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bc2dd178fc44dc/Documents/"/>
    </mc:Choice>
  </mc:AlternateContent>
  <xr:revisionPtr revIDLastSave="3387" documentId="8_{B81BB057-6A2C-489C-94F4-B70B5247EB6E}" xr6:coauthVersionLast="47" xr6:coauthVersionMax="47" xr10:uidLastSave="{13446647-38A3-47D4-B7C8-313194D393F9}"/>
  <bookViews>
    <workbookView xWindow="-120" yWindow="-120" windowWidth="29040" windowHeight="15720" tabRatio="632" xr2:uid="{D162AABD-4CD2-463F-9ABB-55ED2846C11C}"/>
  </bookViews>
  <sheets>
    <sheet name="README" sheetId="1" r:id="rId1"/>
    <sheet name="Resource List" sheetId="3" r:id="rId2"/>
    <sheet name="Locations" sheetId="4" r:id="rId3"/>
    <sheet name="Target Rates" sheetId="7" r:id="rId4"/>
    <sheet name="Production Rates" sheetId="2" r:id="rId5"/>
    <sheet name="Farm" sheetId="5" r:id="rId6"/>
    <sheet name="To-Do" sheetId="6" r:id="rId7"/>
  </sheets>
  <definedNames>
    <definedName name="farm_optimization" localSheetId="5">Farm!$F$2:$F$1002</definedName>
    <definedName name="farm_production_rates" localSheetId="5">Farm!$D$2:$D$1002</definedName>
    <definedName name="farm_quantity" localSheetId="5">Farm!$C$2:$C$1002</definedName>
    <definedName name="farm_total_rates" localSheetId="5">Farm!$D$2:$D$1002</definedName>
    <definedName name="farm_weighted_rates" localSheetId="5">Farm!$E$2:$E$1002</definedName>
    <definedName name="locations_labels">Locations!$A$2:$A$1006</definedName>
    <definedName name="locations_outposts">Locations!$A$2:$I$25</definedName>
    <definedName name="production_rates_outpost_resources">'Production Rates'!$W$4:$W$1000</definedName>
    <definedName name="production_rates_outposts">'Production Rates'!$C$4:$C$1000</definedName>
    <definedName name="production_rates_production_rates">'Production Rates'!$A$4:$A$1000</definedName>
    <definedName name="production_rates_sheet">'Production Rates'!$A$4:$V$1000</definedName>
    <definedName name="resource_list">'Resource List'!$A$3:$G$90</definedName>
    <definedName name="resource_list_types">'Resource List'!$E1:$E1001</definedName>
    <definedName name="resource_names">'Resource List'!$A$3:$A$1002</definedName>
    <definedName name="target_rates_names">'Target Rates'!$B$3:$B$1002</definedName>
    <definedName name="target_rates_rates">'Target Rates'!$C1048576:$C$1002</definedName>
    <definedName name="target_rates_table">'Target Rates'!$B$3:$C$1002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3" i="3"/>
  <c r="G3" i="3"/>
  <c r="G4" i="3"/>
  <c r="G5" i="3"/>
  <c r="G6" i="3"/>
  <c r="G7" i="3"/>
  <c r="G8" i="3"/>
  <c r="G9" i="3"/>
  <c r="G10" i="3"/>
  <c r="B14" i="2" s="1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B23" i="2" s="1"/>
  <c r="G27" i="3"/>
  <c r="G28" i="3"/>
  <c r="G29" i="3"/>
  <c r="G30" i="3"/>
  <c r="B7" i="2" s="1"/>
  <c r="G31" i="3"/>
  <c r="B18" i="2" s="1"/>
  <c r="G32" i="3"/>
  <c r="B9" i="2" s="1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F14" i="7"/>
  <c r="F17" i="7" s="1"/>
  <c r="F20" i="7" s="1"/>
  <c r="F23" i="7" s="1"/>
  <c r="C3" i="7" s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4" i="2"/>
  <c r="I21" i="2"/>
  <c r="J21" i="2"/>
  <c r="K21" i="2"/>
  <c r="L21" i="2"/>
  <c r="I22" i="2"/>
  <c r="J22" i="2"/>
  <c r="K22" i="2"/>
  <c r="L22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K90" i="2"/>
  <c r="L90" i="2"/>
  <c r="I91" i="2"/>
  <c r="J91" i="2"/>
  <c r="K91" i="2"/>
  <c r="L91" i="2"/>
  <c r="I92" i="2"/>
  <c r="J92" i="2"/>
  <c r="K92" i="2"/>
  <c r="L92" i="2"/>
  <c r="I93" i="2"/>
  <c r="J93" i="2"/>
  <c r="K93" i="2"/>
  <c r="L93" i="2"/>
  <c r="I94" i="2"/>
  <c r="J94" i="2"/>
  <c r="K94" i="2"/>
  <c r="L94" i="2"/>
  <c r="I95" i="2"/>
  <c r="J95" i="2"/>
  <c r="K95" i="2"/>
  <c r="L95" i="2"/>
  <c r="I96" i="2"/>
  <c r="J96" i="2"/>
  <c r="K96" i="2"/>
  <c r="L96" i="2"/>
  <c r="I97" i="2"/>
  <c r="J97" i="2"/>
  <c r="K97" i="2"/>
  <c r="L97" i="2"/>
  <c r="I98" i="2"/>
  <c r="J98" i="2"/>
  <c r="K98" i="2"/>
  <c r="L98" i="2"/>
  <c r="I99" i="2"/>
  <c r="J99" i="2"/>
  <c r="K99" i="2"/>
  <c r="L99" i="2"/>
  <c r="I100" i="2"/>
  <c r="J100" i="2"/>
  <c r="K100" i="2"/>
  <c r="L100" i="2"/>
  <c r="I101" i="2"/>
  <c r="J101" i="2"/>
  <c r="K101" i="2"/>
  <c r="L101" i="2"/>
  <c r="I102" i="2"/>
  <c r="J102" i="2"/>
  <c r="K102" i="2"/>
  <c r="L102" i="2"/>
  <c r="I103" i="2"/>
  <c r="J103" i="2"/>
  <c r="K103" i="2"/>
  <c r="L103" i="2"/>
  <c r="I104" i="2"/>
  <c r="J104" i="2"/>
  <c r="K104" i="2"/>
  <c r="L104" i="2"/>
  <c r="I105" i="2"/>
  <c r="J105" i="2"/>
  <c r="K105" i="2"/>
  <c r="L105" i="2"/>
  <c r="I106" i="2"/>
  <c r="J106" i="2"/>
  <c r="K106" i="2"/>
  <c r="L106" i="2"/>
  <c r="I107" i="2"/>
  <c r="J107" i="2"/>
  <c r="K107" i="2"/>
  <c r="L107" i="2"/>
  <c r="I108" i="2"/>
  <c r="J108" i="2"/>
  <c r="K108" i="2"/>
  <c r="L108" i="2"/>
  <c r="I109" i="2"/>
  <c r="J109" i="2"/>
  <c r="K109" i="2"/>
  <c r="L109" i="2"/>
  <c r="I110" i="2"/>
  <c r="J110" i="2"/>
  <c r="K110" i="2"/>
  <c r="L110" i="2"/>
  <c r="I111" i="2"/>
  <c r="J111" i="2"/>
  <c r="K111" i="2"/>
  <c r="L111" i="2"/>
  <c r="I112" i="2"/>
  <c r="J112" i="2"/>
  <c r="K112" i="2"/>
  <c r="L112" i="2"/>
  <c r="I113" i="2"/>
  <c r="J113" i="2"/>
  <c r="K113" i="2"/>
  <c r="L113" i="2"/>
  <c r="I114" i="2"/>
  <c r="J114" i="2"/>
  <c r="K114" i="2"/>
  <c r="L114" i="2"/>
  <c r="I115" i="2"/>
  <c r="J115" i="2"/>
  <c r="K115" i="2"/>
  <c r="L115" i="2"/>
  <c r="I116" i="2"/>
  <c r="J116" i="2"/>
  <c r="K116" i="2"/>
  <c r="L116" i="2"/>
  <c r="I117" i="2"/>
  <c r="J117" i="2"/>
  <c r="K117" i="2"/>
  <c r="L117" i="2"/>
  <c r="I118" i="2"/>
  <c r="J118" i="2"/>
  <c r="K118" i="2"/>
  <c r="L118" i="2"/>
  <c r="I119" i="2"/>
  <c r="J119" i="2"/>
  <c r="K119" i="2"/>
  <c r="L119" i="2"/>
  <c r="I120" i="2"/>
  <c r="J120" i="2"/>
  <c r="K120" i="2"/>
  <c r="L120" i="2"/>
  <c r="I121" i="2"/>
  <c r="J121" i="2"/>
  <c r="K121" i="2"/>
  <c r="L121" i="2"/>
  <c r="I122" i="2"/>
  <c r="J122" i="2"/>
  <c r="K122" i="2"/>
  <c r="L122" i="2"/>
  <c r="I123" i="2"/>
  <c r="J123" i="2"/>
  <c r="K123" i="2"/>
  <c r="L123" i="2"/>
  <c r="I124" i="2"/>
  <c r="J124" i="2"/>
  <c r="K124" i="2"/>
  <c r="L124" i="2"/>
  <c r="I125" i="2"/>
  <c r="J125" i="2"/>
  <c r="K125" i="2"/>
  <c r="L125" i="2"/>
  <c r="I126" i="2"/>
  <c r="J126" i="2"/>
  <c r="K126" i="2"/>
  <c r="L126" i="2"/>
  <c r="I127" i="2"/>
  <c r="J127" i="2"/>
  <c r="K127" i="2"/>
  <c r="L127" i="2"/>
  <c r="I128" i="2"/>
  <c r="J128" i="2"/>
  <c r="K128" i="2"/>
  <c r="L128" i="2"/>
  <c r="I129" i="2"/>
  <c r="J129" i="2"/>
  <c r="K129" i="2"/>
  <c r="L129" i="2"/>
  <c r="I130" i="2"/>
  <c r="J130" i="2"/>
  <c r="K130" i="2"/>
  <c r="L130" i="2"/>
  <c r="I131" i="2"/>
  <c r="J131" i="2"/>
  <c r="K131" i="2"/>
  <c r="L131" i="2"/>
  <c r="I132" i="2"/>
  <c r="J132" i="2"/>
  <c r="K132" i="2"/>
  <c r="L132" i="2"/>
  <c r="I133" i="2"/>
  <c r="J133" i="2"/>
  <c r="K133" i="2"/>
  <c r="L133" i="2"/>
  <c r="I134" i="2"/>
  <c r="J134" i="2"/>
  <c r="K134" i="2"/>
  <c r="L134" i="2"/>
  <c r="I135" i="2"/>
  <c r="J135" i="2"/>
  <c r="K135" i="2"/>
  <c r="L135" i="2"/>
  <c r="I136" i="2"/>
  <c r="J136" i="2"/>
  <c r="K136" i="2"/>
  <c r="L136" i="2"/>
  <c r="I137" i="2"/>
  <c r="J137" i="2"/>
  <c r="K137" i="2"/>
  <c r="L137" i="2"/>
  <c r="I138" i="2"/>
  <c r="J138" i="2"/>
  <c r="K138" i="2"/>
  <c r="L138" i="2"/>
  <c r="I139" i="2"/>
  <c r="J139" i="2"/>
  <c r="K139" i="2"/>
  <c r="L139" i="2"/>
  <c r="I140" i="2"/>
  <c r="J140" i="2"/>
  <c r="K140" i="2"/>
  <c r="L140" i="2"/>
  <c r="I141" i="2"/>
  <c r="J141" i="2"/>
  <c r="K141" i="2"/>
  <c r="L141" i="2"/>
  <c r="I142" i="2"/>
  <c r="J142" i="2"/>
  <c r="K142" i="2"/>
  <c r="L142" i="2"/>
  <c r="I143" i="2"/>
  <c r="J143" i="2"/>
  <c r="K143" i="2"/>
  <c r="L143" i="2"/>
  <c r="I144" i="2"/>
  <c r="J144" i="2"/>
  <c r="K144" i="2"/>
  <c r="L144" i="2"/>
  <c r="I145" i="2"/>
  <c r="J145" i="2"/>
  <c r="K145" i="2"/>
  <c r="L145" i="2"/>
  <c r="I146" i="2"/>
  <c r="J146" i="2"/>
  <c r="K146" i="2"/>
  <c r="L146" i="2"/>
  <c r="I147" i="2"/>
  <c r="J147" i="2"/>
  <c r="K147" i="2"/>
  <c r="L147" i="2"/>
  <c r="I148" i="2"/>
  <c r="J148" i="2"/>
  <c r="K148" i="2"/>
  <c r="L148" i="2"/>
  <c r="I149" i="2"/>
  <c r="J149" i="2"/>
  <c r="K149" i="2"/>
  <c r="L149" i="2"/>
  <c r="I150" i="2"/>
  <c r="J150" i="2"/>
  <c r="K150" i="2"/>
  <c r="L150" i="2"/>
  <c r="I151" i="2"/>
  <c r="J151" i="2"/>
  <c r="K151" i="2"/>
  <c r="L151" i="2"/>
  <c r="I152" i="2"/>
  <c r="J152" i="2"/>
  <c r="K152" i="2"/>
  <c r="L152" i="2"/>
  <c r="I153" i="2"/>
  <c r="J153" i="2"/>
  <c r="K153" i="2"/>
  <c r="L153" i="2"/>
  <c r="I154" i="2"/>
  <c r="J154" i="2"/>
  <c r="K154" i="2"/>
  <c r="L154" i="2"/>
  <c r="I155" i="2"/>
  <c r="J155" i="2"/>
  <c r="K155" i="2"/>
  <c r="L155" i="2"/>
  <c r="I156" i="2"/>
  <c r="J156" i="2"/>
  <c r="K156" i="2"/>
  <c r="L156" i="2"/>
  <c r="I157" i="2"/>
  <c r="J157" i="2"/>
  <c r="K157" i="2"/>
  <c r="L157" i="2"/>
  <c r="I158" i="2"/>
  <c r="J158" i="2"/>
  <c r="K158" i="2"/>
  <c r="L158" i="2"/>
  <c r="I159" i="2"/>
  <c r="J159" i="2"/>
  <c r="K159" i="2"/>
  <c r="L159" i="2"/>
  <c r="I160" i="2"/>
  <c r="J160" i="2"/>
  <c r="K160" i="2"/>
  <c r="L160" i="2"/>
  <c r="I161" i="2"/>
  <c r="J161" i="2"/>
  <c r="K161" i="2"/>
  <c r="L161" i="2"/>
  <c r="I162" i="2"/>
  <c r="J162" i="2"/>
  <c r="K162" i="2"/>
  <c r="L162" i="2"/>
  <c r="I163" i="2"/>
  <c r="J163" i="2"/>
  <c r="K163" i="2"/>
  <c r="L163" i="2"/>
  <c r="I164" i="2"/>
  <c r="J164" i="2"/>
  <c r="K164" i="2"/>
  <c r="L164" i="2"/>
  <c r="I165" i="2"/>
  <c r="J165" i="2"/>
  <c r="K165" i="2"/>
  <c r="L165" i="2"/>
  <c r="I166" i="2"/>
  <c r="J166" i="2"/>
  <c r="K166" i="2"/>
  <c r="L166" i="2"/>
  <c r="I167" i="2"/>
  <c r="J167" i="2"/>
  <c r="K167" i="2"/>
  <c r="L167" i="2"/>
  <c r="I168" i="2"/>
  <c r="J168" i="2"/>
  <c r="K168" i="2"/>
  <c r="L168" i="2"/>
  <c r="I169" i="2"/>
  <c r="J169" i="2"/>
  <c r="K169" i="2"/>
  <c r="L169" i="2"/>
  <c r="I170" i="2"/>
  <c r="J170" i="2"/>
  <c r="K170" i="2"/>
  <c r="L170" i="2"/>
  <c r="I171" i="2"/>
  <c r="J171" i="2"/>
  <c r="K171" i="2"/>
  <c r="L171" i="2"/>
  <c r="I172" i="2"/>
  <c r="J172" i="2"/>
  <c r="K172" i="2"/>
  <c r="L172" i="2"/>
  <c r="I173" i="2"/>
  <c r="J173" i="2"/>
  <c r="K173" i="2"/>
  <c r="L173" i="2"/>
  <c r="I174" i="2"/>
  <c r="J174" i="2"/>
  <c r="K174" i="2"/>
  <c r="L174" i="2"/>
  <c r="I175" i="2"/>
  <c r="J175" i="2"/>
  <c r="K175" i="2"/>
  <c r="L175" i="2"/>
  <c r="I176" i="2"/>
  <c r="J176" i="2"/>
  <c r="K176" i="2"/>
  <c r="L176" i="2"/>
  <c r="I177" i="2"/>
  <c r="J177" i="2"/>
  <c r="K177" i="2"/>
  <c r="L177" i="2"/>
  <c r="I178" i="2"/>
  <c r="J178" i="2"/>
  <c r="K178" i="2"/>
  <c r="L178" i="2"/>
  <c r="I179" i="2"/>
  <c r="J179" i="2"/>
  <c r="K179" i="2"/>
  <c r="L179" i="2"/>
  <c r="I180" i="2"/>
  <c r="J180" i="2"/>
  <c r="K180" i="2"/>
  <c r="L180" i="2"/>
  <c r="I181" i="2"/>
  <c r="J181" i="2"/>
  <c r="K181" i="2"/>
  <c r="L181" i="2"/>
  <c r="I182" i="2"/>
  <c r="J182" i="2"/>
  <c r="K182" i="2"/>
  <c r="L182" i="2"/>
  <c r="I183" i="2"/>
  <c r="J183" i="2"/>
  <c r="K183" i="2"/>
  <c r="L183" i="2"/>
  <c r="I184" i="2"/>
  <c r="J184" i="2"/>
  <c r="K184" i="2"/>
  <c r="L184" i="2"/>
  <c r="I185" i="2"/>
  <c r="J185" i="2"/>
  <c r="K185" i="2"/>
  <c r="L185" i="2"/>
  <c r="I186" i="2"/>
  <c r="J186" i="2"/>
  <c r="K186" i="2"/>
  <c r="L186" i="2"/>
  <c r="I187" i="2"/>
  <c r="J187" i="2"/>
  <c r="K187" i="2"/>
  <c r="L187" i="2"/>
  <c r="I188" i="2"/>
  <c r="J188" i="2"/>
  <c r="K188" i="2"/>
  <c r="L188" i="2"/>
  <c r="I189" i="2"/>
  <c r="J189" i="2"/>
  <c r="K189" i="2"/>
  <c r="L189" i="2"/>
  <c r="I190" i="2"/>
  <c r="J190" i="2"/>
  <c r="K190" i="2"/>
  <c r="L190" i="2"/>
  <c r="I191" i="2"/>
  <c r="J191" i="2"/>
  <c r="K191" i="2"/>
  <c r="L191" i="2"/>
  <c r="I192" i="2"/>
  <c r="J192" i="2"/>
  <c r="K192" i="2"/>
  <c r="L192" i="2"/>
  <c r="I193" i="2"/>
  <c r="J193" i="2"/>
  <c r="K193" i="2"/>
  <c r="L193" i="2"/>
  <c r="I194" i="2"/>
  <c r="J194" i="2"/>
  <c r="K194" i="2"/>
  <c r="L194" i="2"/>
  <c r="I195" i="2"/>
  <c r="J195" i="2"/>
  <c r="K195" i="2"/>
  <c r="L195" i="2"/>
  <c r="I196" i="2"/>
  <c r="J196" i="2"/>
  <c r="K196" i="2"/>
  <c r="L196" i="2"/>
  <c r="I197" i="2"/>
  <c r="J197" i="2"/>
  <c r="K197" i="2"/>
  <c r="L197" i="2"/>
  <c r="I198" i="2"/>
  <c r="J198" i="2"/>
  <c r="K198" i="2"/>
  <c r="L198" i="2"/>
  <c r="I199" i="2"/>
  <c r="J199" i="2"/>
  <c r="K199" i="2"/>
  <c r="L199" i="2"/>
  <c r="I200" i="2"/>
  <c r="J200" i="2"/>
  <c r="K200" i="2"/>
  <c r="L200" i="2"/>
  <c r="I201" i="2"/>
  <c r="J201" i="2"/>
  <c r="K201" i="2"/>
  <c r="L201" i="2"/>
  <c r="I202" i="2"/>
  <c r="J202" i="2"/>
  <c r="K202" i="2"/>
  <c r="L202" i="2"/>
  <c r="I203" i="2"/>
  <c r="J203" i="2"/>
  <c r="K203" i="2"/>
  <c r="L203" i="2"/>
  <c r="I204" i="2"/>
  <c r="J204" i="2"/>
  <c r="K204" i="2"/>
  <c r="L204" i="2"/>
  <c r="I205" i="2"/>
  <c r="J205" i="2"/>
  <c r="K205" i="2"/>
  <c r="L205" i="2"/>
  <c r="I206" i="2"/>
  <c r="J206" i="2"/>
  <c r="K206" i="2"/>
  <c r="L206" i="2"/>
  <c r="I207" i="2"/>
  <c r="J207" i="2"/>
  <c r="K207" i="2"/>
  <c r="L207" i="2"/>
  <c r="I208" i="2"/>
  <c r="J208" i="2"/>
  <c r="K208" i="2"/>
  <c r="L208" i="2"/>
  <c r="I209" i="2"/>
  <c r="J209" i="2"/>
  <c r="K209" i="2"/>
  <c r="L209" i="2"/>
  <c r="I210" i="2"/>
  <c r="J210" i="2"/>
  <c r="K210" i="2"/>
  <c r="L210" i="2"/>
  <c r="I211" i="2"/>
  <c r="J211" i="2"/>
  <c r="K211" i="2"/>
  <c r="L211" i="2"/>
  <c r="I212" i="2"/>
  <c r="J212" i="2"/>
  <c r="K212" i="2"/>
  <c r="L212" i="2"/>
  <c r="I213" i="2"/>
  <c r="J213" i="2"/>
  <c r="K213" i="2"/>
  <c r="L213" i="2"/>
  <c r="I214" i="2"/>
  <c r="J214" i="2"/>
  <c r="K214" i="2"/>
  <c r="L214" i="2"/>
  <c r="I215" i="2"/>
  <c r="J215" i="2"/>
  <c r="K215" i="2"/>
  <c r="L215" i="2"/>
  <c r="I216" i="2"/>
  <c r="J216" i="2"/>
  <c r="K216" i="2"/>
  <c r="L216" i="2"/>
  <c r="I217" i="2"/>
  <c r="J217" i="2"/>
  <c r="K217" i="2"/>
  <c r="L217" i="2"/>
  <c r="I218" i="2"/>
  <c r="J218" i="2"/>
  <c r="K218" i="2"/>
  <c r="L218" i="2"/>
  <c r="I219" i="2"/>
  <c r="J219" i="2"/>
  <c r="K219" i="2"/>
  <c r="L219" i="2"/>
  <c r="I220" i="2"/>
  <c r="J220" i="2"/>
  <c r="K220" i="2"/>
  <c r="L220" i="2"/>
  <c r="I221" i="2"/>
  <c r="J221" i="2"/>
  <c r="K221" i="2"/>
  <c r="L221" i="2"/>
  <c r="I222" i="2"/>
  <c r="J222" i="2"/>
  <c r="K222" i="2"/>
  <c r="L222" i="2"/>
  <c r="I223" i="2"/>
  <c r="J223" i="2"/>
  <c r="K223" i="2"/>
  <c r="L223" i="2"/>
  <c r="I224" i="2"/>
  <c r="J224" i="2"/>
  <c r="K224" i="2"/>
  <c r="L224" i="2"/>
  <c r="I225" i="2"/>
  <c r="J225" i="2"/>
  <c r="K225" i="2"/>
  <c r="L225" i="2"/>
  <c r="I226" i="2"/>
  <c r="J226" i="2"/>
  <c r="K226" i="2"/>
  <c r="L226" i="2"/>
  <c r="I227" i="2"/>
  <c r="J227" i="2"/>
  <c r="K227" i="2"/>
  <c r="L227" i="2"/>
  <c r="I228" i="2"/>
  <c r="J228" i="2"/>
  <c r="K228" i="2"/>
  <c r="L228" i="2"/>
  <c r="I229" i="2"/>
  <c r="J229" i="2"/>
  <c r="K229" i="2"/>
  <c r="L229" i="2"/>
  <c r="I230" i="2"/>
  <c r="J230" i="2"/>
  <c r="K230" i="2"/>
  <c r="L230" i="2"/>
  <c r="I231" i="2"/>
  <c r="J231" i="2"/>
  <c r="K231" i="2"/>
  <c r="L231" i="2"/>
  <c r="I232" i="2"/>
  <c r="J232" i="2"/>
  <c r="K232" i="2"/>
  <c r="L232" i="2"/>
  <c r="I233" i="2"/>
  <c r="J233" i="2"/>
  <c r="K233" i="2"/>
  <c r="L233" i="2"/>
  <c r="I234" i="2"/>
  <c r="J234" i="2"/>
  <c r="K234" i="2"/>
  <c r="L234" i="2"/>
  <c r="I235" i="2"/>
  <c r="J235" i="2"/>
  <c r="K235" i="2"/>
  <c r="L235" i="2"/>
  <c r="I236" i="2"/>
  <c r="J236" i="2"/>
  <c r="K236" i="2"/>
  <c r="L236" i="2"/>
  <c r="I237" i="2"/>
  <c r="J237" i="2"/>
  <c r="K237" i="2"/>
  <c r="L237" i="2"/>
  <c r="I238" i="2"/>
  <c r="J238" i="2"/>
  <c r="K238" i="2"/>
  <c r="L238" i="2"/>
  <c r="I239" i="2"/>
  <c r="J239" i="2"/>
  <c r="K239" i="2"/>
  <c r="L239" i="2"/>
  <c r="I240" i="2"/>
  <c r="J240" i="2"/>
  <c r="K240" i="2"/>
  <c r="L240" i="2"/>
  <c r="I241" i="2"/>
  <c r="J241" i="2"/>
  <c r="K241" i="2"/>
  <c r="L241" i="2"/>
  <c r="I242" i="2"/>
  <c r="J242" i="2"/>
  <c r="K242" i="2"/>
  <c r="L242" i="2"/>
  <c r="I243" i="2"/>
  <c r="J243" i="2"/>
  <c r="K243" i="2"/>
  <c r="L243" i="2"/>
  <c r="I244" i="2"/>
  <c r="J244" i="2"/>
  <c r="K244" i="2"/>
  <c r="L244" i="2"/>
  <c r="I245" i="2"/>
  <c r="J245" i="2"/>
  <c r="K245" i="2"/>
  <c r="L245" i="2"/>
  <c r="I246" i="2"/>
  <c r="J246" i="2"/>
  <c r="K246" i="2"/>
  <c r="L246" i="2"/>
  <c r="I247" i="2"/>
  <c r="J247" i="2"/>
  <c r="K247" i="2"/>
  <c r="L247" i="2"/>
  <c r="I248" i="2"/>
  <c r="J248" i="2"/>
  <c r="K248" i="2"/>
  <c r="L248" i="2"/>
  <c r="I249" i="2"/>
  <c r="J249" i="2"/>
  <c r="K249" i="2"/>
  <c r="L249" i="2"/>
  <c r="I250" i="2"/>
  <c r="J250" i="2"/>
  <c r="K250" i="2"/>
  <c r="L250" i="2"/>
  <c r="I251" i="2"/>
  <c r="J251" i="2"/>
  <c r="K251" i="2"/>
  <c r="L251" i="2"/>
  <c r="I252" i="2"/>
  <c r="J252" i="2"/>
  <c r="K252" i="2"/>
  <c r="L252" i="2"/>
  <c r="I253" i="2"/>
  <c r="J253" i="2"/>
  <c r="K253" i="2"/>
  <c r="L253" i="2"/>
  <c r="I254" i="2"/>
  <c r="J254" i="2"/>
  <c r="K254" i="2"/>
  <c r="L254" i="2"/>
  <c r="I255" i="2"/>
  <c r="J255" i="2"/>
  <c r="K255" i="2"/>
  <c r="L255" i="2"/>
  <c r="I256" i="2"/>
  <c r="J256" i="2"/>
  <c r="K256" i="2"/>
  <c r="L256" i="2"/>
  <c r="I257" i="2"/>
  <c r="J257" i="2"/>
  <c r="K257" i="2"/>
  <c r="L257" i="2"/>
  <c r="I258" i="2"/>
  <c r="J258" i="2"/>
  <c r="K258" i="2"/>
  <c r="L258" i="2"/>
  <c r="I259" i="2"/>
  <c r="J259" i="2"/>
  <c r="K259" i="2"/>
  <c r="L259" i="2"/>
  <c r="I260" i="2"/>
  <c r="J260" i="2"/>
  <c r="K260" i="2"/>
  <c r="L260" i="2"/>
  <c r="I261" i="2"/>
  <c r="J261" i="2"/>
  <c r="K261" i="2"/>
  <c r="L261" i="2"/>
  <c r="I262" i="2"/>
  <c r="J262" i="2"/>
  <c r="K262" i="2"/>
  <c r="L262" i="2"/>
  <c r="I263" i="2"/>
  <c r="J263" i="2"/>
  <c r="K263" i="2"/>
  <c r="L263" i="2"/>
  <c r="I264" i="2"/>
  <c r="J264" i="2"/>
  <c r="K264" i="2"/>
  <c r="L264" i="2"/>
  <c r="I265" i="2"/>
  <c r="J265" i="2"/>
  <c r="K265" i="2"/>
  <c r="L265" i="2"/>
  <c r="I266" i="2"/>
  <c r="J266" i="2"/>
  <c r="K266" i="2"/>
  <c r="L266" i="2"/>
  <c r="I267" i="2"/>
  <c r="J267" i="2"/>
  <c r="K267" i="2"/>
  <c r="L267" i="2"/>
  <c r="I268" i="2"/>
  <c r="J268" i="2"/>
  <c r="K268" i="2"/>
  <c r="L268" i="2"/>
  <c r="I269" i="2"/>
  <c r="J269" i="2"/>
  <c r="K269" i="2"/>
  <c r="L269" i="2"/>
  <c r="I270" i="2"/>
  <c r="J270" i="2"/>
  <c r="K270" i="2"/>
  <c r="L270" i="2"/>
  <c r="I271" i="2"/>
  <c r="J271" i="2"/>
  <c r="K271" i="2"/>
  <c r="L271" i="2"/>
  <c r="I272" i="2"/>
  <c r="J272" i="2"/>
  <c r="K272" i="2"/>
  <c r="L272" i="2"/>
  <c r="I273" i="2"/>
  <c r="J273" i="2"/>
  <c r="K273" i="2"/>
  <c r="L273" i="2"/>
  <c r="I274" i="2"/>
  <c r="J274" i="2"/>
  <c r="K274" i="2"/>
  <c r="L274" i="2"/>
  <c r="I275" i="2"/>
  <c r="J275" i="2"/>
  <c r="K275" i="2"/>
  <c r="L275" i="2"/>
  <c r="I276" i="2"/>
  <c r="J276" i="2"/>
  <c r="K276" i="2"/>
  <c r="L276" i="2"/>
  <c r="I277" i="2"/>
  <c r="J277" i="2"/>
  <c r="K277" i="2"/>
  <c r="L277" i="2"/>
  <c r="I278" i="2"/>
  <c r="J278" i="2"/>
  <c r="K278" i="2"/>
  <c r="L278" i="2"/>
  <c r="I279" i="2"/>
  <c r="J279" i="2"/>
  <c r="K279" i="2"/>
  <c r="L279" i="2"/>
  <c r="I280" i="2"/>
  <c r="J280" i="2"/>
  <c r="K280" i="2"/>
  <c r="L280" i="2"/>
  <c r="I281" i="2"/>
  <c r="J281" i="2"/>
  <c r="K281" i="2"/>
  <c r="L281" i="2"/>
  <c r="I282" i="2"/>
  <c r="J282" i="2"/>
  <c r="K282" i="2"/>
  <c r="L282" i="2"/>
  <c r="I283" i="2"/>
  <c r="J283" i="2"/>
  <c r="K283" i="2"/>
  <c r="L283" i="2"/>
  <c r="I284" i="2"/>
  <c r="J284" i="2"/>
  <c r="K284" i="2"/>
  <c r="L284" i="2"/>
  <c r="I285" i="2"/>
  <c r="J285" i="2"/>
  <c r="K285" i="2"/>
  <c r="L285" i="2"/>
  <c r="I286" i="2"/>
  <c r="J286" i="2"/>
  <c r="K286" i="2"/>
  <c r="L286" i="2"/>
  <c r="I287" i="2"/>
  <c r="J287" i="2"/>
  <c r="K287" i="2"/>
  <c r="L287" i="2"/>
  <c r="I288" i="2"/>
  <c r="J288" i="2"/>
  <c r="K288" i="2"/>
  <c r="L288" i="2"/>
  <c r="I289" i="2"/>
  <c r="J289" i="2"/>
  <c r="K289" i="2"/>
  <c r="L289" i="2"/>
  <c r="I290" i="2"/>
  <c r="J290" i="2"/>
  <c r="K290" i="2"/>
  <c r="L290" i="2"/>
  <c r="I291" i="2"/>
  <c r="J291" i="2"/>
  <c r="K291" i="2"/>
  <c r="L291" i="2"/>
  <c r="I292" i="2"/>
  <c r="J292" i="2"/>
  <c r="K292" i="2"/>
  <c r="L292" i="2"/>
  <c r="I293" i="2"/>
  <c r="J293" i="2"/>
  <c r="K293" i="2"/>
  <c r="L293" i="2"/>
  <c r="I294" i="2"/>
  <c r="J294" i="2"/>
  <c r="K294" i="2"/>
  <c r="L294" i="2"/>
  <c r="I295" i="2"/>
  <c r="J295" i="2"/>
  <c r="K295" i="2"/>
  <c r="L295" i="2"/>
  <c r="I296" i="2"/>
  <c r="J296" i="2"/>
  <c r="K296" i="2"/>
  <c r="L296" i="2"/>
  <c r="I297" i="2"/>
  <c r="J297" i="2"/>
  <c r="K297" i="2"/>
  <c r="L297" i="2"/>
  <c r="I298" i="2"/>
  <c r="J298" i="2"/>
  <c r="K298" i="2"/>
  <c r="L298" i="2"/>
  <c r="I299" i="2"/>
  <c r="J299" i="2"/>
  <c r="K299" i="2"/>
  <c r="L299" i="2"/>
  <c r="I300" i="2"/>
  <c r="J300" i="2"/>
  <c r="K300" i="2"/>
  <c r="L300" i="2"/>
  <c r="I301" i="2"/>
  <c r="J301" i="2"/>
  <c r="K301" i="2"/>
  <c r="L301" i="2"/>
  <c r="I302" i="2"/>
  <c r="J302" i="2"/>
  <c r="K302" i="2"/>
  <c r="L302" i="2"/>
  <c r="I303" i="2"/>
  <c r="J303" i="2"/>
  <c r="K303" i="2"/>
  <c r="L303" i="2"/>
  <c r="I304" i="2"/>
  <c r="J304" i="2"/>
  <c r="K304" i="2"/>
  <c r="L304" i="2"/>
  <c r="I305" i="2"/>
  <c r="J305" i="2"/>
  <c r="K305" i="2"/>
  <c r="L305" i="2"/>
  <c r="I306" i="2"/>
  <c r="J306" i="2"/>
  <c r="K306" i="2"/>
  <c r="L306" i="2"/>
  <c r="I307" i="2"/>
  <c r="J307" i="2"/>
  <c r="K307" i="2"/>
  <c r="L307" i="2"/>
  <c r="I308" i="2"/>
  <c r="J308" i="2"/>
  <c r="K308" i="2"/>
  <c r="L308" i="2"/>
  <c r="I309" i="2"/>
  <c r="J309" i="2"/>
  <c r="K309" i="2"/>
  <c r="L309" i="2"/>
  <c r="I310" i="2"/>
  <c r="J310" i="2"/>
  <c r="K310" i="2"/>
  <c r="L310" i="2"/>
  <c r="I311" i="2"/>
  <c r="J311" i="2"/>
  <c r="K311" i="2"/>
  <c r="L311" i="2"/>
  <c r="I312" i="2"/>
  <c r="J312" i="2"/>
  <c r="K312" i="2"/>
  <c r="L312" i="2"/>
  <c r="I313" i="2"/>
  <c r="J313" i="2"/>
  <c r="K313" i="2"/>
  <c r="L313" i="2"/>
  <c r="I314" i="2"/>
  <c r="J314" i="2"/>
  <c r="K314" i="2"/>
  <c r="L314" i="2"/>
  <c r="I315" i="2"/>
  <c r="J315" i="2"/>
  <c r="K315" i="2"/>
  <c r="L315" i="2"/>
  <c r="I316" i="2"/>
  <c r="J316" i="2"/>
  <c r="K316" i="2"/>
  <c r="L316" i="2"/>
  <c r="I317" i="2"/>
  <c r="J317" i="2"/>
  <c r="K317" i="2"/>
  <c r="L317" i="2"/>
  <c r="I318" i="2"/>
  <c r="J318" i="2"/>
  <c r="K318" i="2"/>
  <c r="L318" i="2"/>
  <c r="I319" i="2"/>
  <c r="J319" i="2"/>
  <c r="K319" i="2"/>
  <c r="L319" i="2"/>
  <c r="I320" i="2"/>
  <c r="J320" i="2"/>
  <c r="K320" i="2"/>
  <c r="L320" i="2"/>
  <c r="I321" i="2"/>
  <c r="J321" i="2"/>
  <c r="K321" i="2"/>
  <c r="L321" i="2"/>
  <c r="I322" i="2"/>
  <c r="J322" i="2"/>
  <c r="K322" i="2"/>
  <c r="L322" i="2"/>
  <c r="I323" i="2"/>
  <c r="J323" i="2"/>
  <c r="K323" i="2"/>
  <c r="L323" i="2"/>
  <c r="I324" i="2"/>
  <c r="J324" i="2"/>
  <c r="K324" i="2"/>
  <c r="L324" i="2"/>
  <c r="I325" i="2"/>
  <c r="J325" i="2"/>
  <c r="K325" i="2"/>
  <c r="L325" i="2"/>
  <c r="I326" i="2"/>
  <c r="J326" i="2"/>
  <c r="K326" i="2"/>
  <c r="L326" i="2"/>
  <c r="I327" i="2"/>
  <c r="J327" i="2"/>
  <c r="K327" i="2"/>
  <c r="L327" i="2"/>
  <c r="I328" i="2"/>
  <c r="J328" i="2"/>
  <c r="K328" i="2"/>
  <c r="L328" i="2"/>
  <c r="I329" i="2"/>
  <c r="J329" i="2"/>
  <c r="K329" i="2"/>
  <c r="L329" i="2"/>
  <c r="I330" i="2"/>
  <c r="J330" i="2"/>
  <c r="K330" i="2"/>
  <c r="L330" i="2"/>
  <c r="I331" i="2"/>
  <c r="J331" i="2"/>
  <c r="K331" i="2"/>
  <c r="L331" i="2"/>
  <c r="I332" i="2"/>
  <c r="J332" i="2"/>
  <c r="K332" i="2"/>
  <c r="L332" i="2"/>
  <c r="I333" i="2"/>
  <c r="J333" i="2"/>
  <c r="K333" i="2"/>
  <c r="L333" i="2"/>
  <c r="I334" i="2"/>
  <c r="J334" i="2"/>
  <c r="K334" i="2"/>
  <c r="L334" i="2"/>
  <c r="I335" i="2"/>
  <c r="J335" i="2"/>
  <c r="K335" i="2"/>
  <c r="L335" i="2"/>
  <c r="I336" i="2"/>
  <c r="J336" i="2"/>
  <c r="K336" i="2"/>
  <c r="L336" i="2"/>
  <c r="I337" i="2"/>
  <c r="J337" i="2"/>
  <c r="K337" i="2"/>
  <c r="L337" i="2"/>
  <c r="I338" i="2"/>
  <c r="J338" i="2"/>
  <c r="K338" i="2"/>
  <c r="L338" i="2"/>
  <c r="I339" i="2"/>
  <c r="J339" i="2"/>
  <c r="K339" i="2"/>
  <c r="L339" i="2"/>
  <c r="I340" i="2"/>
  <c r="J340" i="2"/>
  <c r="K340" i="2"/>
  <c r="L340" i="2"/>
  <c r="I341" i="2"/>
  <c r="J341" i="2"/>
  <c r="K341" i="2"/>
  <c r="L341" i="2"/>
  <c r="I342" i="2"/>
  <c r="J342" i="2"/>
  <c r="K342" i="2"/>
  <c r="L342" i="2"/>
  <c r="I343" i="2"/>
  <c r="J343" i="2"/>
  <c r="K343" i="2"/>
  <c r="L343" i="2"/>
  <c r="I344" i="2"/>
  <c r="J344" i="2"/>
  <c r="K344" i="2"/>
  <c r="L344" i="2"/>
  <c r="I345" i="2"/>
  <c r="J345" i="2"/>
  <c r="K345" i="2"/>
  <c r="L345" i="2"/>
  <c r="I346" i="2"/>
  <c r="J346" i="2"/>
  <c r="K346" i="2"/>
  <c r="L346" i="2"/>
  <c r="I347" i="2"/>
  <c r="J347" i="2"/>
  <c r="K347" i="2"/>
  <c r="L347" i="2"/>
  <c r="I348" i="2"/>
  <c r="J348" i="2"/>
  <c r="K348" i="2"/>
  <c r="L348" i="2"/>
  <c r="I349" i="2"/>
  <c r="J349" i="2"/>
  <c r="K349" i="2"/>
  <c r="L349" i="2"/>
  <c r="I350" i="2"/>
  <c r="J350" i="2"/>
  <c r="K350" i="2"/>
  <c r="L350" i="2"/>
  <c r="I351" i="2"/>
  <c r="J351" i="2"/>
  <c r="K351" i="2"/>
  <c r="L351" i="2"/>
  <c r="I352" i="2"/>
  <c r="J352" i="2"/>
  <c r="K352" i="2"/>
  <c r="L352" i="2"/>
  <c r="I353" i="2"/>
  <c r="J353" i="2"/>
  <c r="K353" i="2"/>
  <c r="L353" i="2"/>
  <c r="I354" i="2"/>
  <c r="J354" i="2"/>
  <c r="K354" i="2"/>
  <c r="L354" i="2"/>
  <c r="I355" i="2"/>
  <c r="J355" i="2"/>
  <c r="K355" i="2"/>
  <c r="L355" i="2"/>
  <c r="I356" i="2"/>
  <c r="J356" i="2"/>
  <c r="K356" i="2"/>
  <c r="L356" i="2"/>
  <c r="I357" i="2"/>
  <c r="J357" i="2"/>
  <c r="K357" i="2"/>
  <c r="L357" i="2"/>
  <c r="I358" i="2"/>
  <c r="J358" i="2"/>
  <c r="K358" i="2"/>
  <c r="L358" i="2"/>
  <c r="I359" i="2"/>
  <c r="J359" i="2"/>
  <c r="K359" i="2"/>
  <c r="L359" i="2"/>
  <c r="I360" i="2"/>
  <c r="J360" i="2"/>
  <c r="K360" i="2"/>
  <c r="L360" i="2"/>
  <c r="I361" i="2"/>
  <c r="J361" i="2"/>
  <c r="K361" i="2"/>
  <c r="L361" i="2"/>
  <c r="I362" i="2"/>
  <c r="J362" i="2"/>
  <c r="K362" i="2"/>
  <c r="L362" i="2"/>
  <c r="I363" i="2"/>
  <c r="J363" i="2"/>
  <c r="K363" i="2"/>
  <c r="L363" i="2"/>
  <c r="I364" i="2"/>
  <c r="J364" i="2"/>
  <c r="K364" i="2"/>
  <c r="L364" i="2"/>
  <c r="I365" i="2"/>
  <c r="J365" i="2"/>
  <c r="K365" i="2"/>
  <c r="L365" i="2"/>
  <c r="I366" i="2"/>
  <c r="J366" i="2"/>
  <c r="K366" i="2"/>
  <c r="L366" i="2"/>
  <c r="I367" i="2"/>
  <c r="J367" i="2"/>
  <c r="K367" i="2"/>
  <c r="L367" i="2"/>
  <c r="I368" i="2"/>
  <c r="J368" i="2"/>
  <c r="K368" i="2"/>
  <c r="L368" i="2"/>
  <c r="I369" i="2"/>
  <c r="J369" i="2"/>
  <c r="K369" i="2"/>
  <c r="L369" i="2"/>
  <c r="I370" i="2"/>
  <c r="J370" i="2"/>
  <c r="K370" i="2"/>
  <c r="L370" i="2"/>
  <c r="I371" i="2"/>
  <c r="J371" i="2"/>
  <c r="K371" i="2"/>
  <c r="L371" i="2"/>
  <c r="I372" i="2"/>
  <c r="J372" i="2"/>
  <c r="K372" i="2"/>
  <c r="L372" i="2"/>
  <c r="I373" i="2"/>
  <c r="J373" i="2"/>
  <c r="K373" i="2"/>
  <c r="L373" i="2"/>
  <c r="I374" i="2"/>
  <c r="J374" i="2"/>
  <c r="K374" i="2"/>
  <c r="L374" i="2"/>
  <c r="I375" i="2"/>
  <c r="J375" i="2"/>
  <c r="K375" i="2"/>
  <c r="L375" i="2"/>
  <c r="I376" i="2"/>
  <c r="J376" i="2"/>
  <c r="K376" i="2"/>
  <c r="L376" i="2"/>
  <c r="I377" i="2"/>
  <c r="J377" i="2"/>
  <c r="K377" i="2"/>
  <c r="L377" i="2"/>
  <c r="I378" i="2"/>
  <c r="J378" i="2"/>
  <c r="K378" i="2"/>
  <c r="L378" i="2"/>
  <c r="I379" i="2"/>
  <c r="J379" i="2"/>
  <c r="K379" i="2"/>
  <c r="L379" i="2"/>
  <c r="I380" i="2"/>
  <c r="J380" i="2"/>
  <c r="K380" i="2"/>
  <c r="L380" i="2"/>
  <c r="I381" i="2"/>
  <c r="J381" i="2"/>
  <c r="K381" i="2"/>
  <c r="L381" i="2"/>
  <c r="I382" i="2"/>
  <c r="J382" i="2"/>
  <c r="K382" i="2"/>
  <c r="L382" i="2"/>
  <c r="I383" i="2"/>
  <c r="J383" i="2"/>
  <c r="K383" i="2"/>
  <c r="L383" i="2"/>
  <c r="I384" i="2"/>
  <c r="J384" i="2"/>
  <c r="K384" i="2"/>
  <c r="L384" i="2"/>
  <c r="I385" i="2"/>
  <c r="J385" i="2"/>
  <c r="K385" i="2"/>
  <c r="L385" i="2"/>
  <c r="I386" i="2"/>
  <c r="J386" i="2"/>
  <c r="K386" i="2"/>
  <c r="L386" i="2"/>
  <c r="I387" i="2"/>
  <c r="J387" i="2"/>
  <c r="K387" i="2"/>
  <c r="L387" i="2"/>
  <c r="I388" i="2"/>
  <c r="J388" i="2"/>
  <c r="K388" i="2"/>
  <c r="L388" i="2"/>
  <c r="I389" i="2"/>
  <c r="J389" i="2"/>
  <c r="K389" i="2"/>
  <c r="L389" i="2"/>
  <c r="I390" i="2"/>
  <c r="J390" i="2"/>
  <c r="K390" i="2"/>
  <c r="L390" i="2"/>
  <c r="I391" i="2"/>
  <c r="J391" i="2"/>
  <c r="K391" i="2"/>
  <c r="L391" i="2"/>
  <c r="I392" i="2"/>
  <c r="J392" i="2"/>
  <c r="K392" i="2"/>
  <c r="L392" i="2"/>
  <c r="I393" i="2"/>
  <c r="J393" i="2"/>
  <c r="K393" i="2"/>
  <c r="L393" i="2"/>
  <c r="I394" i="2"/>
  <c r="J394" i="2"/>
  <c r="K394" i="2"/>
  <c r="L394" i="2"/>
  <c r="I395" i="2"/>
  <c r="J395" i="2"/>
  <c r="K395" i="2"/>
  <c r="L395" i="2"/>
  <c r="I396" i="2"/>
  <c r="J396" i="2"/>
  <c r="K396" i="2"/>
  <c r="L396" i="2"/>
  <c r="I397" i="2"/>
  <c r="J397" i="2"/>
  <c r="K397" i="2"/>
  <c r="L397" i="2"/>
  <c r="I398" i="2"/>
  <c r="J398" i="2"/>
  <c r="K398" i="2"/>
  <c r="L398" i="2"/>
  <c r="I399" i="2"/>
  <c r="J399" i="2"/>
  <c r="K399" i="2"/>
  <c r="L399" i="2"/>
  <c r="I400" i="2"/>
  <c r="J400" i="2"/>
  <c r="K400" i="2"/>
  <c r="L400" i="2"/>
  <c r="I401" i="2"/>
  <c r="J401" i="2"/>
  <c r="K401" i="2"/>
  <c r="L401" i="2"/>
  <c r="I402" i="2"/>
  <c r="J402" i="2"/>
  <c r="K402" i="2"/>
  <c r="L402" i="2"/>
  <c r="I403" i="2"/>
  <c r="J403" i="2"/>
  <c r="K403" i="2"/>
  <c r="L403" i="2"/>
  <c r="I404" i="2"/>
  <c r="J404" i="2"/>
  <c r="K404" i="2"/>
  <c r="L404" i="2"/>
  <c r="I405" i="2"/>
  <c r="J405" i="2"/>
  <c r="K405" i="2"/>
  <c r="L405" i="2"/>
  <c r="I406" i="2"/>
  <c r="J406" i="2"/>
  <c r="K406" i="2"/>
  <c r="L406" i="2"/>
  <c r="I407" i="2"/>
  <c r="J407" i="2"/>
  <c r="K407" i="2"/>
  <c r="L407" i="2"/>
  <c r="I408" i="2"/>
  <c r="J408" i="2"/>
  <c r="K408" i="2"/>
  <c r="L408" i="2"/>
  <c r="I409" i="2"/>
  <c r="J409" i="2"/>
  <c r="K409" i="2"/>
  <c r="L409" i="2"/>
  <c r="I410" i="2"/>
  <c r="J410" i="2"/>
  <c r="K410" i="2"/>
  <c r="L410" i="2"/>
  <c r="I411" i="2"/>
  <c r="J411" i="2"/>
  <c r="K411" i="2"/>
  <c r="L411" i="2"/>
  <c r="I412" i="2"/>
  <c r="J412" i="2"/>
  <c r="K412" i="2"/>
  <c r="L412" i="2"/>
  <c r="I413" i="2"/>
  <c r="J413" i="2"/>
  <c r="K413" i="2"/>
  <c r="L413" i="2"/>
  <c r="I414" i="2"/>
  <c r="J414" i="2"/>
  <c r="K414" i="2"/>
  <c r="L414" i="2"/>
  <c r="I415" i="2"/>
  <c r="J415" i="2"/>
  <c r="K415" i="2"/>
  <c r="L415" i="2"/>
  <c r="I416" i="2"/>
  <c r="J416" i="2"/>
  <c r="K416" i="2"/>
  <c r="L416" i="2"/>
  <c r="I417" i="2"/>
  <c r="J417" i="2"/>
  <c r="K417" i="2"/>
  <c r="L417" i="2"/>
  <c r="I418" i="2"/>
  <c r="J418" i="2"/>
  <c r="K418" i="2"/>
  <c r="L418" i="2"/>
  <c r="I419" i="2"/>
  <c r="J419" i="2"/>
  <c r="K419" i="2"/>
  <c r="L419" i="2"/>
  <c r="I420" i="2"/>
  <c r="J420" i="2"/>
  <c r="K420" i="2"/>
  <c r="L420" i="2"/>
  <c r="I421" i="2"/>
  <c r="J421" i="2"/>
  <c r="K421" i="2"/>
  <c r="L421" i="2"/>
  <c r="I422" i="2"/>
  <c r="J422" i="2"/>
  <c r="K422" i="2"/>
  <c r="L422" i="2"/>
  <c r="I423" i="2"/>
  <c r="J423" i="2"/>
  <c r="K423" i="2"/>
  <c r="L423" i="2"/>
  <c r="I424" i="2"/>
  <c r="J424" i="2"/>
  <c r="K424" i="2"/>
  <c r="L424" i="2"/>
  <c r="I425" i="2"/>
  <c r="J425" i="2"/>
  <c r="K425" i="2"/>
  <c r="L425" i="2"/>
  <c r="I426" i="2"/>
  <c r="J426" i="2"/>
  <c r="K426" i="2"/>
  <c r="L426" i="2"/>
  <c r="I427" i="2"/>
  <c r="J427" i="2"/>
  <c r="K427" i="2"/>
  <c r="L427" i="2"/>
  <c r="I428" i="2"/>
  <c r="J428" i="2"/>
  <c r="K428" i="2"/>
  <c r="L428" i="2"/>
  <c r="I429" i="2"/>
  <c r="J429" i="2"/>
  <c r="K429" i="2"/>
  <c r="L429" i="2"/>
  <c r="I430" i="2"/>
  <c r="J430" i="2"/>
  <c r="K430" i="2"/>
  <c r="L430" i="2"/>
  <c r="I431" i="2"/>
  <c r="J431" i="2"/>
  <c r="K431" i="2"/>
  <c r="L431" i="2"/>
  <c r="I432" i="2"/>
  <c r="J432" i="2"/>
  <c r="K432" i="2"/>
  <c r="L432" i="2"/>
  <c r="I433" i="2"/>
  <c r="J433" i="2"/>
  <c r="K433" i="2"/>
  <c r="L433" i="2"/>
  <c r="I434" i="2"/>
  <c r="J434" i="2"/>
  <c r="K434" i="2"/>
  <c r="L434" i="2"/>
  <c r="I435" i="2"/>
  <c r="J435" i="2"/>
  <c r="K435" i="2"/>
  <c r="L435" i="2"/>
  <c r="I436" i="2"/>
  <c r="J436" i="2"/>
  <c r="K436" i="2"/>
  <c r="L436" i="2"/>
  <c r="I437" i="2"/>
  <c r="J437" i="2"/>
  <c r="K437" i="2"/>
  <c r="L437" i="2"/>
  <c r="I438" i="2"/>
  <c r="J438" i="2"/>
  <c r="K438" i="2"/>
  <c r="L438" i="2"/>
  <c r="I439" i="2"/>
  <c r="J439" i="2"/>
  <c r="K439" i="2"/>
  <c r="L439" i="2"/>
  <c r="I440" i="2"/>
  <c r="J440" i="2"/>
  <c r="K440" i="2"/>
  <c r="L440" i="2"/>
  <c r="I441" i="2"/>
  <c r="J441" i="2"/>
  <c r="K441" i="2"/>
  <c r="L441" i="2"/>
  <c r="I442" i="2"/>
  <c r="J442" i="2"/>
  <c r="K442" i="2"/>
  <c r="L442" i="2"/>
  <c r="I443" i="2"/>
  <c r="J443" i="2"/>
  <c r="K443" i="2"/>
  <c r="L443" i="2"/>
  <c r="I444" i="2"/>
  <c r="J444" i="2"/>
  <c r="K444" i="2"/>
  <c r="L444" i="2"/>
  <c r="I445" i="2"/>
  <c r="J445" i="2"/>
  <c r="K445" i="2"/>
  <c r="L445" i="2"/>
  <c r="I446" i="2"/>
  <c r="J446" i="2"/>
  <c r="K446" i="2"/>
  <c r="L446" i="2"/>
  <c r="I447" i="2"/>
  <c r="J447" i="2"/>
  <c r="K447" i="2"/>
  <c r="L447" i="2"/>
  <c r="I448" i="2"/>
  <c r="J448" i="2"/>
  <c r="K448" i="2"/>
  <c r="L448" i="2"/>
  <c r="I449" i="2"/>
  <c r="J449" i="2"/>
  <c r="K449" i="2"/>
  <c r="L449" i="2"/>
  <c r="I450" i="2"/>
  <c r="J450" i="2"/>
  <c r="K450" i="2"/>
  <c r="L450" i="2"/>
  <c r="I451" i="2"/>
  <c r="J451" i="2"/>
  <c r="K451" i="2"/>
  <c r="L451" i="2"/>
  <c r="I452" i="2"/>
  <c r="J452" i="2"/>
  <c r="K452" i="2"/>
  <c r="L452" i="2"/>
  <c r="I453" i="2"/>
  <c r="J453" i="2"/>
  <c r="K453" i="2"/>
  <c r="L453" i="2"/>
  <c r="I454" i="2"/>
  <c r="J454" i="2"/>
  <c r="K454" i="2"/>
  <c r="L454" i="2"/>
  <c r="I455" i="2"/>
  <c r="J455" i="2"/>
  <c r="K455" i="2"/>
  <c r="L455" i="2"/>
  <c r="I456" i="2"/>
  <c r="J456" i="2"/>
  <c r="K456" i="2"/>
  <c r="L456" i="2"/>
  <c r="I457" i="2"/>
  <c r="J457" i="2"/>
  <c r="K457" i="2"/>
  <c r="L457" i="2"/>
  <c r="I458" i="2"/>
  <c r="J458" i="2"/>
  <c r="K458" i="2"/>
  <c r="L458" i="2"/>
  <c r="I459" i="2"/>
  <c r="J459" i="2"/>
  <c r="K459" i="2"/>
  <c r="L459" i="2"/>
  <c r="I460" i="2"/>
  <c r="J460" i="2"/>
  <c r="K460" i="2"/>
  <c r="L460" i="2"/>
  <c r="I461" i="2"/>
  <c r="J461" i="2"/>
  <c r="K461" i="2"/>
  <c r="L461" i="2"/>
  <c r="I462" i="2"/>
  <c r="J462" i="2"/>
  <c r="K462" i="2"/>
  <c r="L462" i="2"/>
  <c r="I463" i="2"/>
  <c r="J463" i="2"/>
  <c r="K463" i="2"/>
  <c r="L463" i="2"/>
  <c r="I464" i="2"/>
  <c r="J464" i="2"/>
  <c r="K464" i="2"/>
  <c r="L464" i="2"/>
  <c r="I465" i="2"/>
  <c r="J465" i="2"/>
  <c r="K465" i="2"/>
  <c r="L465" i="2"/>
  <c r="I466" i="2"/>
  <c r="J466" i="2"/>
  <c r="K466" i="2"/>
  <c r="L466" i="2"/>
  <c r="I467" i="2"/>
  <c r="J467" i="2"/>
  <c r="K467" i="2"/>
  <c r="L467" i="2"/>
  <c r="I468" i="2"/>
  <c r="J468" i="2"/>
  <c r="K468" i="2"/>
  <c r="L468" i="2"/>
  <c r="I469" i="2"/>
  <c r="J469" i="2"/>
  <c r="K469" i="2"/>
  <c r="L469" i="2"/>
  <c r="I470" i="2"/>
  <c r="J470" i="2"/>
  <c r="K470" i="2"/>
  <c r="L470" i="2"/>
  <c r="I471" i="2"/>
  <c r="J471" i="2"/>
  <c r="K471" i="2"/>
  <c r="L471" i="2"/>
  <c r="I472" i="2"/>
  <c r="J472" i="2"/>
  <c r="K472" i="2"/>
  <c r="L472" i="2"/>
  <c r="I473" i="2"/>
  <c r="J473" i="2"/>
  <c r="K473" i="2"/>
  <c r="L473" i="2"/>
  <c r="I474" i="2"/>
  <c r="J474" i="2"/>
  <c r="K474" i="2"/>
  <c r="L474" i="2"/>
  <c r="I475" i="2"/>
  <c r="J475" i="2"/>
  <c r="K475" i="2"/>
  <c r="L475" i="2"/>
  <c r="I476" i="2"/>
  <c r="J476" i="2"/>
  <c r="K476" i="2"/>
  <c r="L476" i="2"/>
  <c r="I477" i="2"/>
  <c r="J477" i="2"/>
  <c r="K477" i="2"/>
  <c r="L477" i="2"/>
  <c r="I478" i="2"/>
  <c r="J478" i="2"/>
  <c r="K478" i="2"/>
  <c r="L478" i="2"/>
  <c r="I479" i="2"/>
  <c r="J479" i="2"/>
  <c r="K479" i="2"/>
  <c r="L479" i="2"/>
  <c r="I480" i="2"/>
  <c r="J480" i="2"/>
  <c r="K480" i="2"/>
  <c r="L480" i="2"/>
  <c r="I481" i="2"/>
  <c r="J481" i="2"/>
  <c r="K481" i="2"/>
  <c r="L481" i="2"/>
  <c r="I482" i="2"/>
  <c r="J482" i="2"/>
  <c r="K482" i="2"/>
  <c r="L482" i="2"/>
  <c r="I483" i="2"/>
  <c r="J483" i="2"/>
  <c r="K483" i="2"/>
  <c r="L483" i="2"/>
  <c r="I484" i="2"/>
  <c r="J484" i="2"/>
  <c r="K484" i="2"/>
  <c r="L484" i="2"/>
  <c r="I485" i="2"/>
  <c r="J485" i="2"/>
  <c r="K485" i="2"/>
  <c r="L485" i="2"/>
  <c r="I486" i="2"/>
  <c r="J486" i="2"/>
  <c r="K486" i="2"/>
  <c r="L486" i="2"/>
  <c r="I487" i="2"/>
  <c r="J487" i="2"/>
  <c r="K487" i="2"/>
  <c r="L487" i="2"/>
  <c r="I488" i="2"/>
  <c r="J488" i="2"/>
  <c r="K488" i="2"/>
  <c r="L488" i="2"/>
  <c r="I489" i="2"/>
  <c r="J489" i="2"/>
  <c r="K489" i="2"/>
  <c r="L489" i="2"/>
  <c r="I490" i="2"/>
  <c r="J490" i="2"/>
  <c r="K490" i="2"/>
  <c r="L490" i="2"/>
  <c r="I491" i="2"/>
  <c r="J491" i="2"/>
  <c r="K491" i="2"/>
  <c r="L491" i="2"/>
  <c r="I492" i="2"/>
  <c r="J492" i="2"/>
  <c r="K492" i="2"/>
  <c r="L492" i="2"/>
  <c r="I493" i="2"/>
  <c r="J493" i="2"/>
  <c r="K493" i="2"/>
  <c r="L493" i="2"/>
  <c r="I494" i="2"/>
  <c r="J494" i="2"/>
  <c r="K494" i="2"/>
  <c r="L494" i="2"/>
  <c r="I495" i="2"/>
  <c r="J495" i="2"/>
  <c r="K495" i="2"/>
  <c r="L495" i="2"/>
  <c r="I496" i="2"/>
  <c r="J496" i="2"/>
  <c r="K496" i="2"/>
  <c r="L496" i="2"/>
  <c r="I497" i="2"/>
  <c r="J497" i="2"/>
  <c r="K497" i="2"/>
  <c r="L497" i="2"/>
  <c r="I498" i="2"/>
  <c r="J498" i="2"/>
  <c r="K498" i="2"/>
  <c r="L498" i="2"/>
  <c r="I499" i="2"/>
  <c r="J499" i="2"/>
  <c r="K499" i="2"/>
  <c r="L499" i="2"/>
  <c r="I500" i="2"/>
  <c r="J500" i="2"/>
  <c r="K500" i="2"/>
  <c r="L500" i="2"/>
  <c r="I501" i="2"/>
  <c r="J501" i="2"/>
  <c r="K501" i="2"/>
  <c r="L501" i="2"/>
  <c r="I502" i="2"/>
  <c r="J502" i="2"/>
  <c r="K502" i="2"/>
  <c r="L502" i="2"/>
  <c r="I503" i="2"/>
  <c r="J503" i="2"/>
  <c r="K503" i="2"/>
  <c r="L503" i="2"/>
  <c r="I504" i="2"/>
  <c r="J504" i="2"/>
  <c r="K504" i="2"/>
  <c r="L504" i="2"/>
  <c r="I505" i="2"/>
  <c r="J505" i="2"/>
  <c r="K505" i="2"/>
  <c r="L505" i="2"/>
  <c r="I506" i="2"/>
  <c r="J506" i="2"/>
  <c r="K506" i="2"/>
  <c r="L506" i="2"/>
  <c r="I507" i="2"/>
  <c r="J507" i="2"/>
  <c r="K507" i="2"/>
  <c r="L507" i="2"/>
  <c r="I508" i="2"/>
  <c r="J508" i="2"/>
  <c r="K508" i="2"/>
  <c r="L508" i="2"/>
  <c r="I509" i="2"/>
  <c r="J509" i="2"/>
  <c r="K509" i="2"/>
  <c r="L509" i="2"/>
  <c r="I510" i="2"/>
  <c r="J510" i="2"/>
  <c r="K510" i="2"/>
  <c r="L510" i="2"/>
  <c r="I511" i="2"/>
  <c r="J511" i="2"/>
  <c r="K511" i="2"/>
  <c r="L511" i="2"/>
  <c r="I512" i="2"/>
  <c r="J512" i="2"/>
  <c r="K512" i="2"/>
  <c r="L512" i="2"/>
  <c r="I513" i="2"/>
  <c r="J513" i="2"/>
  <c r="K513" i="2"/>
  <c r="L513" i="2"/>
  <c r="I514" i="2"/>
  <c r="J514" i="2"/>
  <c r="K514" i="2"/>
  <c r="L514" i="2"/>
  <c r="I515" i="2"/>
  <c r="J515" i="2"/>
  <c r="K515" i="2"/>
  <c r="L515" i="2"/>
  <c r="I516" i="2"/>
  <c r="J516" i="2"/>
  <c r="K516" i="2"/>
  <c r="L516" i="2"/>
  <c r="I517" i="2"/>
  <c r="J517" i="2"/>
  <c r="K517" i="2"/>
  <c r="L517" i="2"/>
  <c r="I518" i="2"/>
  <c r="J518" i="2"/>
  <c r="K518" i="2"/>
  <c r="L518" i="2"/>
  <c r="I519" i="2"/>
  <c r="J519" i="2"/>
  <c r="K519" i="2"/>
  <c r="L519" i="2"/>
  <c r="I520" i="2"/>
  <c r="J520" i="2"/>
  <c r="K520" i="2"/>
  <c r="L520" i="2"/>
  <c r="I521" i="2"/>
  <c r="J521" i="2"/>
  <c r="K521" i="2"/>
  <c r="L521" i="2"/>
  <c r="I522" i="2"/>
  <c r="J522" i="2"/>
  <c r="K522" i="2"/>
  <c r="L522" i="2"/>
  <c r="I523" i="2"/>
  <c r="J523" i="2"/>
  <c r="K523" i="2"/>
  <c r="L523" i="2"/>
  <c r="I524" i="2"/>
  <c r="J524" i="2"/>
  <c r="K524" i="2"/>
  <c r="L524" i="2"/>
  <c r="I525" i="2"/>
  <c r="J525" i="2"/>
  <c r="K525" i="2"/>
  <c r="L525" i="2"/>
  <c r="I526" i="2"/>
  <c r="J526" i="2"/>
  <c r="K526" i="2"/>
  <c r="L526" i="2"/>
  <c r="I527" i="2"/>
  <c r="J527" i="2"/>
  <c r="K527" i="2"/>
  <c r="L527" i="2"/>
  <c r="I528" i="2"/>
  <c r="J528" i="2"/>
  <c r="K528" i="2"/>
  <c r="L528" i="2"/>
  <c r="I529" i="2"/>
  <c r="J529" i="2"/>
  <c r="K529" i="2"/>
  <c r="L529" i="2"/>
  <c r="I530" i="2"/>
  <c r="J530" i="2"/>
  <c r="K530" i="2"/>
  <c r="L530" i="2"/>
  <c r="I531" i="2"/>
  <c r="J531" i="2"/>
  <c r="K531" i="2"/>
  <c r="L531" i="2"/>
  <c r="I532" i="2"/>
  <c r="J532" i="2"/>
  <c r="K532" i="2"/>
  <c r="L532" i="2"/>
  <c r="I533" i="2"/>
  <c r="J533" i="2"/>
  <c r="K533" i="2"/>
  <c r="L533" i="2"/>
  <c r="I534" i="2"/>
  <c r="J534" i="2"/>
  <c r="K534" i="2"/>
  <c r="L534" i="2"/>
  <c r="I535" i="2"/>
  <c r="J535" i="2"/>
  <c r="K535" i="2"/>
  <c r="L535" i="2"/>
  <c r="I536" i="2"/>
  <c r="J536" i="2"/>
  <c r="K536" i="2"/>
  <c r="L536" i="2"/>
  <c r="I537" i="2"/>
  <c r="J537" i="2"/>
  <c r="K537" i="2"/>
  <c r="L537" i="2"/>
  <c r="I538" i="2"/>
  <c r="J538" i="2"/>
  <c r="K538" i="2"/>
  <c r="L538" i="2"/>
  <c r="I539" i="2"/>
  <c r="J539" i="2"/>
  <c r="K539" i="2"/>
  <c r="L539" i="2"/>
  <c r="I540" i="2"/>
  <c r="J540" i="2"/>
  <c r="K540" i="2"/>
  <c r="L540" i="2"/>
  <c r="I541" i="2"/>
  <c r="J541" i="2"/>
  <c r="K541" i="2"/>
  <c r="L541" i="2"/>
  <c r="I542" i="2"/>
  <c r="J542" i="2"/>
  <c r="K542" i="2"/>
  <c r="L542" i="2"/>
  <c r="I543" i="2"/>
  <c r="J543" i="2"/>
  <c r="K543" i="2"/>
  <c r="L543" i="2"/>
  <c r="I544" i="2"/>
  <c r="J544" i="2"/>
  <c r="K544" i="2"/>
  <c r="L544" i="2"/>
  <c r="I545" i="2"/>
  <c r="J545" i="2"/>
  <c r="K545" i="2"/>
  <c r="L545" i="2"/>
  <c r="I546" i="2"/>
  <c r="J546" i="2"/>
  <c r="K546" i="2"/>
  <c r="L546" i="2"/>
  <c r="I547" i="2"/>
  <c r="J547" i="2"/>
  <c r="K547" i="2"/>
  <c r="L547" i="2"/>
  <c r="I548" i="2"/>
  <c r="J548" i="2"/>
  <c r="K548" i="2"/>
  <c r="L548" i="2"/>
  <c r="I549" i="2"/>
  <c r="J549" i="2"/>
  <c r="K549" i="2"/>
  <c r="L549" i="2"/>
  <c r="I550" i="2"/>
  <c r="J550" i="2"/>
  <c r="K550" i="2"/>
  <c r="L550" i="2"/>
  <c r="I551" i="2"/>
  <c r="J551" i="2"/>
  <c r="K551" i="2"/>
  <c r="L551" i="2"/>
  <c r="I552" i="2"/>
  <c r="J552" i="2"/>
  <c r="K552" i="2"/>
  <c r="L552" i="2"/>
  <c r="I553" i="2"/>
  <c r="J553" i="2"/>
  <c r="K553" i="2"/>
  <c r="L553" i="2"/>
  <c r="I554" i="2"/>
  <c r="J554" i="2"/>
  <c r="K554" i="2"/>
  <c r="L554" i="2"/>
  <c r="I555" i="2"/>
  <c r="J555" i="2"/>
  <c r="K555" i="2"/>
  <c r="L555" i="2"/>
  <c r="I556" i="2"/>
  <c r="J556" i="2"/>
  <c r="K556" i="2"/>
  <c r="L556" i="2"/>
  <c r="I557" i="2"/>
  <c r="J557" i="2"/>
  <c r="K557" i="2"/>
  <c r="L557" i="2"/>
  <c r="I558" i="2"/>
  <c r="J558" i="2"/>
  <c r="K558" i="2"/>
  <c r="L558" i="2"/>
  <c r="I559" i="2"/>
  <c r="J559" i="2"/>
  <c r="K559" i="2"/>
  <c r="L559" i="2"/>
  <c r="I560" i="2"/>
  <c r="J560" i="2"/>
  <c r="K560" i="2"/>
  <c r="L560" i="2"/>
  <c r="I561" i="2"/>
  <c r="J561" i="2"/>
  <c r="K561" i="2"/>
  <c r="L561" i="2"/>
  <c r="I562" i="2"/>
  <c r="J562" i="2"/>
  <c r="K562" i="2"/>
  <c r="L562" i="2"/>
  <c r="I563" i="2"/>
  <c r="J563" i="2"/>
  <c r="K563" i="2"/>
  <c r="L563" i="2"/>
  <c r="I564" i="2"/>
  <c r="J564" i="2"/>
  <c r="K564" i="2"/>
  <c r="L564" i="2"/>
  <c r="I565" i="2"/>
  <c r="J565" i="2"/>
  <c r="K565" i="2"/>
  <c r="L565" i="2"/>
  <c r="I566" i="2"/>
  <c r="J566" i="2"/>
  <c r="K566" i="2"/>
  <c r="L566" i="2"/>
  <c r="I567" i="2"/>
  <c r="J567" i="2"/>
  <c r="K567" i="2"/>
  <c r="L567" i="2"/>
  <c r="I568" i="2"/>
  <c r="J568" i="2"/>
  <c r="K568" i="2"/>
  <c r="L568" i="2"/>
  <c r="I569" i="2"/>
  <c r="J569" i="2"/>
  <c r="K569" i="2"/>
  <c r="L569" i="2"/>
  <c r="I570" i="2"/>
  <c r="J570" i="2"/>
  <c r="K570" i="2"/>
  <c r="L570" i="2"/>
  <c r="I571" i="2"/>
  <c r="J571" i="2"/>
  <c r="K571" i="2"/>
  <c r="L571" i="2"/>
  <c r="I572" i="2"/>
  <c r="J572" i="2"/>
  <c r="K572" i="2"/>
  <c r="L572" i="2"/>
  <c r="I573" i="2"/>
  <c r="J573" i="2"/>
  <c r="K573" i="2"/>
  <c r="L573" i="2"/>
  <c r="I574" i="2"/>
  <c r="J574" i="2"/>
  <c r="K574" i="2"/>
  <c r="L574" i="2"/>
  <c r="I575" i="2"/>
  <c r="J575" i="2"/>
  <c r="K575" i="2"/>
  <c r="L575" i="2"/>
  <c r="I576" i="2"/>
  <c r="J576" i="2"/>
  <c r="K576" i="2"/>
  <c r="L576" i="2"/>
  <c r="I577" i="2"/>
  <c r="J577" i="2"/>
  <c r="K577" i="2"/>
  <c r="L577" i="2"/>
  <c r="I578" i="2"/>
  <c r="J578" i="2"/>
  <c r="K578" i="2"/>
  <c r="L578" i="2"/>
  <c r="I579" i="2"/>
  <c r="J579" i="2"/>
  <c r="K579" i="2"/>
  <c r="L579" i="2"/>
  <c r="I580" i="2"/>
  <c r="J580" i="2"/>
  <c r="K580" i="2"/>
  <c r="L580" i="2"/>
  <c r="I581" i="2"/>
  <c r="J581" i="2"/>
  <c r="K581" i="2"/>
  <c r="L581" i="2"/>
  <c r="I582" i="2"/>
  <c r="J582" i="2"/>
  <c r="K582" i="2"/>
  <c r="L582" i="2"/>
  <c r="I583" i="2"/>
  <c r="J583" i="2"/>
  <c r="K583" i="2"/>
  <c r="L583" i="2"/>
  <c r="I584" i="2"/>
  <c r="J584" i="2"/>
  <c r="K584" i="2"/>
  <c r="L584" i="2"/>
  <c r="I585" i="2"/>
  <c r="J585" i="2"/>
  <c r="K585" i="2"/>
  <c r="L585" i="2"/>
  <c r="I586" i="2"/>
  <c r="J586" i="2"/>
  <c r="K586" i="2"/>
  <c r="L586" i="2"/>
  <c r="I587" i="2"/>
  <c r="J587" i="2"/>
  <c r="K587" i="2"/>
  <c r="L587" i="2"/>
  <c r="I588" i="2"/>
  <c r="J588" i="2"/>
  <c r="K588" i="2"/>
  <c r="L588" i="2"/>
  <c r="I589" i="2"/>
  <c r="J589" i="2"/>
  <c r="K589" i="2"/>
  <c r="L589" i="2"/>
  <c r="I590" i="2"/>
  <c r="J590" i="2"/>
  <c r="K590" i="2"/>
  <c r="L590" i="2"/>
  <c r="I591" i="2"/>
  <c r="J591" i="2"/>
  <c r="K591" i="2"/>
  <c r="L591" i="2"/>
  <c r="I592" i="2"/>
  <c r="J592" i="2"/>
  <c r="K592" i="2"/>
  <c r="L592" i="2"/>
  <c r="I593" i="2"/>
  <c r="J593" i="2"/>
  <c r="K593" i="2"/>
  <c r="L593" i="2"/>
  <c r="I594" i="2"/>
  <c r="J594" i="2"/>
  <c r="K594" i="2"/>
  <c r="L594" i="2"/>
  <c r="I595" i="2"/>
  <c r="J595" i="2"/>
  <c r="K595" i="2"/>
  <c r="L595" i="2"/>
  <c r="I596" i="2"/>
  <c r="J596" i="2"/>
  <c r="K596" i="2"/>
  <c r="L596" i="2"/>
  <c r="I597" i="2"/>
  <c r="J597" i="2"/>
  <c r="K597" i="2"/>
  <c r="L597" i="2"/>
  <c r="I598" i="2"/>
  <c r="J598" i="2"/>
  <c r="K598" i="2"/>
  <c r="L598" i="2"/>
  <c r="I599" i="2"/>
  <c r="J599" i="2"/>
  <c r="K599" i="2"/>
  <c r="L599" i="2"/>
  <c r="I600" i="2"/>
  <c r="J600" i="2"/>
  <c r="K600" i="2"/>
  <c r="L600" i="2"/>
  <c r="I601" i="2"/>
  <c r="J601" i="2"/>
  <c r="K601" i="2"/>
  <c r="L601" i="2"/>
  <c r="I602" i="2"/>
  <c r="J602" i="2"/>
  <c r="K602" i="2"/>
  <c r="L602" i="2"/>
  <c r="I603" i="2"/>
  <c r="J603" i="2"/>
  <c r="K603" i="2"/>
  <c r="L603" i="2"/>
  <c r="I604" i="2"/>
  <c r="J604" i="2"/>
  <c r="K604" i="2"/>
  <c r="L604" i="2"/>
  <c r="I605" i="2"/>
  <c r="J605" i="2"/>
  <c r="K605" i="2"/>
  <c r="L605" i="2"/>
  <c r="I606" i="2"/>
  <c r="J606" i="2"/>
  <c r="K606" i="2"/>
  <c r="L606" i="2"/>
  <c r="I607" i="2"/>
  <c r="J607" i="2"/>
  <c r="K607" i="2"/>
  <c r="L607" i="2"/>
  <c r="I608" i="2"/>
  <c r="J608" i="2"/>
  <c r="K608" i="2"/>
  <c r="L608" i="2"/>
  <c r="I609" i="2"/>
  <c r="J609" i="2"/>
  <c r="K609" i="2"/>
  <c r="L609" i="2"/>
  <c r="I610" i="2"/>
  <c r="J610" i="2"/>
  <c r="K610" i="2"/>
  <c r="L610" i="2"/>
  <c r="I611" i="2"/>
  <c r="J611" i="2"/>
  <c r="K611" i="2"/>
  <c r="L611" i="2"/>
  <c r="I612" i="2"/>
  <c r="J612" i="2"/>
  <c r="K612" i="2"/>
  <c r="L612" i="2"/>
  <c r="I613" i="2"/>
  <c r="J613" i="2"/>
  <c r="K613" i="2"/>
  <c r="L613" i="2"/>
  <c r="I614" i="2"/>
  <c r="J614" i="2"/>
  <c r="K614" i="2"/>
  <c r="L614" i="2"/>
  <c r="I615" i="2"/>
  <c r="J615" i="2"/>
  <c r="K615" i="2"/>
  <c r="L615" i="2"/>
  <c r="I616" i="2"/>
  <c r="J616" i="2"/>
  <c r="K616" i="2"/>
  <c r="L616" i="2"/>
  <c r="I617" i="2"/>
  <c r="J617" i="2"/>
  <c r="K617" i="2"/>
  <c r="L617" i="2"/>
  <c r="I618" i="2"/>
  <c r="J618" i="2"/>
  <c r="K618" i="2"/>
  <c r="L618" i="2"/>
  <c r="I619" i="2"/>
  <c r="J619" i="2"/>
  <c r="K619" i="2"/>
  <c r="L619" i="2"/>
  <c r="I620" i="2"/>
  <c r="J620" i="2"/>
  <c r="K620" i="2"/>
  <c r="L620" i="2"/>
  <c r="I621" i="2"/>
  <c r="J621" i="2"/>
  <c r="K621" i="2"/>
  <c r="L621" i="2"/>
  <c r="I622" i="2"/>
  <c r="J622" i="2"/>
  <c r="K622" i="2"/>
  <c r="L622" i="2"/>
  <c r="I623" i="2"/>
  <c r="J623" i="2"/>
  <c r="K623" i="2"/>
  <c r="L623" i="2"/>
  <c r="I624" i="2"/>
  <c r="J624" i="2"/>
  <c r="K624" i="2"/>
  <c r="L624" i="2"/>
  <c r="I625" i="2"/>
  <c r="J625" i="2"/>
  <c r="K625" i="2"/>
  <c r="L625" i="2"/>
  <c r="I626" i="2"/>
  <c r="J626" i="2"/>
  <c r="K626" i="2"/>
  <c r="L626" i="2"/>
  <c r="I627" i="2"/>
  <c r="J627" i="2"/>
  <c r="K627" i="2"/>
  <c r="L627" i="2"/>
  <c r="I628" i="2"/>
  <c r="J628" i="2"/>
  <c r="K628" i="2"/>
  <c r="L628" i="2"/>
  <c r="I629" i="2"/>
  <c r="J629" i="2"/>
  <c r="K629" i="2"/>
  <c r="L629" i="2"/>
  <c r="I630" i="2"/>
  <c r="J630" i="2"/>
  <c r="K630" i="2"/>
  <c r="L630" i="2"/>
  <c r="I631" i="2"/>
  <c r="J631" i="2"/>
  <c r="K631" i="2"/>
  <c r="L631" i="2"/>
  <c r="I632" i="2"/>
  <c r="J632" i="2"/>
  <c r="K632" i="2"/>
  <c r="L632" i="2"/>
  <c r="I633" i="2"/>
  <c r="J633" i="2"/>
  <c r="K633" i="2"/>
  <c r="L633" i="2"/>
  <c r="I634" i="2"/>
  <c r="J634" i="2"/>
  <c r="K634" i="2"/>
  <c r="L634" i="2"/>
  <c r="I635" i="2"/>
  <c r="J635" i="2"/>
  <c r="K635" i="2"/>
  <c r="L635" i="2"/>
  <c r="I636" i="2"/>
  <c r="J636" i="2"/>
  <c r="K636" i="2"/>
  <c r="L636" i="2"/>
  <c r="I637" i="2"/>
  <c r="J637" i="2"/>
  <c r="K637" i="2"/>
  <c r="L637" i="2"/>
  <c r="I638" i="2"/>
  <c r="J638" i="2"/>
  <c r="K638" i="2"/>
  <c r="L638" i="2"/>
  <c r="I639" i="2"/>
  <c r="J639" i="2"/>
  <c r="K639" i="2"/>
  <c r="L639" i="2"/>
  <c r="I640" i="2"/>
  <c r="J640" i="2"/>
  <c r="K640" i="2"/>
  <c r="L640" i="2"/>
  <c r="I641" i="2"/>
  <c r="J641" i="2"/>
  <c r="K641" i="2"/>
  <c r="L641" i="2"/>
  <c r="I642" i="2"/>
  <c r="J642" i="2"/>
  <c r="K642" i="2"/>
  <c r="L642" i="2"/>
  <c r="I643" i="2"/>
  <c r="J643" i="2"/>
  <c r="K643" i="2"/>
  <c r="L643" i="2"/>
  <c r="I644" i="2"/>
  <c r="J644" i="2"/>
  <c r="K644" i="2"/>
  <c r="L644" i="2"/>
  <c r="I645" i="2"/>
  <c r="J645" i="2"/>
  <c r="K645" i="2"/>
  <c r="L645" i="2"/>
  <c r="I646" i="2"/>
  <c r="J646" i="2"/>
  <c r="K646" i="2"/>
  <c r="L646" i="2"/>
  <c r="I647" i="2"/>
  <c r="J647" i="2"/>
  <c r="K647" i="2"/>
  <c r="L647" i="2"/>
  <c r="I648" i="2"/>
  <c r="J648" i="2"/>
  <c r="K648" i="2"/>
  <c r="L648" i="2"/>
  <c r="I649" i="2"/>
  <c r="J649" i="2"/>
  <c r="K649" i="2"/>
  <c r="L649" i="2"/>
  <c r="I650" i="2"/>
  <c r="J650" i="2"/>
  <c r="K650" i="2"/>
  <c r="L650" i="2"/>
  <c r="I651" i="2"/>
  <c r="J651" i="2"/>
  <c r="K651" i="2"/>
  <c r="L651" i="2"/>
  <c r="I652" i="2"/>
  <c r="J652" i="2"/>
  <c r="K652" i="2"/>
  <c r="L652" i="2"/>
  <c r="I653" i="2"/>
  <c r="J653" i="2"/>
  <c r="K653" i="2"/>
  <c r="L653" i="2"/>
  <c r="I654" i="2"/>
  <c r="J654" i="2"/>
  <c r="K654" i="2"/>
  <c r="L654" i="2"/>
  <c r="I655" i="2"/>
  <c r="J655" i="2"/>
  <c r="K655" i="2"/>
  <c r="L655" i="2"/>
  <c r="I656" i="2"/>
  <c r="J656" i="2"/>
  <c r="K656" i="2"/>
  <c r="L656" i="2"/>
  <c r="I657" i="2"/>
  <c r="J657" i="2"/>
  <c r="K657" i="2"/>
  <c r="L657" i="2"/>
  <c r="I658" i="2"/>
  <c r="J658" i="2"/>
  <c r="K658" i="2"/>
  <c r="L658" i="2"/>
  <c r="I659" i="2"/>
  <c r="J659" i="2"/>
  <c r="K659" i="2"/>
  <c r="L659" i="2"/>
  <c r="I660" i="2"/>
  <c r="J660" i="2"/>
  <c r="K660" i="2"/>
  <c r="L660" i="2"/>
  <c r="I661" i="2"/>
  <c r="J661" i="2"/>
  <c r="K661" i="2"/>
  <c r="L661" i="2"/>
  <c r="I662" i="2"/>
  <c r="J662" i="2"/>
  <c r="K662" i="2"/>
  <c r="L662" i="2"/>
  <c r="I663" i="2"/>
  <c r="J663" i="2"/>
  <c r="K663" i="2"/>
  <c r="L663" i="2"/>
  <c r="I664" i="2"/>
  <c r="J664" i="2"/>
  <c r="K664" i="2"/>
  <c r="L664" i="2"/>
  <c r="I665" i="2"/>
  <c r="J665" i="2"/>
  <c r="K665" i="2"/>
  <c r="L665" i="2"/>
  <c r="I666" i="2"/>
  <c r="J666" i="2"/>
  <c r="K666" i="2"/>
  <c r="L666" i="2"/>
  <c r="I667" i="2"/>
  <c r="J667" i="2"/>
  <c r="K667" i="2"/>
  <c r="L667" i="2"/>
  <c r="I668" i="2"/>
  <c r="J668" i="2"/>
  <c r="K668" i="2"/>
  <c r="L668" i="2"/>
  <c r="I669" i="2"/>
  <c r="J669" i="2"/>
  <c r="K669" i="2"/>
  <c r="L669" i="2"/>
  <c r="I670" i="2"/>
  <c r="J670" i="2"/>
  <c r="K670" i="2"/>
  <c r="L670" i="2"/>
  <c r="I671" i="2"/>
  <c r="J671" i="2"/>
  <c r="K671" i="2"/>
  <c r="L671" i="2"/>
  <c r="I672" i="2"/>
  <c r="J672" i="2"/>
  <c r="K672" i="2"/>
  <c r="L672" i="2"/>
  <c r="I673" i="2"/>
  <c r="J673" i="2"/>
  <c r="K673" i="2"/>
  <c r="L673" i="2"/>
  <c r="I674" i="2"/>
  <c r="J674" i="2"/>
  <c r="K674" i="2"/>
  <c r="L674" i="2"/>
  <c r="I675" i="2"/>
  <c r="J675" i="2"/>
  <c r="K675" i="2"/>
  <c r="L675" i="2"/>
  <c r="I676" i="2"/>
  <c r="J676" i="2"/>
  <c r="K676" i="2"/>
  <c r="L676" i="2"/>
  <c r="I677" i="2"/>
  <c r="J677" i="2"/>
  <c r="K677" i="2"/>
  <c r="L677" i="2"/>
  <c r="I678" i="2"/>
  <c r="J678" i="2"/>
  <c r="K678" i="2"/>
  <c r="L678" i="2"/>
  <c r="I679" i="2"/>
  <c r="J679" i="2"/>
  <c r="K679" i="2"/>
  <c r="L679" i="2"/>
  <c r="I680" i="2"/>
  <c r="J680" i="2"/>
  <c r="K680" i="2"/>
  <c r="L680" i="2"/>
  <c r="I681" i="2"/>
  <c r="J681" i="2"/>
  <c r="K681" i="2"/>
  <c r="L681" i="2"/>
  <c r="I682" i="2"/>
  <c r="J682" i="2"/>
  <c r="K682" i="2"/>
  <c r="L682" i="2"/>
  <c r="I683" i="2"/>
  <c r="J683" i="2"/>
  <c r="K683" i="2"/>
  <c r="L683" i="2"/>
  <c r="I684" i="2"/>
  <c r="J684" i="2"/>
  <c r="K684" i="2"/>
  <c r="L684" i="2"/>
  <c r="I685" i="2"/>
  <c r="J685" i="2"/>
  <c r="K685" i="2"/>
  <c r="L685" i="2"/>
  <c r="I686" i="2"/>
  <c r="J686" i="2"/>
  <c r="K686" i="2"/>
  <c r="L686" i="2"/>
  <c r="I687" i="2"/>
  <c r="J687" i="2"/>
  <c r="K687" i="2"/>
  <c r="L687" i="2"/>
  <c r="I688" i="2"/>
  <c r="J688" i="2"/>
  <c r="K688" i="2"/>
  <c r="L688" i="2"/>
  <c r="I689" i="2"/>
  <c r="J689" i="2"/>
  <c r="K689" i="2"/>
  <c r="L689" i="2"/>
  <c r="I690" i="2"/>
  <c r="J690" i="2"/>
  <c r="K690" i="2"/>
  <c r="L690" i="2"/>
  <c r="I691" i="2"/>
  <c r="J691" i="2"/>
  <c r="K691" i="2"/>
  <c r="L691" i="2"/>
  <c r="I692" i="2"/>
  <c r="J692" i="2"/>
  <c r="K692" i="2"/>
  <c r="L692" i="2"/>
  <c r="I693" i="2"/>
  <c r="J693" i="2"/>
  <c r="K693" i="2"/>
  <c r="L693" i="2"/>
  <c r="I694" i="2"/>
  <c r="J694" i="2"/>
  <c r="K694" i="2"/>
  <c r="L694" i="2"/>
  <c r="I695" i="2"/>
  <c r="J695" i="2"/>
  <c r="K695" i="2"/>
  <c r="L695" i="2"/>
  <c r="I696" i="2"/>
  <c r="J696" i="2"/>
  <c r="K696" i="2"/>
  <c r="L696" i="2"/>
  <c r="I697" i="2"/>
  <c r="J697" i="2"/>
  <c r="K697" i="2"/>
  <c r="L697" i="2"/>
  <c r="I698" i="2"/>
  <c r="J698" i="2"/>
  <c r="K698" i="2"/>
  <c r="L698" i="2"/>
  <c r="I699" i="2"/>
  <c r="J699" i="2"/>
  <c r="K699" i="2"/>
  <c r="L699" i="2"/>
  <c r="I700" i="2"/>
  <c r="J700" i="2"/>
  <c r="K700" i="2"/>
  <c r="L700" i="2"/>
  <c r="I701" i="2"/>
  <c r="J701" i="2"/>
  <c r="K701" i="2"/>
  <c r="L701" i="2"/>
  <c r="I702" i="2"/>
  <c r="J702" i="2"/>
  <c r="K702" i="2"/>
  <c r="L702" i="2"/>
  <c r="I703" i="2"/>
  <c r="J703" i="2"/>
  <c r="K703" i="2"/>
  <c r="L703" i="2"/>
  <c r="I704" i="2"/>
  <c r="J704" i="2"/>
  <c r="K704" i="2"/>
  <c r="L704" i="2"/>
  <c r="I705" i="2"/>
  <c r="J705" i="2"/>
  <c r="K705" i="2"/>
  <c r="L705" i="2"/>
  <c r="I706" i="2"/>
  <c r="J706" i="2"/>
  <c r="K706" i="2"/>
  <c r="L706" i="2"/>
  <c r="I707" i="2"/>
  <c r="J707" i="2"/>
  <c r="K707" i="2"/>
  <c r="L707" i="2"/>
  <c r="I708" i="2"/>
  <c r="J708" i="2"/>
  <c r="K708" i="2"/>
  <c r="L708" i="2"/>
  <c r="I709" i="2"/>
  <c r="J709" i="2"/>
  <c r="K709" i="2"/>
  <c r="L709" i="2"/>
  <c r="I710" i="2"/>
  <c r="J710" i="2"/>
  <c r="K710" i="2"/>
  <c r="L710" i="2"/>
  <c r="I711" i="2"/>
  <c r="J711" i="2"/>
  <c r="K711" i="2"/>
  <c r="L711" i="2"/>
  <c r="I712" i="2"/>
  <c r="J712" i="2"/>
  <c r="K712" i="2"/>
  <c r="L712" i="2"/>
  <c r="I713" i="2"/>
  <c r="J713" i="2"/>
  <c r="K713" i="2"/>
  <c r="L713" i="2"/>
  <c r="I714" i="2"/>
  <c r="J714" i="2"/>
  <c r="K714" i="2"/>
  <c r="L714" i="2"/>
  <c r="I715" i="2"/>
  <c r="J715" i="2"/>
  <c r="K715" i="2"/>
  <c r="L715" i="2"/>
  <c r="I716" i="2"/>
  <c r="J716" i="2"/>
  <c r="K716" i="2"/>
  <c r="L716" i="2"/>
  <c r="I717" i="2"/>
  <c r="J717" i="2"/>
  <c r="K717" i="2"/>
  <c r="L717" i="2"/>
  <c r="I718" i="2"/>
  <c r="J718" i="2"/>
  <c r="K718" i="2"/>
  <c r="L718" i="2"/>
  <c r="I719" i="2"/>
  <c r="J719" i="2"/>
  <c r="K719" i="2"/>
  <c r="L719" i="2"/>
  <c r="I720" i="2"/>
  <c r="J720" i="2"/>
  <c r="K720" i="2"/>
  <c r="L720" i="2"/>
  <c r="I721" i="2"/>
  <c r="J721" i="2"/>
  <c r="K721" i="2"/>
  <c r="L721" i="2"/>
  <c r="I722" i="2"/>
  <c r="J722" i="2"/>
  <c r="K722" i="2"/>
  <c r="L722" i="2"/>
  <c r="I723" i="2"/>
  <c r="J723" i="2"/>
  <c r="K723" i="2"/>
  <c r="L723" i="2"/>
  <c r="I724" i="2"/>
  <c r="J724" i="2"/>
  <c r="K724" i="2"/>
  <c r="L724" i="2"/>
  <c r="I725" i="2"/>
  <c r="J725" i="2"/>
  <c r="K725" i="2"/>
  <c r="L725" i="2"/>
  <c r="I726" i="2"/>
  <c r="J726" i="2"/>
  <c r="K726" i="2"/>
  <c r="L726" i="2"/>
  <c r="I727" i="2"/>
  <c r="J727" i="2"/>
  <c r="K727" i="2"/>
  <c r="L727" i="2"/>
  <c r="I728" i="2"/>
  <c r="J728" i="2"/>
  <c r="K728" i="2"/>
  <c r="L728" i="2"/>
  <c r="I729" i="2"/>
  <c r="J729" i="2"/>
  <c r="K729" i="2"/>
  <c r="L729" i="2"/>
  <c r="I730" i="2"/>
  <c r="J730" i="2"/>
  <c r="K730" i="2"/>
  <c r="L730" i="2"/>
  <c r="I731" i="2"/>
  <c r="J731" i="2"/>
  <c r="K731" i="2"/>
  <c r="L731" i="2"/>
  <c r="I732" i="2"/>
  <c r="J732" i="2"/>
  <c r="K732" i="2"/>
  <c r="L732" i="2"/>
  <c r="I733" i="2"/>
  <c r="J733" i="2"/>
  <c r="K733" i="2"/>
  <c r="L733" i="2"/>
  <c r="I734" i="2"/>
  <c r="J734" i="2"/>
  <c r="K734" i="2"/>
  <c r="L734" i="2"/>
  <c r="I735" i="2"/>
  <c r="J735" i="2"/>
  <c r="K735" i="2"/>
  <c r="L735" i="2"/>
  <c r="I736" i="2"/>
  <c r="J736" i="2"/>
  <c r="K736" i="2"/>
  <c r="L736" i="2"/>
  <c r="I737" i="2"/>
  <c r="J737" i="2"/>
  <c r="K737" i="2"/>
  <c r="L737" i="2"/>
  <c r="I738" i="2"/>
  <c r="J738" i="2"/>
  <c r="K738" i="2"/>
  <c r="L738" i="2"/>
  <c r="I739" i="2"/>
  <c r="J739" i="2"/>
  <c r="K739" i="2"/>
  <c r="L739" i="2"/>
  <c r="I740" i="2"/>
  <c r="J740" i="2"/>
  <c r="K740" i="2"/>
  <c r="L740" i="2"/>
  <c r="I741" i="2"/>
  <c r="J741" i="2"/>
  <c r="K741" i="2"/>
  <c r="L741" i="2"/>
  <c r="I742" i="2"/>
  <c r="J742" i="2"/>
  <c r="K742" i="2"/>
  <c r="L742" i="2"/>
  <c r="I743" i="2"/>
  <c r="J743" i="2"/>
  <c r="K743" i="2"/>
  <c r="L743" i="2"/>
  <c r="I744" i="2"/>
  <c r="J744" i="2"/>
  <c r="K744" i="2"/>
  <c r="L744" i="2"/>
  <c r="I745" i="2"/>
  <c r="J745" i="2"/>
  <c r="K745" i="2"/>
  <c r="L745" i="2"/>
  <c r="I746" i="2"/>
  <c r="J746" i="2"/>
  <c r="K746" i="2"/>
  <c r="L746" i="2"/>
  <c r="I747" i="2"/>
  <c r="J747" i="2"/>
  <c r="K747" i="2"/>
  <c r="L747" i="2"/>
  <c r="I748" i="2"/>
  <c r="J748" i="2"/>
  <c r="K748" i="2"/>
  <c r="L748" i="2"/>
  <c r="I749" i="2"/>
  <c r="J749" i="2"/>
  <c r="K749" i="2"/>
  <c r="L749" i="2"/>
  <c r="I750" i="2"/>
  <c r="J750" i="2"/>
  <c r="K750" i="2"/>
  <c r="L750" i="2"/>
  <c r="I751" i="2"/>
  <c r="J751" i="2"/>
  <c r="K751" i="2"/>
  <c r="L751" i="2"/>
  <c r="I752" i="2"/>
  <c r="J752" i="2"/>
  <c r="K752" i="2"/>
  <c r="L752" i="2"/>
  <c r="I753" i="2"/>
  <c r="J753" i="2"/>
  <c r="K753" i="2"/>
  <c r="L753" i="2"/>
  <c r="I754" i="2"/>
  <c r="J754" i="2"/>
  <c r="K754" i="2"/>
  <c r="L754" i="2"/>
  <c r="I755" i="2"/>
  <c r="J755" i="2"/>
  <c r="K755" i="2"/>
  <c r="L755" i="2"/>
  <c r="I756" i="2"/>
  <c r="J756" i="2"/>
  <c r="K756" i="2"/>
  <c r="L756" i="2"/>
  <c r="I757" i="2"/>
  <c r="J757" i="2"/>
  <c r="K757" i="2"/>
  <c r="L757" i="2"/>
  <c r="I758" i="2"/>
  <c r="J758" i="2"/>
  <c r="K758" i="2"/>
  <c r="L758" i="2"/>
  <c r="I759" i="2"/>
  <c r="J759" i="2"/>
  <c r="K759" i="2"/>
  <c r="L759" i="2"/>
  <c r="I760" i="2"/>
  <c r="J760" i="2"/>
  <c r="K760" i="2"/>
  <c r="L760" i="2"/>
  <c r="I761" i="2"/>
  <c r="J761" i="2"/>
  <c r="K761" i="2"/>
  <c r="L761" i="2"/>
  <c r="I762" i="2"/>
  <c r="J762" i="2"/>
  <c r="K762" i="2"/>
  <c r="L762" i="2"/>
  <c r="I763" i="2"/>
  <c r="J763" i="2"/>
  <c r="K763" i="2"/>
  <c r="L763" i="2"/>
  <c r="I764" i="2"/>
  <c r="J764" i="2"/>
  <c r="K764" i="2"/>
  <c r="L764" i="2"/>
  <c r="I765" i="2"/>
  <c r="J765" i="2"/>
  <c r="K765" i="2"/>
  <c r="L765" i="2"/>
  <c r="I766" i="2"/>
  <c r="J766" i="2"/>
  <c r="K766" i="2"/>
  <c r="L766" i="2"/>
  <c r="I767" i="2"/>
  <c r="J767" i="2"/>
  <c r="K767" i="2"/>
  <c r="L767" i="2"/>
  <c r="I768" i="2"/>
  <c r="J768" i="2"/>
  <c r="K768" i="2"/>
  <c r="L768" i="2"/>
  <c r="I769" i="2"/>
  <c r="J769" i="2"/>
  <c r="K769" i="2"/>
  <c r="L769" i="2"/>
  <c r="I770" i="2"/>
  <c r="J770" i="2"/>
  <c r="K770" i="2"/>
  <c r="L770" i="2"/>
  <c r="I771" i="2"/>
  <c r="J771" i="2"/>
  <c r="K771" i="2"/>
  <c r="L771" i="2"/>
  <c r="I772" i="2"/>
  <c r="J772" i="2"/>
  <c r="K772" i="2"/>
  <c r="L772" i="2"/>
  <c r="I773" i="2"/>
  <c r="J773" i="2"/>
  <c r="K773" i="2"/>
  <c r="L773" i="2"/>
  <c r="I774" i="2"/>
  <c r="J774" i="2"/>
  <c r="K774" i="2"/>
  <c r="L774" i="2"/>
  <c r="I775" i="2"/>
  <c r="J775" i="2"/>
  <c r="K775" i="2"/>
  <c r="L775" i="2"/>
  <c r="I776" i="2"/>
  <c r="J776" i="2"/>
  <c r="K776" i="2"/>
  <c r="L776" i="2"/>
  <c r="I777" i="2"/>
  <c r="J777" i="2"/>
  <c r="K777" i="2"/>
  <c r="L777" i="2"/>
  <c r="I778" i="2"/>
  <c r="J778" i="2"/>
  <c r="K778" i="2"/>
  <c r="L778" i="2"/>
  <c r="I779" i="2"/>
  <c r="J779" i="2"/>
  <c r="K779" i="2"/>
  <c r="L779" i="2"/>
  <c r="I780" i="2"/>
  <c r="J780" i="2"/>
  <c r="K780" i="2"/>
  <c r="L780" i="2"/>
  <c r="I781" i="2"/>
  <c r="J781" i="2"/>
  <c r="K781" i="2"/>
  <c r="L781" i="2"/>
  <c r="I782" i="2"/>
  <c r="J782" i="2"/>
  <c r="K782" i="2"/>
  <c r="L782" i="2"/>
  <c r="I783" i="2"/>
  <c r="J783" i="2"/>
  <c r="K783" i="2"/>
  <c r="L783" i="2"/>
  <c r="I784" i="2"/>
  <c r="J784" i="2"/>
  <c r="K784" i="2"/>
  <c r="L784" i="2"/>
  <c r="I785" i="2"/>
  <c r="J785" i="2"/>
  <c r="K785" i="2"/>
  <c r="L785" i="2"/>
  <c r="I786" i="2"/>
  <c r="J786" i="2"/>
  <c r="K786" i="2"/>
  <c r="L786" i="2"/>
  <c r="I787" i="2"/>
  <c r="J787" i="2"/>
  <c r="K787" i="2"/>
  <c r="L787" i="2"/>
  <c r="I788" i="2"/>
  <c r="J788" i="2"/>
  <c r="K788" i="2"/>
  <c r="L788" i="2"/>
  <c r="I789" i="2"/>
  <c r="J789" i="2"/>
  <c r="K789" i="2"/>
  <c r="L789" i="2"/>
  <c r="I790" i="2"/>
  <c r="J790" i="2"/>
  <c r="K790" i="2"/>
  <c r="L790" i="2"/>
  <c r="I791" i="2"/>
  <c r="J791" i="2"/>
  <c r="K791" i="2"/>
  <c r="L791" i="2"/>
  <c r="I792" i="2"/>
  <c r="J792" i="2"/>
  <c r="K792" i="2"/>
  <c r="L792" i="2"/>
  <c r="I793" i="2"/>
  <c r="J793" i="2"/>
  <c r="K793" i="2"/>
  <c r="L793" i="2"/>
  <c r="I794" i="2"/>
  <c r="J794" i="2"/>
  <c r="K794" i="2"/>
  <c r="L794" i="2"/>
  <c r="I795" i="2"/>
  <c r="J795" i="2"/>
  <c r="K795" i="2"/>
  <c r="L795" i="2"/>
  <c r="I796" i="2"/>
  <c r="J796" i="2"/>
  <c r="K796" i="2"/>
  <c r="L796" i="2"/>
  <c r="I797" i="2"/>
  <c r="J797" i="2"/>
  <c r="K797" i="2"/>
  <c r="L797" i="2"/>
  <c r="I798" i="2"/>
  <c r="J798" i="2"/>
  <c r="K798" i="2"/>
  <c r="L798" i="2"/>
  <c r="I799" i="2"/>
  <c r="J799" i="2"/>
  <c r="K799" i="2"/>
  <c r="L799" i="2"/>
  <c r="I800" i="2"/>
  <c r="J800" i="2"/>
  <c r="K800" i="2"/>
  <c r="L800" i="2"/>
  <c r="I801" i="2"/>
  <c r="J801" i="2"/>
  <c r="K801" i="2"/>
  <c r="L801" i="2"/>
  <c r="I802" i="2"/>
  <c r="J802" i="2"/>
  <c r="K802" i="2"/>
  <c r="L802" i="2"/>
  <c r="I803" i="2"/>
  <c r="J803" i="2"/>
  <c r="K803" i="2"/>
  <c r="L803" i="2"/>
  <c r="I804" i="2"/>
  <c r="J804" i="2"/>
  <c r="K804" i="2"/>
  <c r="L804" i="2"/>
  <c r="I805" i="2"/>
  <c r="J805" i="2"/>
  <c r="K805" i="2"/>
  <c r="L805" i="2"/>
  <c r="I806" i="2"/>
  <c r="J806" i="2"/>
  <c r="K806" i="2"/>
  <c r="L806" i="2"/>
  <c r="I807" i="2"/>
  <c r="J807" i="2"/>
  <c r="K807" i="2"/>
  <c r="L807" i="2"/>
  <c r="I808" i="2"/>
  <c r="J808" i="2"/>
  <c r="K808" i="2"/>
  <c r="L808" i="2"/>
  <c r="I809" i="2"/>
  <c r="J809" i="2"/>
  <c r="K809" i="2"/>
  <c r="L809" i="2"/>
  <c r="I810" i="2"/>
  <c r="J810" i="2"/>
  <c r="K810" i="2"/>
  <c r="L810" i="2"/>
  <c r="I811" i="2"/>
  <c r="J811" i="2"/>
  <c r="K811" i="2"/>
  <c r="L811" i="2"/>
  <c r="I812" i="2"/>
  <c r="J812" i="2"/>
  <c r="K812" i="2"/>
  <c r="L812" i="2"/>
  <c r="I813" i="2"/>
  <c r="J813" i="2"/>
  <c r="K813" i="2"/>
  <c r="L813" i="2"/>
  <c r="I814" i="2"/>
  <c r="J814" i="2"/>
  <c r="K814" i="2"/>
  <c r="L814" i="2"/>
  <c r="I815" i="2"/>
  <c r="J815" i="2"/>
  <c r="K815" i="2"/>
  <c r="L815" i="2"/>
  <c r="I816" i="2"/>
  <c r="J816" i="2"/>
  <c r="K816" i="2"/>
  <c r="L816" i="2"/>
  <c r="I817" i="2"/>
  <c r="J817" i="2"/>
  <c r="K817" i="2"/>
  <c r="L817" i="2"/>
  <c r="I818" i="2"/>
  <c r="J818" i="2"/>
  <c r="K818" i="2"/>
  <c r="L818" i="2"/>
  <c r="I819" i="2"/>
  <c r="J819" i="2"/>
  <c r="K819" i="2"/>
  <c r="L819" i="2"/>
  <c r="I820" i="2"/>
  <c r="J820" i="2"/>
  <c r="K820" i="2"/>
  <c r="L820" i="2"/>
  <c r="I821" i="2"/>
  <c r="J821" i="2"/>
  <c r="K821" i="2"/>
  <c r="L821" i="2"/>
  <c r="I822" i="2"/>
  <c r="J822" i="2"/>
  <c r="K822" i="2"/>
  <c r="L822" i="2"/>
  <c r="I823" i="2"/>
  <c r="J823" i="2"/>
  <c r="K823" i="2"/>
  <c r="L823" i="2"/>
  <c r="I824" i="2"/>
  <c r="J824" i="2"/>
  <c r="K824" i="2"/>
  <c r="L824" i="2"/>
  <c r="I825" i="2"/>
  <c r="J825" i="2"/>
  <c r="K825" i="2"/>
  <c r="L825" i="2"/>
  <c r="I826" i="2"/>
  <c r="J826" i="2"/>
  <c r="K826" i="2"/>
  <c r="L826" i="2"/>
  <c r="I827" i="2"/>
  <c r="J827" i="2"/>
  <c r="K827" i="2"/>
  <c r="L827" i="2"/>
  <c r="I828" i="2"/>
  <c r="J828" i="2"/>
  <c r="K828" i="2"/>
  <c r="L828" i="2"/>
  <c r="I829" i="2"/>
  <c r="J829" i="2"/>
  <c r="K829" i="2"/>
  <c r="L829" i="2"/>
  <c r="I830" i="2"/>
  <c r="J830" i="2"/>
  <c r="K830" i="2"/>
  <c r="L830" i="2"/>
  <c r="I831" i="2"/>
  <c r="J831" i="2"/>
  <c r="K831" i="2"/>
  <c r="L831" i="2"/>
  <c r="I832" i="2"/>
  <c r="J832" i="2"/>
  <c r="K832" i="2"/>
  <c r="L832" i="2"/>
  <c r="I833" i="2"/>
  <c r="J833" i="2"/>
  <c r="K833" i="2"/>
  <c r="L833" i="2"/>
  <c r="I834" i="2"/>
  <c r="J834" i="2"/>
  <c r="K834" i="2"/>
  <c r="L834" i="2"/>
  <c r="I835" i="2"/>
  <c r="J835" i="2"/>
  <c r="K835" i="2"/>
  <c r="L835" i="2"/>
  <c r="I836" i="2"/>
  <c r="J836" i="2"/>
  <c r="K836" i="2"/>
  <c r="L836" i="2"/>
  <c r="I837" i="2"/>
  <c r="J837" i="2"/>
  <c r="K837" i="2"/>
  <c r="L837" i="2"/>
  <c r="I838" i="2"/>
  <c r="J838" i="2"/>
  <c r="K838" i="2"/>
  <c r="L838" i="2"/>
  <c r="I839" i="2"/>
  <c r="J839" i="2"/>
  <c r="K839" i="2"/>
  <c r="L839" i="2"/>
  <c r="I840" i="2"/>
  <c r="J840" i="2"/>
  <c r="K840" i="2"/>
  <c r="L840" i="2"/>
  <c r="I841" i="2"/>
  <c r="J841" i="2"/>
  <c r="K841" i="2"/>
  <c r="L841" i="2"/>
  <c r="I842" i="2"/>
  <c r="J842" i="2"/>
  <c r="K842" i="2"/>
  <c r="L842" i="2"/>
  <c r="I843" i="2"/>
  <c r="J843" i="2"/>
  <c r="K843" i="2"/>
  <c r="L843" i="2"/>
  <c r="I844" i="2"/>
  <c r="J844" i="2"/>
  <c r="K844" i="2"/>
  <c r="L844" i="2"/>
  <c r="I845" i="2"/>
  <c r="J845" i="2"/>
  <c r="K845" i="2"/>
  <c r="L845" i="2"/>
  <c r="I846" i="2"/>
  <c r="J846" i="2"/>
  <c r="K846" i="2"/>
  <c r="L846" i="2"/>
  <c r="I847" i="2"/>
  <c r="J847" i="2"/>
  <c r="K847" i="2"/>
  <c r="L847" i="2"/>
  <c r="I848" i="2"/>
  <c r="J848" i="2"/>
  <c r="K848" i="2"/>
  <c r="L848" i="2"/>
  <c r="I849" i="2"/>
  <c r="J849" i="2"/>
  <c r="K849" i="2"/>
  <c r="L849" i="2"/>
  <c r="I850" i="2"/>
  <c r="J850" i="2"/>
  <c r="K850" i="2"/>
  <c r="L850" i="2"/>
  <c r="I851" i="2"/>
  <c r="J851" i="2"/>
  <c r="K851" i="2"/>
  <c r="L851" i="2"/>
  <c r="I852" i="2"/>
  <c r="J852" i="2"/>
  <c r="K852" i="2"/>
  <c r="L852" i="2"/>
  <c r="I853" i="2"/>
  <c r="J853" i="2"/>
  <c r="K853" i="2"/>
  <c r="L853" i="2"/>
  <c r="I854" i="2"/>
  <c r="J854" i="2"/>
  <c r="K854" i="2"/>
  <c r="L854" i="2"/>
  <c r="I855" i="2"/>
  <c r="J855" i="2"/>
  <c r="K855" i="2"/>
  <c r="L855" i="2"/>
  <c r="I856" i="2"/>
  <c r="J856" i="2"/>
  <c r="K856" i="2"/>
  <c r="L856" i="2"/>
  <c r="I857" i="2"/>
  <c r="J857" i="2"/>
  <c r="K857" i="2"/>
  <c r="L857" i="2"/>
  <c r="I858" i="2"/>
  <c r="J858" i="2"/>
  <c r="K858" i="2"/>
  <c r="L858" i="2"/>
  <c r="I859" i="2"/>
  <c r="J859" i="2"/>
  <c r="K859" i="2"/>
  <c r="L859" i="2"/>
  <c r="I860" i="2"/>
  <c r="J860" i="2"/>
  <c r="K860" i="2"/>
  <c r="L860" i="2"/>
  <c r="I861" i="2"/>
  <c r="J861" i="2"/>
  <c r="K861" i="2"/>
  <c r="L861" i="2"/>
  <c r="I862" i="2"/>
  <c r="J862" i="2"/>
  <c r="K862" i="2"/>
  <c r="L862" i="2"/>
  <c r="I863" i="2"/>
  <c r="J863" i="2"/>
  <c r="K863" i="2"/>
  <c r="L863" i="2"/>
  <c r="I864" i="2"/>
  <c r="J864" i="2"/>
  <c r="K864" i="2"/>
  <c r="L864" i="2"/>
  <c r="I865" i="2"/>
  <c r="J865" i="2"/>
  <c r="K865" i="2"/>
  <c r="L865" i="2"/>
  <c r="I866" i="2"/>
  <c r="J866" i="2"/>
  <c r="K866" i="2"/>
  <c r="L866" i="2"/>
  <c r="I867" i="2"/>
  <c r="J867" i="2"/>
  <c r="K867" i="2"/>
  <c r="L867" i="2"/>
  <c r="I868" i="2"/>
  <c r="J868" i="2"/>
  <c r="K868" i="2"/>
  <c r="L868" i="2"/>
  <c r="I869" i="2"/>
  <c r="J869" i="2"/>
  <c r="K869" i="2"/>
  <c r="L869" i="2"/>
  <c r="I870" i="2"/>
  <c r="J870" i="2"/>
  <c r="K870" i="2"/>
  <c r="L870" i="2"/>
  <c r="I871" i="2"/>
  <c r="J871" i="2"/>
  <c r="K871" i="2"/>
  <c r="L871" i="2"/>
  <c r="I872" i="2"/>
  <c r="J872" i="2"/>
  <c r="K872" i="2"/>
  <c r="L872" i="2"/>
  <c r="I873" i="2"/>
  <c r="J873" i="2"/>
  <c r="K873" i="2"/>
  <c r="L873" i="2"/>
  <c r="I874" i="2"/>
  <c r="J874" i="2"/>
  <c r="K874" i="2"/>
  <c r="L874" i="2"/>
  <c r="I875" i="2"/>
  <c r="J875" i="2"/>
  <c r="K875" i="2"/>
  <c r="L875" i="2"/>
  <c r="I876" i="2"/>
  <c r="J876" i="2"/>
  <c r="K876" i="2"/>
  <c r="L876" i="2"/>
  <c r="I877" i="2"/>
  <c r="J877" i="2"/>
  <c r="K877" i="2"/>
  <c r="L877" i="2"/>
  <c r="I878" i="2"/>
  <c r="J878" i="2"/>
  <c r="K878" i="2"/>
  <c r="L878" i="2"/>
  <c r="I879" i="2"/>
  <c r="J879" i="2"/>
  <c r="K879" i="2"/>
  <c r="L879" i="2"/>
  <c r="I880" i="2"/>
  <c r="J880" i="2"/>
  <c r="K880" i="2"/>
  <c r="L880" i="2"/>
  <c r="I881" i="2"/>
  <c r="J881" i="2"/>
  <c r="K881" i="2"/>
  <c r="L881" i="2"/>
  <c r="I882" i="2"/>
  <c r="J882" i="2"/>
  <c r="K882" i="2"/>
  <c r="L882" i="2"/>
  <c r="I883" i="2"/>
  <c r="J883" i="2"/>
  <c r="K883" i="2"/>
  <c r="L883" i="2"/>
  <c r="I884" i="2"/>
  <c r="J884" i="2"/>
  <c r="K884" i="2"/>
  <c r="L884" i="2"/>
  <c r="I885" i="2"/>
  <c r="J885" i="2"/>
  <c r="K885" i="2"/>
  <c r="L885" i="2"/>
  <c r="I886" i="2"/>
  <c r="J886" i="2"/>
  <c r="K886" i="2"/>
  <c r="L886" i="2"/>
  <c r="I887" i="2"/>
  <c r="J887" i="2"/>
  <c r="K887" i="2"/>
  <c r="L887" i="2"/>
  <c r="I888" i="2"/>
  <c r="J888" i="2"/>
  <c r="K888" i="2"/>
  <c r="L888" i="2"/>
  <c r="I889" i="2"/>
  <c r="J889" i="2"/>
  <c r="K889" i="2"/>
  <c r="L889" i="2"/>
  <c r="I890" i="2"/>
  <c r="J890" i="2"/>
  <c r="K890" i="2"/>
  <c r="L890" i="2"/>
  <c r="I891" i="2"/>
  <c r="J891" i="2"/>
  <c r="K891" i="2"/>
  <c r="L891" i="2"/>
  <c r="I892" i="2"/>
  <c r="J892" i="2"/>
  <c r="K892" i="2"/>
  <c r="L892" i="2"/>
  <c r="I893" i="2"/>
  <c r="J893" i="2"/>
  <c r="K893" i="2"/>
  <c r="L893" i="2"/>
  <c r="I894" i="2"/>
  <c r="J894" i="2"/>
  <c r="K894" i="2"/>
  <c r="L894" i="2"/>
  <c r="I895" i="2"/>
  <c r="J895" i="2"/>
  <c r="K895" i="2"/>
  <c r="L895" i="2"/>
  <c r="I896" i="2"/>
  <c r="J896" i="2"/>
  <c r="K896" i="2"/>
  <c r="L896" i="2"/>
  <c r="I897" i="2"/>
  <c r="J897" i="2"/>
  <c r="K897" i="2"/>
  <c r="L897" i="2"/>
  <c r="I898" i="2"/>
  <c r="J898" i="2"/>
  <c r="K898" i="2"/>
  <c r="L898" i="2"/>
  <c r="I899" i="2"/>
  <c r="J899" i="2"/>
  <c r="K899" i="2"/>
  <c r="L899" i="2"/>
  <c r="I900" i="2"/>
  <c r="J900" i="2"/>
  <c r="K900" i="2"/>
  <c r="L900" i="2"/>
  <c r="I901" i="2"/>
  <c r="J901" i="2"/>
  <c r="K901" i="2"/>
  <c r="L901" i="2"/>
  <c r="I902" i="2"/>
  <c r="J902" i="2"/>
  <c r="K902" i="2"/>
  <c r="L902" i="2"/>
  <c r="I903" i="2"/>
  <c r="J903" i="2"/>
  <c r="K903" i="2"/>
  <c r="L903" i="2"/>
  <c r="I904" i="2"/>
  <c r="J904" i="2"/>
  <c r="K904" i="2"/>
  <c r="L904" i="2"/>
  <c r="I905" i="2"/>
  <c r="J905" i="2"/>
  <c r="K905" i="2"/>
  <c r="L905" i="2"/>
  <c r="I906" i="2"/>
  <c r="J906" i="2"/>
  <c r="K906" i="2"/>
  <c r="L906" i="2"/>
  <c r="I907" i="2"/>
  <c r="J907" i="2"/>
  <c r="K907" i="2"/>
  <c r="L907" i="2"/>
  <c r="I908" i="2"/>
  <c r="J908" i="2"/>
  <c r="K908" i="2"/>
  <c r="L908" i="2"/>
  <c r="I909" i="2"/>
  <c r="J909" i="2"/>
  <c r="K909" i="2"/>
  <c r="L909" i="2"/>
  <c r="I910" i="2"/>
  <c r="J910" i="2"/>
  <c r="K910" i="2"/>
  <c r="L910" i="2"/>
  <c r="I911" i="2"/>
  <c r="J911" i="2"/>
  <c r="K911" i="2"/>
  <c r="L911" i="2"/>
  <c r="I912" i="2"/>
  <c r="J912" i="2"/>
  <c r="K912" i="2"/>
  <c r="L912" i="2"/>
  <c r="I913" i="2"/>
  <c r="J913" i="2"/>
  <c r="K913" i="2"/>
  <c r="L913" i="2"/>
  <c r="I914" i="2"/>
  <c r="J914" i="2"/>
  <c r="K914" i="2"/>
  <c r="L914" i="2"/>
  <c r="I915" i="2"/>
  <c r="J915" i="2"/>
  <c r="K915" i="2"/>
  <c r="L915" i="2"/>
  <c r="I916" i="2"/>
  <c r="J916" i="2"/>
  <c r="K916" i="2"/>
  <c r="L916" i="2"/>
  <c r="I917" i="2"/>
  <c r="J917" i="2"/>
  <c r="K917" i="2"/>
  <c r="L917" i="2"/>
  <c r="I918" i="2"/>
  <c r="J918" i="2"/>
  <c r="K918" i="2"/>
  <c r="L918" i="2"/>
  <c r="I919" i="2"/>
  <c r="J919" i="2"/>
  <c r="K919" i="2"/>
  <c r="L919" i="2"/>
  <c r="I920" i="2"/>
  <c r="J920" i="2"/>
  <c r="K920" i="2"/>
  <c r="L920" i="2"/>
  <c r="I921" i="2"/>
  <c r="J921" i="2"/>
  <c r="K921" i="2"/>
  <c r="L921" i="2"/>
  <c r="I922" i="2"/>
  <c r="J922" i="2"/>
  <c r="K922" i="2"/>
  <c r="L922" i="2"/>
  <c r="I923" i="2"/>
  <c r="J923" i="2"/>
  <c r="K923" i="2"/>
  <c r="L923" i="2"/>
  <c r="I924" i="2"/>
  <c r="J924" i="2"/>
  <c r="K924" i="2"/>
  <c r="L924" i="2"/>
  <c r="I925" i="2"/>
  <c r="J925" i="2"/>
  <c r="K925" i="2"/>
  <c r="L925" i="2"/>
  <c r="I926" i="2"/>
  <c r="J926" i="2"/>
  <c r="K926" i="2"/>
  <c r="L926" i="2"/>
  <c r="I927" i="2"/>
  <c r="J927" i="2"/>
  <c r="K927" i="2"/>
  <c r="L927" i="2"/>
  <c r="I928" i="2"/>
  <c r="J928" i="2"/>
  <c r="K928" i="2"/>
  <c r="L928" i="2"/>
  <c r="I929" i="2"/>
  <c r="J929" i="2"/>
  <c r="K929" i="2"/>
  <c r="L929" i="2"/>
  <c r="I930" i="2"/>
  <c r="J930" i="2"/>
  <c r="K930" i="2"/>
  <c r="L930" i="2"/>
  <c r="I931" i="2"/>
  <c r="J931" i="2"/>
  <c r="K931" i="2"/>
  <c r="L931" i="2"/>
  <c r="I932" i="2"/>
  <c r="J932" i="2"/>
  <c r="K932" i="2"/>
  <c r="L932" i="2"/>
  <c r="I933" i="2"/>
  <c r="J933" i="2"/>
  <c r="K933" i="2"/>
  <c r="L933" i="2"/>
  <c r="I934" i="2"/>
  <c r="J934" i="2"/>
  <c r="K934" i="2"/>
  <c r="L934" i="2"/>
  <c r="I935" i="2"/>
  <c r="J935" i="2"/>
  <c r="K935" i="2"/>
  <c r="L935" i="2"/>
  <c r="I936" i="2"/>
  <c r="J936" i="2"/>
  <c r="K936" i="2"/>
  <c r="L936" i="2"/>
  <c r="I937" i="2"/>
  <c r="J937" i="2"/>
  <c r="K937" i="2"/>
  <c r="L937" i="2"/>
  <c r="I938" i="2"/>
  <c r="J938" i="2"/>
  <c r="K938" i="2"/>
  <c r="L938" i="2"/>
  <c r="I939" i="2"/>
  <c r="J939" i="2"/>
  <c r="K939" i="2"/>
  <c r="L939" i="2"/>
  <c r="I940" i="2"/>
  <c r="J940" i="2"/>
  <c r="K940" i="2"/>
  <c r="L940" i="2"/>
  <c r="I941" i="2"/>
  <c r="J941" i="2"/>
  <c r="K941" i="2"/>
  <c r="L941" i="2"/>
  <c r="I942" i="2"/>
  <c r="J942" i="2"/>
  <c r="K942" i="2"/>
  <c r="L942" i="2"/>
  <c r="I943" i="2"/>
  <c r="J943" i="2"/>
  <c r="K943" i="2"/>
  <c r="L943" i="2"/>
  <c r="I944" i="2"/>
  <c r="J944" i="2"/>
  <c r="K944" i="2"/>
  <c r="L944" i="2"/>
  <c r="I945" i="2"/>
  <c r="J945" i="2"/>
  <c r="K945" i="2"/>
  <c r="L945" i="2"/>
  <c r="I946" i="2"/>
  <c r="J946" i="2"/>
  <c r="K946" i="2"/>
  <c r="L946" i="2"/>
  <c r="I947" i="2"/>
  <c r="J947" i="2"/>
  <c r="K947" i="2"/>
  <c r="L947" i="2"/>
  <c r="I948" i="2"/>
  <c r="J948" i="2"/>
  <c r="K948" i="2"/>
  <c r="L948" i="2"/>
  <c r="I949" i="2"/>
  <c r="J949" i="2"/>
  <c r="K949" i="2"/>
  <c r="L949" i="2"/>
  <c r="I950" i="2"/>
  <c r="J950" i="2"/>
  <c r="K950" i="2"/>
  <c r="L950" i="2"/>
  <c r="I951" i="2"/>
  <c r="J951" i="2"/>
  <c r="K951" i="2"/>
  <c r="L951" i="2"/>
  <c r="I952" i="2"/>
  <c r="J952" i="2"/>
  <c r="K952" i="2"/>
  <c r="L952" i="2"/>
  <c r="I953" i="2"/>
  <c r="J953" i="2"/>
  <c r="K953" i="2"/>
  <c r="L953" i="2"/>
  <c r="I954" i="2"/>
  <c r="J954" i="2"/>
  <c r="K954" i="2"/>
  <c r="L954" i="2"/>
  <c r="I955" i="2"/>
  <c r="J955" i="2"/>
  <c r="K955" i="2"/>
  <c r="L955" i="2"/>
  <c r="I956" i="2"/>
  <c r="J956" i="2"/>
  <c r="K956" i="2"/>
  <c r="L956" i="2"/>
  <c r="I957" i="2"/>
  <c r="J957" i="2"/>
  <c r="K957" i="2"/>
  <c r="L957" i="2"/>
  <c r="I958" i="2"/>
  <c r="J958" i="2"/>
  <c r="K958" i="2"/>
  <c r="L958" i="2"/>
  <c r="I959" i="2"/>
  <c r="J959" i="2"/>
  <c r="K959" i="2"/>
  <c r="L959" i="2"/>
  <c r="I960" i="2"/>
  <c r="J960" i="2"/>
  <c r="K960" i="2"/>
  <c r="L960" i="2"/>
  <c r="I961" i="2"/>
  <c r="J961" i="2"/>
  <c r="K961" i="2"/>
  <c r="L961" i="2"/>
  <c r="I962" i="2"/>
  <c r="J962" i="2"/>
  <c r="K962" i="2"/>
  <c r="L962" i="2"/>
  <c r="I963" i="2"/>
  <c r="J963" i="2"/>
  <c r="K963" i="2"/>
  <c r="L963" i="2"/>
  <c r="I964" i="2"/>
  <c r="J964" i="2"/>
  <c r="K964" i="2"/>
  <c r="L964" i="2"/>
  <c r="I965" i="2"/>
  <c r="J965" i="2"/>
  <c r="K965" i="2"/>
  <c r="L965" i="2"/>
  <c r="I966" i="2"/>
  <c r="J966" i="2"/>
  <c r="K966" i="2"/>
  <c r="L966" i="2"/>
  <c r="I967" i="2"/>
  <c r="J967" i="2"/>
  <c r="K967" i="2"/>
  <c r="L967" i="2"/>
  <c r="I968" i="2"/>
  <c r="J968" i="2"/>
  <c r="K968" i="2"/>
  <c r="L968" i="2"/>
  <c r="I969" i="2"/>
  <c r="J969" i="2"/>
  <c r="K969" i="2"/>
  <c r="L969" i="2"/>
  <c r="I970" i="2"/>
  <c r="J970" i="2"/>
  <c r="K970" i="2"/>
  <c r="L970" i="2"/>
  <c r="I971" i="2"/>
  <c r="J971" i="2"/>
  <c r="K971" i="2"/>
  <c r="L971" i="2"/>
  <c r="I972" i="2"/>
  <c r="J972" i="2"/>
  <c r="K972" i="2"/>
  <c r="L972" i="2"/>
  <c r="I973" i="2"/>
  <c r="J973" i="2"/>
  <c r="K973" i="2"/>
  <c r="L973" i="2"/>
  <c r="I974" i="2"/>
  <c r="J974" i="2"/>
  <c r="K974" i="2"/>
  <c r="L974" i="2"/>
  <c r="I975" i="2"/>
  <c r="J975" i="2"/>
  <c r="K975" i="2"/>
  <c r="L975" i="2"/>
  <c r="I976" i="2"/>
  <c r="J976" i="2"/>
  <c r="K976" i="2"/>
  <c r="L976" i="2"/>
  <c r="I977" i="2"/>
  <c r="J977" i="2"/>
  <c r="K977" i="2"/>
  <c r="L977" i="2"/>
  <c r="I978" i="2"/>
  <c r="J978" i="2"/>
  <c r="K978" i="2"/>
  <c r="L978" i="2"/>
  <c r="I979" i="2"/>
  <c r="J979" i="2"/>
  <c r="K979" i="2"/>
  <c r="L979" i="2"/>
  <c r="I980" i="2"/>
  <c r="J980" i="2"/>
  <c r="K980" i="2"/>
  <c r="L980" i="2"/>
  <c r="I981" i="2"/>
  <c r="J981" i="2"/>
  <c r="K981" i="2"/>
  <c r="L981" i="2"/>
  <c r="I982" i="2"/>
  <c r="J982" i="2"/>
  <c r="K982" i="2"/>
  <c r="L982" i="2"/>
  <c r="I983" i="2"/>
  <c r="J983" i="2"/>
  <c r="K983" i="2"/>
  <c r="L983" i="2"/>
  <c r="I984" i="2"/>
  <c r="J984" i="2"/>
  <c r="K984" i="2"/>
  <c r="L984" i="2"/>
  <c r="I985" i="2"/>
  <c r="J985" i="2"/>
  <c r="K985" i="2"/>
  <c r="L985" i="2"/>
  <c r="I986" i="2"/>
  <c r="J986" i="2"/>
  <c r="K986" i="2"/>
  <c r="L986" i="2"/>
  <c r="I987" i="2"/>
  <c r="J987" i="2"/>
  <c r="K987" i="2"/>
  <c r="L987" i="2"/>
  <c r="I988" i="2"/>
  <c r="J988" i="2"/>
  <c r="K988" i="2"/>
  <c r="L988" i="2"/>
  <c r="I989" i="2"/>
  <c r="J989" i="2"/>
  <c r="K989" i="2"/>
  <c r="L989" i="2"/>
  <c r="I990" i="2"/>
  <c r="J990" i="2"/>
  <c r="K990" i="2"/>
  <c r="L990" i="2"/>
  <c r="I991" i="2"/>
  <c r="J991" i="2"/>
  <c r="K991" i="2"/>
  <c r="L991" i="2"/>
  <c r="I992" i="2"/>
  <c r="J992" i="2"/>
  <c r="K992" i="2"/>
  <c r="L992" i="2"/>
  <c r="I993" i="2"/>
  <c r="J993" i="2"/>
  <c r="K993" i="2"/>
  <c r="L993" i="2"/>
  <c r="I994" i="2"/>
  <c r="J994" i="2"/>
  <c r="K994" i="2"/>
  <c r="L994" i="2"/>
  <c r="I995" i="2"/>
  <c r="J995" i="2"/>
  <c r="K995" i="2"/>
  <c r="L995" i="2"/>
  <c r="I996" i="2"/>
  <c r="J996" i="2"/>
  <c r="K996" i="2"/>
  <c r="L996" i="2"/>
  <c r="I997" i="2"/>
  <c r="J997" i="2"/>
  <c r="K997" i="2"/>
  <c r="L997" i="2"/>
  <c r="I998" i="2"/>
  <c r="J998" i="2"/>
  <c r="K998" i="2"/>
  <c r="L998" i="2"/>
  <c r="I999" i="2"/>
  <c r="J999" i="2"/>
  <c r="K999" i="2"/>
  <c r="L999" i="2"/>
  <c r="I1000" i="2"/>
  <c r="J1000" i="2"/>
  <c r="K1000" i="2"/>
  <c r="L1000" i="2"/>
  <c r="I1001" i="2"/>
  <c r="J1001" i="2"/>
  <c r="K1001" i="2"/>
  <c r="L1001" i="2"/>
  <c r="I1002" i="2"/>
  <c r="J1002" i="2"/>
  <c r="K1002" i="2"/>
  <c r="L1002" i="2"/>
  <c r="I1003" i="2"/>
  <c r="J1003" i="2"/>
  <c r="K1003" i="2"/>
  <c r="L1003" i="2"/>
  <c r="I1004" i="2"/>
  <c r="J1004" i="2"/>
  <c r="K1004" i="2"/>
  <c r="L1004" i="2"/>
  <c r="B6" i="2"/>
  <c r="B8" i="2"/>
  <c r="B10" i="2"/>
  <c r="B11" i="2"/>
  <c r="B12" i="2"/>
  <c r="B13" i="2"/>
  <c r="B15" i="2"/>
  <c r="B16" i="2"/>
  <c r="B17" i="2"/>
  <c r="B19" i="2"/>
  <c r="B20" i="2"/>
  <c r="B21" i="2"/>
  <c r="B22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N22" i="2"/>
  <c r="M607" i="2"/>
  <c r="N607" i="2"/>
  <c r="O607" i="2"/>
  <c r="P607" i="2"/>
  <c r="Q607" i="2"/>
  <c r="M608" i="2"/>
  <c r="N608" i="2"/>
  <c r="O608" i="2"/>
  <c r="P608" i="2"/>
  <c r="Q608" i="2"/>
  <c r="M609" i="2"/>
  <c r="N609" i="2"/>
  <c r="O609" i="2"/>
  <c r="P609" i="2"/>
  <c r="Q609" i="2"/>
  <c r="M610" i="2"/>
  <c r="N610" i="2"/>
  <c r="O610" i="2"/>
  <c r="P610" i="2"/>
  <c r="Q610" i="2"/>
  <c r="M611" i="2"/>
  <c r="N611" i="2"/>
  <c r="O611" i="2"/>
  <c r="P611" i="2"/>
  <c r="Q611" i="2"/>
  <c r="M612" i="2"/>
  <c r="N612" i="2"/>
  <c r="O612" i="2"/>
  <c r="P612" i="2"/>
  <c r="Q612" i="2"/>
  <c r="M613" i="2"/>
  <c r="N613" i="2"/>
  <c r="O613" i="2"/>
  <c r="P613" i="2"/>
  <c r="Q613" i="2"/>
  <c r="M614" i="2"/>
  <c r="N614" i="2"/>
  <c r="O614" i="2"/>
  <c r="P614" i="2"/>
  <c r="Q614" i="2"/>
  <c r="M615" i="2"/>
  <c r="N615" i="2"/>
  <c r="O615" i="2"/>
  <c r="P615" i="2"/>
  <c r="Q615" i="2"/>
  <c r="M616" i="2"/>
  <c r="N616" i="2"/>
  <c r="O616" i="2"/>
  <c r="P616" i="2"/>
  <c r="Q616" i="2"/>
  <c r="M617" i="2"/>
  <c r="N617" i="2"/>
  <c r="O617" i="2"/>
  <c r="P617" i="2"/>
  <c r="Q617" i="2"/>
  <c r="M618" i="2"/>
  <c r="N618" i="2"/>
  <c r="O618" i="2"/>
  <c r="P618" i="2"/>
  <c r="Q618" i="2"/>
  <c r="M619" i="2"/>
  <c r="N619" i="2"/>
  <c r="O619" i="2"/>
  <c r="P619" i="2"/>
  <c r="Q619" i="2"/>
  <c r="M620" i="2"/>
  <c r="N620" i="2"/>
  <c r="O620" i="2"/>
  <c r="P620" i="2"/>
  <c r="Q620" i="2"/>
  <c r="M621" i="2"/>
  <c r="N621" i="2"/>
  <c r="O621" i="2"/>
  <c r="P621" i="2"/>
  <c r="Q621" i="2"/>
  <c r="M622" i="2"/>
  <c r="N622" i="2"/>
  <c r="O622" i="2"/>
  <c r="P622" i="2"/>
  <c r="Q622" i="2"/>
  <c r="M623" i="2"/>
  <c r="N623" i="2"/>
  <c r="O623" i="2"/>
  <c r="P623" i="2"/>
  <c r="Q623" i="2"/>
  <c r="M624" i="2"/>
  <c r="N624" i="2"/>
  <c r="O624" i="2"/>
  <c r="P624" i="2"/>
  <c r="Q624" i="2"/>
  <c r="M625" i="2"/>
  <c r="N625" i="2"/>
  <c r="O625" i="2"/>
  <c r="P625" i="2"/>
  <c r="Q625" i="2"/>
  <c r="M626" i="2"/>
  <c r="N626" i="2"/>
  <c r="O626" i="2"/>
  <c r="P626" i="2"/>
  <c r="Q626" i="2"/>
  <c r="M627" i="2"/>
  <c r="N627" i="2"/>
  <c r="O627" i="2"/>
  <c r="P627" i="2"/>
  <c r="Q627" i="2"/>
  <c r="M628" i="2"/>
  <c r="N628" i="2"/>
  <c r="O628" i="2"/>
  <c r="P628" i="2"/>
  <c r="Q628" i="2"/>
  <c r="M629" i="2"/>
  <c r="N629" i="2"/>
  <c r="O629" i="2"/>
  <c r="P629" i="2"/>
  <c r="Q629" i="2"/>
  <c r="M630" i="2"/>
  <c r="N630" i="2"/>
  <c r="O630" i="2"/>
  <c r="P630" i="2"/>
  <c r="Q630" i="2"/>
  <c r="M631" i="2"/>
  <c r="N631" i="2"/>
  <c r="O631" i="2"/>
  <c r="P631" i="2"/>
  <c r="Q631" i="2"/>
  <c r="M632" i="2"/>
  <c r="N632" i="2"/>
  <c r="O632" i="2"/>
  <c r="P632" i="2"/>
  <c r="Q632" i="2"/>
  <c r="M633" i="2"/>
  <c r="N633" i="2"/>
  <c r="O633" i="2"/>
  <c r="P633" i="2"/>
  <c r="Q633" i="2"/>
  <c r="M634" i="2"/>
  <c r="N634" i="2"/>
  <c r="O634" i="2"/>
  <c r="P634" i="2"/>
  <c r="Q634" i="2"/>
  <c r="M635" i="2"/>
  <c r="N635" i="2"/>
  <c r="O635" i="2"/>
  <c r="P635" i="2"/>
  <c r="Q635" i="2"/>
  <c r="M636" i="2"/>
  <c r="N636" i="2"/>
  <c r="O636" i="2"/>
  <c r="P636" i="2"/>
  <c r="Q636" i="2"/>
  <c r="M637" i="2"/>
  <c r="N637" i="2"/>
  <c r="O637" i="2"/>
  <c r="P637" i="2"/>
  <c r="Q637" i="2"/>
  <c r="M638" i="2"/>
  <c r="N638" i="2"/>
  <c r="O638" i="2"/>
  <c r="P638" i="2"/>
  <c r="Q638" i="2"/>
  <c r="M639" i="2"/>
  <c r="N639" i="2"/>
  <c r="O639" i="2"/>
  <c r="P639" i="2"/>
  <c r="Q639" i="2"/>
  <c r="M640" i="2"/>
  <c r="N640" i="2"/>
  <c r="O640" i="2"/>
  <c r="P640" i="2"/>
  <c r="Q640" i="2"/>
  <c r="M641" i="2"/>
  <c r="N641" i="2"/>
  <c r="O641" i="2"/>
  <c r="P641" i="2"/>
  <c r="Q641" i="2"/>
  <c r="M642" i="2"/>
  <c r="N642" i="2"/>
  <c r="O642" i="2"/>
  <c r="P642" i="2"/>
  <c r="Q642" i="2"/>
  <c r="M643" i="2"/>
  <c r="N643" i="2"/>
  <c r="O643" i="2"/>
  <c r="P643" i="2"/>
  <c r="Q643" i="2"/>
  <c r="M644" i="2"/>
  <c r="N644" i="2"/>
  <c r="O644" i="2"/>
  <c r="P644" i="2"/>
  <c r="Q644" i="2"/>
  <c r="M645" i="2"/>
  <c r="N645" i="2"/>
  <c r="O645" i="2"/>
  <c r="P645" i="2"/>
  <c r="Q645" i="2"/>
  <c r="M646" i="2"/>
  <c r="N646" i="2"/>
  <c r="O646" i="2"/>
  <c r="P646" i="2"/>
  <c r="Q646" i="2"/>
  <c r="M647" i="2"/>
  <c r="N647" i="2"/>
  <c r="O647" i="2"/>
  <c r="P647" i="2"/>
  <c r="Q647" i="2"/>
  <c r="M648" i="2"/>
  <c r="N648" i="2"/>
  <c r="O648" i="2"/>
  <c r="P648" i="2"/>
  <c r="Q648" i="2"/>
  <c r="M649" i="2"/>
  <c r="N649" i="2"/>
  <c r="O649" i="2"/>
  <c r="P649" i="2"/>
  <c r="Q649" i="2"/>
  <c r="M650" i="2"/>
  <c r="N650" i="2"/>
  <c r="O650" i="2"/>
  <c r="P650" i="2"/>
  <c r="Q650" i="2"/>
  <c r="M651" i="2"/>
  <c r="N651" i="2"/>
  <c r="O651" i="2"/>
  <c r="P651" i="2"/>
  <c r="Q651" i="2"/>
  <c r="M652" i="2"/>
  <c r="N652" i="2"/>
  <c r="O652" i="2"/>
  <c r="P652" i="2"/>
  <c r="Q652" i="2"/>
  <c r="M653" i="2"/>
  <c r="N653" i="2"/>
  <c r="O653" i="2"/>
  <c r="P653" i="2"/>
  <c r="Q653" i="2"/>
  <c r="M654" i="2"/>
  <c r="N654" i="2"/>
  <c r="O654" i="2"/>
  <c r="P654" i="2"/>
  <c r="Q654" i="2"/>
  <c r="M655" i="2"/>
  <c r="N655" i="2"/>
  <c r="O655" i="2"/>
  <c r="P655" i="2"/>
  <c r="Q655" i="2"/>
  <c r="M656" i="2"/>
  <c r="N656" i="2"/>
  <c r="O656" i="2"/>
  <c r="P656" i="2"/>
  <c r="Q656" i="2"/>
  <c r="M657" i="2"/>
  <c r="N657" i="2"/>
  <c r="O657" i="2"/>
  <c r="P657" i="2"/>
  <c r="Q657" i="2"/>
  <c r="M658" i="2"/>
  <c r="N658" i="2"/>
  <c r="O658" i="2"/>
  <c r="P658" i="2"/>
  <c r="Q658" i="2"/>
  <c r="M659" i="2"/>
  <c r="N659" i="2"/>
  <c r="O659" i="2"/>
  <c r="P659" i="2"/>
  <c r="Q659" i="2"/>
  <c r="M660" i="2"/>
  <c r="N660" i="2"/>
  <c r="O660" i="2"/>
  <c r="P660" i="2"/>
  <c r="Q660" i="2"/>
  <c r="M661" i="2"/>
  <c r="N661" i="2"/>
  <c r="O661" i="2"/>
  <c r="P661" i="2"/>
  <c r="Q661" i="2"/>
  <c r="M662" i="2"/>
  <c r="N662" i="2"/>
  <c r="O662" i="2"/>
  <c r="P662" i="2"/>
  <c r="Q662" i="2"/>
  <c r="M663" i="2"/>
  <c r="N663" i="2"/>
  <c r="O663" i="2"/>
  <c r="P663" i="2"/>
  <c r="Q663" i="2"/>
  <c r="M664" i="2"/>
  <c r="N664" i="2"/>
  <c r="O664" i="2"/>
  <c r="P664" i="2"/>
  <c r="Q664" i="2"/>
  <c r="M665" i="2"/>
  <c r="N665" i="2"/>
  <c r="O665" i="2"/>
  <c r="P665" i="2"/>
  <c r="Q665" i="2"/>
  <c r="M666" i="2"/>
  <c r="N666" i="2"/>
  <c r="O666" i="2"/>
  <c r="P666" i="2"/>
  <c r="Q666" i="2"/>
  <c r="M667" i="2"/>
  <c r="N667" i="2"/>
  <c r="O667" i="2"/>
  <c r="P667" i="2"/>
  <c r="Q667" i="2"/>
  <c r="M668" i="2"/>
  <c r="N668" i="2"/>
  <c r="O668" i="2"/>
  <c r="P668" i="2"/>
  <c r="Q668" i="2"/>
  <c r="M669" i="2"/>
  <c r="N669" i="2"/>
  <c r="O669" i="2"/>
  <c r="P669" i="2"/>
  <c r="Q669" i="2"/>
  <c r="M670" i="2"/>
  <c r="N670" i="2"/>
  <c r="O670" i="2"/>
  <c r="P670" i="2"/>
  <c r="Q670" i="2"/>
  <c r="M671" i="2"/>
  <c r="N671" i="2"/>
  <c r="O671" i="2"/>
  <c r="P671" i="2"/>
  <c r="Q671" i="2"/>
  <c r="M672" i="2"/>
  <c r="N672" i="2"/>
  <c r="O672" i="2"/>
  <c r="P672" i="2"/>
  <c r="Q672" i="2"/>
  <c r="M673" i="2"/>
  <c r="N673" i="2"/>
  <c r="O673" i="2"/>
  <c r="P673" i="2"/>
  <c r="Q673" i="2"/>
  <c r="M674" i="2"/>
  <c r="N674" i="2"/>
  <c r="O674" i="2"/>
  <c r="P674" i="2"/>
  <c r="Q674" i="2"/>
  <c r="M675" i="2"/>
  <c r="N675" i="2"/>
  <c r="O675" i="2"/>
  <c r="P675" i="2"/>
  <c r="Q675" i="2"/>
  <c r="M676" i="2"/>
  <c r="N676" i="2"/>
  <c r="O676" i="2"/>
  <c r="P676" i="2"/>
  <c r="Q676" i="2"/>
  <c r="M677" i="2"/>
  <c r="N677" i="2"/>
  <c r="O677" i="2"/>
  <c r="P677" i="2"/>
  <c r="Q677" i="2"/>
  <c r="M678" i="2"/>
  <c r="N678" i="2"/>
  <c r="O678" i="2"/>
  <c r="P678" i="2"/>
  <c r="Q678" i="2"/>
  <c r="M679" i="2"/>
  <c r="N679" i="2"/>
  <c r="O679" i="2"/>
  <c r="P679" i="2"/>
  <c r="Q679" i="2"/>
  <c r="M680" i="2"/>
  <c r="N680" i="2"/>
  <c r="O680" i="2"/>
  <c r="P680" i="2"/>
  <c r="Q680" i="2"/>
  <c r="M681" i="2"/>
  <c r="N681" i="2"/>
  <c r="O681" i="2"/>
  <c r="P681" i="2"/>
  <c r="Q681" i="2"/>
  <c r="M682" i="2"/>
  <c r="N682" i="2"/>
  <c r="O682" i="2"/>
  <c r="P682" i="2"/>
  <c r="Q682" i="2"/>
  <c r="M683" i="2"/>
  <c r="N683" i="2"/>
  <c r="O683" i="2"/>
  <c r="P683" i="2"/>
  <c r="Q683" i="2"/>
  <c r="M684" i="2"/>
  <c r="N684" i="2"/>
  <c r="O684" i="2"/>
  <c r="P684" i="2"/>
  <c r="Q684" i="2"/>
  <c r="M685" i="2"/>
  <c r="N685" i="2"/>
  <c r="O685" i="2"/>
  <c r="P685" i="2"/>
  <c r="Q685" i="2"/>
  <c r="M686" i="2"/>
  <c r="N686" i="2"/>
  <c r="O686" i="2"/>
  <c r="P686" i="2"/>
  <c r="Q686" i="2"/>
  <c r="M687" i="2"/>
  <c r="N687" i="2"/>
  <c r="O687" i="2"/>
  <c r="P687" i="2"/>
  <c r="Q687" i="2"/>
  <c r="M688" i="2"/>
  <c r="N688" i="2"/>
  <c r="O688" i="2"/>
  <c r="P688" i="2"/>
  <c r="Q688" i="2"/>
  <c r="M689" i="2"/>
  <c r="N689" i="2"/>
  <c r="O689" i="2"/>
  <c r="P689" i="2"/>
  <c r="Q689" i="2"/>
  <c r="M690" i="2"/>
  <c r="N690" i="2"/>
  <c r="O690" i="2"/>
  <c r="P690" i="2"/>
  <c r="Q690" i="2"/>
  <c r="M691" i="2"/>
  <c r="N691" i="2"/>
  <c r="O691" i="2"/>
  <c r="P691" i="2"/>
  <c r="Q691" i="2"/>
  <c r="M692" i="2"/>
  <c r="N692" i="2"/>
  <c r="O692" i="2"/>
  <c r="P692" i="2"/>
  <c r="Q692" i="2"/>
  <c r="M693" i="2"/>
  <c r="N693" i="2"/>
  <c r="O693" i="2"/>
  <c r="P693" i="2"/>
  <c r="Q693" i="2"/>
  <c r="M694" i="2"/>
  <c r="N694" i="2"/>
  <c r="O694" i="2"/>
  <c r="P694" i="2"/>
  <c r="Q694" i="2"/>
  <c r="M695" i="2"/>
  <c r="N695" i="2"/>
  <c r="O695" i="2"/>
  <c r="P695" i="2"/>
  <c r="Q695" i="2"/>
  <c r="M696" i="2"/>
  <c r="N696" i="2"/>
  <c r="O696" i="2"/>
  <c r="P696" i="2"/>
  <c r="Q696" i="2"/>
  <c r="M697" i="2"/>
  <c r="N697" i="2"/>
  <c r="O697" i="2"/>
  <c r="P697" i="2"/>
  <c r="Q697" i="2"/>
  <c r="M698" i="2"/>
  <c r="N698" i="2"/>
  <c r="O698" i="2"/>
  <c r="P698" i="2"/>
  <c r="Q698" i="2"/>
  <c r="M699" i="2"/>
  <c r="N699" i="2"/>
  <c r="O699" i="2"/>
  <c r="P699" i="2"/>
  <c r="Q699" i="2"/>
  <c r="M700" i="2"/>
  <c r="N700" i="2"/>
  <c r="O700" i="2"/>
  <c r="P700" i="2"/>
  <c r="Q700" i="2"/>
  <c r="M701" i="2"/>
  <c r="N701" i="2"/>
  <c r="O701" i="2"/>
  <c r="P701" i="2"/>
  <c r="Q701" i="2"/>
  <c r="M702" i="2"/>
  <c r="N702" i="2"/>
  <c r="O702" i="2"/>
  <c r="P702" i="2"/>
  <c r="Q702" i="2"/>
  <c r="M703" i="2"/>
  <c r="N703" i="2"/>
  <c r="O703" i="2"/>
  <c r="P703" i="2"/>
  <c r="Q703" i="2"/>
  <c r="M704" i="2"/>
  <c r="N704" i="2"/>
  <c r="O704" i="2"/>
  <c r="P704" i="2"/>
  <c r="Q704" i="2"/>
  <c r="M705" i="2"/>
  <c r="N705" i="2"/>
  <c r="O705" i="2"/>
  <c r="P705" i="2"/>
  <c r="Q705" i="2"/>
  <c r="M706" i="2"/>
  <c r="N706" i="2"/>
  <c r="O706" i="2"/>
  <c r="P706" i="2"/>
  <c r="Q706" i="2"/>
  <c r="M707" i="2"/>
  <c r="N707" i="2"/>
  <c r="O707" i="2"/>
  <c r="P707" i="2"/>
  <c r="Q707" i="2"/>
  <c r="M708" i="2"/>
  <c r="N708" i="2"/>
  <c r="O708" i="2"/>
  <c r="P708" i="2"/>
  <c r="Q708" i="2"/>
  <c r="M709" i="2"/>
  <c r="N709" i="2"/>
  <c r="O709" i="2"/>
  <c r="P709" i="2"/>
  <c r="Q709" i="2"/>
  <c r="M710" i="2"/>
  <c r="N710" i="2"/>
  <c r="O710" i="2"/>
  <c r="P710" i="2"/>
  <c r="Q710" i="2"/>
  <c r="M711" i="2"/>
  <c r="N711" i="2"/>
  <c r="O711" i="2"/>
  <c r="P711" i="2"/>
  <c r="Q711" i="2"/>
  <c r="M712" i="2"/>
  <c r="N712" i="2"/>
  <c r="O712" i="2"/>
  <c r="P712" i="2"/>
  <c r="Q712" i="2"/>
  <c r="M713" i="2"/>
  <c r="N713" i="2"/>
  <c r="O713" i="2"/>
  <c r="P713" i="2"/>
  <c r="Q713" i="2"/>
  <c r="M714" i="2"/>
  <c r="N714" i="2"/>
  <c r="O714" i="2"/>
  <c r="P714" i="2"/>
  <c r="Q714" i="2"/>
  <c r="M715" i="2"/>
  <c r="N715" i="2"/>
  <c r="O715" i="2"/>
  <c r="P715" i="2"/>
  <c r="Q715" i="2"/>
  <c r="M716" i="2"/>
  <c r="N716" i="2"/>
  <c r="O716" i="2"/>
  <c r="P716" i="2"/>
  <c r="Q716" i="2"/>
  <c r="M717" i="2"/>
  <c r="N717" i="2"/>
  <c r="O717" i="2"/>
  <c r="P717" i="2"/>
  <c r="Q717" i="2"/>
  <c r="M718" i="2"/>
  <c r="N718" i="2"/>
  <c r="O718" i="2"/>
  <c r="P718" i="2"/>
  <c r="Q718" i="2"/>
  <c r="M719" i="2"/>
  <c r="N719" i="2"/>
  <c r="O719" i="2"/>
  <c r="P719" i="2"/>
  <c r="Q719" i="2"/>
  <c r="M720" i="2"/>
  <c r="N720" i="2"/>
  <c r="O720" i="2"/>
  <c r="P720" i="2"/>
  <c r="Q720" i="2"/>
  <c r="M721" i="2"/>
  <c r="N721" i="2"/>
  <c r="O721" i="2"/>
  <c r="P721" i="2"/>
  <c r="Q721" i="2"/>
  <c r="M722" i="2"/>
  <c r="N722" i="2"/>
  <c r="O722" i="2"/>
  <c r="P722" i="2"/>
  <c r="Q722" i="2"/>
  <c r="M723" i="2"/>
  <c r="N723" i="2"/>
  <c r="O723" i="2"/>
  <c r="P723" i="2"/>
  <c r="Q723" i="2"/>
  <c r="M724" i="2"/>
  <c r="N724" i="2"/>
  <c r="O724" i="2"/>
  <c r="P724" i="2"/>
  <c r="Q724" i="2"/>
  <c r="M725" i="2"/>
  <c r="N725" i="2"/>
  <c r="O725" i="2"/>
  <c r="P725" i="2"/>
  <c r="Q725" i="2"/>
  <c r="M726" i="2"/>
  <c r="N726" i="2"/>
  <c r="O726" i="2"/>
  <c r="P726" i="2"/>
  <c r="Q726" i="2"/>
  <c r="M727" i="2"/>
  <c r="N727" i="2"/>
  <c r="O727" i="2"/>
  <c r="P727" i="2"/>
  <c r="Q727" i="2"/>
  <c r="M728" i="2"/>
  <c r="N728" i="2"/>
  <c r="O728" i="2"/>
  <c r="P728" i="2"/>
  <c r="Q728" i="2"/>
  <c r="M729" i="2"/>
  <c r="N729" i="2"/>
  <c r="O729" i="2"/>
  <c r="P729" i="2"/>
  <c r="Q729" i="2"/>
  <c r="M730" i="2"/>
  <c r="N730" i="2"/>
  <c r="O730" i="2"/>
  <c r="P730" i="2"/>
  <c r="Q730" i="2"/>
  <c r="M731" i="2"/>
  <c r="N731" i="2"/>
  <c r="O731" i="2"/>
  <c r="P731" i="2"/>
  <c r="Q731" i="2"/>
  <c r="M732" i="2"/>
  <c r="N732" i="2"/>
  <c r="O732" i="2"/>
  <c r="P732" i="2"/>
  <c r="Q732" i="2"/>
  <c r="M733" i="2"/>
  <c r="N733" i="2"/>
  <c r="O733" i="2"/>
  <c r="P733" i="2"/>
  <c r="Q733" i="2"/>
  <c r="M734" i="2"/>
  <c r="N734" i="2"/>
  <c r="O734" i="2"/>
  <c r="P734" i="2"/>
  <c r="Q734" i="2"/>
  <c r="M735" i="2"/>
  <c r="N735" i="2"/>
  <c r="O735" i="2"/>
  <c r="P735" i="2"/>
  <c r="Q735" i="2"/>
  <c r="M736" i="2"/>
  <c r="N736" i="2"/>
  <c r="O736" i="2"/>
  <c r="P736" i="2"/>
  <c r="Q736" i="2"/>
  <c r="M737" i="2"/>
  <c r="N737" i="2"/>
  <c r="O737" i="2"/>
  <c r="P737" i="2"/>
  <c r="Q737" i="2"/>
  <c r="M738" i="2"/>
  <c r="N738" i="2"/>
  <c r="O738" i="2"/>
  <c r="P738" i="2"/>
  <c r="Q738" i="2"/>
  <c r="M739" i="2"/>
  <c r="N739" i="2"/>
  <c r="O739" i="2"/>
  <c r="P739" i="2"/>
  <c r="Q739" i="2"/>
  <c r="M740" i="2"/>
  <c r="N740" i="2"/>
  <c r="O740" i="2"/>
  <c r="P740" i="2"/>
  <c r="Q740" i="2"/>
  <c r="M741" i="2"/>
  <c r="N741" i="2"/>
  <c r="O741" i="2"/>
  <c r="P741" i="2"/>
  <c r="Q741" i="2"/>
  <c r="M742" i="2"/>
  <c r="N742" i="2"/>
  <c r="O742" i="2"/>
  <c r="P742" i="2"/>
  <c r="Q742" i="2"/>
  <c r="M743" i="2"/>
  <c r="N743" i="2"/>
  <c r="O743" i="2"/>
  <c r="P743" i="2"/>
  <c r="Q743" i="2"/>
  <c r="M744" i="2"/>
  <c r="N744" i="2"/>
  <c r="O744" i="2"/>
  <c r="P744" i="2"/>
  <c r="Q744" i="2"/>
  <c r="M745" i="2"/>
  <c r="N745" i="2"/>
  <c r="O745" i="2"/>
  <c r="P745" i="2"/>
  <c r="Q745" i="2"/>
  <c r="M746" i="2"/>
  <c r="N746" i="2"/>
  <c r="O746" i="2"/>
  <c r="P746" i="2"/>
  <c r="Q746" i="2"/>
  <c r="M747" i="2"/>
  <c r="N747" i="2"/>
  <c r="O747" i="2"/>
  <c r="P747" i="2"/>
  <c r="Q747" i="2"/>
  <c r="M748" i="2"/>
  <c r="N748" i="2"/>
  <c r="O748" i="2"/>
  <c r="P748" i="2"/>
  <c r="Q748" i="2"/>
  <c r="M749" i="2"/>
  <c r="N749" i="2"/>
  <c r="O749" i="2"/>
  <c r="P749" i="2"/>
  <c r="Q749" i="2"/>
  <c r="M750" i="2"/>
  <c r="N750" i="2"/>
  <c r="O750" i="2"/>
  <c r="P750" i="2"/>
  <c r="Q750" i="2"/>
  <c r="M751" i="2"/>
  <c r="N751" i="2"/>
  <c r="O751" i="2"/>
  <c r="P751" i="2"/>
  <c r="Q751" i="2"/>
  <c r="M752" i="2"/>
  <c r="N752" i="2"/>
  <c r="O752" i="2"/>
  <c r="P752" i="2"/>
  <c r="Q752" i="2"/>
  <c r="M753" i="2"/>
  <c r="N753" i="2"/>
  <c r="O753" i="2"/>
  <c r="P753" i="2"/>
  <c r="Q753" i="2"/>
  <c r="M754" i="2"/>
  <c r="N754" i="2"/>
  <c r="O754" i="2"/>
  <c r="P754" i="2"/>
  <c r="Q754" i="2"/>
  <c r="M755" i="2"/>
  <c r="N755" i="2"/>
  <c r="O755" i="2"/>
  <c r="P755" i="2"/>
  <c r="Q755" i="2"/>
  <c r="M756" i="2"/>
  <c r="N756" i="2"/>
  <c r="O756" i="2"/>
  <c r="P756" i="2"/>
  <c r="Q756" i="2"/>
  <c r="M757" i="2"/>
  <c r="N757" i="2"/>
  <c r="O757" i="2"/>
  <c r="P757" i="2"/>
  <c r="Q757" i="2"/>
  <c r="M758" i="2"/>
  <c r="N758" i="2"/>
  <c r="O758" i="2"/>
  <c r="P758" i="2"/>
  <c r="Q758" i="2"/>
  <c r="M759" i="2"/>
  <c r="N759" i="2"/>
  <c r="O759" i="2"/>
  <c r="P759" i="2"/>
  <c r="Q759" i="2"/>
  <c r="M760" i="2"/>
  <c r="N760" i="2"/>
  <c r="O760" i="2"/>
  <c r="P760" i="2"/>
  <c r="Q760" i="2"/>
  <c r="M761" i="2"/>
  <c r="N761" i="2"/>
  <c r="O761" i="2"/>
  <c r="P761" i="2"/>
  <c r="Q761" i="2"/>
  <c r="M762" i="2"/>
  <c r="N762" i="2"/>
  <c r="O762" i="2"/>
  <c r="P762" i="2"/>
  <c r="Q762" i="2"/>
  <c r="M763" i="2"/>
  <c r="N763" i="2"/>
  <c r="O763" i="2"/>
  <c r="P763" i="2"/>
  <c r="Q763" i="2"/>
  <c r="M764" i="2"/>
  <c r="N764" i="2"/>
  <c r="O764" i="2"/>
  <c r="P764" i="2"/>
  <c r="Q764" i="2"/>
  <c r="M765" i="2"/>
  <c r="N765" i="2"/>
  <c r="O765" i="2"/>
  <c r="P765" i="2"/>
  <c r="Q765" i="2"/>
  <c r="M766" i="2"/>
  <c r="N766" i="2"/>
  <c r="O766" i="2"/>
  <c r="P766" i="2"/>
  <c r="Q766" i="2"/>
  <c r="M767" i="2"/>
  <c r="N767" i="2"/>
  <c r="O767" i="2"/>
  <c r="P767" i="2"/>
  <c r="Q767" i="2"/>
  <c r="M768" i="2"/>
  <c r="N768" i="2"/>
  <c r="O768" i="2"/>
  <c r="P768" i="2"/>
  <c r="Q768" i="2"/>
  <c r="M769" i="2"/>
  <c r="N769" i="2"/>
  <c r="O769" i="2"/>
  <c r="P769" i="2"/>
  <c r="Q769" i="2"/>
  <c r="M770" i="2"/>
  <c r="N770" i="2"/>
  <c r="O770" i="2"/>
  <c r="P770" i="2"/>
  <c r="Q770" i="2"/>
  <c r="M771" i="2"/>
  <c r="N771" i="2"/>
  <c r="O771" i="2"/>
  <c r="P771" i="2"/>
  <c r="Q771" i="2"/>
  <c r="M772" i="2"/>
  <c r="N772" i="2"/>
  <c r="O772" i="2"/>
  <c r="P772" i="2"/>
  <c r="Q772" i="2"/>
  <c r="M773" i="2"/>
  <c r="N773" i="2"/>
  <c r="O773" i="2"/>
  <c r="P773" i="2"/>
  <c r="Q773" i="2"/>
  <c r="M774" i="2"/>
  <c r="N774" i="2"/>
  <c r="O774" i="2"/>
  <c r="P774" i="2"/>
  <c r="Q774" i="2"/>
  <c r="M775" i="2"/>
  <c r="N775" i="2"/>
  <c r="O775" i="2"/>
  <c r="P775" i="2"/>
  <c r="Q775" i="2"/>
  <c r="M776" i="2"/>
  <c r="N776" i="2"/>
  <c r="O776" i="2"/>
  <c r="P776" i="2"/>
  <c r="Q776" i="2"/>
  <c r="M777" i="2"/>
  <c r="N777" i="2"/>
  <c r="O777" i="2"/>
  <c r="P777" i="2"/>
  <c r="Q777" i="2"/>
  <c r="M778" i="2"/>
  <c r="N778" i="2"/>
  <c r="O778" i="2"/>
  <c r="P778" i="2"/>
  <c r="Q778" i="2"/>
  <c r="M779" i="2"/>
  <c r="N779" i="2"/>
  <c r="O779" i="2"/>
  <c r="P779" i="2"/>
  <c r="Q779" i="2"/>
  <c r="M780" i="2"/>
  <c r="N780" i="2"/>
  <c r="O780" i="2"/>
  <c r="P780" i="2"/>
  <c r="Q780" i="2"/>
  <c r="M781" i="2"/>
  <c r="N781" i="2"/>
  <c r="O781" i="2"/>
  <c r="P781" i="2"/>
  <c r="Q781" i="2"/>
  <c r="M782" i="2"/>
  <c r="N782" i="2"/>
  <c r="O782" i="2"/>
  <c r="P782" i="2"/>
  <c r="Q782" i="2"/>
  <c r="M783" i="2"/>
  <c r="N783" i="2"/>
  <c r="O783" i="2"/>
  <c r="P783" i="2"/>
  <c r="Q783" i="2"/>
  <c r="M784" i="2"/>
  <c r="N784" i="2"/>
  <c r="O784" i="2"/>
  <c r="P784" i="2"/>
  <c r="Q784" i="2"/>
  <c r="M785" i="2"/>
  <c r="N785" i="2"/>
  <c r="O785" i="2"/>
  <c r="P785" i="2"/>
  <c r="Q785" i="2"/>
  <c r="M786" i="2"/>
  <c r="N786" i="2"/>
  <c r="O786" i="2"/>
  <c r="P786" i="2"/>
  <c r="Q786" i="2"/>
  <c r="M787" i="2"/>
  <c r="N787" i="2"/>
  <c r="O787" i="2"/>
  <c r="P787" i="2"/>
  <c r="Q787" i="2"/>
  <c r="M788" i="2"/>
  <c r="N788" i="2"/>
  <c r="O788" i="2"/>
  <c r="P788" i="2"/>
  <c r="Q788" i="2"/>
  <c r="M789" i="2"/>
  <c r="N789" i="2"/>
  <c r="O789" i="2"/>
  <c r="P789" i="2"/>
  <c r="Q789" i="2"/>
  <c r="M790" i="2"/>
  <c r="N790" i="2"/>
  <c r="O790" i="2"/>
  <c r="P790" i="2"/>
  <c r="Q790" i="2"/>
  <c r="M791" i="2"/>
  <c r="N791" i="2"/>
  <c r="O791" i="2"/>
  <c r="P791" i="2"/>
  <c r="Q791" i="2"/>
  <c r="M792" i="2"/>
  <c r="N792" i="2"/>
  <c r="O792" i="2"/>
  <c r="P792" i="2"/>
  <c r="Q792" i="2"/>
  <c r="M793" i="2"/>
  <c r="N793" i="2"/>
  <c r="O793" i="2"/>
  <c r="P793" i="2"/>
  <c r="Q793" i="2"/>
  <c r="M794" i="2"/>
  <c r="N794" i="2"/>
  <c r="O794" i="2"/>
  <c r="P794" i="2"/>
  <c r="Q794" i="2"/>
  <c r="M795" i="2"/>
  <c r="N795" i="2"/>
  <c r="O795" i="2"/>
  <c r="P795" i="2"/>
  <c r="Q795" i="2"/>
  <c r="M796" i="2"/>
  <c r="N796" i="2"/>
  <c r="O796" i="2"/>
  <c r="P796" i="2"/>
  <c r="Q796" i="2"/>
  <c r="M797" i="2"/>
  <c r="N797" i="2"/>
  <c r="O797" i="2"/>
  <c r="P797" i="2"/>
  <c r="Q797" i="2"/>
  <c r="M798" i="2"/>
  <c r="N798" i="2"/>
  <c r="O798" i="2"/>
  <c r="P798" i="2"/>
  <c r="Q798" i="2"/>
  <c r="M799" i="2"/>
  <c r="N799" i="2"/>
  <c r="O799" i="2"/>
  <c r="P799" i="2"/>
  <c r="Q799" i="2"/>
  <c r="M800" i="2"/>
  <c r="N800" i="2"/>
  <c r="O800" i="2"/>
  <c r="P800" i="2"/>
  <c r="Q800" i="2"/>
  <c r="M801" i="2"/>
  <c r="N801" i="2"/>
  <c r="O801" i="2"/>
  <c r="P801" i="2"/>
  <c r="Q801" i="2"/>
  <c r="M802" i="2"/>
  <c r="N802" i="2"/>
  <c r="O802" i="2"/>
  <c r="P802" i="2"/>
  <c r="Q802" i="2"/>
  <c r="M803" i="2"/>
  <c r="N803" i="2"/>
  <c r="O803" i="2"/>
  <c r="P803" i="2"/>
  <c r="Q803" i="2"/>
  <c r="M804" i="2"/>
  <c r="N804" i="2"/>
  <c r="O804" i="2"/>
  <c r="P804" i="2"/>
  <c r="Q804" i="2"/>
  <c r="M805" i="2"/>
  <c r="N805" i="2"/>
  <c r="O805" i="2"/>
  <c r="P805" i="2"/>
  <c r="Q805" i="2"/>
  <c r="M806" i="2"/>
  <c r="N806" i="2"/>
  <c r="O806" i="2"/>
  <c r="P806" i="2"/>
  <c r="Q806" i="2"/>
  <c r="M807" i="2"/>
  <c r="N807" i="2"/>
  <c r="O807" i="2"/>
  <c r="P807" i="2"/>
  <c r="Q807" i="2"/>
  <c r="M808" i="2"/>
  <c r="N808" i="2"/>
  <c r="O808" i="2"/>
  <c r="P808" i="2"/>
  <c r="Q808" i="2"/>
  <c r="M809" i="2"/>
  <c r="N809" i="2"/>
  <c r="O809" i="2"/>
  <c r="P809" i="2"/>
  <c r="Q809" i="2"/>
  <c r="M810" i="2"/>
  <c r="N810" i="2"/>
  <c r="O810" i="2"/>
  <c r="P810" i="2"/>
  <c r="Q810" i="2"/>
  <c r="M811" i="2"/>
  <c r="N811" i="2"/>
  <c r="O811" i="2"/>
  <c r="P811" i="2"/>
  <c r="Q811" i="2"/>
  <c r="M812" i="2"/>
  <c r="N812" i="2"/>
  <c r="O812" i="2"/>
  <c r="P812" i="2"/>
  <c r="Q812" i="2"/>
  <c r="M813" i="2"/>
  <c r="N813" i="2"/>
  <c r="O813" i="2"/>
  <c r="P813" i="2"/>
  <c r="Q813" i="2"/>
  <c r="M814" i="2"/>
  <c r="N814" i="2"/>
  <c r="O814" i="2"/>
  <c r="P814" i="2"/>
  <c r="Q814" i="2"/>
  <c r="M815" i="2"/>
  <c r="N815" i="2"/>
  <c r="O815" i="2"/>
  <c r="P815" i="2"/>
  <c r="Q815" i="2"/>
  <c r="M816" i="2"/>
  <c r="N816" i="2"/>
  <c r="O816" i="2"/>
  <c r="P816" i="2"/>
  <c r="Q816" i="2"/>
  <c r="M817" i="2"/>
  <c r="N817" i="2"/>
  <c r="O817" i="2"/>
  <c r="P817" i="2"/>
  <c r="Q817" i="2"/>
  <c r="M818" i="2"/>
  <c r="N818" i="2"/>
  <c r="O818" i="2"/>
  <c r="P818" i="2"/>
  <c r="Q818" i="2"/>
  <c r="M819" i="2"/>
  <c r="N819" i="2"/>
  <c r="O819" i="2"/>
  <c r="P819" i="2"/>
  <c r="Q819" i="2"/>
  <c r="M820" i="2"/>
  <c r="N820" i="2"/>
  <c r="O820" i="2"/>
  <c r="P820" i="2"/>
  <c r="Q820" i="2"/>
  <c r="M821" i="2"/>
  <c r="N821" i="2"/>
  <c r="O821" i="2"/>
  <c r="P821" i="2"/>
  <c r="Q821" i="2"/>
  <c r="M822" i="2"/>
  <c r="N822" i="2"/>
  <c r="O822" i="2"/>
  <c r="P822" i="2"/>
  <c r="Q822" i="2"/>
  <c r="M823" i="2"/>
  <c r="N823" i="2"/>
  <c r="O823" i="2"/>
  <c r="P823" i="2"/>
  <c r="Q823" i="2"/>
  <c r="M824" i="2"/>
  <c r="N824" i="2"/>
  <c r="O824" i="2"/>
  <c r="P824" i="2"/>
  <c r="Q824" i="2"/>
  <c r="M825" i="2"/>
  <c r="N825" i="2"/>
  <c r="O825" i="2"/>
  <c r="P825" i="2"/>
  <c r="Q825" i="2"/>
  <c r="M826" i="2"/>
  <c r="N826" i="2"/>
  <c r="O826" i="2"/>
  <c r="P826" i="2"/>
  <c r="Q826" i="2"/>
  <c r="M827" i="2"/>
  <c r="N827" i="2"/>
  <c r="O827" i="2"/>
  <c r="P827" i="2"/>
  <c r="Q827" i="2"/>
  <c r="M828" i="2"/>
  <c r="N828" i="2"/>
  <c r="O828" i="2"/>
  <c r="P828" i="2"/>
  <c r="Q828" i="2"/>
  <c r="M829" i="2"/>
  <c r="N829" i="2"/>
  <c r="O829" i="2"/>
  <c r="P829" i="2"/>
  <c r="Q829" i="2"/>
  <c r="M830" i="2"/>
  <c r="N830" i="2"/>
  <c r="O830" i="2"/>
  <c r="P830" i="2"/>
  <c r="Q830" i="2"/>
  <c r="M831" i="2"/>
  <c r="N831" i="2"/>
  <c r="O831" i="2"/>
  <c r="P831" i="2"/>
  <c r="Q831" i="2"/>
  <c r="M832" i="2"/>
  <c r="N832" i="2"/>
  <c r="O832" i="2"/>
  <c r="P832" i="2"/>
  <c r="Q832" i="2"/>
  <c r="M833" i="2"/>
  <c r="N833" i="2"/>
  <c r="O833" i="2"/>
  <c r="P833" i="2"/>
  <c r="Q833" i="2"/>
  <c r="M834" i="2"/>
  <c r="N834" i="2"/>
  <c r="O834" i="2"/>
  <c r="P834" i="2"/>
  <c r="Q834" i="2"/>
  <c r="M835" i="2"/>
  <c r="N835" i="2"/>
  <c r="O835" i="2"/>
  <c r="P835" i="2"/>
  <c r="Q835" i="2"/>
  <c r="M836" i="2"/>
  <c r="N836" i="2"/>
  <c r="O836" i="2"/>
  <c r="P836" i="2"/>
  <c r="Q836" i="2"/>
  <c r="M837" i="2"/>
  <c r="N837" i="2"/>
  <c r="O837" i="2"/>
  <c r="P837" i="2"/>
  <c r="Q837" i="2"/>
  <c r="M838" i="2"/>
  <c r="N838" i="2"/>
  <c r="O838" i="2"/>
  <c r="P838" i="2"/>
  <c r="Q838" i="2"/>
  <c r="M839" i="2"/>
  <c r="N839" i="2"/>
  <c r="O839" i="2"/>
  <c r="P839" i="2"/>
  <c r="Q839" i="2"/>
  <c r="M840" i="2"/>
  <c r="N840" i="2"/>
  <c r="O840" i="2"/>
  <c r="P840" i="2"/>
  <c r="Q840" i="2"/>
  <c r="M841" i="2"/>
  <c r="N841" i="2"/>
  <c r="O841" i="2"/>
  <c r="P841" i="2"/>
  <c r="Q841" i="2"/>
  <c r="M842" i="2"/>
  <c r="N842" i="2"/>
  <c r="O842" i="2"/>
  <c r="P842" i="2"/>
  <c r="Q842" i="2"/>
  <c r="M843" i="2"/>
  <c r="N843" i="2"/>
  <c r="O843" i="2"/>
  <c r="P843" i="2"/>
  <c r="Q843" i="2"/>
  <c r="M844" i="2"/>
  <c r="N844" i="2"/>
  <c r="O844" i="2"/>
  <c r="P844" i="2"/>
  <c r="Q844" i="2"/>
  <c r="M845" i="2"/>
  <c r="N845" i="2"/>
  <c r="O845" i="2"/>
  <c r="P845" i="2"/>
  <c r="Q845" i="2"/>
  <c r="M846" i="2"/>
  <c r="N846" i="2"/>
  <c r="O846" i="2"/>
  <c r="P846" i="2"/>
  <c r="Q846" i="2"/>
  <c r="M847" i="2"/>
  <c r="N847" i="2"/>
  <c r="O847" i="2"/>
  <c r="P847" i="2"/>
  <c r="Q847" i="2"/>
  <c r="M848" i="2"/>
  <c r="N848" i="2"/>
  <c r="O848" i="2"/>
  <c r="P848" i="2"/>
  <c r="Q848" i="2"/>
  <c r="M849" i="2"/>
  <c r="N849" i="2"/>
  <c r="O849" i="2"/>
  <c r="P849" i="2"/>
  <c r="Q849" i="2"/>
  <c r="M850" i="2"/>
  <c r="N850" i="2"/>
  <c r="O850" i="2"/>
  <c r="P850" i="2"/>
  <c r="Q850" i="2"/>
  <c r="M851" i="2"/>
  <c r="N851" i="2"/>
  <c r="O851" i="2"/>
  <c r="P851" i="2"/>
  <c r="Q851" i="2"/>
  <c r="M852" i="2"/>
  <c r="N852" i="2"/>
  <c r="O852" i="2"/>
  <c r="P852" i="2"/>
  <c r="Q852" i="2"/>
  <c r="M853" i="2"/>
  <c r="N853" i="2"/>
  <c r="O853" i="2"/>
  <c r="P853" i="2"/>
  <c r="Q853" i="2"/>
  <c r="M854" i="2"/>
  <c r="N854" i="2"/>
  <c r="O854" i="2"/>
  <c r="P854" i="2"/>
  <c r="Q854" i="2"/>
  <c r="M855" i="2"/>
  <c r="N855" i="2"/>
  <c r="O855" i="2"/>
  <c r="P855" i="2"/>
  <c r="Q855" i="2"/>
  <c r="M856" i="2"/>
  <c r="N856" i="2"/>
  <c r="O856" i="2"/>
  <c r="P856" i="2"/>
  <c r="Q856" i="2"/>
  <c r="M857" i="2"/>
  <c r="N857" i="2"/>
  <c r="O857" i="2"/>
  <c r="P857" i="2"/>
  <c r="Q857" i="2"/>
  <c r="M858" i="2"/>
  <c r="N858" i="2"/>
  <c r="O858" i="2"/>
  <c r="P858" i="2"/>
  <c r="Q858" i="2"/>
  <c r="M859" i="2"/>
  <c r="N859" i="2"/>
  <c r="O859" i="2"/>
  <c r="P859" i="2"/>
  <c r="Q859" i="2"/>
  <c r="M860" i="2"/>
  <c r="N860" i="2"/>
  <c r="O860" i="2"/>
  <c r="P860" i="2"/>
  <c r="Q860" i="2"/>
  <c r="M861" i="2"/>
  <c r="N861" i="2"/>
  <c r="O861" i="2"/>
  <c r="P861" i="2"/>
  <c r="Q861" i="2"/>
  <c r="M862" i="2"/>
  <c r="N862" i="2"/>
  <c r="O862" i="2"/>
  <c r="P862" i="2"/>
  <c r="Q862" i="2"/>
  <c r="M863" i="2"/>
  <c r="N863" i="2"/>
  <c r="O863" i="2"/>
  <c r="P863" i="2"/>
  <c r="Q863" i="2"/>
  <c r="M864" i="2"/>
  <c r="N864" i="2"/>
  <c r="O864" i="2"/>
  <c r="P864" i="2"/>
  <c r="Q864" i="2"/>
  <c r="M865" i="2"/>
  <c r="N865" i="2"/>
  <c r="O865" i="2"/>
  <c r="P865" i="2"/>
  <c r="Q865" i="2"/>
  <c r="M866" i="2"/>
  <c r="N866" i="2"/>
  <c r="O866" i="2"/>
  <c r="P866" i="2"/>
  <c r="Q866" i="2"/>
  <c r="M867" i="2"/>
  <c r="N867" i="2"/>
  <c r="O867" i="2"/>
  <c r="P867" i="2"/>
  <c r="Q867" i="2"/>
  <c r="M868" i="2"/>
  <c r="N868" i="2"/>
  <c r="O868" i="2"/>
  <c r="P868" i="2"/>
  <c r="Q868" i="2"/>
  <c r="M869" i="2"/>
  <c r="N869" i="2"/>
  <c r="O869" i="2"/>
  <c r="P869" i="2"/>
  <c r="Q869" i="2"/>
  <c r="M870" i="2"/>
  <c r="N870" i="2"/>
  <c r="O870" i="2"/>
  <c r="P870" i="2"/>
  <c r="Q870" i="2"/>
  <c r="M871" i="2"/>
  <c r="N871" i="2"/>
  <c r="O871" i="2"/>
  <c r="P871" i="2"/>
  <c r="Q871" i="2"/>
  <c r="M872" i="2"/>
  <c r="N872" i="2"/>
  <c r="O872" i="2"/>
  <c r="P872" i="2"/>
  <c r="Q872" i="2"/>
  <c r="M873" i="2"/>
  <c r="N873" i="2"/>
  <c r="O873" i="2"/>
  <c r="P873" i="2"/>
  <c r="Q873" i="2"/>
  <c r="M874" i="2"/>
  <c r="N874" i="2"/>
  <c r="O874" i="2"/>
  <c r="P874" i="2"/>
  <c r="Q874" i="2"/>
  <c r="M875" i="2"/>
  <c r="N875" i="2"/>
  <c r="O875" i="2"/>
  <c r="P875" i="2"/>
  <c r="Q875" i="2"/>
  <c r="M876" i="2"/>
  <c r="N876" i="2"/>
  <c r="O876" i="2"/>
  <c r="P876" i="2"/>
  <c r="Q876" i="2"/>
  <c r="M877" i="2"/>
  <c r="N877" i="2"/>
  <c r="O877" i="2"/>
  <c r="P877" i="2"/>
  <c r="Q877" i="2"/>
  <c r="M878" i="2"/>
  <c r="N878" i="2"/>
  <c r="O878" i="2"/>
  <c r="P878" i="2"/>
  <c r="Q878" i="2"/>
  <c r="M879" i="2"/>
  <c r="N879" i="2"/>
  <c r="O879" i="2"/>
  <c r="P879" i="2"/>
  <c r="Q879" i="2"/>
  <c r="M880" i="2"/>
  <c r="N880" i="2"/>
  <c r="O880" i="2"/>
  <c r="P880" i="2"/>
  <c r="Q880" i="2"/>
  <c r="M881" i="2"/>
  <c r="N881" i="2"/>
  <c r="O881" i="2"/>
  <c r="P881" i="2"/>
  <c r="Q881" i="2"/>
  <c r="M882" i="2"/>
  <c r="N882" i="2"/>
  <c r="O882" i="2"/>
  <c r="P882" i="2"/>
  <c r="Q882" i="2"/>
  <c r="M883" i="2"/>
  <c r="N883" i="2"/>
  <c r="O883" i="2"/>
  <c r="P883" i="2"/>
  <c r="Q883" i="2"/>
  <c r="M884" i="2"/>
  <c r="N884" i="2"/>
  <c r="O884" i="2"/>
  <c r="P884" i="2"/>
  <c r="Q884" i="2"/>
  <c r="M885" i="2"/>
  <c r="N885" i="2"/>
  <c r="O885" i="2"/>
  <c r="P885" i="2"/>
  <c r="Q885" i="2"/>
  <c r="M886" i="2"/>
  <c r="N886" i="2"/>
  <c r="O886" i="2"/>
  <c r="P886" i="2"/>
  <c r="Q886" i="2"/>
  <c r="M887" i="2"/>
  <c r="N887" i="2"/>
  <c r="O887" i="2"/>
  <c r="P887" i="2"/>
  <c r="Q887" i="2"/>
  <c r="M888" i="2"/>
  <c r="N888" i="2"/>
  <c r="O888" i="2"/>
  <c r="P888" i="2"/>
  <c r="Q888" i="2"/>
  <c r="M889" i="2"/>
  <c r="N889" i="2"/>
  <c r="O889" i="2"/>
  <c r="P889" i="2"/>
  <c r="Q889" i="2"/>
  <c r="M890" i="2"/>
  <c r="N890" i="2"/>
  <c r="O890" i="2"/>
  <c r="P890" i="2"/>
  <c r="Q890" i="2"/>
  <c r="M891" i="2"/>
  <c r="N891" i="2"/>
  <c r="O891" i="2"/>
  <c r="P891" i="2"/>
  <c r="Q891" i="2"/>
  <c r="M892" i="2"/>
  <c r="N892" i="2"/>
  <c r="O892" i="2"/>
  <c r="P892" i="2"/>
  <c r="Q892" i="2"/>
  <c r="M893" i="2"/>
  <c r="N893" i="2"/>
  <c r="O893" i="2"/>
  <c r="P893" i="2"/>
  <c r="Q893" i="2"/>
  <c r="M894" i="2"/>
  <c r="N894" i="2"/>
  <c r="O894" i="2"/>
  <c r="P894" i="2"/>
  <c r="Q894" i="2"/>
  <c r="M895" i="2"/>
  <c r="N895" i="2"/>
  <c r="O895" i="2"/>
  <c r="P895" i="2"/>
  <c r="Q895" i="2"/>
  <c r="M896" i="2"/>
  <c r="N896" i="2"/>
  <c r="O896" i="2"/>
  <c r="P896" i="2"/>
  <c r="Q896" i="2"/>
  <c r="M897" i="2"/>
  <c r="N897" i="2"/>
  <c r="O897" i="2"/>
  <c r="P897" i="2"/>
  <c r="Q897" i="2"/>
  <c r="M898" i="2"/>
  <c r="N898" i="2"/>
  <c r="O898" i="2"/>
  <c r="P898" i="2"/>
  <c r="Q898" i="2"/>
  <c r="M899" i="2"/>
  <c r="N899" i="2"/>
  <c r="O899" i="2"/>
  <c r="P899" i="2"/>
  <c r="Q899" i="2"/>
  <c r="M900" i="2"/>
  <c r="N900" i="2"/>
  <c r="O900" i="2"/>
  <c r="P900" i="2"/>
  <c r="Q900" i="2"/>
  <c r="M901" i="2"/>
  <c r="N901" i="2"/>
  <c r="O901" i="2"/>
  <c r="P901" i="2"/>
  <c r="Q901" i="2"/>
  <c r="M902" i="2"/>
  <c r="N902" i="2"/>
  <c r="O902" i="2"/>
  <c r="P902" i="2"/>
  <c r="Q902" i="2"/>
  <c r="M903" i="2"/>
  <c r="N903" i="2"/>
  <c r="O903" i="2"/>
  <c r="P903" i="2"/>
  <c r="Q903" i="2"/>
  <c r="M904" i="2"/>
  <c r="N904" i="2"/>
  <c r="O904" i="2"/>
  <c r="P904" i="2"/>
  <c r="Q904" i="2"/>
  <c r="M905" i="2"/>
  <c r="N905" i="2"/>
  <c r="O905" i="2"/>
  <c r="P905" i="2"/>
  <c r="Q905" i="2"/>
  <c r="M906" i="2"/>
  <c r="N906" i="2"/>
  <c r="O906" i="2"/>
  <c r="P906" i="2"/>
  <c r="Q906" i="2"/>
  <c r="M907" i="2"/>
  <c r="N907" i="2"/>
  <c r="O907" i="2"/>
  <c r="P907" i="2"/>
  <c r="Q907" i="2"/>
  <c r="M908" i="2"/>
  <c r="N908" i="2"/>
  <c r="O908" i="2"/>
  <c r="P908" i="2"/>
  <c r="Q908" i="2"/>
  <c r="M909" i="2"/>
  <c r="N909" i="2"/>
  <c r="O909" i="2"/>
  <c r="P909" i="2"/>
  <c r="Q909" i="2"/>
  <c r="M910" i="2"/>
  <c r="N910" i="2"/>
  <c r="O910" i="2"/>
  <c r="P910" i="2"/>
  <c r="Q910" i="2"/>
  <c r="M911" i="2"/>
  <c r="N911" i="2"/>
  <c r="O911" i="2"/>
  <c r="P911" i="2"/>
  <c r="Q911" i="2"/>
  <c r="M912" i="2"/>
  <c r="N912" i="2"/>
  <c r="O912" i="2"/>
  <c r="P912" i="2"/>
  <c r="Q912" i="2"/>
  <c r="M913" i="2"/>
  <c r="N913" i="2"/>
  <c r="O913" i="2"/>
  <c r="P913" i="2"/>
  <c r="Q913" i="2"/>
  <c r="M914" i="2"/>
  <c r="N914" i="2"/>
  <c r="O914" i="2"/>
  <c r="P914" i="2"/>
  <c r="Q914" i="2"/>
  <c r="M915" i="2"/>
  <c r="N915" i="2"/>
  <c r="O915" i="2"/>
  <c r="P915" i="2"/>
  <c r="Q915" i="2"/>
  <c r="M916" i="2"/>
  <c r="N916" i="2"/>
  <c r="O916" i="2"/>
  <c r="P916" i="2"/>
  <c r="Q916" i="2"/>
  <c r="M917" i="2"/>
  <c r="N917" i="2"/>
  <c r="O917" i="2"/>
  <c r="P917" i="2"/>
  <c r="Q917" i="2"/>
  <c r="M918" i="2"/>
  <c r="N918" i="2"/>
  <c r="O918" i="2"/>
  <c r="P918" i="2"/>
  <c r="Q918" i="2"/>
  <c r="M919" i="2"/>
  <c r="N919" i="2"/>
  <c r="O919" i="2"/>
  <c r="P919" i="2"/>
  <c r="Q919" i="2"/>
  <c r="M920" i="2"/>
  <c r="N920" i="2"/>
  <c r="O920" i="2"/>
  <c r="P920" i="2"/>
  <c r="Q920" i="2"/>
  <c r="M921" i="2"/>
  <c r="N921" i="2"/>
  <c r="O921" i="2"/>
  <c r="P921" i="2"/>
  <c r="Q921" i="2"/>
  <c r="M922" i="2"/>
  <c r="N922" i="2"/>
  <c r="O922" i="2"/>
  <c r="P922" i="2"/>
  <c r="Q922" i="2"/>
  <c r="M923" i="2"/>
  <c r="N923" i="2"/>
  <c r="O923" i="2"/>
  <c r="P923" i="2"/>
  <c r="Q923" i="2"/>
  <c r="M924" i="2"/>
  <c r="N924" i="2"/>
  <c r="O924" i="2"/>
  <c r="P924" i="2"/>
  <c r="Q924" i="2"/>
  <c r="M925" i="2"/>
  <c r="N925" i="2"/>
  <c r="O925" i="2"/>
  <c r="P925" i="2"/>
  <c r="Q925" i="2"/>
  <c r="M926" i="2"/>
  <c r="N926" i="2"/>
  <c r="O926" i="2"/>
  <c r="P926" i="2"/>
  <c r="Q926" i="2"/>
  <c r="M927" i="2"/>
  <c r="N927" i="2"/>
  <c r="O927" i="2"/>
  <c r="P927" i="2"/>
  <c r="Q927" i="2"/>
  <c r="M928" i="2"/>
  <c r="N928" i="2"/>
  <c r="O928" i="2"/>
  <c r="P928" i="2"/>
  <c r="Q928" i="2"/>
  <c r="M929" i="2"/>
  <c r="N929" i="2"/>
  <c r="O929" i="2"/>
  <c r="P929" i="2"/>
  <c r="Q929" i="2"/>
  <c r="M930" i="2"/>
  <c r="N930" i="2"/>
  <c r="O930" i="2"/>
  <c r="P930" i="2"/>
  <c r="Q930" i="2"/>
  <c r="M931" i="2"/>
  <c r="N931" i="2"/>
  <c r="O931" i="2"/>
  <c r="P931" i="2"/>
  <c r="Q931" i="2"/>
  <c r="M932" i="2"/>
  <c r="N932" i="2"/>
  <c r="O932" i="2"/>
  <c r="P932" i="2"/>
  <c r="Q932" i="2"/>
  <c r="M933" i="2"/>
  <c r="N933" i="2"/>
  <c r="O933" i="2"/>
  <c r="P933" i="2"/>
  <c r="Q933" i="2"/>
  <c r="M934" i="2"/>
  <c r="N934" i="2"/>
  <c r="O934" i="2"/>
  <c r="P934" i="2"/>
  <c r="Q934" i="2"/>
  <c r="M935" i="2"/>
  <c r="N935" i="2"/>
  <c r="O935" i="2"/>
  <c r="P935" i="2"/>
  <c r="Q935" i="2"/>
  <c r="M936" i="2"/>
  <c r="N936" i="2"/>
  <c r="O936" i="2"/>
  <c r="P936" i="2"/>
  <c r="Q936" i="2"/>
  <c r="M937" i="2"/>
  <c r="N937" i="2"/>
  <c r="O937" i="2"/>
  <c r="P937" i="2"/>
  <c r="Q937" i="2"/>
  <c r="M938" i="2"/>
  <c r="N938" i="2"/>
  <c r="O938" i="2"/>
  <c r="P938" i="2"/>
  <c r="Q938" i="2"/>
  <c r="M939" i="2"/>
  <c r="N939" i="2"/>
  <c r="O939" i="2"/>
  <c r="P939" i="2"/>
  <c r="Q939" i="2"/>
  <c r="M940" i="2"/>
  <c r="N940" i="2"/>
  <c r="O940" i="2"/>
  <c r="P940" i="2"/>
  <c r="Q940" i="2"/>
  <c r="M941" i="2"/>
  <c r="N941" i="2"/>
  <c r="O941" i="2"/>
  <c r="P941" i="2"/>
  <c r="Q941" i="2"/>
  <c r="M942" i="2"/>
  <c r="N942" i="2"/>
  <c r="O942" i="2"/>
  <c r="P942" i="2"/>
  <c r="Q942" i="2"/>
  <c r="M943" i="2"/>
  <c r="N943" i="2"/>
  <c r="O943" i="2"/>
  <c r="P943" i="2"/>
  <c r="Q943" i="2"/>
  <c r="M944" i="2"/>
  <c r="N944" i="2"/>
  <c r="O944" i="2"/>
  <c r="P944" i="2"/>
  <c r="Q944" i="2"/>
  <c r="M945" i="2"/>
  <c r="N945" i="2"/>
  <c r="O945" i="2"/>
  <c r="P945" i="2"/>
  <c r="Q945" i="2"/>
  <c r="M946" i="2"/>
  <c r="N946" i="2"/>
  <c r="O946" i="2"/>
  <c r="P946" i="2"/>
  <c r="Q946" i="2"/>
  <c r="M947" i="2"/>
  <c r="N947" i="2"/>
  <c r="O947" i="2"/>
  <c r="P947" i="2"/>
  <c r="Q947" i="2"/>
  <c r="M948" i="2"/>
  <c r="N948" i="2"/>
  <c r="O948" i="2"/>
  <c r="P948" i="2"/>
  <c r="Q948" i="2"/>
  <c r="M949" i="2"/>
  <c r="N949" i="2"/>
  <c r="O949" i="2"/>
  <c r="P949" i="2"/>
  <c r="Q949" i="2"/>
  <c r="M950" i="2"/>
  <c r="N950" i="2"/>
  <c r="O950" i="2"/>
  <c r="P950" i="2"/>
  <c r="Q950" i="2"/>
  <c r="M951" i="2"/>
  <c r="N951" i="2"/>
  <c r="O951" i="2"/>
  <c r="P951" i="2"/>
  <c r="Q951" i="2"/>
  <c r="M952" i="2"/>
  <c r="N952" i="2"/>
  <c r="O952" i="2"/>
  <c r="P952" i="2"/>
  <c r="Q952" i="2"/>
  <c r="M953" i="2"/>
  <c r="N953" i="2"/>
  <c r="O953" i="2"/>
  <c r="P953" i="2"/>
  <c r="Q953" i="2"/>
  <c r="M954" i="2"/>
  <c r="N954" i="2"/>
  <c r="O954" i="2"/>
  <c r="P954" i="2"/>
  <c r="Q954" i="2"/>
  <c r="M955" i="2"/>
  <c r="N955" i="2"/>
  <c r="O955" i="2"/>
  <c r="P955" i="2"/>
  <c r="Q955" i="2"/>
  <c r="M956" i="2"/>
  <c r="N956" i="2"/>
  <c r="O956" i="2"/>
  <c r="P956" i="2"/>
  <c r="Q956" i="2"/>
  <c r="M957" i="2"/>
  <c r="N957" i="2"/>
  <c r="O957" i="2"/>
  <c r="P957" i="2"/>
  <c r="Q957" i="2"/>
  <c r="M958" i="2"/>
  <c r="N958" i="2"/>
  <c r="O958" i="2"/>
  <c r="P958" i="2"/>
  <c r="Q958" i="2"/>
  <c r="M959" i="2"/>
  <c r="N959" i="2"/>
  <c r="O959" i="2"/>
  <c r="P959" i="2"/>
  <c r="Q959" i="2"/>
  <c r="M960" i="2"/>
  <c r="N960" i="2"/>
  <c r="O960" i="2"/>
  <c r="P960" i="2"/>
  <c r="Q960" i="2"/>
  <c r="M961" i="2"/>
  <c r="N961" i="2"/>
  <c r="O961" i="2"/>
  <c r="P961" i="2"/>
  <c r="Q961" i="2"/>
  <c r="M962" i="2"/>
  <c r="N962" i="2"/>
  <c r="O962" i="2"/>
  <c r="P962" i="2"/>
  <c r="Q962" i="2"/>
  <c r="M963" i="2"/>
  <c r="N963" i="2"/>
  <c r="O963" i="2"/>
  <c r="P963" i="2"/>
  <c r="Q963" i="2"/>
  <c r="M964" i="2"/>
  <c r="N964" i="2"/>
  <c r="O964" i="2"/>
  <c r="P964" i="2"/>
  <c r="Q964" i="2"/>
  <c r="M965" i="2"/>
  <c r="N965" i="2"/>
  <c r="O965" i="2"/>
  <c r="P965" i="2"/>
  <c r="Q965" i="2"/>
  <c r="M966" i="2"/>
  <c r="N966" i="2"/>
  <c r="O966" i="2"/>
  <c r="P966" i="2"/>
  <c r="Q966" i="2"/>
  <c r="M967" i="2"/>
  <c r="N967" i="2"/>
  <c r="O967" i="2"/>
  <c r="P967" i="2"/>
  <c r="Q967" i="2"/>
  <c r="M968" i="2"/>
  <c r="N968" i="2"/>
  <c r="O968" i="2"/>
  <c r="P968" i="2"/>
  <c r="Q968" i="2"/>
  <c r="M969" i="2"/>
  <c r="N969" i="2"/>
  <c r="O969" i="2"/>
  <c r="P969" i="2"/>
  <c r="Q969" i="2"/>
  <c r="M970" i="2"/>
  <c r="N970" i="2"/>
  <c r="O970" i="2"/>
  <c r="P970" i="2"/>
  <c r="Q970" i="2"/>
  <c r="M971" i="2"/>
  <c r="N971" i="2"/>
  <c r="O971" i="2"/>
  <c r="P971" i="2"/>
  <c r="Q971" i="2"/>
  <c r="M972" i="2"/>
  <c r="N972" i="2"/>
  <c r="O972" i="2"/>
  <c r="P972" i="2"/>
  <c r="Q972" i="2"/>
  <c r="M973" i="2"/>
  <c r="N973" i="2"/>
  <c r="O973" i="2"/>
  <c r="P973" i="2"/>
  <c r="Q973" i="2"/>
  <c r="M974" i="2"/>
  <c r="N974" i="2"/>
  <c r="O974" i="2"/>
  <c r="P974" i="2"/>
  <c r="Q974" i="2"/>
  <c r="M975" i="2"/>
  <c r="N975" i="2"/>
  <c r="O975" i="2"/>
  <c r="P975" i="2"/>
  <c r="Q975" i="2"/>
  <c r="M976" i="2"/>
  <c r="N976" i="2"/>
  <c r="O976" i="2"/>
  <c r="P976" i="2"/>
  <c r="Q976" i="2"/>
  <c r="M977" i="2"/>
  <c r="N977" i="2"/>
  <c r="O977" i="2"/>
  <c r="P977" i="2"/>
  <c r="Q977" i="2"/>
  <c r="M978" i="2"/>
  <c r="N978" i="2"/>
  <c r="O978" i="2"/>
  <c r="P978" i="2"/>
  <c r="Q978" i="2"/>
  <c r="M979" i="2"/>
  <c r="N979" i="2"/>
  <c r="O979" i="2"/>
  <c r="P979" i="2"/>
  <c r="Q979" i="2"/>
  <c r="M980" i="2"/>
  <c r="N980" i="2"/>
  <c r="O980" i="2"/>
  <c r="P980" i="2"/>
  <c r="Q980" i="2"/>
  <c r="M981" i="2"/>
  <c r="N981" i="2"/>
  <c r="O981" i="2"/>
  <c r="P981" i="2"/>
  <c r="Q981" i="2"/>
  <c r="M982" i="2"/>
  <c r="N982" i="2"/>
  <c r="O982" i="2"/>
  <c r="P982" i="2"/>
  <c r="Q982" i="2"/>
  <c r="M983" i="2"/>
  <c r="N983" i="2"/>
  <c r="O983" i="2"/>
  <c r="P983" i="2"/>
  <c r="Q983" i="2"/>
  <c r="M984" i="2"/>
  <c r="N984" i="2"/>
  <c r="O984" i="2"/>
  <c r="P984" i="2"/>
  <c r="Q984" i="2"/>
  <c r="M985" i="2"/>
  <c r="N985" i="2"/>
  <c r="O985" i="2"/>
  <c r="P985" i="2"/>
  <c r="Q985" i="2"/>
  <c r="M986" i="2"/>
  <c r="N986" i="2"/>
  <c r="O986" i="2"/>
  <c r="P986" i="2"/>
  <c r="Q986" i="2"/>
  <c r="M987" i="2"/>
  <c r="N987" i="2"/>
  <c r="O987" i="2"/>
  <c r="P987" i="2"/>
  <c r="Q987" i="2"/>
  <c r="M988" i="2"/>
  <c r="N988" i="2"/>
  <c r="O988" i="2"/>
  <c r="P988" i="2"/>
  <c r="Q988" i="2"/>
  <c r="M989" i="2"/>
  <c r="N989" i="2"/>
  <c r="O989" i="2"/>
  <c r="P989" i="2"/>
  <c r="Q989" i="2"/>
  <c r="M990" i="2"/>
  <c r="N990" i="2"/>
  <c r="O990" i="2"/>
  <c r="P990" i="2"/>
  <c r="Q990" i="2"/>
  <c r="M991" i="2"/>
  <c r="N991" i="2"/>
  <c r="O991" i="2"/>
  <c r="P991" i="2"/>
  <c r="Q991" i="2"/>
  <c r="M992" i="2"/>
  <c r="N992" i="2"/>
  <c r="O992" i="2"/>
  <c r="P992" i="2"/>
  <c r="Q992" i="2"/>
  <c r="M993" i="2"/>
  <c r="N993" i="2"/>
  <c r="O993" i="2"/>
  <c r="P993" i="2"/>
  <c r="Q993" i="2"/>
  <c r="M994" i="2"/>
  <c r="N994" i="2"/>
  <c r="O994" i="2"/>
  <c r="P994" i="2"/>
  <c r="Q994" i="2"/>
  <c r="M995" i="2"/>
  <c r="N995" i="2"/>
  <c r="O995" i="2"/>
  <c r="P995" i="2"/>
  <c r="Q995" i="2"/>
  <c r="M996" i="2"/>
  <c r="N996" i="2"/>
  <c r="O996" i="2"/>
  <c r="P996" i="2"/>
  <c r="Q996" i="2"/>
  <c r="M997" i="2"/>
  <c r="N997" i="2"/>
  <c r="O997" i="2"/>
  <c r="P997" i="2"/>
  <c r="Q997" i="2"/>
  <c r="M998" i="2"/>
  <c r="N998" i="2"/>
  <c r="O998" i="2"/>
  <c r="P998" i="2"/>
  <c r="Q998" i="2"/>
  <c r="M999" i="2"/>
  <c r="N999" i="2"/>
  <c r="O999" i="2"/>
  <c r="P999" i="2"/>
  <c r="Q999" i="2"/>
  <c r="M1000" i="2"/>
  <c r="N1000" i="2"/>
  <c r="O1000" i="2"/>
  <c r="P1000" i="2"/>
  <c r="Q1000" i="2"/>
  <c r="M1001" i="2"/>
  <c r="N1001" i="2"/>
  <c r="O1001" i="2"/>
  <c r="P1001" i="2"/>
  <c r="Q1001" i="2"/>
  <c r="M1002" i="2"/>
  <c r="N1002" i="2"/>
  <c r="O1002" i="2"/>
  <c r="P1002" i="2"/>
  <c r="Q1002" i="2"/>
  <c r="M1003" i="2"/>
  <c r="N1003" i="2"/>
  <c r="O1003" i="2"/>
  <c r="P1003" i="2"/>
  <c r="Q1003" i="2"/>
  <c r="M1004" i="2"/>
  <c r="N1004" i="2"/>
  <c r="O1004" i="2"/>
  <c r="P1004" i="2"/>
  <c r="Q100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N92" i="2"/>
  <c r="O92" i="2"/>
  <c r="P92" i="2"/>
  <c r="N93" i="2"/>
  <c r="O93" i="2"/>
  <c r="P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N101" i="2"/>
  <c r="O101" i="2"/>
  <c r="P101" i="2"/>
  <c r="N102" i="2"/>
  <c r="O102" i="2"/>
  <c r="P102" i="2"/>
  <c r="N103" i="2"/>
  <c r="O103" i="2"/>
  <c r="P103" i="2"/>
  <c r="N104" i="2"/>
  <c r="O104" i="2"/>
  <c r="P104" i="2"/>
  <c r="N105" i="2"/>
  <c r="O105" i="2"/>
  <c r="P105" i="2"/>
  <c r="N106" i="2"/>
  <c r="O106" i="2"/>
  <c r="P106" i="2"/>
  <c r="N107" i="2"/>
  <c r="O107" i="2"/>
  <c r="P107" i="2"/>
  <c r="N108" i="2"/>
  <c r="O108" i="2"/>
  <c r="P108" i="2"/>
  <c r="N109" i="2"/>
  <c r="O109" i="2"/>
  <c r="P109" i="2"/>
  <c r="N110" i="2"/>
  <c r="O110" i="2"/>
  <c r="P110" i="2"/>
  <c r="N111" i="2"/>
  <c r="O111" i="2"/>
  <c r="P111" i="2"/>
  <c r="N112" i="2"/>
  <c r="O112" i="2"/>
  <c r="P112" i="2"/>
  <c r="N113" i="2"/>
  <c r="O113" i="2"/>
  <c r="P113" i="2"/>
  <c r="N114" i="2"/>
  <c r="O114" i="2"/>
  <c r="P114" i="2"/>
  <c r="N115" i="2"/>
  <c r="O115" i="2"/>
  <c r="P115" i="2"/>
  <c r="N116" i="2"/>
  <c r="O116" i="2"/>
  <c r="P116" i="2"/>
  <c r="N117" i="2"/>
  <c r="O117" i="2"/>
  <c r="P117" i="2"/>
  <c r="N118" i="2"/>
  <c r="O118" i="2"/>
  <c r="P118" i="2"/>
  <c r="N119" i="2"/>
  <c r="O119" i="2"/>
  <c r="P119" i="2"/>
  <c r="N120" i="2"/>
  <c r="O120" i="2"/>
  <c r="P120" i="2"/>
  <c r="N121" i="2"/>
  <c r="O121" i="2"/>
  <c r="P121" i="2"/>
  <c r="N122" i="2"/>
  <c r="O122" i="2"/>
  <c r="P122" i="2"/>
  <c r="N123" i="2"/>
  <c r="O123" i="2"/>
  <c r="P123" i="2"/>
  <c r="N124" i="2"/>
  <c r="O124" i="2"/>
  <c r="P124" i="2"/>
  <c r="N125" i="2"/>
  <c r="O125" i="2"/>
  <c r="P125" i="2"/>
  <c r="N126" i="2"/>
  <c r="O126" i="2"/>
  <c r="P126" i="2"/>
  <c r="N127" i="2"/>
  <c r="O127" i="2"/>
  <c r="P127" i="2"/>
  <c r="N128" i="2"/>
  <c r="O128" i="2"/>
  <c r="P128" i="2"/>
  <c r="N129" i="2"/>
  <c r="O129" i="2"/>
  <c r="P129" i="2"/>
  <c r="N130" i="2"/>
  <c r="O130" i="2"/>
  <c r="P130" i="2"/>
  <c r="N131" i="2"/>
  <c r="O131" i="2"/>
  <c r="P131" i="2"/>
  <c r="N132" i="2"/>
  <c r="O132" i="2"/>
  <c r="P132" i="2"/>
  <c r="N133" i="2"/>
  <c r="O133" i="2"/>
  <c r="P133" i="2"/>
  <c r="N134" i="2"/>
  <c r="O134" i="2"/>
  <c r="P134" i="2"/>
  <c r="N135" i="2"/>
  <c r="O135" i="2"/>
  <c r="P135" i="2"/>
  <c r="N136" i="2"/>
  <c r="O136" i="2"/>
  <c r="P136" i="2"/>
  <c r="N137" i="2"/>
  <c r="O137" i="2"/>
  <c r="P137" i="2"/>
  <c r="N138" i="2"/>
  <c r="O138" i="2"/>
  <c r="P138" i="2"/>
  <c r="N139" i="2"/>
  <c r="O139" i="2"/>
  <c r="P139" i="2"/>
  <c r="N140" i="2"/>
  <c r="O140" i="2"/>
  <c r="P140" i="2"/>
  <c r="N141" i="2"/>
  <c r="O141" i="2"/>
  <c r="P141" i="2"/>
  <c r="N142" i="2"/>
  <c r="O142" i="2"/>
  <c r="P142" i="2"/>
  <c r="N143" i="2"/>
  <c r="O143" i="2"/>
  <c r="P143" i="2"/>
  <c r="N144" i="2"/>
  <c r="O144" i="2"/>
  <c r="P144" i="2"/>
  <c r="N145" i="2"/>
  <c r="O145" i="2"/>
  <c r="P145" i="2"/>
  <c r="N146" i="2"/>
  <c r="O146" i="2"/>
  <c r="P146" i="2"/>
  <c r="N147" i="2"/>
  <c r="O147" i="2"/>
  <c r="P147" i="2"/>
  <c r="N148" i="2"/>
  <c r="O148" i="2"/>
  <c r="P148" i="2"/>
  <c r="N149" i="2"/>
  <c r="O149" i="2"/>
  <c r="P149" i="2"/>
  <c r="N150" i="2"/>
  <c r="O150" i="2"/>
  <c r="P150" i="2"/>
  <c r="N151" i="2"/>
  <c r="O151" i="2"/>
  <c r="P151" i="2"/>
  <c r="N152" i="2"/>
  <c r="O152" i="2"/>
  <c r="P152" i="2"/>
  <c r="N153" i="2"/>
  <c r="O153" i="2"/>
  <c r="P153" i="2"/>
  <c r="N154" i="2"/>
  <c r="O154" i="2"/>
  <c r="P154" i="2"/>
  <c r="N155" i="2"/>
  <c r="O155" i="2"/>
  <c r="P155" i="2"/>
  <c r="N156" i="2"/>
  <c r="O156" i="2"/>
  <c r="P156" i="2"/>
  <c r="N157" i="2"/>
  <c r="O157" i="2"/>
  <c r="P157" i="2"/>
  <c r="N158" i="2"/>
  <c r="O158" i="2"/>
  <c r="P158" i="2"/>
  <c r="N159" i="2"/>
  <c r="O159" i="2"/>
  <c r="P159" i="2"/>
  <c r="N160" i="2"/>
  <c r="O160" i="2"/>
  <c r="P160" i="2"/>
  <c r="N161" i="2"/>
  <c r="O161" i="2"/>
  <c r="P161" i="2"/>
  <c r="N162" i="2"/>
  <c r="O162" i="2"/>
  <c r="P162" i="2"/>
  <c r="N163" i="2"/>
  <c r="O163" i="2"/>
  <c r="P163" i="2"/>
  <c r="N164" i="2"/>
  <c r="O164" i="2"/>
  <c r="P164" i="2"/>
  <c r="N165" i="2"/>
  <c r="O165" i="2"/>
  <c r="P165" i="2"/>
  <c r="N166" i="2"/>
  <c r="O166" i="2"/>
  <c r="P166" i="2"/>
  <c r="N167" i="2"/>
  <c r="O167" i="2"/>
  <c r="P167" i="2"/>
  <c r="N168" i="2"/>
  <c r="O168" i="2"/>
  <c r="P168" i="2"/>
  <c r="N169" i="2"/>
  <c r="O169" i="2"/>
  <c r="P169" i="2"/>
  <c r="N170" i="2"/>
  <c r="O170" i="2"/>
  <c r="P170" i="2"/>
  <c r="N171" i="2"/>
  <c r="O171" i="2"/>
  <c r="P171" i="2"/>
  <c r="N172" i="2"/>
  <c r="O172" i="2"/>
  <c r="P172" i="2"/>
  <c r="N173" i="2"/>
  <c r="O173" i="2"/>
  <c r="P173" i="2"/>
  <c r="N174" i="2"/>
  <c r="O174" i="2"/>
  <c r="P174" i="2"/>
  <c r="N175" i="2"/>
  <c r="O175" i="2"/>
  <c r="P175" i="2"/>
  <c r="N176" i="2"/>
  <c r="O176" i="2"/>
  <c r="P176" i="2"/>
  <c r="N177" i="2"/>
  <c r="O177" i="2"/>
  <c r="P177" i="2"/>
  <c r="N178" i="2"/>
  <c r="O178" i="2"/>
  <c r="P178" i="2"/>
  <c r="N179" i="2"/>
  <c r="O179" i="2"/>
  <c r="P179" i="2"/>
  <c r="N180" i="2"/>
  <c r="O180" i="2"/>
  <c r="P180" i="2"/>
  <c r="N181" i="2"/>
  <c r="O181" i="2"/>
  <c r="P181" i="2"/>
  <c r="N182" i="2"/>
  <c r="O182" i="2"/>
  <c r="P182" i="2"/>
  <c r="N183" i="2"/>
  <c r="O183" i="2"/>
  <c r="P183" i="2"/>
  <c r="N184" i="2"/>
  <c r="O184" i="2"/>
  <c r="P184" i="2"/>
  <c r="N185" i="2"/>
  <c r="O185" i="2"/>
  <c r="P185" i="2"/>
  <c r="N186" i="2"/>
  <c r="O186" i="2"/>
  <c r="P186" i="2"/>
  <c r="N187" i="2"/>
  <c r="O187" i="2"/>
  <c r="P187" i="2"/>
  <c r="N188" i="2"/>
  <c r="O188" i="2"/>
  <c r="P188" i="2"/>
  <c r="N189" i="2"/>
  <c r="O189" i="2"/>
  <c r="P189" i="2"/>
  <c r="N190" i="2"/>
  <c r="O190" i="2"/>
  <c r="P190" i="2"/>
  <c r="N191" i="2"/>
  <c r="O191" i="2"/>
  <c r="P191" i="2"/>
  <c r="N192" i="2"/>
  <c r="O192" i="2"/>
  <c r="P192" i="2"/>
  <c r="N193" i="2"/>
  <c r="O193" i="2"/>
  <c r="P193" i="2"/>
  <c r="N194" i="2"/>
  <c r="O194" i="2"/>
  <c r="P194" i="2"/>
  <c r="N195" i="2"/>
  <c r="O195" i="2"/>
  <c r="P195" i="2"/>
  <c r="N196" i="2"/>
  <c r="O196" i="2"/>
  <c r="P196" i="2"/>
  <c r="N197" i="2"/>
  <c r="O197" i="2"/>
  <c r="P197" i="2"/>
  <c r="N198" i="2"/>
  <c r="O198" i="2"/>
  <c r="P198" i="2"/>
  <c r="N199" i="2"/>
  <c r="O199" i="2"/>
  <c r="P199" i="2"/>
  <c r="N200" i="2"/>
  <c r="O200" i="2"/>
  <c r="P200" i="2"/>
  <c r="N201" i="2"/>
  <c r="O201" i="2"/>
  <c r="P201" i="2"/>
  <c r="N202" i="2"/>
  <c r="O202" i="2"/>
  <c r="P202" i="2"/>
  <c r="N203" i="2"/>
  <c r="O203" i="2"/>
  <c r="P203" i="2"/>
  <c r="N204" i="2"/>
  <c r="O204" i="2"/>
  <c r="P204" i="2"/>
  <c r="N205" i="2"/>
  <c r="O205" i="2"/>
  <c r="P205" i="2"/>
  <c r="N206" i="2"/>
  <c r="O206" i="2"/>
  <c r="P206" i="2"/>
  <c r="N207" i="2"/>
  <c r="O207" i="2"/>
  <c r="P207" i="2"/>
  <c r="N208" i="2"/>
  <c r="O208" i="2"/>
  <c r="P208" i="2"/>
  <c r="N209" i="2"/>
  <c r="O209" i="2"/>
  <c r="P209" i="2"/>
  <c r="N210" i="2"/>
  <c r="O210" i="2"/>
  <c r="P210" i="2"/>
  <c r="N211" i="2"/>
  <c r="O211" i="2"/>
  <c r="P211" i="2"/>
  <c r="N212" i="2"/>
  <c r="O212" i="2"/>
  <c r="P212" i="2"/>
  <c r="N213" i="2"/>
  <c r="O213" i="2"/>
  <c r="P213" i="2"/>
  <c r="N214" i="2"/>
  <c r="O214" i="2"/>
  <c r="P214" i="2"/>
  <c r="N215" i="2"/>
  <c r="O215" i="2"/>
  <c r="P215" i="2"/>
  <c r="N216" i="2"/>
  <c r="O216" i="2"/>
  <c r="P216" i="2"/>
  <c r="N217" i="2"/>
  <c r="O217" i="2"/>
  <c r="P217" i="2"/>
  <c r="N218" i="2"/>
  <c r="O218" i="2"/>
  <c r="P218" i="2"/>
  <c r="N219" i="2"/>
  <c r="O219" i="2"/>
  <c r="P219" i="2"/>
  <c r="N220" i="2"/>
  <c r="O220" i="2"/>
  <c r="P220" i="2"/>
  <c r="N221" i="2"/>
  <c r="O221" i="2"/>
  <c r="P221" i="2"/>
  <c r="N222" i="2"/>
  <c r="O222" i="2"/>
  <c r="P222" i="2"/>
  <c r="N223" i="2"/>
  <c r="O223" i="2"/>
  <c r="P223" i="2"/>
  <c r="N224" i="2"/>
  <c r="O224" i="2"/>
  <c r="P224" i="2"/>
  <c r="N225" i="2"/>
  <c r="O225" i="2"/>
  <c r="P225" i="2"/>
  <c r="N226" i="2"/>
  <c r="O226" i="2"/>
  <c r="P226" i="2"/>
  <c r="N227" i="2"/>
  <c r="O227" i="2"/>
  <c r="P227" i="2"/>
  <c r="N228" i="2"/>
  <c r="O228" i="2"/>
  <c r="P228" i="2"/>
  <c r="N229" i="2"/>
  <c r="O229" i="2"/>
  <c r="P229" i="2"/>
  <c r="N230" i="2"/>
  <c r="O230" i="2"/>
  <c r="P230" i="2"/>
  <c r="N231" i="2"/>
  <c r="O231" i="2"/>
  <c r="P231" i="2"/>
  <c r="N232" i="2"/>
  <c r="O232" i="2"/>
  <c r="P232" i="2"/>
  <c r="N233" i="2"/>
  <c r="O233" i="2"/>
  <c r="P233" i="2"/>
  <c r="N234" i="2"/>
  <c r="O234" i="2"/>
  <c r="P234" i="2"/>
  <c r="N235" i="2"/>
  <c r="O235" i="2"/>
  <c r="P235" i="2"/>
  <c r="N236" i="2"/>
  <c r="O236" i="2"/>
  <c r="P236" i="2"/>
  <c r="N237" i="2"/>
  <c r="O237" i="2"/>
  <c r="P237" i="2"/>
  <c r="N238" i="2"/>
  <c r="O238" i="2"/>
  <c r="P238" i="2"/>
  <c r="N239" i="2"/>
  <c r="O239" i="2"/>
  <c r="P239" i="2"/>
  <c r="N240" i="2"/>
  <c r="O240" i="2"/>
  <c r="P240" i="2"/>
  <c r="N241" i="2"/>
  <c r="O241" i="2"/>
  <c r="P241" i="2"/>
  <c r="N242" i="2"/>
  <c r="O242" i="2"/>
  <c r="P242" i="2"/>
  <c r="N243" i="2"/>
  <c r="O243" i="2"/>
  <c r="P243" i="2"/>
  <c r="N244" i="2"/>
  <c r="O244" i="2"/>
  <c r="P244" i="2"/>
  <c r="N245" i="2"/>
  <c r="O245" i="2"/>
  <c r="P245" i="2"/>
  <c r="N246" i="2"/>
  <c r="O246" i="2"/>
  <c r="P246" i="2"/>
  <c r="N247" i="2"/>
  <c r="O247" i="2"/>
  <c r="P247" i="2"/>
  <c r="N248" i="2"/>
  <c r="O248" i="2"/>
  <c r="P248" i="2"/>
  <c r="N249" i="2"/>
  <c r="O249" i="2"/>
  <c r="P249" i="2"/>
  <c r="N250" i="2"/>
  <c r="O250" i="2"/>
  <c r="P250" i="2"/>
  <c r="N251" i="2"/>
  <c r="O251" i="2"/>
  <c r="P251" i="2"/>
  <c r="N252" i="2"/>
  <c r="O252" i="2"/>
  <c r="P252" i="2"/>
  <c r="N253" i="2"/>
  <c r="O253" i="2"/>
  <c r="P253" i="2"/>
  <c r="N254" i="2"/>
  <c r="O254" i="2"/>
  <c r="P254" i="2"/>
  <c r="N255" i="2"/>
  <c r="O255" i="2"/>
  <c r="P255" i="2"/>
  <c r="N256" i="2"/>
  <c r="O256" i="2"/>
  <c r="P256" i="2"/>
  <c r="N257" i="2"/>
  <c r="O257" i="2"/>
  <c r="P257" i="2"/>
  <c r="N258" i="2"/>
  <c r="O258" i="2"/>
  <c r="P258" i="2"/>
  <c r="N259" i="2"/>
  <c r="O259" i="2"/>
  <c r="P259" i="2"/>
  <c r="N260" i="2"/>
  <c r="O260" i="2"/>
  <c r="P260" i="2"/>
  <c r="N261" i="2"/>
  <c r="O261" i="2"/>
  <c r="P261" i="2"/>
  <c r="N262" i="2"/>
  <c r="O262" i="2"/>
  <c r="P262" i="2"/>
  <c r="N263" i="2"/>
  <c r="O263" i="2"/>
  <c r="P263" i="2"/>
  <c r="N264" i="2"/>
  <c r="O264" i="2"/>
  <c r="P264" i="2"/>
  <c r="N265" i="2"/>
  <c r="O265" i="2"/>
  <c r="P265" i="2"/>
  <c r="N266" i="2"/>
  <c r="O266" i="2"/>
  <c r="P266" i="2"/>
  <c r="N267" i="2"/>
  <c r="O267" i="2"/>
  <c r="P267" i="2"/>
  <c r="N268" i="2"/>
  <c r="O268" i="2"/>
  <c r="P268" i="2"/>
  <c r="N269" i="2"/>
  <c r="O269" i="2"/>
  <c r="P269" i="2"/>
  <c r="N270" i="2"/>
  <c r="O270" i="2"/>
  <c r="P270" i="2"/>
  <c r="N271" i="2"/>
  <c r="O271" i="2"/>
  <c r="P271" i="2"/>
  <c r="N272" i="2"/>
  <c r="O272" i="2"/>
  <c r="P272" i="2"/>
  <c r="N273" i="2"/>
  <c r="O273" i="2"/>
  <c r="P273" i="2"/>
  <c r="N274" i="2"/>
  <c r="O274" i="2"/>
  <c r="P274" i="2"/>
  <c r="N275" i="2"/>
  <c r="O275" i="2"/>
  <c r="P275" i="2"/>
  <c r="N276" i="2"/>
  <c r="O276" i="2"/>
  <c r="P276" i="2"/>
  <c r="N277" i="2"/>
  <c r="O277" i="2"/>
  <c r="P277" i="2"/>
  <c r="N278" i="2"/>
  <c r="O278" i="2"/>
  <c r="P278" i="2"/>
  <c r="N279" i="2"/>
  <c r="O279" i="2"/>
  <c r="P279" i="2"/>
  <c r="N280" i="2"/>
  <c r="O280" i="2"/>
  <c r="P280" i="2"/>
  <c r="N281" i="2"/>
  <c r="O281" i="2"/>
  <c r="P281" i="2"/>
  <c r="N282" i="2"/>
  <c r="O282" i="2"/>
  <c r="P282" i="2"/>
  <c r="N283" i="2"/>
  <c r="O283" i="2"/>
  <c r="P283" i="2"/>
  <c r="N284" i="2"/>
  <c r="O284" i="2"/>
  <c r="P284" i="2"/>
  <c r="N285" i="2"/>
  <c r="O285" i="2"/>
  <c r="P285" i="2"/>
  <c r="N286" i="2"/>
  <c r="O286" i="2"/>
  <c r="P286" i="2"/>
  <c r="N287" i="2"/>
  <c r="O287" i="2"/>
  <c r="P287" i="2"/>
  <c r="N288" i="2"/>
  <c r="O288" i="2"/>
  <c r="P288" i="2"/>
  <c r="N289" i="2"/>
  <c r="O289" i="2"/>
  <c r="P289" i="2"/>
  <c r="N290" i="2"/>
  <c r="O290" i="2"/>
  <c r="P290" i="2"/>
  <c r="N291" i="2"/>
  <c r="O291" i="2"/>
  <c r="P291" i="2"/>
  <c r="N292" i="2"/>
  <c r="O292" i="2"/>
  <c r="P292" i="2"/>
  <c r="N293" i="2"/>
  <c r="O293" i="2"/>
  <c r="P293" i="2"/>
  <c r="N294" i="2"/>
  <c r="O294" i="2"/>
  <c r="P294" i="2"/>
  <c r="N295" i="2"/>
  <c r="O295" i="2"/>
  <c r="P295" i="2"/>
  <c r="N296" i="2"/>
  <c r="O296" i="2"/>
  <c r="P296" i="2"/>
  <c r="N297" i="2"/>
  <c r="O297" i="2"/>
  <c r="P297" i="2"/>
  <c r="N298" i="2"/>
  <c r="O298" i="2"/>
  <c r="P298" i="2"/>
  <c r="N299" i="2"/>
  <c r="O299" i="2"/>
  <c r="P299" i="2"/>
  <c r="N300" i="2"/>
  <c r="O300" i="2"/>
  <c r="P300" i="2"/>
  <c r="N301" i="2"/>
  <c r="O301" i="2"/>
  <c r="P301" i="2"/>
  <c r="N302" i="2"/>
  <c r="O302" i="2"/>
  <c r="P302" i="2"/>
  <c r="N303" i="2"/>
  <c r="O303" i="2"/>
  <c r="P303" i="2"/>
  <c r="N304" i="2"/>
  <c r="O304" i="2"/>
  <c r="P304" i="2"/>
  <c r="N305" i="2"/>
  <c r="O305" i="2"/>
  <c r="P305" i="2"/>
  <c r="N306" i="2"/>
  <c r="O306" i="2"/>
  <c r="P306" i="2"/>
  <c r="N307" i="2"/>
  <c r="O307" i="2"/>
  <c r="P307" i="2"/>
  <c r="N308" i="2"/>
  <c r="O308" i="2"/>
  <c r="P308" i="2"/>
  <c r="N309" i="2"/>
  <c r="O309" i="2"/>
  <c r="P309" i="2"/>
  <c r="N310" i="2"/>
  <c r="O310" i="2"/>
  <c r="P310" i="2"/>
  <c r="N311" i="2"/>
  <c r="O311" i="2"/>
  <c r="P311" i="2"/>
  <c r="N312" i="2"/>
  <c r="O312" i="2"/>
  <c r="P312" i="2"/>
  <c r="N313" i="2"/>
  <c r="O313" i="2"/>
  <c r="P313" i="2"/>
  <c r="N314" i="2"/>
  <c r="O314" i="2"/>
  <c r="P314" i="2"/>
  <c r="N315" i="2"/>
  <c r="O315" i="2"/>
  <c r="P315" i="2"/>
  <c r="N316" i="2"/>
  <c r="O316" i="2"/>
  <c r="P316" i="2"/>
  <c r="N317" i="2"/>
  <c r="O317" i="2"/>
  <c r="P317" i="2"/>
  <c r="N318" i="2"/>
  <c r="O318" i="2"/>
  <c r="P318" i="2"/>
  <c r="N319" i="2"/>
  <c r="O319" i="2"/>
  <c r="P319" i="2"/>
  <c r="N320" i="2"/>
  <c r="O320" i="2"/>
  <c r="P320" i="2"/>
  <c r="N321" i="2"/>
  <c r="O321" i="2"/>
  <c r="P321" i="2"/>
  <c r="N322" i="2"/>
  <c r="O322" i="2"/>
  <c r="P322" i="2"/>
  <c r="N323" i="2"/>
  <c r="O323" i="2"/>
  <c r="P323" i="2"/>
  <c r="N324" i="2"/>
  <c r="O324" i="2"/>
  <c r="P324" i="2"/>
  <c r="N325" i="2"/>
  <c r="O325" i="2"/>
  <c r="P325" i="2"/>
  <c r="N326" i="2"/>
  <c r="O326" i="2"/>
  <c r="P326" i="2"/>
  <c r="N327" i="2"/>
  <c r="O327" i="2"/>
  <c r="P327" i="2"/>
  <c r="N328" i="2"/>
  <c r="O328" i="2"/>
  <c r="P328" i="2"/>
  <c r="N329" i="2"/>
  <c r="O329" i="2"/>
  <c r="P329" i="2"/>
  <c r="N330" i="2"/>
  <c r="O330" i="2"/>
  <c r="P330" i="2"/>
  <c r="N331" i="2"/>
  <c r="O331" i="2"/>
  <c r="P331" i="2"/>
  <c r="N332" i="2"/>
  <c r="O332" i="2"/>
  <c r="P332" i="2"/>
  <c r="N333" i="2"/>
  <c r="O333" i="2"/>
  <c r="P333" i="2"/>
  <c r="N334" i="2"/>
  <c r="O334" i="2"/>
  <c r="P334" i="2"/>
  <c r="N335" i="2"/>
  <c r="O335" i="2"/>
  <c r="P335" i="2"/>
  <c r="N336" i="2"/>
  <c r="O336" i="2"/>
  <c r="P336" i="2"/>
  <c r="N337" i="2"/>
  <c r="O337" i="2"/>
  <c r="P337" i="2"/>
  <c r="N338" i="2"/>
  <c r="O338" i="2"/>
  <c r="P338" i="2"/>
  <c r="N339" i="2"/>
  <c r="O339" i="2"/>
  <c r="P339" i="2"/>
  <c r="N340" i="2"/>
  <c r="O340" i="2"/>
  <c r="P340" i="2"/>
  <c r="N341" i="2"/>
  <c r="O341" i="2"/>
  <c r="P341" i="2"/>
  <c r="N342" i="2"/>
  <c r="O342" i="2"/>
  <c r="P342" i="2"/>
  <c r="N343" i="2"/>
  <c r="O343" i="2"/>
  <c r="P343" i="2"/>
  <c r="N344" i="2"/>
  <c r="O344" i="2"/>
  <c r="P344" i="2"/>
  <c r="N345" i="2"/>
  <c r="O345" i="2"/>
  <c r="P345" i="2"/>
  <c r="N346" i="2"/>
  <c r="O346" i="2"/>
  <c r="P346" i="2"/>
  <c r="N347" i="2"/>
  <c r="O347" i="2"/>
  <c r="P347" i="2"/>
  <c r="N348" i="2"/>
  <c r="O348" i="2"/>
  <c r="P348" i="2"/>
  <c r="N349" i="2"/>
  <c r="O349" i="2"/>
  <c r="P349" i="2"/>
  <c r="N350" i="2"/>
  <c r="O350" i="2"/>
  <c r="P350" i="2"/>
  <c r="N351" i="2"/>
  <c r="O351" i="2"/>
  <c r="P351" i="2"/>
  <c r="N352" i="2"/>
  <c r="O352" i="2"/>
  <c r="P352" i="2"/>
  <c r="N353" i="2"/>
  <c r="O353" i="2"/>
  <c r="P353" i="2"/>
  <c r="N354" i="2"/>
  <c r="O354" i="2"/>
  <c r="P354" i="2"/>
  <c r="N355" i="2"/>
  <c r="O355" i="2"/>
  <c r="P355" i="2"/>
  <c r="N356" i="2"/>
  <c r="O356" i="2"/>
  <c r="P356" i="2"/>
  <c r="N357" i="2"/>
  <c r="O357" i="2"/>
  <c r="P357" i="2"/>
  <c r="N358" i="2"/>
  <c r="O358" i="2"/>
  <c r="P358" i="2"/>
  <c r="N359" i="2"/>
  <c r="O359" i="2"/>
  <c r="P359" i="2"/>
  <c r="N360" i="2"/>
  <c r="O360" i="2"/>
  <c r="P360" i="2"/>
  <c r="N361" i="2"/>
  <c r="O361" i="2"/>
  <c r="P361" i="2"/>
  <c r="N362" i="2"/>
  <c r="O362" i="2"/>
  <c r="P362" i="2"/>
  <c r="N363" i="2"/>
  <c r="O363" i="2"/>
  <c r="P363" i="2"/>
  <c r="N364" i="2"/>
  <c r="O364" i="2"/>
  <c r="P364" i="2"/>
  <c r="N365" i="2"/>
  <c r="O365" i="2"/>
  <c r="P365" i="2"/>
  <c r="N366" i="2"/>
  <c r="O366" i="2"/>
  <c r="P366" i="2"/>
  <c r="N367" i="2"/>
  <c r="O367" i="2"/>
  <c r="P367" i="2"/>
  <c r="N368" i="2"/>
  <c r="O368" i="2"/>
  <c r="P368" i="2"/>
  <c r="N369" i="2"/>
  <c r="O369" i="2"/>
  <c r="P369" i="2"/>
  <c r="N370" i="2"/>
  <c r="O370" i="2"/>
  <c r="P370" i="2"/>
  <c r="N371" i="2"/>
  <c r="O371" i="2"/>
  <c r="P371" i="2"/>
  <c r="N372" i="2"/>
  <c r="O372" i="2"/>
  <c r="P372" i="2"/>
  <c r="N373" i="2"/>
  <c r="O373" i="2"/>
  <c r="P373" i="2"/>
  <c r="N374" i="2"/>
  <c r="O374" i="2"/>
  <c r="P374" i="2"/>
  <c r="N375" i="2"/>
  <c r="O375" i="2"/>
  <c r="P375" i="2"/>
  <c r="N376" i="2"/>
  <c r="O376" i="2"/>
  <c r="P376" i="2"/>
  <c r="N377" i="2"/>
  <c r="O377" i="2"/>
  <c r="P377" i="2"/>
  <c r="N378" i="2"/>
  <c r="O378" i="2"/>
  <c r="P378" i="2"/>
  <c r="N379" i="2"/>
  <c r="O379" i="2"/>
  <c r="P379" i="2"/>
  <c r="N380" i="2"/>
  <c r="O380" i="2"/>
  <c r="P380" i="2"/>
  <c r="N381" i="2"/>
  <c r="O381" i="2"/>
  <c r="P381" i="2"/>
  <c r="N382" i="2"/>
  <c r="O382" i="2"/>
  <c r="P382" i="2"/>
  <c r="N383" i="2"/>
  <c r="O383" i="2"/>
  <c r="P383" i="2"/>
  <c r="N384" i="2"/>
  <c r="O384" i="2"/>
  <c r="P384" i="2"/>
  <c r="N385" i="2"/>
  <c r="O385" i="2"/>
  <c r="P385" i="2"/>
  <c r="N386" i="2"/>
  <c r="O386" i="2"/>
  <c r="P386" i="2"/>
  <c r="N387" i="2"/>
  <c r="O387" i="2"/>
  <c r="P387" i="2"/>
  <c r="N388" i="2"/>
  <c r="O388" i="2"/>
  <c r="P388" i="2"/>
  <c r="N389" i="2"/>
  <c r="O389" i="2"/>
  <c r="P389" i="2"/>
  <c r="N390" i="2"/>
  <c r="O390" i="2"/>
  <c r="P390" i="2"/>
  <c r="N391" i="2"/>
  <c r="O391" i="2"/>
  <c r="P391" i="2"/>
  <c r="N392" i="2"/>
  <c r="O392" i="2"/>
  <c r="P392" i="2"/>
  <c r="N393" i="2"/>
  <c r="O393" i="2"/>
  <c r="P393" i="2"/>
  <c r="N394" i="2"/>
  <c r="O394" i="2"/>
  <c r="P394" i="2"/>
  <c r="N395" i="2"/>
  <c r="O395" i="2"/>
  <c r="P395" i="2"/>
  <c r="N396" i="2"/>
  <c r="O396" i="2"/>
  <c r="P396" i="2"/>
  <c r="N397" i="2"/>
  <c r="O397" i="2"/>
  <c r="P397" i="2"/>
  <c r="N398" i="2"/>
  <c r="O398" i="2"/>
  <c r="P398" i="2"/>
  <c r="N399" i="2"/>
  <c r="O399" i="2"/>
  <c r="P399" i="2"/>
  <c r="N400" i="2"/>
  <c r="O400" i="2"/>
  <c r="P400" i="2"/>
  <c r="N401" i="2"/>
  <c r="O401" i="2"/>
  <c r="P401" i="2"/>
  <c r="N402" i="2"/>
  <c r="O402" i="2"/>
  <c r="P402" i="2"/>
  <c r="N403" i="2"/>
  <c r="O403" i="2"/>
  <c r="P403" i="2"/>
  <c r="N404" i="2"/>
  <c r="O404" i="2"/>
  <c r="P404" i="2"/>
  <c r="N405" i="2"/>
  <c r="O405" i="2"/>
  <c r="P405" i="2"/>
  <c r="N406" i="2"/>
  <c r="O406" i="2"/>
  <c r="P406" i="2"/>
  <c r="N407" i="2"/>
  <c r="O407" i="2"/>
  <c r="P407" i="2"/>
  <c r="N408" i="2"/>
  <c r="O408" i="2"/>
  <c r="P408" i="2"/>
  <c r="N409" i="2"/>
  <c r="O409" i="2"/>
  <c r="P409" i="2"/>
  <c r="N410" i="2"/>
  <c r="O410" i="2"/>
  <c r="P410" i="2"/>
  <c r="N411" i="2"/>
  <c r="O411" i="2"/>
  <c r="P411" i="2"/>
  <c r="N412" i="2"/>
  <c r="O412" i="2"/>
  <c r="P412" i="2"/>
  <c r="N413" i="2"/>
  <c r="O413" i="2"/>
  <c r="P413" i="2"/>
  <c r="N414" i="2"/>
  <c r="O414" i="2"/>
  <c r="P414" i="2"/>
  <c r="N415" i="2"/>
  <c r="O415" i="2"/>
  <c r="P415" i="2"/>
  <c r="N416" i="2"/>
  <c r="O416" i="2"/>
  <c r="P416" i="2"/>
  <c r="N417" i="2"/>
  <c r="O417" i="2"/>
  <c r="P417" i="2"/>
  <c r="N418" i="2"/>
  <c r="O418" i="2"/>
  <c r="P418" i="2"/>
  <c r="N419" i="2"/>
  <c r="O419" i="2"/>
  <c r="P419" i="2"/>
  <c r="N420" i="2"/>
  <c r="O420" i="2"/>
  <c r="P420" i="2"/>
  <c r="N421" i="2"/>
  <c r="O421" i="2"/>
  <c r="P421" i="2"/>
  <c r="N422" i="2"/>
  <c r="O422" i="2"/>
  <c r="P422" i="2"/>
  <c r="N423" i="2"/>
  <c r="O423" i="2"/>
  <c r="P423" i="2"/>
  <c r="N424" i="2"/>
  <c r="O424" i="2"/>
  <c r="P424" i="2"/>
  <c r="N425" i="2"/>
  <c r="O425" i="2"/>
  <c r="P425" i="2"/>
  <c r="N426" i="2"/>
  <c r="O426" i="2"/>
  <c r="P426" i="2"/>
  <c r="N427" i="2"/>
  <c r="O427" i="2"/>
  <c r="P427" i="2"/>
  <c r="N428" i="2"/>
  <c r="O428" i="2"/>
  <c r="P428" i="2"/>
  <c r="N429" i="2"/>
  <c r="O429" i="2"/>
  <c r="P429" i="2"/>
  <c r="N430" i="2"/>
  <c r="O430" i="2"/>
  <c r="P430" i="2"/>
  <c r="N431" i="2"/>
  <c r="O431" i="2"/>
  <c r="P431" i="2"/>
  <c r="N432" i="2"/>
  <c r="O432" i="2"/>
  <c r="P432" i="2"/>
  <c r="N433" i="2"/>
  <c r="O433" i="2"/>
  <c r="P433" i="2"/>
  <c r="N434" i="2"/>
  <c r="O434" i="2"/>
  <c r="P434" i="2"/>
  <c r="N435" i="2"/>
  <c r="O435" i="2"/>
  <c r="P435" i="2"/>
  <c r="N436" i="2"/>
  <c r="O436" i="2"/>
  <c r="P436" i="2"/>
  <c r="N437" i="2"/>
  <c r="O437" i="2"/>
  <c r="P437" i="2"/>
  <c r="N438" i="2"/>
  <c r="O438" i="2"/>
  <c r="P438" i="2"/>
  <c r="N439" i="2"/>
  <c r="O439" i="2"/>
  <c r="P439" i="2"/>
  <c r="N440" i="2"/>
  <c r="O440" i="2"/>
  <c r="P440" i="2"/>
  <c r="N441" i="2"/>
  <c r="O441" i="2"/>
  <c r="P441" i="2"/>
  <c r="N442" i="2"/>
  <c r="O442" i="2"/>
  <c r="P442" i="2"/>
  <c r="N443" i="2"/>
  <c r="O443" i="2"/>
  <c r="P443" i="2"/>
  <c r="N444" i="2"/>
  <c r="O444" i="2"/>
  <c r="P444" i="2"/>
  <c r="N445" i="2"/>
  <c r="O445" i="2"/>
  <c r="P445" i="2"/>
  <c r="N446" i="2"/>
  <c r="O446" i="2"/>
  <c r="P446" i="2"/>
  <c r="N447" i="2"/>
  <c r="O447" i="2"/>
  <c r="P447" i="2"/>
  <c r="N448" i="2"/>
  <c r="O448" i="2"/>
  <c r="P448" i="2"/>
  <c r="N449" i="2"/>
  <c r="O449" i="2"/>
  <c r="P449" i="2"/>
  <c r="N450" i="2"/>
  <c r="O450" i="2"/>
  <c r="P450" i="2"/>
  <c r="N451" i="2"/>
  <c r="O451" i="2"/>
  <c r="P451" i="2"/>
  <c r="N452" i="2"/>
  <c r="O452" i="2"/>
  <c r="P452" i="2"/>
  <c r="N453" i="2"/>
  <c r="O453" i="2"/>
  <c r="P453" i="2"/>
  <c r="N454" i="2"/>
  <c r="O454" i="2"/>
  <c r="P454" i="2"/>
  <c r="N455" i="2"/>
  <c r="O455" i="2"/>
  <c r="P455" i="2"/>
  <c r="N456" i="2"/>
  <c r="O456" i="2"/>
  <c r="P456" i="2"/>
  <c r="N457" i="2"/>
  <c r="O457" i="2"/>
  <c r="P457" i="2"/>
  <c r="N458" i="2"/>
  <c r="O458" i="2"/>
  <c r="P458" i="2"/>
  <c r="N459" i="2"/>
  <c r="O459" i="2"/>
  <c r="P459" i="2"/>
  <c r="N460" i="2"/>
  <c r="O460" i="2"/>
  <c r="P460" i="2"/>
  <c r="N461" i="2"/>
  <c r="O461" i="2"/>
  <c r="P461" i="2"/>
  <c r="N462" i="2"/>
  <c r="O462" i="2"/>
  <c r="P462" i="2"/>
  <c r="N463" i="2"/>
  <c r="O463" i="2"/>
  <c r="P463" i="2"/>
  <c r="N464" i="2"/>
  <c r="O464" i="2"/>
  <c r="P464" i="2"/>
  <c r="N465" i="2"/>
  <c r="O465" i="2"/>
  <c r="P465" i="2"/>
  <c r="N466" i="2"/>
  <c r="O466" i="2"/>
  <c r="P466" i="2"/>
  <c r="N467" i="2"/>
  <c r="O467" i="2"/>
  <c r="P467" i="2"/>
  <c r="N468" i="2"/>
  <c r="O468" i="2"/>
  <c r="P468" i="2"/>
  <c r="N469" i="2"/>
  <c r="O469" i="2"/>
  <c r="P469" i="2"/>
  <c r="N470" i="2"/>
  <c r="O470" i="2"/>
  <c r="P470" i="2"/>
  <c r="N471" i="2"/>
  <c r="O471" i="2"/>
  <c r="P471" i="2"/>
  <c r="N472" i="2"/>
  <c r="O472" i="2"/>
  <c r="P472" i="2"/>
  <c r="N473" i="2"/>
  <c r="O473" i="2"/>
  <c r="P473" i="2"/>
  <c r="N474" i="2"/>
  <c r="O474" i="2"/>
  <c r="P474" i="2"/>
  <c r="N475" i="2"/>
  <c r="O475" i="2"/>
  <c r="P475" i="2"/>
  <c r="N476" i="2"/>
  <c r="O476" i="2"/>
  <c r="P476" i="2"/>
  <c r="N477" i="2"/>
  <c r="O477" i="2"/>
  <c r="P477" i="2"/>
  <c r="N478" i="2"/>
  <c r="O478" i="2"/>
  <c r="P478" i="2"/>
  <c r="N479" i="2"/>
  <c r="O479" i="2"/>
  <c r="P479" i="2"/>
  <c r="N480" i="2"/>
  <c r="O480" i="2"/>
  <c r="P480" i="2"/>
  <c r="N481" i="2"/>
  <c r="O481" i="2"/>
  <c r="P481" i="2"/>
  <c r="N482" i="2"/>
  <c r="O482" i="2"/>
  <c r="P482" i="2"/>
  <c r="N483" i="2"/>
  <c r="O483" i="2"/>
  <c r="P483" i="2"/>
  <c r="N484" i="2"/>
  <c r="O484" i="2"/>
  <c r="P484" i="2"/>
  <c r="N485" i="2"/>
  <c r="O485" i="2"/>
  <c r="P485" i="2"/>
  <c r="N486" i="2"/>
  <c r="O486" i="2"/>
  <c r="P486" i="2"/>
  <c r="N487" i="2"/>
  <c r="O487" i="2"/>
  <c r="P487" i="2"/>
  <c r="N488" i="2"/>
  <c r="O488" i="2"/>
  <c r="P488" i="2"/>
  <c r="N489" i="2"/>
  <c r="O489" i="2"/>
  <c r="P489" i="2"/>
  <c r="N490" i="2"/>
  <c r="O490" i="2"/>
  <c r="P490" i="2"/>
  <c r="N491" i="2"/>
  <c r="O491" i="2"/>
  <c r="P491" i="2"/>
  <c r="N492" i="2"/>
  <c r="O492" i="2"/>
  <c r="P492" i="2"/>
  <c r="N493" i="2"/>
  <c r="O493" i="2"/>
  <c r="P493" i="2"/>
  <c r="N494" i="2"/>
  <c r="O494" i="2"/>
  <c r="P494" i="2"/>
  <c r="N495" i="2"/>
  <c r="O495" i="2"/>
  <c r="P495" i="2"/>
  <c r="N496" i="2"/>
  <c r="O496" i="2"/>
  <c r="P496" i="2"/>
  <c r="N497" i="2"/>
  <c r="O497" i="2"/>
  <c r="P497" i="2"/>
  <c r="N498" i="2"/>
  <c r="O498" i="2"/>
  <c r="P498" i="2"/>
  <c r="N499" i="2"/>
  <c r="O499" i="2"/>
  <c r="P499" i="2"/>
  <c r="N500" i="2"/>
  <c r="O500" i="2"/>
  <c r="P500" i="2"/>
  <c r="N501" i="2"/>
  <c r="O501" i="2"/>
  <c r="P501" i="2"/>
  <c r="N502" i="2"/>
  <c r="O502" i="2"/>
  <c r="P502" i="2"/>
  <c r="N503" i="2"/>
  <c r="O503" i="2"/>
  <c r="P503" i="2"/>
  <c r="N504" i="2"/>
  <c r="O504" i="2"/>
  <c r="P504" i="2"/>
  <c r="N505" i="2"/>
  <c r="O505" i="2"/>
  <c r="P505" i="2"/>
  <c r="N506" i="2"/>
  <c r="O506" i="2"/>
  <c r="P506" i="2"/>
  <c r="N507" i="2"/>
  <c r="O507" i="2"/>
  <c r="P507" i="2"/>
  <c r="N508" i="2"/>
  <c r="O508" i="2"/>
  <c r="P508" i="2"/>
  <c r="N509" i="2"/>
  <c r="O509" i="2"/>
  <c r="P509" i="2"/>
  <c r="N510" i="2"/>
  <c r="O510" i="2"/>
  <c r="P510" i="2"/>
  <c r="N511" i="2"/>
  <c r="O511" i="2"/>
  <c r="P511" i="2"/>
  <c r="N512" i="2"/>
  <c r="O512" i="2"/>
  <c r="P512" i="2"/>
  <c r="N513" i="2"/>
  <c r="O513" i="2"/>
  <c r="P513" i="2"/>
  <c r="N514" i="2"/>
  <c r="O514" i="2"/>
  <c r="P514" i="2"/>
  <c r="N515" i="2"/>
  <c r="O515" i="2"/>
  <c r="P515" i="2"/>
  <c r="N516" i="2"/>
  <c r="O516" i="2"/>
  <c r="P516" i="2"/>
  <c r="N517" i="2"/>
  <c r="O517" i="2"/>
  <c r="P517" i="2"/>
  <c r="N518" i="2"/>
  <c r="O518" i="2"/>
  <c r="P518" i="2"/>
  <c r="N519" i="2"/>
  <c r="O519" i="2"/>
  <c r="P519" i="2"/>
  <c r="N520" i="2"/>
  <c r="O520" i="2"/>
  <c r="P520" i="2"/>
  <c r="N521" i="2"/>
  <c r="O521" i="2"/>
  <c r="P521" i="2"/>
  <c r="N522" i="2"/>
  <c r="O522" i="2"/>
  <c r="P522" i="2"/>
  <c r="N523" i="2"/>
  <c r="O523" i="2"/>
  <c r="P523" i="2"/>
  <c r="N524" i="2"/>
  <c r="O524" i="2"/>
  <c r="P524" i="2"/>
  <c r="N525" i="2"/>
  <c r="O525" i="2"/>
  <c r="P525" i="2"/>
  <c r="N526" i="2"/>
  <c r="O526" i="2"/>
  <c r="P526" i="2"/>
  <c r="N527" i="2"/>
  <c r="O527" i="2"/>
  <c r="P527" i="2"/>
  <c r="N528" i="2"/>
  <c r="O528" i="2"/>
  <c r="P528" i="2"/>
  <c r="N529" i="2"/>
  <c r="O529" i="2"/>
  <c r="P529" i="2"/>
  <c r="N530" i="2"/>
  <c r="O530" i="2"/>
  <c r="P530" i="2"/>
  <c r="N531" i="2"/>
  <c r="O531" i="2"/>
  <c r="P531" i="2"/>
  <c r="N532" i="2"/>
  <c r="O532" i="2"/>
  <c r="P532" i="2"/>
  <c r="N533" i="2"/>
  <c r="O533" i="2"/>
  <c r="P533" i="2"/>
  <c r="N534" i="2"/>
  <c r="O534" i="2"/>
  <c r="P534" i="2"/>
  <c r="N535" i="2"/>
  <c r="O535" i="2"/>
  <c r="P535" i="2"/>
  <c r="N536" i="2"/>
  <c r="O536" i="2"/>
  <c r="P536" i="2"/>
  <c r="N537" i="2"/>
  <c r="O537" i="2"/>
  <c r="P537" i="2"/>
  <c r="N538" i="2"/>
  <c r="O538" i="2"/>
  <c r="P538" i="2"/>
  <c r="N539" i="2"/>
  <c r="O539" i="2"/>
  <c r="P539" i="2"/>
  <c r="N540" i="2"/>
  <c r="O540" i="2"/>
  <c r="P540" i="2"/>
  <c r="N541" i="2"/>
  <c r="O541" i="2"/>
  <c r="P541" i="2"/>
  <c r="N542" i="2"/>
  <c r="O542" i="2"/>
  <c r="P542" i="2"/>
  <c r="N543" i="2"/>
  <c r="O543" i="2"/>
  <c r="P543" i="2"/>
  <c r="N544" i="2"/>
  <c r="O544" i="2"/>
  <c r="P544" i="2"/>
  <c r="N545" i="2"/>
  <c r="O545" i="2"/>
  <c r="P545" i="2"/>
  <c r="N546" i="2"/>
  <c r="O546" i="2"/>
  <c r="P546" i="2"/>
  <c r="N547" i="2"/>
  <c r="O547" i="2"/>
  <c r="P547" i="2"/>
  <c r="N548" i="2"/>
  <c r="O548" i="2"/>
  <c r="P548" i="2"/>
  <c r="N549" i="2"/>
  <c r="O549" i="2"/>
  <c r="P549" i="2"/>
  <c r="N550" i="2"/>
  <c r="O550" i="2"/>
  <c r="P550" i="2"/>
  <c r="N551" i="2"/>
  <c r="O551" i="2"/>
  <c r="P551" i="2"/>
  <c r="N552" i="2"/>
  <c r="O552" i="2"/>
  <c r="P552" i="2"/>
  <c r="N553" i="2"/>
  <c r="O553" i="2"/>
  <c r="P553" i="2"/>
  <c r="N554" i="2"/>
  <c r="O554" i="2"/>
  <c r="P554" i="2"/>
  <c r="N555" i="2"/>
  <c r="O555" i="2"/>
  <c r="P555" i="2"/>
  <c r="N556" i="2"/>
  <c r="O556" i="2"/>
  <c r="P556" i="2"/>
  <c r="N557" i="2"/>
  <c r="O557" i="2"/>
  <c r="P557" i="2"/>
  <c r="N558" i="2"/>
  <c r="O558" i="2"/>
  <c r="P558" i="2"/>
  <c r="N559" i="2"/>
  <c r="O559" i="2"/>
  <c r="P559" i="2"/>
  <c r="N560" i="2"/>
  <c r="O560" i="2"/>
  <c r="P560" i="2"/>
  <c r="N561" i="2"/>
  <c r="O561" i="2"/>
  <c r="P561" i="2"/>
  <c r="N562" i="2"/>
  <c r="O562" i="2"/>
  <c r="P562" i="2"/>
  <c r="N563" i="2"/>
  <c r="O563" i="2"/>
  <c r="P563" i="2"/>
  <c r="N564" i="2"/>
  <c r="O564" i="2"/>
  <c r="P564" i="2"/>
  <c r="N565" i="2"/>
  <c r="O565" i="2"/>
  <c r="P565" i="2"/>
  <c r="N566" i="2"/>
  <c r="O566" i="2"/>
  <c r="P566" i="2"/>
  <c r="N567" i="2"/>
  <c r="O567" i="2"/>
  <c r="P567" i="2"/>
  <c r="N568" i="2"/>
  <c r="O568" i="2"/>
  <c r="P568" i="2"/>
  <c r="N569" i="2"/>
  <c r="O569" i="2"/>
  <c r="P569" i="2"/>
  <c r="N570" i="2"/>
  <c r="O570" i="2"/>
  <c r="P570" i="2"/>
  <c r="N571" i="2"/>
  <c r="O571" i="2"/>
  <c r="P571" i="2"/>
  <c r="N572" i="2"/>
  <c r="O572" i="2"/>
  <c r="P572" i="2"/>
  <c r="N573" i="2"/>
  <c r="O573" i="2"/>
  <c r="P573" i="2"/>
  <c r="N574" i="2"/>
  <c r="O574" i="2"/>
  <c r="P574" i="2"/>
  <c r="N575" i="2"/>
  <c r="O575" i="2"/>
  <c r="P575" i="2"/>
  <c r="N576" i="2"/>
  <c r="O576" i="2"/>
  <c r="P576" i="2"/>
  <c r="N577" i="2"/>
  <c r="O577" i="2"/>
  <c r="P577" i="2"/>
  <c r="N578" i="2"/>
  <c r="O578" i="2"/>
  <c r="P578" i="2"/>
  <c r="N579" i="2"/>
  <c r="O579" i="2"/>
  <c r="P579" i="2"/>
  <c r="N580" i="2"/>
  <c r="O580" i="2"/>
  <c r="P580" i="2"/>
  <c r="N581" i="2"/>
  <c r="O581" i="2"/>
  <c r="P581" i="2"/>
  <c r="N582" i="2"/>
  <c r="O582" i="2"/>
  <c r="P582" i="2"/>
  <c r="N583" i="2"/>
  <c r="O583" i="2"/>
  <c r="P583" i="2"/>
  <c r="N584" i="2"/>
  <c r="O584" i="2"/>
  <c r="P584" i="2"/>
  <c r="N585" i="2"/>
  <c r="O585" i="2"/>
  <c r="P585" i="2"/>
  <c r="N586" i="2"/>
  <c r="O586" i="2"/>
  <c r="P586" i="2"/>
  <c r="N587" i="2"/>
  <c r="O587" i="2"/>
  <c r="P587" i="2"/>
  <c r="N588" i="2"/>
  <c r="O588" i="2"/>
  <c r="P588" i="2"/>
  <c r="N589" i="2"/>
  <c r="O589" i="2"/>
  <c r="P589" i="2"/>
  <c r="N590" i="2"/>
  <c r="O590" i="2"/>
  <c r="P590" i="2"/>
  <c r="N591" i="2"/>
  <c r="O591" i="2"/>
  <c r="P591" i="2"/>
  <c r="N592" i="2"/>
  <c r="O592" i="2"/>
  <c r="P592" i="2"/>
  <c r="N593" i="2"/>
  <c r="O593" i="2"/>
  <c r="P593" i="2"/>
  <c r="N594" i="2"/>
  <c r="O594" i="2"/>
  <c r="P594" i="2"/>
  <c r="N595" i="2"/>
  <c r="O595" i="2"/>
  <c r="P595" i="2"/>
  <c r="N596" i="2"/>
  <c r="O596" i="2"/>
  <c r="P596" i="2"/>
  <c r="N597" i="2"/>
  <c r="O597" i="2"/>
  <c r="P597" i="2"/>
  <c r="N598" i="2"/>
  <c r="O598" i="2"/>
  <c r="P598" i="2"/>
  <c r="N599" i="2"/>
  <c r="O599" i="2"/>
  <c r="P599" i="2"/>
  <c r="N600" i="2"/>
  <c r="O600" i="2"/>
  <c r="P600" i="2"/>
  <c r="N601" i="2"/>
  <c r="O601" i="2"/>
  <c r="P601" i="2"/>
  <c r="N602" i="2"/>
  <c r="O602" i="2"/>
  <c r="P602" i="2"/>
  <c r="N603" i="2"/>
  <c r="O603" i="2"/>
  <c r="P603" i="2"/>
  <c r="N604" i="2"/>
  <c r="O604" i="2"/>
  <c r="P604" i="2"/>
  <c r="N605" i="2"/>
  <c r="O605" i="2"/>
  <c r="P605" i="2"/>
  <c r="N606" i="2"/>
  <c r="O606" i="2"/>
  <c r="P606" i="2"/>
  <c r="P4" i="2"/>
  <c r="O4" i="2"/>
  <c r="N4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4" i="2"/>
  <c r="R5" i="2"/>
  <c r="B5" i="2"/>
  <c r="A14" i="4"/>
  <c r="A13" i="4"/>
  <c r="A15" i="4"/>
  <c r="A10" i="4"/>
  <c r="D18" i="5"/>
  <c r="F18" i="5" s="1"/>
  <c r="D23" i="5"/>
  <c r="F23" i="5" s="1"/>
  <c r="D25" i="5"/>
  <c r="D26" i="5"/>
  <c r="D27" i="5"/>
  <c r="F27" i="5" s="1"/>
  <c r="D28" i="5"/>
  <c r="F28" i="5" s="1"/>
  <c r="D29" i="5"/>
  <c r="F29" i="5" s="1"/>
  <c r="D30" i="5"/>
  <c r="F30" i="5" s="1"/>
  <c r="D31" i="5"/>
  <c r="F31" i="5" s="1"/>
  <c r="D32" i="5"/>
  <c r="F32" i="5" s="1"/>
  <c r="D33" i="5"/>
  <c r="F33" i="5" s="1"/>
  <c r="D34" i="5"/>
  <c r="F34" i="5" s="1"/>
  <c r="D35" i="5"/>
  <c r="F35" i="5" s="1"/>
  <c r="D36" i="5"/>
  <c r="F36" i="5" s="1"/>
  <c r="D37" i="5"/>
  <c r="F37" i="5" s="1"/>
  <c r="D38" i="5"/>
  <c r="F38" i="5" s="1"/>
  <c r="D39" i="5"/>
  <c r="F39" i="5" s="1"/>
  <c r="D40" i="5"/>
  <c r="F40" i="5" s="1"/>
  <c r="D41" i="5"/>
  <c r="F41" i="5" s="1"/>
  <c r="D42" i="5"/>
  <c r="F42" i="5" s="1"/>
  <c r="D43" i="5"/>
  <c r="F43" i="5" s="1"/>
  <c r="D44" i="5"/>
  <c r="F44" i="5" s="1"/>
  <c r="D45" i="5"/>
  <c r="F45" i="5" s="1"/>
  <c r="D46" i="5"/>
  <c r="F46" i="5" s="1"/>
  <c r="D47" i="5"/>
  <c r="F47" i="5" s="1"/>
  <c r="D48" i="5"/>
  <c r="F48" i="5" s="1"/>
  <c r="D49" i="5"/>
  <c r="F49" i="5" s="1"/>
  <c r="D50" i="5"/>
  <c r="F50" i="5" s="1"/>
  <c r="D51" i="5"/>
  <c r="F51" i="5" s="1"/>
  <c r="D52" i="5"/>
  <c r="F52" i="5" s="1"/>
  <c r="D53" i="5"/>
  <c r="F53" i="5" s="1"/>
  <c r="D54" i="5"/>
  <c r="F54" i="5" s="1"/>
  <c r="D55" i="5"/>
  <c r="F55" i="5" s="1"/>
  <c r="D56" i="5"/>
  <c r="F56" i="5" s="1"/>
  <c r="D57" i="5"/>
  <c r="F57" i="5" s="1"/>
  <c r="D58" i="5"/>
  <c r="F58" i="5" s="1"/>
  <c r="D59" i="5"/>
  <c r="F59" i="5" s="1"/>
  <c r="D60" i="5"/>
  <c r="F60" i="5" s="1"/>
  <c r="D61" i="5"/>
  <c r="F61" i="5" s="1"/>
  <c r="D62" i="5"/>
  <c r="F62" i="5" s="1"/>
  <c r="D63" i="5"/>
  <c r="F63" i="5" s="1"/>
  <c r="D64" i="5"/>
  <c r="F64" i="5" s="1"/>
  <c r="D65" i="5"/>
  <c r="F65" i="5" s="1"/>
  <c r="D66" i="5"/>
  <c r="F66" i="5" s="1"/>
  <c r="D67" i="5"/>
  <c r="F67" i="5" s="1"/>
  <c r="D68" i="5"/>
  <c r="F68" i="5" s="1"/>
  <c r="D69" i="5"/>
  <c r="F69" i="5" s="1"/>
  <c r="D70" i="5"/>
  <c r="F70" i="5" s="1"/>
  <c r="D71" i="5"/>
  <c r="F71" i="5" s="1"/>
  <c r="D72" i="5"/>
  <c r="F72" i="5" s="1"/>
  <c r="D73" i="5"/>
  <c r="F73" i="5" s="1"/>
  <c r="D74" i="5"/>
  <c r="F74" i="5" s="1"/>
  <c r="D75" i="5"/>
  <c r="F75" i="5" s="1"/>
  <c r="D76" i="5"/>
  <c r="F76" i="5" s="1"/>
  <c r="D77" i="5"/>
  <c r="F77" i="5" s="1"/>
  <c r="D78" i="5"/>
  <c r="F78" i="5" s="1"/>
  <c r="D79" i="5"/>
  <c r="F79" i="5" s="1"/>
  <c r="D80" i="5"/>
  <c r="F80" i="5" s="1"/>
  <c r="D81" i="5"/>
  <c r="F81" i="5" s="1"/>
  <c r="D82" i="5"/>
  <c r="F82" i="5" s="1"/>
  <c r="D83" i="5"/>
  <c r="F83" i="5" s="1"/>
  <c r="D84" i="5"/>
  <c r="F84" i="5" s="1"/>
  <c r="D85" i="5"/>
  <c r="F85" i="5" s="1"/>
  <c r="D86" i="5"/>
  <c r="F86" i="5" s="1"/>
  <c r="D87" i="5"/>
  <c r="F87" i="5" s="1"/>
  <c r="D88" i="5"/>
  <c r="F88" i="5" s="1"/>
  <c r="D89" i="5"/>
  <c r="F89" i="5" s="1"/>
  <c r="D90" i="5"/>
  <c r="F90" i="5" s="1"/>
  <c r="D91" i="5"/>
  <c r="F91" i="5" s="1"/>
  <c r="D92" i="5"/>
  <c r="F92" i="5" s="1"/>
  <c r="D93" i="5"/>
  <c r="F93" i="5" s="1"/>
  <c r="D94" i="5"/>
  <c r="F94" i="5" s="1"/>
  <c r="D95" i="5"/>
  <c r="F95" i="5" s="1"/>
  <c r="D96" i="5"/>
  <c r="F96" i="5" s="1"/>
  <c r="D97" i="5"/>
  <c r="F97" i="5" s="1"/>
  <c r="D98" i="5"/>
  <c r="F98" i="5" s="1"/>
  <c r="D99" i="5"/>
  <c r="F99" i="5" s="1"/>
  <c r="D100" i="5"/>
  <c r="F100" i="5" s="1"/>
  <c r="D101" i="5"/>
  <c r="F101" i="5" s="1"/>
  <c r="D102" i="5"/>
  <c r="F102" i="5" s="1"/>
  <c r="D103" i="5"/>
  <c r="F103" i="5" s="1"/>
  <c r="D104" i="5"/>
  <c r="F104" i="5" s="1"/>
  <c r="D105" i="5"/>
  <c r="F105" i="5" s="1"/>
  <c r="D106" i="5"/>
  <c r="F106" i="5" s="1"/>
  <c r="D107" i="5"/>
  <c r="F107" i="5" s="1"/>
  <c r="D108" i="5"/>
  <c r="F108" i="5" s="1"/>
  <c r="D109" i="5"/>
  <c r="F109" i="5" s="1"/>
  <c r="D110" i="5"/>
  <c r="F110" i="5" s="1"/>
  <c r="D111" i="5"/>
  <c r="F111" i="5" s="1"/>
  <c r="D112" i="5"/>
  <c r="F112" i="5" s="1"/>
  <c r="D113" i="5"/>
  <c r="F113" i="5" s="1"/>
  <c r="D114" i="5"/>
  <c r="F114" i="5" s="1"/>
  <c r="D115" i="5"/>
  <c r="F115" i="5" s="1"/>
  <c r="D116" i="5"/>
  <c r="F116" i="5" s="1"/>
  <c r="D117" i="5"/>
  <c r="F117" i="5" s="1"/>
  <c r="D118" i="5"/>
  <c r="F118" i="5" s="1"/>
  <c r="D119" i="5"/>
  <c r="F119" i="5" s="1"/>
  <c r="D120" i="5"/>
  <c r="F120" i="5" s="1"/>
  <c r="D121" i="5"/>
  <c r="F121" i="5" s="1"/>
  <c r="D122" i="5"/>
  <c r="F122" i="5" s="1"/>
  <c r="D123" i="5"/>
  <c r="F123" i="5" s="1"/>
  <c r="D124" i="5"/>
  <c r="F124" i="5" s="1"/>
  <c r="D125" i="5"/>
  <c r="F125" i="5" s="1"/>
  <c r="D126" i="5"/>
  <c r="F126" i="5" s="1"/>
  <c r="D127" i="5"/>
  <c r="F127" i="5" s="1"/>
  <c r="D128" i="5"/>
  <c r="F128" i="5" s="1"/>
  <c r="D129" i="5"/>
  <c r="F129" i="5" s="1"/>
  <c r="D130" i="5"/>
  <c r="F130" i="5" s="1"/>
  <c r="D131" i="5"/>
  <c r="F131" i="5" s="1"/>
  <c r="D132" i="5"/>
  <c r="F132" i="5" s="1"/>
  <c r="D133" i="5"/>
  <c r="F133" i="5" s="1"/>
  <c r="D134" i="5"/>
  <c r="F134" i="5" s="1"/>
  <c r="D135" i="5"/>
  <c r="F135" i="5" s="1"/>
  <c r="D136" i="5"/>
  <c r="F136" i="5" s="1"/>
  <c r="D137" i="5"/>
  <c r="F137" i="5" s="1"/>
  <c r="D138" i="5"/>
  <c r="F138" i="5" s="1"/>
  <c r="D139" i="5"/>
  <c r="F139" i="5" s="1"/>
  <c r="D140" i="5"/>
  <c r="F140" i="5" s="1"/>
  <c r="D141" i="5"/>
  <c r="F141" i="5" s="1"/>
  <c r="D142" i="5"/>
  <c r="F142" i="5" s="1"/>
  <c r="D143" i="5"/>
  <c r="F143" i="5" s="1"/>
  <c r="D144" i="5"/>
  <c r="F144" i="5" s="1"/>
  <c r="D145" i="5"/>
  <c r="F145" i="5" s="1"/>
  <c r="D146" i="5"/>
  <c r="F146" i="5" s="1"/>
  <c r="D147" i="5"/>
  <c r="F147" i="5" s="1"/>
  <c r="D148" i="5"/>
  <c r="F148" i="5" s="1"/>
  <c r="D149" i="5"/>
  <c r="F149" i="5" s="1"/>
  <c r="D150" i="5"/>
  <c r="F150" i="5" s="1"/>
  <c r="D151" i="5"/>
  <c r="F151" i="5" s="1"/>
  <c r="D152" i="5"/>
  <c r="F152" i="5" s="1"/>
  <c r="D153" i="5"/>
  <c r="F153" i="5" s="1"/>
  <c r="D154" i="5"/>
  <c r="F154" i="5" s="1"/>
  <c r="D155" i="5"/>
  <c r="F155" i="5" s="1"/>
  <c r="D156" i="5"/>
  <c r="F156" i="5" s="1"/>
  <c r="D157" i="5"/>
  <c r="F157" i="5" s="1"/>
  <c r="D158" i="5"/>
  <c r="F158" i="5" s="1"/>
  <c r="D159" i="5"/>
  <c r="F159" i="5" s="1"/>
  <c r="D160" i="5"/>
  <c r="F160" i="5" s="1"/>
  <c r="D161" i="5"/>
  <c r="F161" i="5" s="1"/>
  <c r="D162" i="5"/>
  <c r="F162" i="5" s="1"/>
  <c r="D163" i="5"/>
  <c r="F163" i="5" s="1"/>
  <c r="D164" i="5"/>
  <c r="F164" i="5" s="1"/>
  <c r="D165" i="5"/>
  <c r="F165" i="5" s="1"/>
  <c r="D166" i="5"/>
  <c r="F166" i="5" s="1"/>
  <c r="D167" i="5"/>
  <c r="F167" i="5" s="1"/>
  <c r="D168" i="5"/>
  <c r="F168" i="5" s="1"/>
  <c r="D169" i="5"/>
  <c r="F169" i="5" s="1"/>
  <c r="D170" i="5"/>
  <c r="F170" i="5" s="1"/>
  <c r="D171" i="5"/>
  <c r="F171" i="5" s="1"/>
  <c r="D172" i="5"/>
  <c r="F172" i="5" s="1"/>
  <c r="D173" i="5"/>
  <c r="F173" i="5" s="1"/>
  <c r="D174" i="5"/>
  <c r="F174" i="5" s="1"/>
  <c r="D175" i="5"/>
  <c r="F175" i="5" s="1"/>
  <c r="D176" i="5"/>
  <c r="F176" i="5" s="1"/>
  <c r="D177" i="5"/>
  <c r="F177" i="5" s="1"/>
  <c r="D178" i="5"/>
  <c r="F178" i="5" s="1"/>
  <c r="D179" i="5"/>
  <c r="F179" i="5" s="1"/>
  <c r="D180" i="5"/>
  <c r="F180" i="5" s="1"/>
  <c r="D181" i="5"/>
  <c r="F181" i="5" s="1"/>
  <c r="D182" i="5"/>
  <c r="F182" i="5" s="1"/>
  <c r="D183" i="5"/>
  <c r="F183" i="5" s="1"/>
  <c r="D184" i="5"/>
  <c r="F184" i="5" s="1"/>
  <c r="D185" i="5"/>
  <c r="F185" i="5" s="1"/>
  <c r="D186" i="5"/>
  <c r="F186" i="5" s="1"/>
  <c r="D187" i="5"/>
  <c r="F187" i="5" s="1"/>
  <c r="D188" i="5"/>
  <c r="F188" i="5" s="1"/>
  <c r="D189" i="5"/>
  <c r="F189" i="5" s="1"/>
  <c r="D190" i="5"/>
  <c r="F190" i="5" s="1"/>
  <c r="D191" i="5"/>
  <c r="F191" i="5" s="1"/>
  <c r="D192" i="5"/>
  <c r="F192" i="5" s="1"/>
  <c r="D193" i="5"/>
  <c r="F193" i="5" s="1"/>
  <c r="D194" i="5"/>
  <c r="F194" i="5" s="1"/>
  <c r="D195" i="5"/>
  <c r="F195" i="5" s="1"/>
  <c r="D196" i="5"/>
  <c r="F196" i="5" s="1"/>
  <c r="D197" i="5"/>
  <c r="F197" i="5" s="1"/>
  <c r="D198" i="5"/>
  <c r="F198" i="5" s="1"/>
  <c r="D199" i="5"/>
  <c r="F199" i="5" s="1"/>
  <c r="D200" i="5"/>
  <c r="F200" i="5" s="1"/>
  <c r="D201" i="5"/>
  <c r="F201" i="5" s="1"/>
  <c r="D202" i="5"/>
  <c r="F202" i="5" s="1"/>
  <c r="D203" i="5"/>
  <c r="F203" i="5" s="1"/>
  <c r="D204" i="5"/>
  <c r="F204" i="5" s="1"/>
  <c r="D205" i="5"/>
  <c r="F205" i="5" s="1"/>
  <c r="D206" i="5"/>
  <c r="F206" i="5" s="1"/>
  <c r="D207" i="5"/>
  <c r="F207" i="5" s="1"/>
  <c r="D208" i="5"/>
  <c r="F208" i="5" s="1"/>
  <c r="D209" i="5"/>
  <c r="F209" i="5" s="1"/>
  <c r="D210" i="5"/>
  <c r="F210" i="5" s="1"/>
  <c r="D211" i="5"/>
  <c r="F211" i="5" s="1"/>
  <c r="D212" i="5"/>
  <c r="F212" i="5" s="1"/>
  <c r="D213" i="5"/>
  <c r="F213" i="5" s="1"/>
  <c r="D214" i="5"/>
  <c r="F214" i="5" s="1"/>
  <c r="D215" i="5"/>
  <c r="F215" i="5" s="1"/>
  <c r="D216" i="5"/>
  <c r="F216" i="5" s="1"/>
  <c r="D217" i="5"/>
  <c r="F217" i="5" s="1"/>
  <c r="D218" i="5"/>
  <c r="F218" i="5" s="1"/>
  <c r="D219" i="5"/>
  <c r="F219" i="5" s="1"/>
  <c r="D220" i="5"/>
  <c r="F220" i="5" s="1"/>
  <c r="D221" i="5"/>
  <c r="F221" i="5" s="1"/>
  <c r="D222" i="5"/>
  <c r="F222" i="5" s="1"/>
  <c r="D223" i="5"/>
  <c r="F223" i="5" s="1"/>
  <c r="D224" i="5"/>
  <c r="F224" i="5" s="1"/>
  <c r="D225" i="5"/>
  <c r="F225" i="5" s="1"/>
  <c r="D226" i="5"/>
  <c r="F226" i="5" s="1"/>
  <c r="D227" i="5"/>
  <c r="F227" i="5" s="1"/>
  <c r="D228" i="5"/>
  <c r="F228" i="5" s="1"/>
  <c r="D229" i="5"/>
  <c r="F229" i="5" s="1"/>
  <c r="D230" i="5"/>
  <c r="F230" i="5" s="1"/>
  <c r="D231" i="5"/>
  <c r="F231" i="5" s="1"/>
  <c r="D232" i="5"/>
  <c r="F232" i="5" s="1"/>
  <c r="D233" i="5"/>
  <c r="F233" i="5" s="1"/>
  <c r="D234" i="5"/>
  <c r="F234" i="5" s="1"/>
  <c r="D235" i="5"/>
  <c r="F235" i="5" s="1"/>
  <c r="D236" i="5"/>
  <c r="F236" i="5" s="1"/>
  <c r="D237" i="5"/>
  <c r="F237" i="5" s="1"/>
  <c r="D238" i="5"/>
  <c r="F238" i="5" s="1"/>
  <c r="D239" i="5"/>
  <c r="F239" i="5" s="1"/>
  <c r="D240" i="5"/>
  <c r="F240" i="5" s="1"/>
  <c r="D241" i="5"/>
  <c r="F241" i="5" s="1"/>
  <c r="D242" i="5"/>
  <c r="F242" i="5" s="1"/>
  <c r="D243" i="5"/>
  <c r="F243" i="5" s="1"/>
  <c r="D244" i="5"/>
  <c r="F244" i="5" s="1"/>
  <c r="D245" i="5"/>
  <c r="F245" i="5" s="1"/>
  <c r="D246" i="5"/>
  <c r="F246" i="5" s="1"/>
  <c r="D247" i="5"/>
  <c r="F247" i="5" s="1"/>
  <c r="D248" i="5"/>
  <c r="F248" i="5" s="1"/>
  <c r="D249" i="5"/>
  <c r="F249" i="5" s="1"/>
  <c r="D250" i="5"/>
  <c r="F250" i="5" s="1"/>
  <c r="D251" i="5"/>
  <c r="F251" i="5" s="1"/>
  <c r="D252" i="5"/>
  <c r="F252" i="5" s="1"/>
  <c r="D253" i="5"/>
  <c r="F253" i="5" s="1"/>
  <c r="D254" i="5"/>
  <c r="F254" i="5" s="1"/>
  <c r="D255" i="5"/>
  <c r="F255" i="5" s="1"/>
  <c r="D256" i="5"/>
  <c r="F256" i="5" s="1"/>
  <c r="D257" i="5"/>
  <c r="F257" i="5" s="1"/>
  <c r="D258" i="5"/>
  <c r="F258" i="5" s="1"/>
  <c r="D259" i="5"/>
  <c r="F259" i="5" s="1"/>
  <c r="D260" i="5"/>
  <c r="F260" i="5" s="1"/>
  <c r="D261" i="5"/>
  <c r="F261" i="5" s="1"/>
  <c r="D262" i="5"/>
  <c r="F262" i="5" s="1"/>
  <c r="D263" i="5"/>
  <c r="F263" i="5" s="1"/>
  <c r="D264" i="5"/>
  <c r="F264" i="5" s="1"/>
  <c r="D265" i="5"/>
  <c r="F265" i="5" s="1"/>
  <c r="D266" i="5"/>
  <c r="F266" i="5" s="1"/>
  <c r="D267" i="5"/>
  <c r="F267" i="5" s="1"/>
  <c r="D268" i="5"/>
  <c r="F268" i="5" s="1"/>
  <c r="D269" i="5"/>
  <c r="F269" i="5" s="1"/>
  <c r="D270" i="5"/>
  <c r="F270" i="5" s="1"/>
  <c r="D271" i="5"/>
  <c r="F271" i="5" s="1"/>
  <c r="D272" i="5"/>
  <c r="F272" i="5" s="1"/>
  <c r="D273" i="5"/>
  <c r="F273" i="5" s="1"/>
  <c r="D274" i="5"/>
  <c r="F274" i="5" s="1"/>
  <c r="D275" i="5"/>
  <c r="F275" i="5" s="1"/>
  <c r="D276" i="5"/>
  <c r="F276" i="5" s="1"/>
  <c r="D277" i="5"/>
  <c r="F277" i="5" s="1"/>
  <c r="D278" i="5"/>
  <c r="F278" i="5" s="1"/>
  <c r="D279" i="5"/>
  <c r="F279" i="5" s="1"/>
  <c r="D280" i="5"/>
  <c r="F280" i="5" s="1"/>
  <c r="D281" i="5"/>
  <c r="F281" i="5" s="1"/>
  <c r="D282" i="5"/>
  <c r="F282" i="5" s="1"/>
  <c r="D283" i="5"/>
  <c r="F283" i="5" s="1"/>
  <c r="D284" i="5"/>
  <c r="F284" i="5" s="1"/>
  <c r="D285" i="5"/>
  <c r="F285" i="5" s="1"/>
  <c r="D286" i="5"/>
  <c r="F286" i="5" s="1"/>
  <c r="D287" i="5"/>
  <c r="F287" i="5" s="1"/>
  <c r="D288" i="5"/>
  <c r="F288" i="5" s="1"/>
  <c r="D289" i="5"/>
  <c r="F289" i="5" s="1"/>
  <c r="D290" i="5"/>
  <c r="F290" i="5" s="1"/>
  <c r="D291" i="5"/>
  <c r="F291" i="5" s="1"/>
  <c r="D292" i="5"/>
  <c r="F292" i="5" s="1"/>
  <c r="D293" i="5"/>
  <c r="F293" i="5" s="1"/>
  <c r="D294" i="5"/>
  <c r="F294" i="5" s="1"/>
  <c r="D295" i="5"/>
  <c r="F295" i="5" s="1"/>
  <c r="D296" i="5"/>
  <c r="F296" i="5" s="1"/>
  <c r="D297" i="5"/>
  <c r="F297" i="5" s="1"/>
  <c r="D298" i="5"/>
  <c r="F298" i="5" s="1"/>
  <c r="D299" i="5"/>
  <c r="F299" i="5" s="1"/>
  <c r="D300" i="5"/>
  <c r="F300" i="5" s="1"/>
  <c r="D301" i="5"/>
  <c r="F301" i="5" s="1"/>
  <c r="D302" i="5"/>
  <c r="F302" i="5" s="1"/>
  <c r="D303" i="5"/>
  <c r="F303" i="5" s="1"/>
  <c r="D304" i="5"/>
  <c r="F304" i="5" s="1"/>
  <c r="D305" i="5"/>
  <c r="F305" i="5" s="1"/>
  <c r="D306" i="5"/>
  <c r="F306" i="5" s="1"/>
  <c r="D307" i="5"/>
  <c r="F307" i="5" s="1"/>
  <c r="D308" i="5"/>
  <c r="F308" i="5" s="1"/>
  <c r="D309" i="5"/>
  <c r="F309" i="5" s="1"/>
  <c r="D310" i="5"/>
  <c r="F310" i="5" s="1"/>
  <c r="D311" i="5"/>
  <c r="F311" i="5" s="1"/>
  <c r="D312" i="5"/>
  <c r="F312" i="5" s="1"/>
  <c r="D313" i="5"/>
  <c r="F313" i="5" s="1"/>
  <c r="D314" i="5"/>
  <c r="F314" i="5" s="1"/>
  <c r="D315" i="5"/>
  <c r="F315" i="5" s="1"/>
  <c r="D316" i="5"/>
  <c r="F316" i="5" s="1"/>
  <c r="D317" i="5"/>
  <c r="F317" i="5" s="1"/>
  <c r="D318" i="5"/>
  <c r="F318" i="5" s="1"/>
  <c r="D319" i="5"/>
  <c r="F319" i="5" s="1"/>
  <c r="D320" i="5"/>
  <c r="F320" i="5" s="1"/>
  <c r="D321" i="5"/>
  <c r="F321" i="5" s="1"/>
  <c r="D322" i="5"/>
  <c r="F322" i="5" s="1"/>
  <c r="D323" i="5"/>
  <c r="F323" i="5" s="1"/>
  <c r="D324" i="5"/>
  <c r="F324" i="5" s="1"/>
  <c r="D325" i="5"/>
  <c r="F325" i="5" s="1"/>
  <c r="D326" i="5"/>
  <c r="F326" i="5" s="1"/>
  <c r="D327" i="5"/>
  <c r="F327" i="5" s="1"/>
  <c r="D328" i="5"/>
  <c r="F328" i="5" s="1"/>
  <c r="D329" i="5"/>
  <c r="F329" i="5" s="1"/>
  <c r="D330" i="5"/>
  <c r="F330" i="5" s="1"/>
  <c r="D331" i="5"/>
  <c r="F331" i="5" s="1"/>
  <c r="D332" i="5"/>
  <c r="F332" i="5" s="1"/>
  <c r="D333" i="5"/>
  <c r="F333" i="5" s="1"/>
  <c r="D334" i="5"/>
  <c r="F334" i="5" s="1"/>
  <c r="D335" i="5"/>
  <c r="F335" i="5" s="1"/>
  <c r="D336" i="5"/>
  <c r="F336" i="5" s="1"/>
  <c r="D337" i="5"/>
  <c r="F337" i="5" s="1"/>
  <c r="D338" i="5"/>
  <c r="F338" i="5" s="1"/>
  <c r="D339" i="5"/>
  <c r="F339" i="5" s="1"/>
  <c r="D340" i="5"/>
  <c r="F340" i="5" s="1"/>
  <c r="D341" i="5"/>
  <c r="F341" i="5" s="1"/>
  <c r="D342" i="5"/>
  <c r="F342" i="5" s="1"/>
  <c r="D343" i="5"/>
  <c r="D344" i="5"/>
  <c r="F344" i="5" s="1"/>
  <c r="D345" i="5"/>
  <c r="F345" i="5" s="1"/>
  <c r="D346" i="5"/>
  <c r="F346" i="5" s="1"/>
  <c r="D347" i="5"/>
  <c r="F347" i="5" s="1"/>
  <c r="D348" i="5"/>
  <c r="F348" i="5" s="1"/>
  <c r="D349" i="5"/>
  <c r="F349" i="5" s="1"/>
  <c r="D350" i="5"/>
  <c r="F350" i="5" s="1"/>
  <c r="D351" i="5"/>
  <c r="F351" i="5" s="1"/>
  <c r="D352" i="5"/>
  <c r="F352" i="5" s="1"/>
  <c r="D353" i="5"/>
  <c r="F353" i="5" s="1"/>
  <c r="D354" i="5"/>
  <c r="F354" i="5" s="1"/>
  <c r="D355" i="5"/>
  <c r="F355" i="5" s="1"/>
  <c r="D356" i="5"/>
  <c r="F356" i="5" s="1"/>
  <c r="D357" i="5"/>
  <c r="F357" i="5" s="1"/>
  <c r="D358" i="5"/>
  <c r="F358" i="5" s="1"/>
  <c r="D359" i="5"/>
  <c r="F359" i="5" s="1"/>
  <c r="D360" i="5"/>
  <c r="F360" i="5" s="1"/>
  <c r="D361" i="5"/>
  <c r="F361" i="5" s="1"/>
  <c r="D362" i="5"/>
  <c r="F362" i="5" s="1"/>
  <c r="D363" i="5"/>
  <c r="F363" i="5" s="1"/>
  <c r="D364" i="5"/>
  <c r="F364" i="5" s="1"/>
  <c r="D365" i="5"/>
  <c r="F365" i="5" s="1"/>
  <c r="D366" i="5"/>
  <c r="F366" i="5" s="1"/>
  <c r="D367" i="5"/>
  <c r="F367" i="5" s="1"/>
  <c r="D368" i="5"/>
  <c r="F368" i="5" s="1"/>
  <c r="D369" i="5"/>
  <c r="F369" i="5" s="1"/>
  <c r="D370" i="5"/>
  <c r="F370" i="5" s="1"/>
  <c r="D371" i="5"/>
  <c r="F371" i="5" s="1"/>
  <c r="D372" i="5"/>
  <c r="F372" i="5" s="1"/>
  <c r="D373" i="5"/>
  <c r="F373" i="5" s="1"/>
  <c r="D374" i="5"/>
  <c r="F374" i="5" s="1"/>
  <c r="D375" i="5"/>
  <c r="F375" i="5" s="1"/>
  <c r="D376" i="5"/>
  <c r="F376" i="5" s="1"/>
  <c r="D377" i="5"/>
  <c r="F377" i="5" s="1"/>
  <c r="D378" i="5"/>
  <c r="F378" i="5" s="1"/>
  <c r="D379" i="5"/>
  <c r="F379" i="5" s="1"/>
  <c r="D380" i="5"/>
  <c r="F380" i="5" s="1"/>
  <c r="D381" i="5"/>
  <c r="F381" i="5" s="1"/>
  <c r="D382" i="5"/>
  <c r="F382" i="5" s="1"/>
  <c r="D383" i="5"/>
  <c r="F383" i="5" s="1"/>
  <c r="D384" i="5"/>
  <c r="F384" i="5" s="1"/>
  <c r="D385" i="5"/>
  <c r="F385" i="5" s="1"/>
  <c r="D386" i="5"/>
  <c r="F386" i="5" s="1"/>
  <c r="D387" i="5"/>
  <c r="F387" i="5" s="1"/>
  <c r="D388" i="5"/>
  <c r="F388" i="5" s="1"/>
  <c r="D389" i="5"/>
  <c r="F389" i="5" s="1"/>
  <c r="D390" i="5"/>
  <c r="F390" i="5" s="1"/>
  <c r="D391" i="5"/>
  <c r="F391" i="5" s="1"/>
  <c r="D392" i="5"/>
  <c r="F392" i="5" s="1"/>
  <c r="D393" i="5"/>
  <c r="F393" i="5" s="1"/>
  <c r="D394" i="5"/>
  <c r="F394" i="5" s="1"/>
  <c r="D395" i="5"/>
  <c r="F395" i="5" s="1"/>
  <c r="D396" i="5"/>
  <c r="F396" i="5" s="1"/>
  <c r="D397" i="5"/>
  <c r="F397" i="5" s="1"/>
  <c r="D398" i="5"/>
  <c r="F398" i="5" s="1"/>
  <c r="D399" i="5"/>
  <c r="F399" i="5" s="1"/>
  <c r="D400" i="5"/>
  <c r="F400" i="5" s="1"/>
  <c r="D401" i="5"/>
  <c r="F401" i="5" s="1"/>
  <c r="D402" i="5"/>
  <c r="F402" i="5" s="1"/>
  <c r="D403" i="5"/>
  <c r="F403" i="5" s="1"/>
  <c r="D404" i="5"/>
  <c r="F404" i="5" s="1"/>
  <c r="D405" i="5"/>
  <c r="F405" i="5" s="1"/>
  <c r="D406" i="5"/>
  <c r="F406" i="5" s="1"/>
  <c r="D407" i="5"/>
  <c r="F407" i="5" s="1"/>
  <c r="D408" i="5"/>
  <c r="F408" i="5" s="1"/>
  <c r="D409" i="5"/>
  <c r="F409" i="5" s="1"/>
  <c r="D410" i="5"/>
  <c r="F410" i="5" s="1"/>
  <c r="D411" i="5"/>
  <c r="F411" i="5" s="1"/>
  <c r="D412" i="5"/>
  <c r="F412" i="5" s="1"/>
  <c r="D413" i="5"/>
  <c r="F413" i="5" s="1"/>
  <c r="D414" i="5"/>
  <c r="F414" i="5" s="1"/>
  <c r="D415" i="5"/>
  <c r="F415" i="5" s="1"/>
  <c r="D416" i="5"/>
  <c r="F416" i="5" s="1"/>
  <c r="D417" i="5"/>
  <c r="F417" i="5" s="1"/>
  <c r="D418" i="5"/>
  <c r="F418" i="5" s="1"/>
  <c r="D419" i="5"/>
  <c r="F419" i="5" s="1"/>
  <c r="D420" i="5"/>
  <c r="F420" i="5" s="1"/>
  <c r="D421" i="5"/>
  <c r="F421" i="5" s="1"/>
  <c r="D422" i="5"/>
  <c r="F422" i="5" s="1"/>
  <c r="D423" i="5"/>
  <c r="F423" i="5" s="1"/>
  <c r="D424" i="5"/>
  <c r="F424" i="5" s="1"/>
  <c r="D425" i="5"/>
  <c r="F425" i="5" s="1"/>
  <c r="D426" i="5"/>
  <c r="F426" i="5" s="1"/>
  <c r="D427" i="5"/>
  <c r="F427" i="5" s="1"/>
  <c r="D428" i="5"/>
  <c r="F428" i="5" s="1"/>
  <c r="D429" i="5"/>
  <c r="F429" i="5" s="1"/>
  <c r="D430" i="5"/>
  <c r="F430" i="5" s="1"/>
  <c r="D431" i="5"/>
  <c r="F431" i="5" s="1"/>
  <c r="D432" i="5"/>
  <c r="F432" i="5" s="1"/>
  <c r="D433" i="5"/>
  <c r="F433" i="5" s="1"/>
  <c r="D434" i="5"/>
  <c r="F434" i="5" s="1"/>
  <c r="D435" i="5"/>
  <c r="F435" i="5" s="1"/>
  <c r="D436" i="5"/>
  <c r="F436" i="5" s="1"/>
  <c r="D437" i="5"/>
  <c r="F437" i="5" s="1"/>
  <c r="D438" i="5"/>
  <c r="F438" i="5" s="1"/>
  <c r="D439" i="5"/>
  <c r="F439" i="5" s="1"/>
  <c r="D440" i="5"/>
  <c r="F440" i="5" s="1"/>
  <c r="D441" i="5"/>
  <c r="F441" i="5" s="1"/>
  <c r="D442" i="5"/>
  <c r="F442" i="5" s="1"/>
  <c r="D443" i="5"/>
  <c r="F443" i="5" s="1"/>
  <c r="D444" i="5"/>
  <c r="F444" i="5" s="1"/>
  <c r="D445" i="5"/>
  <c r="F445" i="5" s="1"/>
  <c r="D446" i="5"/>
  <c r="F446" i="5" s="1"/>
  <c r="D447" i="5"/>
  <c r="F447" i="5" s="1"/>
  <c r="D448" i="5"/>
  <c r="F448" i="5" s="1"/>
  <c r="D449" i="5"/>
  <c r="F449" i="5" s="1"/>
  <c r="D450" i="5"/>
  <c r="F450" i="5" s="1"/>
  <c r="D451" i="5"/>
  <c r="F451" i="5" s="1"/>
  <c r="D452" i="5"/>
  <c r="F452" i="5" s="1"/>
  <c r="D453" i="5"/>
  <c r="F453" i="5" s="1"/>
  <c r="D454" i="5"/>
  <c r="F454" i="5" s="1"/>
  <c r="D455" i="5"/>
  <c r="F455" i="5" s="1"/>
  <c r="D456" i="5"/>
  <c r="F456" i="5" s="1"/>
  <c r="D457" i="5"/>
  <c r="F457" i="5" s="1"/>
  <c r="D458" i="5"/>
  <c r="F458" i="5" s="1"/>
  <c r="D459" i="5"/>
  <c r="F459" i="5" s="1"/>
  <c r="D460" i="5"/>
  <c r="F460" i="5" s="1"/>
  <c r="D461" i="5"/>
  <c r="F461" i="5" s="1"/>
  <c r="D462" i="5"/>
  <c r="F462" i="5" s="1"/>
  <c r="D463" i="5"/>
  <c r="F463" i="5" s="1"/>
  <c r="D464" i="5"/>
  <c r="F464" i="5" s="1"/>
  <c r="D465" i="5"/>
  <c r="F465" i="5" s="1"/>
  <c r="D466" i="5"/>
  <c r="F466" i="5" s="1"/>
  <c r="D467" i="5"/>
  <c r="F467" i="5" s="1"/>
  <c r="D468" i="5"/>
  <c r="F468" i="5" s="1"/>
  <c r="D469" i="5"/>
  <c r="F469" i="5" s="1"/>
  <c r="D470" i="5"/>
  <c r="F470" i="5" s="1"/>
  <c r="D471" i="5"/>
  <c r="F471" i="5" s="1"/>
  <c r="D472" i="5"/>
  <c r="F472" i="5" s="1"/>
  <c r="D473" i="5"/>
  <c r="F473" i="5" s="1"/>
  <c r="D474" i="5"/>
  <c r="F474" i="5" s="1"/>
  <c r="D475" i="5"/>
  <c r="F475" i="5" s="1"/>
  <c r="D476" i="5"/>
  <c r="F476" i="5" s="1"/>
  <c r="D477" i="5"/>
  <c r="F477" i="5" s="1"/>
  <c r="D478" i="5"/>
  <c r="F478" i="5" s="1"/>
  <c r="D479" i="5"/>
  <c r="F479" i="5" s="1"/>
  <c r="D480" i="5"/>
  <c r="F480" i="5" s="1"/>
  <c r="D481" i="5"/>
  <c r="F481" i="5" s="1"/>
  <c r="D482" i="5"/>
  <c r="F482" i="5" s="1"/>
  <c r="D483" i="5"/>
  <c r="F483" i="5" s="1"/>
  <c r="D484" i="5"/>
  <c r="F484" i="5" s="1"/>
  <c r="D485" i="5"/>
  <c r="F485" i="5" s="1"/>
  <c r="D486" i="5"/>
  <c r="F486" i="5" s="1"/>
  <c r="D487" i="5"/>
  <c r="F487" i="5" s="1"/>
  <c r="D488" i="5"/>
  <c r="F488" i="5" s="1"/>
  <c r="D489" i="5"/>
  <c r="F489" i="5" s="1"/>
  <c r="D490" i="5"/>
  <c r="F490" i="5" s="1"/>
  <c r="D491" i="5"/>
  <c r="F491" i="5" s="1"/>
  <c r="D492" i="5"/>
  <c r="F492" i="5" s="1"/>
  <c r="D493" i="5"/>
  <c r="F493" i="5" s="1"/>
  <c r="D494" i="5"/>
  <c r="F494" i="5" s="1"/>
  <c r="D495" i="5"/>
  <c r="F495" i="5" s="1"/>
  <c r="D496" i="5"/>
  <c r="F496" i="5" s="1"/>
  <c r="D497" i="5"/>
  <c r="F497" i="5" s="1"/>
  <c r="D498" i="5"/>
  <c r="F498" i="5" s="1"/>
  <c r="D499" i="5"/>
  <c r="F499" i="5" s="1"/>
  <c r="D500" i="5"/>
  <c r="F500" i="5" s="1"/>
  <c r="D501" i="5"/>
  <c r="F501" i="5" s="1"/>
  <c r="D502" i="5"/>
  <c r="F502" i="5" s="1"/>
  <c r="D503" i="5"/>
  <c r="F503" i="5" s="1"/>
  <c r="D504" i="5"/>
  <c r="F504" i="5" s="1"/>
  <c r="D505" i="5"/>
  <c r="F505" i="5" s="1"/>
  <c r="D506" i="5"/>
  <c r="F506" i="5" s="1"/>
  <c r="D507" i="5"/>
  <c r="F507" i="5" s="1"/>
  <c r="D508" i="5"/>
  <c r="F508" i="5" s="1"/>
  <c r="D509" i="5"/>
  <c r="F509" i="5" s="1"/>
  <c r="D510" i="5"/>
  <c r="F510" i="5" s="1"/>
  <c r="D511" i="5"/>
  <c r="F511" i="5" s="1"/>
  <c r="D512" i="5"/>
  <c r="F512" i="5" s="1"/>
  <c r="D513" i="5"/>
  <c r="E513" i="5" s="1"/>
  <c r="D514" i="5"/>
  <c r="F514" i="5" s="1"/>
  <c r="D515" i="5"/>
  <c r="F515" i="5" s="1"/>
  <c r="D516" i="5"/>
  <c r="F516" i="5" s="1"/>
  <c r="D517" i="5"/>
  <c r="F517" i="5" s="1"/>
  <c r="D518" i="5"/>
  <c r="F518" i="5" s="1"/>
  <c r="D519" i="5"/>
  <c r="F519" i="5" s="1"/>
  <c r="D520" i="5"/>
  <c r="F520" i="5" s="1"/>
  <c r="D521" i="5"/>
  <c r="F521" i="5" s="1"/>
  <c r="D522" i="5"/>
  <c r="F522" i="5" s="1"/>
  <c r="D523" i="5"/>
  <c r="F523" i="5" s="1"/>
  <c r="D524" i="5"/>
  <c r="F524" i="5" s="1"/>
  <c r="D525" i="5"/>
  <c r="F525" i="5" s="1"/>
  <c r="D526" i="5"/>
  <c r="F526" i="5" s="1"/>
  <c r="D527" i="5"/>
  <c r="F527" i="5" s="1"/>
  <c r="D528" i="5"/>
  <c r="F528" i="5" s="1"/>
  <c r="D529" i="5"/>
  <c r="F529" i="5" s="1"/>
  <c r="D530" i="5"/>
  <c r="F530" i="5" s="1"/>
  <c r="D531" i="5"/>
  <c r="F531" i="5" s="1"/>
  <c r="D532" i="5"/>
  <c r="F532" i="5" s="1"/>
  <c r="D533" i="5"/>
  <c r="F533" i="5" s="1"/>
  <c r="D534" i="5"/>
  <c r="F534" i="5" s="1"/>
  <c r="D535" i="5"/>
  <c r="F535" i="5" s="1"/>
  <c r="D536" i="5"/>
  <c r="F536" i="5" s="1"/>
  <c r="D537" i="5"/>
  <c r="F537" i="5" s="1"/>
  <c r="D538" i="5"/>
  <c r="F538" i="5" s="1"/>
  <c r="D539" i="5"/>
  <c r="F539" i="5" s="1"/>
  <c r="D540" i="5"/>
  <c r="F540" i="5" s="1"/>
  <c r="D541" i="5"/>
  <c r="F541" i="5" s="1"/>
  <c r="D542" i="5"/>
  <c r="F542" i="5" s="1"/>
  <c r="D543" i="5"/>
  <c r="F543" i="5" s="1"/>
  <c r="D544" i="5"/>
  <c r="F544" i="5" s="1"/>
  <c r="D545" i="5"/>
  <c r="F545" i="5" s="1"/>
  <c r="D546" i="5"/>
  <c r="F546" i="5" s="1"/>
  <c r="D547" i="5"/>
  <c r="F547" i="5" s="1"/>
  <c r="D548" i="5"/>
  <c r="F548" i="5" s="1"/>
  <c r="D549" i="5"/>
  <c r="F549" i="5" s="1"/>
  <c r="D550" i="5"/>
  <c r="F550" i="5" s="1"/>
  <c r="D551" i="5"/>
  <c r="F551" i="5" s="1"/>
  <c r="D552" i="5"/>
  <c r="F552" i="5" s="1"/>
  <c r="D553" i="5"/>
  <c r="F553" i="5" s="1"/>
  <c r="D554" i="5"/>
  <c r="F554" i="5" s="1"/>
  <c r="D555" i="5"/>
  <c r="F555" i="5" s="1"/>
  <c r="D556" i="5"/>
  <c r="F556" i="5" s="1"/>
  <c r="D557" i="5"/>
  <c r="F557" i="5" s="1"/>
  <c r="D558" i="5"/>
  <c r="F558" i="5" s="1"/>
  <c r="D559" i="5"/>
  <c r="F559" i="5" s="1"/>
  <c r="D560" i="5"/>
  <c r="F560" i="5" s="1"/>
  <c r="D561" i="5"/>
  <c r="F561" i="5" s="1"/>
  <c r="D562" i="5"/>
  <c r="F562" i="5" s="1"/>
  <c r="D563" i="5"/>
  <c r="F563" i="5" s="1"/>
  <c r="D564" i="5"/>
  <c r="F564" i="5" s="1"/>
  <c r="D565" i="5"/>
  <c r="F565" i="5" s="1"/>
  <c r="D566" i="5"/>
  <c r="F566" i="5" s="1"/>
  <c r="D567" i="5"/>
  <c r="F567" i="5" s="1"/>
  <c r="D568" i="5"/>
  <c r="F568" i="5" s="1"/>
  <c r="D569" i="5"/>
  <c r="F569" i="5" s="1"/>
  <c r="D570" i="5"/>
  <c r="F570" i="5" s="1"/>
  <c r="D571" i="5"/>
  <c r="F571" i="5" s="1"/>
  <c r="D572" i="5"/>
  <c r="F572" i="5" s="1"/>
  <c r="D573" i="5"/>
  <c r="F573" i="5" s="1"/>
  <c r="D574" i="5"/>
  <c r="F574" i="5" s="1"/>
  <c r="D575" i="5"/>
  <c r="F575" i="5" s="1"/>
  <c r="D576" i="5"/>
  <c r="F576" i="5" s="1"/>
  <c r="D577" i="5"/>
  <c r="F577" i="5" s="1"/>
  <c r="D578" i="5"/>
  <c r="F578" i="5" s="1"/>
  <c r="D579" i="5"/>
  <c r="F579" i="5" s="1"/>
  <c r="D580" i="5"/>
  <c r="F580" i="5" s="1"/>
  <c r="D581" i="5"/>
  <c r="F581" i="5" s="1"/>
  <c r="D582" i="5"/>
  <c r="F582" i="5" s="1"/>
  <c r="D583" i="5"/>
  <c r="F583" i="5" s="1"/>
  <c r="D584" i="5"/>
  <c r="F584" i="5" s="1"/>
  <c r="D585" i="5"/>
  <c r="F585" i="5" s="1"/>
  <c r="D586" i="5"/>
  <c r="F586" i="5" s="1"/>
  <c r="D587" i="5"/>
  <c r="F587" i="5" s="1"/>
  <c r="D588" i="5"/>
  <c r="F588" i="5" s="1"/>
  <c r="D589" i="5"/>
  <c r="F589" i="5" s="1"/>
  <c r="D590" i="5"/>
  <c r="F590" i="5" s="1"/>
  <c r="D591" i="5"/>
  <c r="F591" i="5" s="1"/>
  <c r="D592" i="5"/>
  <c r="F592" i="5" s="1"/>
  <c r="D593" i="5"/>
  <c r="F593" i="5" s="1"/>
  <c r="D594" i="5"/>
  <c r="F594" i="5" s="1"/>
  <c r="D595" i="5"/>
  <c r="F595" i="5" s="1"/>
  <c r="D596" i="5"/>
  <c r="F596" i="5" s="1"/>
  <c r="D597" i="5"/>
  <c r="F597" i="5" s="1"/>
  <c r="D598" i="5"/>
  <c r="F598" i="5" s="1"/>
  <c r="D599" i="5"/>
  <c r="D600" i="5"/>
  <c r="F600" i="5" s="1"/>
  <c r="D601" i="5"/>
  <c r="F601" i="5" s="1"/>
  <c r="D602" i="5"/>
  <c r="F602" i="5" s="1"/>
  <c r="D603" i="5"/>
  <c r="F603" i="5" s="1"/>
  <c r="D604" i="5"/>
  <c r="F604" i="5" s="1"/>
  <c r="D605" i="5"/>
  <c r="F605" i="5" s="1"/>
  <c r="D606" i="5"/>
  <c r="F606" i="5" s="1"/>
  <c r="D607" i="5"/>
  <c r="F607" i="5" s="1"/>
  <c r="D608" i="5"/>
  <c r="F608" i="5" s="1"/>
  <c r="D609" i="5"/>
  <c r="F609" i="5" s="1"/>
  <c r="D610" i="5"/>
  <c r="F610" i="5" s="1"/>
  <c r="D611" i="5"/>
  <c r="F611" i="5" s="1"/>
  <c r="D612" i="5"/>
  <c r="F612" i="5" s="1"/>
  <c r="D613" i="5"/>
  <c r="F613" i="5" s="1"/>
  <c r="D614" i="5"/>
  <c r="F614" i="5" s="1"/>
  <c r="D615" i="5"/>
  <c r="F615" i="5" s="1"/>
  <c r="D616" i="5"/>
  <c r="F616" i="5" s="1"/>
  <c r="D617" i="5"/>
  <c r="F617" i="5" s="1"/>
  <c r="D618" i="5"/>
  <c r="F618" i="5" s="1"/>
  <c r="D619" i="5"/>
  <c r="F619" i="5" s="1"/>
  <c r="D620" i="5"/>
  <c r="F620" i="5" s="1"/>
  <c r="D621" i="5"/>
  <c r="F621" i="5" s="1"/>
  <c r="D622" i="5"/>
  <c r="F622" i="5" s="1"/>
  <c r="D623" i="5"/>
  <c r="F623" i="5" s="1"/>
  <c r="D624" i="5"/>
  <c r="F624" i="5" s="1"/>
  <c r="D625" i="5"/>
  <c r="F625" i="5" s="1"/>
  <c r="D626" i="5"/>
  <c r="F626" i="5" s="1"/>
  <c r="D627" i="5"/>
  <c r="F627" i="5" s="1"/>
  <c r="D628" i="5"/>
  <c r="F628" i="5" s="1"/>
  <c r="D629" i="5"/>
  <c r="F629" i="5" s="1"/>
  <c r="D630" i="5"/>
  <c r="F630" i="5" s="1"/>
  <c r="D631" i="5"/>
  <c r="F631" i="5" s="1"/>
  <c r="D632" i="5"/>
  <c r="F632" i="5" s="1"/>
  <c r="D633" i="5"/>
  <c r="F633" i="5" s="1"/>
  <c r="D634" i="5"/>
  <c r="F634" i="5" s="1"/>
  <c r="D635" i="5"/>
  <c r="F635" i="5" s="1"/>
  <c r="D636" i="5"/>
  <c r="F636" i="5" s="1"/>
  <c r="D637" i="5"/>
  <c r="F637" i="5" s="1"/>
  <c r="D638" i="5"/>
  <c r="F638" i="5" s="1"/>
  <c r="D639" i="5"/>
  <c r="F639" i="5" s="1"/>
  <c r="D640" i="5"/>
  <c r="F640" i="5" s="1"/>
  <c r="D641" i="5"/>
  <c r="F641" i="5" s="1"/>
  <c r="D642" i="5"/>
  <c r="F642" i="5" s="1"/>
  <c r="D643" i="5"/>
  <c r="F643" i="5" s="1"/>
  <c r="D644" i="5"/>
  <c r="F644" i="5" s="1"/>
  <c r="D645" i="5"/>
  <c r="F645" i="5" s="1"/>
  <c r="D646" i="5"/>
  <c r="F646" i="5" s="1"/>
  <c r="D647" i="5"/>
  <c r="F647" i="5" s="1"/>
  <c r="D648" i="5"/>
  <c r="F648" i="5" s="1"/>
  <c r="D649" i="5"/>
  <c r="F649" i="5" s="1"/>
  <c r="D650" i="5"/>
  <c r="F650" i="5" s="1"/>
  <c r="D651" i="5"/>
  <c r="F651" i="5" s="1"/>
  <c r="D652" i="5"/>
  <c r="F652" i="5" s="1"/>
  <c r="D653" i="5"/>
  <c r="F653" i="5" s="1"/>
  <c r="D654" i="5"/>
  <c r="F654" i="5" s="1"/>
  <c r="D655" i="5"/>
  <c r="F655" i="5" s="1"/>
  <c r="D656" i="5"/>
  <c r="F656" i="5" s="1"/>
  <c r="D657" i="5"/>
  <c r="F657" i="5" s="1"/>
  <c r="D658" i="5"/>
  <c r="F658" i="5" s="1"/>
  <c r="D659" i="5"/>
  <c r="F659" i="5" s="1"/>
  <c r="D660" i="5"/>
  <c r="F660" i="5" s="1"/>
  <c r="D661" i="5"/>
  <c r="F661" i="5" s="1"/>
  <c r="D662" i="5"/>
  <c r="F662" i="5" s="1"/>
  <c r="D663" i="5"/>
  <c r="F663" i="5" s="1"/>
  <c r="D664" i="5"/>
  <c r="F664" i="5" s="1"/>
  <c r="D665" i="5"/>
  <c r="F665" i="5" s="1"/>
  <c r="D666" i="5"/>
  <c r="F666" i="5" s="1"/>
  <c r="D667" i="5"/>
  <c r="F667" i="5" s="1"/>
  <c r="D668" i="5"/>
  <c r="F668" i="5" s="1"/>
  <c r="D669" i="5"/>
  <c r="F669" i="5" s="1"/>
  <c r="D670" i="5"/>
  <c r="F670" i="5" s="1"/>
  <c r="D671" i="5"/>
  <c r="F671" i="5" s="1"/>
  <c r="D672" i="5"/>
  <c r="F672" i="5" s="1"/>
  <c r="D673" i="5"/>
  <c r="F673" i="5" s="1"/>
  <c r="D674" i="5"/>
  <c r="F674" i="5" s="1"/>
  <c r="D675" i="5"/>
  <c r="F675" i="5" s="1"/>
  <c r="D676" i="5"/>
  <c r="F676" i="5" s="1"/>
  <c r="D677" i="5"/>
  <c r="F677" i="5" s="1"/>
  <c r="D678" i="5"/>
  <c r="F678" i="5" s="1"/>
  <c r="D679" i="5"/>
  <c r="F679" i="5" s="1"/>
  <c r="D680" i="5"/>
  <c r="F680" i="5" s="1"/>
  <c r="D681" i="5"/>
  <c r="F681" i="5" s="1"/>
  <c r="D682" i="5"/>
  <c r="D683" i="5"/>
  <c r="F683" i="5" s="1"/>
  <c r="D684" i="5"/>
  <c r="F684" i="5" s="1"/>
  <c r="D685" i="5"/>
  <c r="F685" i="5" s="1"/>
  <c r="D686" i="5"/>
  <c r="F686" i="5" s="1"/>
  <c r="D687" i="5"/>
  <c r="F687" i="5" s="1"/>
  <c r="D688" i="5"/>
  <c r="F688" i="5" s="1"/>
  <c r="D689" i="5"/>
  <c r="F689" i="5" s="1"/>
  <c r="D690" i="5"/>
  <c r="F690" i="5" s="1"/>
  <c r="D691" i="5"/>
  <c r="F691" i="5" s="1"/>
  <c r="D692" i="5"/>
  <c r="F692" i="5" s="1"/>
  <c r="D693" i="5"/>
  <c r="F693" i="5" s="1"/>
  <c r="D694" i="5"/>
  <c r="F694" i="5" s="1"/>
  <c r="D695" i="5"/>
  <c r="F695" i="5" s="1"/>
  <c r="D696" i="5"/>
  <c r="F696" i="5" s="1"/>
  <c r="D697" i="5"/>
  <c r="F697" i="5" s="1"/>
  <c r="D698" i="5"/>
  <c r="F698" i="5" s="1"/>
  <c r="D699" i="5"/>
  <c r="F699" i="5" s="1"/>
  <c r="D700" i="5"/>
  <c r="F700" i="5" s="1"/>
  <c r="D701" i="5"/>
  <c r="F701" i="5" s="1"/>
  <c r="D702" i="5"/>
  <c r="F702" i="5" s="1"/>
  <c r="D703" i="5"/>
  <c r="F703" i="5" s="1"/>
  <c r="D704" i="5"/>
  <c r="F704" i="5" s="1"/>
  <c r="D705" i="5"/>
  <c r="F705" i="5" s="1"/>
  <c r="D706" i="5"/>
  <c r="F706" i="5" s="1"/>
  <c r="D707" i="5"/>
  <c r="F707" i="5" s="1"/>
  <c r="D708" i="5"/>
  <c r="F708" i="5" s="1"/>
  <c r="D709" i="5"/>
  <c r="F709" i="5" s="1"/>
  <c r="D710" i="5"/>
  <c r="F710" i="5" s="1"/>
  <c r="D711" i="5"/>
  <c r="F711" i="5" s="1"/>
  <c r="D712" i="5"/>
  <c r="F712" i="5" s="1"/>
  <c r="D713" i="5"/>
  <c r="F713" i="5" s="1"/>
  <c r="D714" i="5"/>
  <c r="D715" i="5"/>
  <c r="F715" i="5" s="1"/>
  <c r="D716" i="5"/>
  <c r="F716" i="5" s="1"/>
  <c r="D717" i="5"/>
  <c r="F717" i="5" s="1"/>
  <c r="D718" i="5"/>
  <c r="F718" i="5" s="1"/>
  <c r="D719" i="5"/>
  <c r="F719" i="5" s="1"/>
  <c r="D720" i="5"/>
  <c r="F720" i="5" s="1"/>
  <c r="D721" i="5"/>
  <c r="F721" i="5" s="1"/>
  <c r="D722" i="5"/>
  <c r="F722" i="5" s="1"/>
  <c r="D723" i="5"/>
  <c r="F723" i="5" s="1"/>
  <c r="D724" i="5"/>
  <c r="F724" i="5" s="1"/>
  <c r="D725" i="5"/>
  <c r="F725" i="5" s="1"/>
  <c r="D726" i="5"/>
  <c r="F726" i="5" s="1"/>
  <c r="D727" i="5"/>
  <c r="F727" i="5" s="1"/>
  <c r="D728" i="5"/>
  <c r="F728" i="5" s="1"/>
  <c r="D729" i="5"/>
  <c r="F729" i="5" s="1"/>
  <c r="D730" i="5"/>
  <c r="F730" i="5" s="1"/>
  <c r="D731" i="5"/>
  <c r="F731" i="5" s="1"/>
  <c r="D732" i="5"/>
  <c r="F732" i="5" s="1"/>
  <c r="D733" i="5"/>
  <c r="F733" i="5" s="1"/>
  <c r="D734" i="5"/>
  <c r="F734" i="5" s="1"/>
  <c r="D735" i="5"/>
  <c r="F735" i="5" s="1"/>
  <c r="D736" i="5"/>
  <c r="F736" i="5" s="1"/>
  <c r="D737" i="5"/>
  <c r="F737" i="5" s="1"/>
  <c r="D738" i="5"/>
  <c r="F738" i="5" s="1"/>
  <c r="D739" i="5"/>
  <c r="F739" i="5" s="1"/>
  <c r="D740" i="5"/>
  <c r="F740" i="5" s="1"/>
  <c r="D741" i="5"/>
  <c r="F741" i="5" s="1"/>
  <c r="D742" i="5"/>
  <c r="F742" i="5" s="1"/>
  <c r="D743" i="5"/>
  <c r="F743" i="5" s="1"/>
  <c r="D744" i="5"/>
  <c r="F744" i="5" s="1"/>
  <c r="D745" i="5"/>
  <c r="F745" i="5" s="1"/>
  <c r="D746" i="5"/>
  <c r="D747" i="5"/>
  <c r="F747" i="5" s="1"/>
  <c r="D748" i="5"/>
  <c r="F748" i="5" s="1"/>
  <c r="D749" i="5"/>
  <c r="F749" i="5" s="1"/>
  <c r="D750" i="5"/>
  <c r="F750" i="5" s="1"/>
  <c r="D751" i="5"/>
  <c r="F751" i="5" s="1"/>
  <c r="D752" i="5"/>
  <c r="F752" i="5" s="1"/>
  <c r="D753" i="5"/>
  <c r="F753" i="5" s="1"/>
  <c r="D754" i="5"/>
  <c r="F754" i="5" s="1"/>
  <c r="D755" i="5"/>
  <c r="F755" i="5" s="1"/>
  <c r="D756" i="5"/>
  <c r="F756" i="5" s="1"/>
  <c r="D757" i="5"/>
  <c r="F757" i="5" s="1"/>
  <c r="D758" i="5"/>
  <c r="F758" i="5" s="1"/>
  <c r="D759" i="5"/>
  <c r="F759" i="5" s="1"/>
  <c r="D760" i="5"/>
  <c r="F760" i="5" s="1"/>
  <c r="D761" i="5"/>
  <c r="F761" i="5" s="1"/>
  <c r="D762" i="5"/>
  <c r="F762" i="5" s="1"/>
  <c r="D763" i="5"/>
  <c r="F763" i="5" s="1"/>
  <c r="D764" i="5"/>
  <c r="F764" i="5" s="1"/>
  <c r="D765" i="5"/>
  <c r="F765" i="5" s="1"/>
  <c r="D766" i="5"/>
  <c r="F766" i="5" s="1"/>
  <c r="D767" i="5"/>
  <c r="F767" i="5" s="1"/>
  <c r="D768" i="5"/>
  <c r="F768" i="5" s="1"/>
  <c r="D769" i="5"/>
  <c r="F769" i="5" s="1"/>
  <c r="D770" i="5"/>
  <c r="F770" i="5" s="1"/>
  <c r="D771" i="5"/>
  <c r="F771" i="5" s="1"/>
  <c r="D772" i="5"/>
  <c r="F772" i="5" s="1"/>
  <c r="D773" i="5"/>
  <c r="F773" i="5" s="1"/>
  <c r="D774" i="5"/>
  <c r="F774" i="5" s="1"/>
  <c r="D775" i="5"/>
  <c r="F775" i="5" s="1"/>
  <c r="D776" i="5"/>
  <c r="F776" i="5" s="1"/>
  <c r="D777" i="5"/>
  <c r="F777" i="5" s="1"/>
  <c r="D778" i="5"/>
  <c r="F778" i="5" s="1"/>
  <c r="D779" i="5"/>
  <c r="F779" i="5" s="1"/>
  <c r="D780" i="5"/>
  <c r="F780" i="5" s="1"/>
  <c r="D781" i="5"/>
  <c r="F781" i="5" s="1"/>
  <c r="D782" i="5"/>
  <c r="F782" i="5" s="1"/>
  <c r="D783" i="5"/>
  <c r="F783" i="5" s="1"/>
  <c r="D784" i="5"/>
  <c r="F784" i="5" s="1"/>
  <c r="D785" i="5"/>
  <c r="F785" i="5" s="1"/>
  <c r="D786" i="5"/>
  <c r="F786" i="5" s="1"/>
  <c r="D787" i="5"/>
  <c r="F787" i="5" s="1"/>
  <c r="D788" i="5"/>
  <c r="F788" i="5" s="1"/>
  <c r="D789" i="5"/>
  <c r="F789" i="5" s="1"/>
  <c r="D790" i="5"/>
  <c r="F790" i="5" s="1"/>
  <c r="D791" i="5"/>
  <c r="F791" i="5" s="1"/>
  <c r="D792" i="5"/>
  <c r="F792" i="5" s="1"/>
  <c r="D793" i="5"/>
  <c r="F793" i="5" s="1"/>
  <c r="D794" i="5"/>
  <c r="F794" i="5" s="1"/>
  <c r="D795" i="5"/>
  <c r="F795" i="5" s="1"/>
  <c r="D796" i="5"/>
  <c r="F796" i="5" s="1"/>
  <c r="D797" i="5"/>
  <c r="F797" i="5" s="1"/>
  <c r="D798" i="5"/>
  <c r="F798" i="5" s="1"/>
  <c r="D799" i="5"/>
  <c r="F799" i="5" s="1"/>
  <c r="D800" i="5"/>
  <c r="F800" i="5" s="1"/>
  <c r="D801" i="5"/>
  <c r="F801" i="5" s="1"/>
  <c r="D802" i="5"/>
  <c r="F802" i="5" s="1"/>
  <c r="D803" i="5"/>
  <c r="F803" i="5" s="1"/>
  <c r="D804" i="5"/>
  <c r="F804" i="5" s="1"/>
  <c r="D805" i="5"/>
  <c r="F805" i="5" s="1"/>
  <c r="D806" i="5"/>
  <c r="F806" i="5" s="1"/>
  <c r="D807" i="5"/>
  <c r="F807" i="5" s="1"/>
  <c r="D808" i="5"/>
  <c r="F808" i="5" s="1"/>
  <c r="D809" i="5"/>
  <c r="F809" i="5" s="1"/>
  <c r="D810" i="5"/>
  <c r="F810" i="5" s="1"/>
  <c r="D811" i="5"/>
  <c r="F811" i="5" s="1"/>
  <c r="D812" i="5"/>
  <c r="F812" i="5" s="1"/>
  <c r="D813" i="5"/>
  <c r="F813" i="5" s="1"/>
  <c r="D814" i="5"/>
  <c r="F814" i="5" s="1"/>
  <c r="D815" i="5"/>
  <c r="F815" i="5" s="1"/>
  <c r="D816" i="5"/>
  <c r="F816" i="5" s="1"/>
  <c r="D817" i="5"/>
  <c r="F817" i="5" s="1"/>
  <c r="D818" i="5"/>
  <c r="F818" i="5" s="1"/>
  <c r="D819" i="5"/>
  <c r="F819" i="5" s="1"/>
  <c r="D820" i="5"/>
  <c r="F820" i="5" s="1"/>
  <c r="D821" i="5"/>
  <c r="F821" i="5" s="1"/>
  <c r="D822" i="5"/>
  <c r="F822" i="5" s="1"/>
  <c r="D823" i="5"/>
  <c r="F823" i="5" s="1"/>
  <c r="D824" i="5"/>
  <c r="F824" i="5" s="1"/>
  <c r="D825" i="5"/>
  <c r="F825" i="5" s="1"/>
  <c r="D826" i="5"/>
  <c r="F826" i="5" s="1"/>
  <c r="D827" i="5"/>
  <c r="F827" i="5" s="1"/>
  <c r="D828" i="5"/>
  <c r="F828" i="5" s="1"/>
  <c r="D829" i="5"/>
  <c r="F829" i="5" s="1"/>
  <c r="D830" i="5"/>
  <c r="F830" i="5" s="1"/>
  <c r="D831" i="5"/>
  <c r="F831" i="5" s="1"/>
  <c r="D832" i="5"/>
  <c r="F832" i="5" s="1"/>
  <c r="D833" i="5"/>
  <c r="F833" i="5" s="1"/>
  <c r="D834" i="5"/>
  <c r="F834" i="5" s="1"/>
  <c r="D835" i="5"/>
  <c r="F835" i="5" s="1"/>
  <c r="D836" i="5"/>
  <c r="F836" i="5" s="1"/>
  <c r="D837" i="5"/>
  <c r="F837" i="5" s="1"/>
  <c r="D838" i="5"/>
  <c r="F838" i="5" s="1"/>
  <c r="D839" i="5"/>
  <c r="F839" i="5" s="1"/>
  <c r="D840" i="5"/>
  <c r="F840" i="5" s="1"/>
  <c r="D841" i="5"/>
  <c r="F841" i="5" s="1"/>
  <c r="D842" i="5"/>
  <c r="F842" i="5" s="1"/>
  <c r="D843" i="5"/>
  <c r="F843" i="5" s="1"/>
  <c r="D844" i="5"/>
  <c r="F844" i="5" s="1"/>
  <c r="D845" i="5"/>
  <c r="F845" i="5" s="1"/>
  <c r="D846" i="5"/>
  <c r="F846" i="5" s="1"/>
  <c r="D847" i="5"/>
  <c r="F847" i="5" s="1"/>
  <c r="D848" i="5"/>
  <c r="F848" i="5" s="1"/>
  <c r="D849" i="5"/>
  <c r="F849" i="5" s="1"/>
  <c r="D850" i="5"/>
  <c r="F850" i="5" s="1"/>
  <c r="D851" i="5"/>
  <c r="F851" i="5" s="1"/>
  <c r="D852" i="5"/>
  <c r="F852" i="5" s="1"/>
  <c r="D853" i="5"/>
  <c r="F853" i="5" s="1"/>
  <c r="D854" i="5"/>
  <c r="F854" i="5" s="1"/>
  <c r="D855" i="5"/>
  <c r="F855" i="5" s="1"/>
  <c r="D856" i="5"/>
  <c r="F856" i="5" s="1"/>
  <c r="D857" i="5"/>
  <c r="F857" i="5" s="1"/>
  <c r="D858" i="5"/>
  <c r="F858" i="5" s="1"/>
  <c r="D859" i="5"/>
  <c r="F859" i="5" s="1"/>
  <c r="D860" i="5"/>
  <c r="F860" i="5" s="1"/>
  <c r="D861" i="5"/>
  <c r="F861" i="5" s="1"/>
  <c r="D862" i="5"/>
  <c r="F862" i="5" s="1"/>
  <c r="D863" i="5"/>
  <c r="F863" i="5" s="1"/>
  <c r="D864" i="5"/>
  <c r="F864" i="5" s="1"/>
  <c r="D865" i="5"/>
  <c r="F865" i="5" s="1"/>
  <c r="D866" i="5"/>
  <c r="F866" i="5" s="1"/>
  <c r="D867" i="5"/>
  <c r="F867" i="5" s="1"/>
  <c r="D868" i="5"/>
  <c r="F868" i="5" s="1"/>
  <c r="D869" i="5"/>
  <c r="F869" i="5" s="1"/>
  <c r="D870" i="5"/>
  <c r="F870" i="5" s="1"/>
  <c r="D871" i="5"/>
  <c r="F871" i="5" s="1"/>
  <c r="D872" i="5"/>
  <c r="F872" i="5" s="1"/>
  <c r="D873" i="5"/>
  <c r="F873" i="5" s="1"/>
  <c r="D874" i="5"/>
  <c r="F874" i="5" s="1"/>
  <c r="D875" i="5"/>
  <c r="F875" i="5" s="1"/>
  <c r="D876" i="5"/>
  <c r="F876" i="5" s="1"/>
  <c r="D877" i="5"/>
  <c r="F877" i="5" s="1"/>
  <c r="D878" i="5"/>
  <c r="F878" i="5" s="1"/>
  <c r="D879" i="5"/>
  <c r="F879" i="5" s="1"/>
  <c r="D880" i="5"/>
  <c r="F880" i="5" s="1"/>
  <c r="D881" i="5"/>
  <c r="F881" i="5" s="1"/>
  <c r="D882" i="5"/>
  <c r="F882" i="5" s="1"/>
  <c r="D883" i="5"/>
  <c r="F883" i="5" s="1"/>
  <c r="D884" i="5"/>
  <c r="F884" i="5" s="1"/>
  <c r="D885" i="5"/>
  <c r="F885" i="5" s="1"/>
  <c r="D886" i="5"/>
  <c r="F886" i="5" s="1"/>
  <c r="D887" i="5"/>
  <c r="F887" i="5" s="1"/>
  <c r="D888" i="5"/>
  <c r="F888" i="5" s="1"/>
  <c r="D889" i="5"/>
  <c r="F889" i="5" s="1"/>
  <c r="D890" i="5"/>
  <c r="F890" i="5" s="1"/>
  <c r="D891" i="5"/>
  <c r="F891" i="5" s="1"/>
  <c r="D892" i="5"/>
  <c r="F892" i="5" s="1"/>
  <c r="D893" i="5"/>
  <c r="F893" i="5" s="1"/>
  <c r="D894" i="5"/>
  <c r="F894" i="5" s="1"/>
  <c r="D895" i="5"/>
  <c r="F895" i="5" s="1"/>
  <c r="D896" i="5"/>
  <c r="F896" i="5" s="1"/>
  <c r="D897" i="5"/>
  <c r="F897" i="5" s="1"/>
  <c r="D898" i="5"/>
  <c r="F898" i="5" s="1"/>
  <c r="D899" i="5"/>
  <c r="F899" i="5" s="1"/>
  <c r="D900" i="5"/>
  <c r="F900" i="5" s="1"/>
  <c r="D901" i="5"/>
  <c r="F901" i="5" s="1"/>
  <c r="D902" i="5"/>
  <c r="F902" i="5" s="1"/>
  <c r="D903" i="5"/>
  <c r="F903" i="5" s="1"/>
  <c r="D904" i="5"/>
  <c r="F904" i="5" s="1"/>
  <c r="D905" i="5"/>
  <c r="F905" i="5" s="1"/>
  <c r="D906" i="5"/>
  <c r="F906" i="5" s="1"/>
  <c r="D907" i="5"/>
  <c r="F907" i="5" s="1"/>
  <c r="D908" i="5"/>
  <c r="F908" i="5" s="1"/>
  <c r="D909" i="5"/>
  <c r="F909" i="5" s="1"/>
  <c r="D910" i="5"/>
  <c r="F910" i="5" s="1"/>
  <c r="D911" i="5"/>
  <c r="F911" i="5" s="1"/>
  <c r="D912" i="5"/>
  <c r="F912" i="5" s="1"/>
  <c r="D913" i="5"/>
  <c r="F913" i="5" s="1"/>
  <c r="D914" i="5"/>
  <c r="F914" i="5" s="1"/>
  <c r="D915" i="5"/>
  <c r="F915" i="5" s="1"/>
  <c r="D916" i="5"/>
  <c r="F916" i="5" s="1"/>
  <c r="D917" i="5"/>
  <c r="F917" i="5" s="1"/>
  <c r="D918" i="5"/>
  <c r="F918" i="5" s="1"/>
  <c r="D919" i="5"/>
  <c r="F919" i="5" s="1"/>
  <c r="D920" i="5"/>
  <c r="F920" i="5" s="1"/>
  <c r="D921" i="5"/>
  <c r="F921" i="5" s="1"/>
  <c r="D922" i="5"/>
  <c r="F922" i="5" s="1"/>
  <c r="D923" i="5"/>
  <c r="F923" i="5" s="1"/>
  <c r="D924" i="5"/>
  <c r="F924" i="5" s="1"/>
  <c r="D925" i="5"/>
  <c r="F925" i="5" s="1"/>
  <c r="D926" i="5"/>
  <c r="F926" i="5" s="1"/>
  <c r="D927" i="5"/>
  <c r="F927" i="5" s="1"/>
  <c r="D928" i="5"/>
  <c r="F928" i="5" s="1"/>
  <c r="D929" i="5"/>
  <c r="F929" i="5" s="1"/>
  <c r="D930" i="5"/>
  <c r="F930" i="5" s="1"/>
  <c r="D931" i="5"/>
  <c r="F931" i="5" s="1"/>
  <c r="D932" i="5"/>
  <c r="F932" i="5" s="1"/>
  <c r="D933" i="5"/>
  <c r="F933" i="5" s="1"/>
  <c r="D934" i="5"/>
  <c r="F934" i="5" s="1"/>
  <c r="D935" i="5"/>
  <c r="F935" i="5" s="1"/>
  <c r="D936" i="5"/>
  <c r="F936" i="5" s="1"/>
  <c r="D937" i="5"/>
  <c r="F937" i="5" s="1"/>
  <c r="D938" i="5"/>
  <c r="F938" i="5" s="1"/>
  <c r="D939" i="5"/>
  <c r="F939" i="5" s="1"/>
  <c r="D940" i="5"/>
  <c r="F940" i="5" s="1"/>
  <c r="D941" i="5"/>
  <c r="F941" i="5" s="1"/>
  <c r="D942" i="5"/>
  <c r="F942" i="5" s="1"/>
  <c r="D943" i="5"/>
  <c r="F943" i="5" s="1"/>
  <c r="D944" i="5"/>
  <c r="F944" i="5" s="1"/>
  <c r="D945" i="5"/>
  <c r="F945" i="5" s="1"/>
  <c r="D946" i="5"/>
  <c r="F946" i="5" s="1"/>
  <c r="D947" i="5"/>
  <c r="F947" i="5" s="1"/>
  <c r="D948" i="5"/>
  <c r="F948" i="5" s="1"/>
  <c r="D949" i="5"/>
  <c r="F949" i="5" s="1"/>
  <c r="D950" i="5"/>
  <c r="F950" i="5" s="1"/>
  <c r="D951" i="5"/>
  <c r="F951" i="5" s="1"/>
  <c r="D952" i="5"/>
  <c r="F952" i="5" s="1"/>
  <c r="D953" i="5"/>
  <c r="F953" i="5" s="1"/>
  <c r="D954" i="5"/>
  <c r="F954" i="5" s="1"/>
  <c r="D955" i="5"/>
  <c r="F955" i="5" s="1"/>
  <c r="D956" i="5"/>
  <c r="F956" i="5" s="1"/>
  <c r="D957" i="5"/>
  <c r="F957" i="5" s="1"/>
  <c r="D958" i="5"/>
  <c r="F958" i="5" s="1"/>
  <c r="D959" i="5"/>
  <c r="F959" i="5" s="1"/>
  <c r="D960" i="5"/>
  <c r="F960" i="5" s="1"/>
  <c r="D961" i="5"/>
  <c r="F961" i="5" s="1"/>
  <c r="D962" i="5"/>
  <c r="F962" i="5" s="1"/>
  <c r="D963" i="5"/>
  <c r="F963" i="5" s="1"/>
  <c r="D964" i="5"/>
  <c r="F964" i="5" s="1"/>
  <c r="D965" i="5"/>
  <c r="F965" i="5" s="1"/>
  <c r="D966" i="5"/>
  <c r="F966" i="5" s="1"/>
  <c r="D967" i="5"/>
  <c r="F967" i="5" s="1"/>
  <c r="D968" i="5"/>
  <c r="F968" i="5" s="1"/>
  <c r="D969" i="5"/>
  <c r="F969" i="5" s="1"/>
  <c r="D970" i="5"/>
  <c r="F970" i="5" s="1"/>
  <c r="D971" i="5"/>
  <c r="F971" i="5" s="1"/>
  <c r="D972" i="5"/>
  <c r="F972" i="5" s="1"/>
  <c r="D973" i="5"/>
  <c r="F973" i="5" s="1"/>
  <c r="D974" i="5"/>
  <c r="F974" i="5" s="1"/>
  <c r="D975" i="5"/>
  <c r="F975" i="5" s="1"/>
  <c r="D976" i="5"/>
  <c r="F976" i="5" s="1"/>
  <c r="D977" i="5"/>
  <c r="F977" i="5" s="1"/>
  <c r="D978" i="5"/>
  <c r="F978" i="5" s="1"/>
  <c r="D979" i="5"/>
  <c r="F979" i="5" s="1"/>
  <c r="D980" i="5"/>
  <c r="F980" i="5" s="1"/>
  <c r="D981" i="5"/>
  <c r="F981" i="5" s="1"/>
  <c r="D982" i="5"/>
  <c r="F982" i="5" s="1"/>
  <c r="D983" i="5"/>
  <c r="F983" i="5" s="1"/>
  <c r="D984" i="5"/>
  <c r="F984" i="5" s="1"/>
  <c r="D985" i="5"/>
  <c r="F985" i="5" s="1"/>
  <c r="D986" i="5"/>
  <c r="F986" i="5" s="1"/>
  <c r="D987" i="5"/>
  <c r="F987" i="5" s="1"/>
  <c r="D988" i="5"/>
  <c r="F988" i="5" s="1"/>
  <c r="D989" i="5"/>
  <c r="F989" i="5" s="1"/>
  <c r="D990" i="5"/>
  <c r="F990" i="5" s="1"/>
  <c r="D991" i="5"/>
  <c r="F991" i="5" s="1"/>
  <c r="D992" i="5"/>
  <c r="F992" i="5" s="1"/>
  <c r="D993" i="5"/>
  <c r="F993" i="5" s="1"/>
  <c r="D994" i="5"/>
  <c r="F994" i="5" s="1"/>
  <c r="D995" i="5"/>
  <c r="F995" i="5" s="1"/>
  <c r="D996" i="5"/>
  <c r="F996" i="5" s="1"/>
  <c r="D997" i="5"/>
  <c r="F997" i="5" s="1"/>
  <c r="D998" i="5"/>
  <c r="F998" i="5" s="1"/>
  <c r="D999" i="5"/>
  <c r="F999" i="5" s="1"/>
  <c r="D1000" i="5"/>
  <c r="F1000" i="5" s="1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A6" i="4"/>
  <c r="V22" i="2"/>
  <c r="V33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T22" i="2"/>
  <c r="T33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U22" i="2"/>
  <c r="U33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A25" i="4"/>
  <c r="A3" i="4"/>
  <c r="A4" i="4"/>
  <c r="A5" i="4"/>
  <c r="A7" i="4"/>
  <c r="A8" i="4"/>
  <c r="A9" i="4"/>
  <c r="A11" i="4"/>
  <c r="A12" i="4"/>
  <c r="A16" i="4"/>
  <c r="A17" i="4"/>
  <c r="A18" i="4"/>
  <c r="A19" i="4"/>
  <c r="A20" i="4"/>
  <c r="A21" i="4"/>
  <c r="A22" i="4"/>
  <c r="A23" i="4"/>
  <c r="A24" i="4"/>
  <c r="A2" i="4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4" i="2"/>
  <c r="F25" i="5" l="1"/>
  <c r="F26" i="5"/>
  <c r="A1003" i="2" a="1"/>
  <c r="A1003" i="2" s="1"/>
  <c r="A1004" i="2" a="1"/>
  <c r="A1004" i="2" s="1"/>
  <c r="A1000" i="2" a="1"/>
  <c r="A1000" i="2" s="1"/>
  <c r="A998" i="2" a="1"/>
  <c r="A998" i="2" s="1"/>
  <c r="A996" i="2" a="1"/>
  <c r="A996" i="2" s="1"/>
  <c r="A992" i="2" a="1"/>
  <c r="A992" i="2" s="1"/>
  <c r="A990" i="2" a="1"/>
  <c r="A990" i="2" s="1"/>
  <c r="A988" i="2" a="1"/>
  <c r="A988" i="2" s="1"/>
  <c r="A984" i="2" a="1"/>
  <c r="A984" i="2" s="1"/>
  <c r="A982" i="2" a="1"/>
  <c r="A982" i="2" s="1"/>
  <c r="A980" i="2" a="1"/>
  <c r="A980" i="2" s="1"/>
  <c r="A976" i="2" a="1"/>
  <c r="A976" i="2" s="1"/>
  <c r="A974" i="2" a="1"/>
  <c r="A974" i="2" s="1"/>
  <c r="A972" i="2" a="1"/>
  <c r="A972" i="2" s="1"/>
  <c r="A968" i="2" a="1"/>
  <c r="A968" i="2" s="1"/>
  <c r="A966" i="2" a="1"/>
  <c r="A966" i="2" s="1"/>
  <c r="A964" i="2" a="1"/>
  <c r="A964" i="2" s="1"/>
  <c r="A960" i="2" a="1"/>
  <c r="A960" i="2" s="1"/>
  <c r="A958" i="2" a="1"/>
  <c r="A958" i="2" s="1"/>
  <c r="A956" i="2" a="1"/>
  <c r="A956" i="2" s="1"/>
  <c r="A952" i="2" a="1"/>
  <c r="A952" i="2" s="1"/>
  <c r="A950" i="2" a="1"/>
  <c r="A950" i="2" s="1"/>
  <c r="A948" i="2" a="1"/>
  <c r="A948" i="2" s="1"/>
  <c r="A944" i="2" a="1"/>
  <c r="A944" i="2" s="1"/>
  <c r="A942" i="2" a="1"/>
  <c r="A942" i="2" s="1"/>
  <c r="A940" i="2" a="1"/>
  <c r="A940" i="2" s="1"/>
  <c r="A936" i="2" a="1"/>
  <c r="A936" i="2" s="1"/>
  <c r="A934" i="2" a="1"/>
  <c r="A934" i="2" s="1"/>
  <c r="A932" i="2" a="1"/>
  <c r="A932" i="2" s="1"/>
  <c r="A928" i="2" a="1"/>
  <c r="A928" i="2" s="1"/>
  <c r="A926" i="2" a="1"/>
  <c r="A926" i="2" s="1"/>
  <c r="A924" i="2" a="1"/>
  <c r="A924" i="2" s="1"/>
  <c r="A920" i="2" a="1"/>
  <c r="A920" i="2" s="1"/>
  <c r="A918" i="2" a="1"/>
  <c r="A918" i="2" s="1"/>
  <c r="A916" i="2" a="1"/>
  <c r="A916" i="2" s="1"/>
  <c r="A912" i="2" a="1"/>
  <c r="A912" i="2" s="1"/>
  <c r="A910" i="2" a="1"/>
  <c r="A910" i="2" s="1"/>
  <c r="A908" i="2" a="1"/>
  <c r="A908" i="2" s="1"/>
  <c r="A904" i="2" a="1"/>
  <c r="A904" i="2" s="1"/>
  <c r="A902" i="2" a="1"/>
  <c r="A902" i="2" s="1"/>
  <c r="A900" i="2" a="1"/>
  <c r="A900" i="2" s="1"/>
  <c r="A896" i="2" a="1"/>
  <c r="A896" i="2" s="1"/>
  <c r="A894" i="2" a="1"/>
  <c r="A894" i="2" s="1"/>
  <c r="A892" i="2" a="1"/>
  <c r="A892" i="2" s="1"/>
  <c r="A888" i="2" a="1"/>
  <c r="A888" i="2" s="1"/>
  <c r="A886" i="2" a="1"/>
  <c r="A886" i="2" s="1"/>
  <c r="A884" i="2" a="1"/>
  <c r="A884" i="2" s="1"/>
  <c r="A880" i="2" a="1"/>
  <c r="A880" i="2" s="1"/>
  <c r="A878" i="2" a="1"/>
  <c r="A878" i="2" s="1"/>
  <c r="A876" i="2" a="1"/>
  <c r="A876" i="2" s="1"/>
  <c r="A872" i="2" a="1"/>
  <c r="A872" i="2" s="1"/>
  <c r="A870" i="2" a="1"/>
  <c r="A870" i="2" s="1"/>
  <c r="A868" i="2" a="1"/>
  <c r="A868" i="2" s="1"/>
  <c r="A864" i="2" a="1"/>
  <c r="A864" i="2" s="1"/>
  <c r="A862" i="2" a="1"/>
  <c r="A862" i="2" s="1"/>
  <c r="A860" i="2" a="1"/>
  <c r="A860" i="2" s="1"/>
  <c r="A856" i="2" a="1"/>
  <c r="A856" i="2" s="1"/>
  <c r="A854" i="2" a="1"/>
  <c r="A854" i="2" s="1"/>
  <c r="A852" i="2" a="1"/>
  <c r="A852" i="2" s="1"/>
  <c r="A848" i="2" a="1"/>
  <c r="A848" i="2" s="1"/>
  <c r="A846" i="2" a="1"/>
  <c r="A846" i="2" s="1"/>
  <c r="A844" i="2" a="1"/>
  <c r="A844" i="2" s="1"/>
  <c r="A840" i="2" a="1"/>
  <c r="A840" i="2" s="1"/>
  <c r="A838" i="2" a="1"/>
  <c r="A838" i="2" s="1"/>
  <c r="A836" i="2" a="1"/>
  <c r="A836" i="2" s="1"/>
  <c r="A832" i="2" a="1"/>
  <c r="A832" i="2" s="1"/>
  <c r="A830" i="2" a="1"/>
  <c r="A830" i="2" s="1"/>
  <c r="A828" i="2" a="1"/>
  <c r="A828" i="2" s="1"/>
  <c r="A824" i="2" a="1"/>
  <c r="A824" i="2" s="1"/>
  <c r="A822" i="2" a="1"/>
  <c r="A822" i="2" s="1"/>
  <c r="A820" i="2" a="1"/>
  <c r="A820" i="2" s="1"/>
  <c r="A816" i="2" a="1"/>
  <c r="A816" i="2" s="1"/>
  <c r="A814" i="2" a="1"/>
  <c r="A814" i="2" s="1"/>
  <c r="A812" i="2" a="1"/>
  <c r="A812" i="2" s="1"/>
  <c r="A808" i="2" a="1"/>
  <c r="A808" i="2" s="1"/>
  <c r="A806" i="2" a="1"/>
  <c r="A806" i="2" s="1"/>
  <c r="A804" i="2" a="1"/>
  <c r="A804" i="2" s="1"/>
  <c r="A800" i="2" a="1"/>
  <c r="A800" i="2" s="1"/>
  <c r="A798" i="2" a="1"/>
  <c r="A798" i="2" s="1"/>
  <c r="A796" i="2" a="1"/>
  <c r="A796" i="2" s="1"/>
  <c r="A792" i="2" a="1"/>
  <c r="A792" i="2" s="1"/>
  <c r="A790" i="2" a="1"/>
  <c r="A790" i="2" s="1"/>
  <c r="A788" i="2" a="1"/>
  <c r="A788" i="2" s="1"/>
  <c r="A784" i="2" a="1"/>
  <c r="A784" i="2" s="1"/>
  <c r="A782" i="2" a="1"/>
  <c r="A782" i="2" s="1"/>
  <c r="A780" i="2" a="1"/>
  <c r="A780" i="2" s="1"/>
  <c r="A776" i="2" a="1"/>
  <c r="A776" i="2" s="1"/>
  <c r="A774" i="2" a="1"/>
  <c r="A774" i="2" s="1"/>
  <c r="A772" i="2" a="1"/>
  <c r="A772" i="2" s="1"/>
  <c r="A768" i="2" a="1"/>
  <c r="A768" i="2" s="1"/>
  <c r="A766" i="2" a="1"/>
  <c r="A766" i="2" s="1"/>
  <c r="A764" i="2" a="1"/>
  <c r="A764" i="2" s="1"/>
  <c r="A760" i="2" a="1"/>
  <c r="A760" i="2" s="1"/>
  <c r="A758" i="2" a="1"/>
  <c r="A758" i="2" s="1"/>
  <c r="A756" i="2" a="1"/>
  <c r="A756" i="2" s="1"/>
  <c r="A752" i="2" a="1"/>
  <c r="A752" i="2" s="1"/>
  <c r="A750" i="2" a="1"/>
  <c r="A750" i="2" s="1"/>
  <c r="A748" i="2" a="1"/>
  <c r="A748" i="2" s="1"/>
  <c r="A744" i="2" a="1"/>
  <c r="A744" i="2" s="1"/>
  <c r="A742" i="2" a="1"/>
  <c r="A742" i="2" s="1"/>
  <c r="A740" i="2" a="1"/>
  <c r="A740" i="2" s="1"/>
  <c r="A736" i="2" a="1"/>
  <c r="A736" i="2" s="1"/>
  <c r="A734" i="2" a="1"/>
  <c r="A734" i="2" s="1"/>
  <c r="A732" i="2" a="1"/>
  <c r="A732" i="2" s="1"/>
  <c r="A728" i="2" a="1"/>
  <c r="A728" i="2" s="1"/>
  <c r="A726" i="2" a="1"/>
  <c r="A726" i="2" s="1"/>
  <c r="A724" i="2" a="1"/>
  <c r="A724" i="2" s="1"/>
  <c r="A720" i="2" a="1"/>
  <c r="A720" i="2" s="1"/>
  <c r="A718" i="2" a="1"/>
  <c r="A718" i="2" s="1"/>
  <c r="A716" i="2" a="1"/>
  <c r="A716" i="2" s="1"/>
  <c r="A712" i="2" a="1"/>
  <c r="A712" i="2" s="1"/>
  <c r="A710" i="2" a="1"/>
  <c r="A710" i="2" s="1"/>
  <c r="A708" i="2" a="1"/>
  <c r="A708" i="2" s="1"/>
  <c r="A704" i="2" a="1"/>
  <c r="A704" i="2" s="1"/>
  <c r="A702" i="2" a="1"/>
  <c r="A702" i="2" s="1"/>
  <c r="A700" i="2" a="1"/>
  <c r="A700" i="2" s="1"/>
  <c r="A696" i="2" a="1"/>
  <c r="A696" i="2" s="1"/>
  <c r="A694" i="2" a="1"/>
  <c r="A694" i="2" s="1"/>
  <c r="A692" i="2" a="1"/>
  <c r="A692" i="2" s="1"/>
  <c r="A688" i="2" a="1"/>
  <c r="A688" i="2" s="1"/>
  <c r="A686" i="2" a="1"/>
  <c r="A686" i="2" s="1"/>
  <c r="A684" i="2" a="1"/>
  <c r="A684" i="2" s="1"/>
  <c r="A680" i="2" a="1"/>
  <c r="A680" i="2" s="1"/>
  <c r="A678" i="2" a="1"/>
  <c r="A678" i="2" s="1"/>
  <c r="A676" i="2" a="1"/>
  <c r="A676" i="2" s="1"/>
  <c r="A672" i="2" a="1"/>
  <c r="A672" i="2" s="1"/>
  <c r="A670" i="2" a="1"/>
  <c r="A670" i="2" s="1"/>
  <c r="A668" i="2" a="1"/>
  <c r="A668" i="2" s="1"/>
  <c r="A664" i="2" a="1"/>
  <c r="A664" i="2" s="1"/>
  <c r="A662" i="2" a="1"/>
  <c r="A662" i="2" s="1"/>
  <c r="A660" i="2" a="1"/>
  <c r="A660" i="2" s="1"/>
  <c r="A656" i="2" a="1"/>
  <c r="A656" i="2" s="1"/>
  <c r="A654" i="2" a="1"/>
  <c r="A654" i="2" s="1"/>
  <c r="A652" i="2" a="1"/>
  <c r="A652" i="2" s="1"/>
  <c r="A648" i="2" a="1"/>
  <c r="A648" i="2" s="1"/>
  <c r="A646" i="2" a="1"/>
  <c r="A646" i="2" s="1"/>
  <c r="A644" i="2" a="1"/>
  <c r="A644" i="2" s="1"/>
  <c r="A640" i="2" a="1"/>
  <c r="A640" i="2" s="1"/>
  <c r="A638" i="2" a="1"/>
  <c r="A638" i="2" s="1"/>
  <c r="A636" i="2" a="1"/>
  <c r="A636" i="2" s="1"/>
  <c r="A632" i="2" a="1"/>
  <c r="A632" i="2" s="1"/>
  <c r="A630" i="2" a="1"/>
  <c r="A630" i="2" s="1"/>
  <c r="A628" i="2" a="1"/>
  <c r="A628" i="2" s="1"/>
  <c r="A624" i="2" a="1"/>
  <c r="A624" i="2" s="1"/>
  <c r="A622" i="2" a="1"/>
  <c r="A622" i="2" s="1"/>
  <c r="A620" i="2" a="1"/>
  <c r="A620" i="2" s="1"/>
  <c r="A616" i="2" a="1"/>
  <c r="A616" i="2" s="1"/>
  <c r="A614" i="2" a="1"/>
  <c r="A614" i="2" s="1"/>
  <c r="A612" i="2" a="1"/>
  <c r="A612" i="2" s="1"/>
  <c r="A608" i="2" a="1"/>
  <c r="A608" i="2" s="1"/>
  <c r="A606" i="2" a="1"/>
  <c r="A606" i="2" s="1"/>
  <c r="A604" i="2" a="1"/>
  <c r="A604" i="2" s="1"/>
  <c r="A600" i="2" a="1"/>
  <c r="A600" i="2" s="1"/>
  <c r="A598" i="2" a="1"/>
  <c r="A598" i="2" s="1"/>
  <c r="A596" i="2" a="1"/>
  <c r="A596" i="2" s="1"/>
  <c r="A592" i="2" a="1"/>
  <c r="A592" i="2" s="1"/>
  <c r="A590" i="2" a="1"/>
  <c r="A590" i="2" s="1"/>
  <c r="A588" i="2" a="1"/>
  <c r="A588" i="2" s="1"/>
  <c r="A584" i="2" a="1"/>
  <c r="A584" i="2" s="1"/>
  <c r="A582" i="2" a="1"/>
  <c r="A582" i="2" s="1"/>
  <c r="A580" i="2" a="1"/>
  <c r="A580" i="2" s="1"/>
  <c r="A576" i="2" a="1"/>
  <c r="A576" i="2" s="1"/>
  <c r="A574" i="2" a="1"/>
  <c r="A574" i="2" s="1"/>
  <c r="A572" i="2" a="1"/>
  <c r="A572" i="2" s="1"/>
  <c r="A568" i="2" a="1"/>
  <c r="A568" i="2" s="1"/>
  <c r="A566" i="2" a="1"/>
  <c r="A566" i="2" s="1"/>
  <c r="A564" i="2" a="1"/>
  <c r="A564" i="2" s="1"/>
  <c r="A560" i="2" a="1"/>
  <c r="A560" i="2" s="1"/>
  <c r="A558" i="2" a="1"/>
  <c r="A558" i="2" s="1"/>
  <c r="A556" i="2" a="1"/>
  <c r="A556" i="2" s="1"/>
  <c r="A552" i="2" a="1"/>
  <c r="A552" i="2" s="1"/>
  <c r="A550" i="2" a="1"/>
  <c r="A550" i="2" s="1"/>
  <c r="A548" i="2" a="1"/>
  <c r="A548" i="2" s="1"/>
  <c r="A544" i="2" a="1"/>
  <c r="A544" i="2" s="1"/>
  <c r="A542" i="2" a="1"/>
  <c r="A542" i="2" s="1"/>
  <c r="A540" i="2" a="1"/>
  <c r="A540" i="2" s="1"/>
  <c r="A536" i="2" a="1"/>
  <c r="A536" i="2" s="1"/>
  <c r="A534" i="2" a="1"/>
  <c r="A534" i="2" s="1"/>
  <c r="A532" i="2" a="1"/>
  <c r="A532" i="2" s="1"/>
  <c r="A528" i="2" a="1"/>
  <c r="A528" i="2" s="1"/>
  <c r="A526" i="2" a="1"/>
  <c r="A526" i="2" s="1"/>
  <c r="A524" i="2" a="1"/>
  <c r="A524" i="2" s="1"/>
  <c r="A520" i="2" a="1"/>
  <c r="A520" i="2" s="1"/>
  <c r="A518" i="2" a="1"/>
  <c r="A518" i="2" s="1"/>
  <c r="A516" i="2" a="1"/>
  <c r="A516" i="2" s="1"/>
  <c r="A512" i="2" a="1"/>
  <c r="A512" i="2" s="1"/>
  <c r="A510" i="2" a="1"/>
  <c r="A510" i="2" s="1"/>
  <c r="A508" i="2" a="1"/>
  <c r="A508" i="2" s="1"/>
  <c r="A504" i="2" a="1"/>
  <c r="A504" i="2" s="1"/>
  <c r="A502" i="2" a="1"/>
  <c r="A502" i="2" s="1"/>
  <c r="A500" i="2" a="1"/>
  <c r="A500" i="2" s="1"/>
  <c r="A496" i="2" a="1"/>
  <c r="A496" i="2" s="1"/>
  <c r="A494" i="2" a="1"/>
  <c r="A494" i="2" s="1"/>
  <c r="A492" i="2" a="1"/>
  <c r="A492" i="2" s="1"/>
  <c r="A488" i="2" a="1"/>
  <c r="A488" i="2" s="1"/>
  <c r="A486" i="2" a="1"/>
  <c r="A486" i="2" s="1"/>
  <c r="A484" i="2" a="1"/>
  <c r="A484" i="2" s="1"/>
  <c r="A480" i="2" a="1"/>
  <c r="A480" i="2" s="1"/>
  <c r="A478" i="2" a="1"/>
  <c r="A478" i="2" s="1"/>
  <c r="A476" i="2" a="1"/>
  <c r="A476" i="2" s="1"/>
  <c r="A472" i="2" a="1"/>
  <c r="A472" i="2" s="1"/>
  <c r="A470" i="2" a="1"/>
  <c r="A470" i="2" s="1"/>
  <c r="A468" i="2" a="1"/>
  <c r="A468" i="2" s="1"/>
  <c r="A464" i="2" a="1"/>
  <c r="A464" i="2" s="1"/>
  <c r="A462" i="2" a="1"/>
  <c r="A462" i="2" s="1"/>
  <c r="A460" i="2" a="1"/>
  <c r="A460" i="2" s="1"/>
  <c r="A456" i="2" a="1"/>
  <c r="A456" i="2" s="1"/>
  <c r="A454" i="2" a="1"/>
  <c r="A454" i="2" s="1"/>
  <c r="A452" i="2" a="1"/>
  <c r="A452" i="2" s="1"/>
  <c r="A448" i="2" a="1"/>
  <c r="A448" i="2" s="1"/>
  <c r="A446" i="2" a="1"/>
  <c r="A446" i="2" s="1"/>
  <c r="A444" i="2" a="1"/>
  <c r="A444" i="2" s="1"/>
  <c r="A440" i="2" a="1"/>
  <c r="A440" i="2" s="1"/>
  <c r="A438" i="2" a="1"/>
  <c r="A438" i="2" s="1"/>
  <c r="A436" i="2" a="1"/>
  <c r="A436" i="2" s="1"/>
  <c r="A432" i="2" a="1"/>
  <c r="A432" i="2" s="1"/>
  <c r="A430" i="2" a="1"/>
  <c r="A430" i="2" s="1"/>
  <c r="A428" i="2" a="1"/>
  <c r="A428" i="2" s="1"/>
  <c r="A424" i="2" a="1"/>
  <c r="A424" i="2" s="1"/>
  <c r="A422" i="2" a="1"/>
  <c r="A422" i="2" s="1"/>
  <c r="A420" i="2" a="1"/>
  <c r="A420" i="2" s="1"/>
  <c r="A416" i="2" a="1"/>
  <c r="A416" i="2" s="1"/>
  <c r="A414" i="2" a="1"/>
  <c r="A414" i="2" s="1"/>
  <c r="A412" i="2" a="1"/>
  <c r="A412" i="2" s="1"/>
  <c r="A408" i="2" a="1"/>
  <c r="A408" i="2" s="1"/>
  <c r="A406" i="2" a="1"/>
  <c r="A406" i="2" s="1"/>
  <c r="A404" i="2" a="1"/>
  <c r="A404" i="2" s="1"/>
  <c r="A400" i="2" a="1"/>
  <c r="A400" i="2" s="1"/>
  <c r="A398" i="2" a="1"/>
  <c r="A398" i="2" s="1"/>
  <c r="A396" i="2" a="1"/>
  <c r="A396" i="2" s="1"/>
  <c r="A392" i="2" a="1"/>
  <c r="A392" i="2" s="1"/>
  <c r="A390" i="2" a="1"/>
  <c r="A390" i="2" s="1"/>
  <c r="A388" i="2" a="1"/>
  <c r="A388" i="2" s="1"/>
  <c r="A384" i="2" a="1"/>
  <c r="A384" i="2" s="1"/>
  <c r="A382" i="2" a="1"/>
  <c r="A382" i="2" s="1"/>
  <c r="A380" i="2" a="1"/>
  <c r="A380" i="2" s="1"/>
  <c r="A376" i="2" a="1"/>
  <c r="A376" i="2" s="1"/>
  <c r="A374" i="2" a="1"/>
  <c r="A374" i="2" s="1"/>
  <c r="A372" i="2" a="1"/>
  <c r="A372" i="2" s="1"/>
  <c r="A368" i="2" a="1"/>
  <c r="A368" i="2" s="1"/>
  <c r="A364" i="2" a="1"/>
  <c r="A364" i="2" s="1"/>
  <c r="A360" i="2" a="1"/>
  <c r="A360" i="2" s="1"/>
  <c r="A356" i="2" a="1"/>
  <c r="A356" i="2" s="1"/>
  <c r="A898" i="2" a="1"/>
  <c r="A898" i="2" s="1"/>
  <c r="A882" i="2" a="1"/>
  <c r="A882" i="2" s="1"/>
  <c r="A706" i="2" a="1"/>
  <c r="A706" i="2" s="1"/>
  <c r="A418" i="2" a="1"/>
  <c r="A418" i="2" s="1"/>
  <c r="A366" i="2" a="1"/>
  <c r="A366" i="2" s="1"/>
  <c r="A358" i="2" a="1"/>
  <c r="A358" i="2" s="1"/>
  <c r="A352" i="2" a="1"/>
  <c r="A352" i="2" s="1"/>
  <c r="A350" i="2" a="1"/>
  <c r="A350" i="2" s="1"/>
  <c r="A348" i="2" a="1"/>
  <c r="A348" i="2" s="1"/>
  <c r="A344" i="2" a="1"/>
  <c r="A344" i="2" s="1"/>
  <c r="A342" i="2" a="1"/>
  <c r="A342" i="2" s="1"/>
  <c r="A340" i="2" a="1"/>
  <c r="A340" i="2" s="1"/>
  <c r="A336" i="2" a="1"/>
  <c r="A336" i="2" s="1"/>
  <c r="A334" i="2" a="1"/>
  <c r="A334" i="2" s="1"/>
  <c r="A332" i="2" a="1"/>
  <c r="A332" i="2" s="1"/>
  <c r="A328" i="2" a="1"/>
  <c r="A328" i="2" s="1"/>
  <c r="A326" i="2" a="1"/>
  <c r="A326" i="2" s="1"/>
  <c r="A324" i="2" a="1"/>
  <c r="A324" i="2" s="1"/>
  <c r="A320" i="2" a="1"/>
  <c r="A320" i="2" s="1"/>
  <c r="A318" i="2" a="1"/>
  <c r="A318" i="2" s="1"/>
  <c r="A316" i="2" a="1"/>
  <c r="A316" i="2" s="1"/>
  <c r="A312" i="2" a="1"/>
  <c r="A312" i="2" s="1"/>
  <c r="A310" i="2" a="1"/>
  <c r="A310" i="2" s="1"/>
  <c r="A308" i="2" a="1"/>
  <c r="A308" i="2" s="1"/>
  <c r="A304" i="2" a="1"/>
  <c r="A304" i="2" s="1"/>
  <c r="A302" i="2" a="1"/>
  <c r="A302" i="2" s="1"/>
  <c r="A300" i="2" a="1"/>
  <c r="A300" i="2" s="1"/>
  <c r="A296" i="2" a="1"/>
  <c r="A296" i="2" s="1"/>
  <c r="A294" i="2" a="1"/>
  <c r="A294" i="2" s="1"/>
  <c r="A292" i="2" a="1"/>
  <c r="A292" i="2" s="1"/>
  <c r="A288" i="2" a="1"/>
  <c r="A288" i="2" s="1"/>
  <c r="A286" i="2" a="1"/>
  <c r="A286" i="2" s="1"/>
  <c r="A284" i="2" a="1"/>
  <c r="A284" i="2" s="1"/>
  <c r="A280" i="2" a="1"/>
  <c r="A280" i="2" s="1"/>
  <c r="A278" i="2" a="1"/>
  <c r="A278" i="2" s="1"/>
  <c r="A276" i="2" a="1"/>
  <c r="A276" i="2" s="1"/>
  <c r="A272" i="2" a="1"/>
  <c r="A272" i="2" s="1"/>
  <c r="A270" i="2" a="1"/>
  <c r="A270" i="2" s="1"/>
  <c r="A268" i="2" a="1"/>
  <c r="A268" i="2" s="1"/>
  <c r="A264" i="2" a="1"/>
  <c r="A264" i="2" s="1"/>
  <c r="A262" i="2" a="1"/>
  <c r="A262" i="2" s="1"/>
  <c r="A260" i="2" a="1"/>
  <c r="A260" i="2" s="1"/>
  <c r="A256" i="2" a="1"/>
  <c r="A256" i="2" s="1"/>
  <c r="A254" i="2" a="1"/>
  <c r="A254" i="2" s="1"/>
  <c r="A252" i="2" a="1"/>
  <c r="A252" i="2" s="1"/>
  <c r="A248" i="2" a="1"/>
  <c r="A248" i="2" s="1"/>
  <c r="A246" i="2" a="1"/>
  <c r="A246" i="2" s="1"/>
  <c r="A244" i="2" a="1"/>
  <c r="A244" i="2" s="1"/>
  <c r="A240" i="2" a="1"/>
  <c r="A240" i="2" s="1"/>
  <c r="A238" i="2" a="1"/>
  <c r="A238" i="2" s="1"/>
  <c r="A236" i="2" a="1"/>
  <c r="A236" i="2" s="1"/>
  <c r="A232" i="2" a="1"/>
  <c r="A232" i="2" s="1"/>
  <c r="A230" i="2" a="1"/>
  <c r="A230" i="2" s="1"/>
  <c r="A228" i="2" a="1"/>
  <c r="A228" i="2" s="1"/>
  <c r="A954" i="2" a="1"/>
  <c r="A954" i="2" s="1"/>
  <c r="A842" i="2" a="1"/>
  <c r="A842" i="2" s="1"/>
  <c r="V4" i="2"/>
  <c r="J6" i="2"/>
  <c r="J8" i="2"/>
  <c r="J10" i="2"/>
  <c r="J12" i="2"/>
  <c r="J14" i="2"/>
  <c r="J16" i="2"/>
  <c r="J18" i="2"/>
  <c r="J20" i="2"/>
  <c r="J24" i="2"/>
  <c r="K6" i="2"/>
  <c r="K8" i="2"/>
  <c r="K10" i="2"/>
  <c r="K12" i="2"/>
  <c r="K14" i="2"/>
  <c r="K16" i="2"/>
  <c r="K18" i="2"/>
  <c r="K20" i="2"/>
  <c r="K24" i="2"/>
  <c r="L6" i="2"/>
  <c r="L8" i="2"/>
  <c r="L10" i="2"/>
  <c r="L12" i="2"/>
  <c r="L14" i="2"/>
  <c r="L16" i="2"/>
  <c r="L18" i="2"/>
  <c r="L20" i="2"/>
  <c r="L24" i="2"/>
  <c r="I5" i="2"/>
  <c r="I7" i="2"/>
  <c r="I9" i="2"/>
  <c r="I11" i="2"/>
  <c r="I13" i="2"/>
  <c r="I15" i="2"/>
  <c r="I17" i="2"/>
  <c r="I19" i="2"/>
  <c r="I23" i="2"/>
  <c r="J5" i="2"/>
  <c r="J7" i="2"/>
  <c r="J9" i="2"/>
  <c r="J11" i="2"/>
  <c r="J13" i="2"/>
  <c r="J15" i="2"/>
  <c r="J17" i="2"/>
  <c r="J19" i="2"/>
  <c r="J23" i="2"/>
  <c r="K5" i="2"/>
  <c r="K7" i="2"/>
  <c r="K9" i="2"/>
  <c r="K11" i="2"/>
  <c r="K13" i="2"/>
  <c r="K15" i="2"/>
  <c r="K17" i="2"/>
  <c r="K19" i="2"/>
  <c r="K23" i="2"/>
  <c r="L5" i="2"/>
  <c r="L7" i="2"/>
  <c r="L9" i="2"/>
  <c r="L11" i="2"/>
  <c r="L13" i="2"/>
  <c r="L15" i="2"/>
  <c r="L17" i="2"/>
  <c r="L19" i="2"/>
  <c r="L23" i="2"/>
  <c r="I6" i="2"/>
  <c r="I8" i="2"/>
  <c r="I10" i="2"/>
  <c r="I12" i="2"/>
  <c r="I14" i="2"/>
  <c r="I16" i="2"/>
  <c r="I18" i="2"/>
  <c r="I20" i="2"/>
  <c r="I24" i="2"/>
  <c r="I4" i="2"/>
  <c r="A987" i="2" a="1"/>
  <c r="A987" i="2" s="1"/>
  <c r="A971" i="2" a="1"/>
  <c r="A971" i="2" s="1"/>
  <c r="A923" i="2" a="1"/>
  <c r="A923" i="2" s="1"/>
  <c r="A907" i="2" a="1"/>
  <c r="A907" i="2" s="1"/>
  <c r="A869" i="2" a="1"/>
  <c r="A869" i="2" s="1"/>
  <c r="A831" i="2" a="1"/>
  <c r="A831" i="2" s="1"/>
  <c r="A803" i="2" a="1"/>
  <c r="A803" i="2" s="1"/>
  <c r="J4" i="2"/>
  <c r="K4" i="2"/>
  <c r="L4" i="2"/>
  <c r="A957" i="2" a="1"/>
  <c r="A957" i="2" s="1"/>
  <c r="A901" i="2" a="1"/>
  <c r="A901" i="2" s="1"/>
  <c r="A805" i="2" a="1"/>
  <c r="A805" i="2" s="1"/>
  <c r="A777" i="2" a="1"/>
  <c r="A777" i="2" s="1"/>
  <c r="A767" i="2" a="1"/>
  <c r="A767" i="2" s="1"/>
  <c r="A741" i="2" a="1"/>
  <c r="A741" i="2" s="1"/>
  <c r="A697" i="2" a="1"/>
  <c r="A697" i="2" s="1"/>
  <c r="A669" i="2" a="1"/>
  <c r="A669" i="2" s="1"/>
  <c r="A633" i="2" a="1"/>
  <c r="A633" i="2" s="1"/>
  <c r="A581" i="2" a="1"/>
  <c r="A581" i="2" s="1"/>
  <c r="A553" i="2" a="1"/>
  <c r="A553" i="2" s="1"/>
  <c r="A224" i="2" a="1"/>
  <c r="A224" i="2" s="1"/>
  <c r="A222" i="2" a="1"/>
  <c r="A222" i="2" s="1"/>
  <c r="A220" i="2" a="1"/>
  <c r="A220" i="2" s="1"/>
  <c r="A216" i="2" a="1"/>
  <c r="A216" i="2" s="1"/>
  <c r="A214" i="2" a="1"/>
  <c r="A214" i="2" s="1"/>
  <c r="A212" i="2" a="1"/>
  <c r="A212" i="2" s="1"/>
  <c r="A208" i="2" a="1"/>
  <c r="A208" i="2" s="1"/>
  <c r="A206" i="2" a="1"/>
  <c r="A206" i="2" s="1"/>
  <c r="A204" i="2" a="1"/>
  <c r="A204" i="2" s="1"/>
  <c r="A200" i="2" a="1"/>
  <c r="A200" i="2" s="1"/>
  <c r="A198" i="2" a="1"/>
  <c r="A198" i="2" s="1"/>
  <c r="A196" i="2" a="1"/>
  <c r="A196" i="2" s="1"/>
  <c r="A192" i="2" a="1"/>
  <c r="A192" i="2" s="1"/>
  <c r="A190" i="2" a="1"/>
  <c r="A190" i="2" s="1"/>
  <c r="A188" i="2" a="1"/>
  <c r="A188" i="2" s="1"/>
  <c r="A184" i="2" a="1"/>
  <c r="A184" i="2" s="1"/>
  <c r="A182" i="2" a="1"/>
  <c r="A182" i="2" s="1"/>
  <c r="A180" i="2" a="1"/>
  <c r="A180" i="2" s="1"/>
  <c r="A176" i="2" a="1"/>
  <c r="A176" i="2" s="1"/>
  <c r="A174" i="2" a="1"/>
  <c r="A174" i="2" s="1"/>
  <c r="A172" i="2" a="1"/>
  <c r="A172" i="2" s="1"/>
  <c r="A168" i="2" a="1"/>
  <c r="A168" i="2" s="1"/>
  <c r="A166" i="2" a="1"/>
  <c r="A166" i="2" s="1"/>
  <c r="A164" i="2" a="1"/>
  <c r="A164" i="2" s="1"/>
  <c r="A160" i="2" a="1"/>
  <c r="A160" i="2" s="1"/>
  <c r="A158" i="2" a="1"/>
  <c r="A158" i="2" s="1"/>
  <c r="A156" i="2" a="1"/>
  <c r="A156" i="2" s="1"/>
  <c r="A152" i="2" a="1"/>
  <c r="A152" i="2" s="1"/>
  <c r="A150" i="2" a="1"/>
  <c r="A150" i="2" s="1"/>
  <c r="A148" i="2" a="1"/>
  <c r="A148" i="2" s="1"/>
  <c r="A144" i="2" a="1"/>
  <c r="A144" i="2" s="1"/>
  <c r="A142" i="2" a="1"/>
  <c r="A142" i="2" s="1"/>
  <c r="A140" i="2" a="1"/>
  <c r="A140" i="2" s="1"/>
  <c r="A136" i="2" a="1"/>
  <c r="A136" i="2" s="1"/>
  <c r="A134" i="2" a="1"/>
  <c r="A134" i="2" s="1"/>
  <c r="A132" i="2" a="1"/>
  <c r="A132" i="2" s="1"/>
  <c r="A128" i="2" a="1"/>
  <c r="A128" i="2" s="1"/>
  <c r="A126" i="2" a="1"/>
  <c r="A126" i="2" s="1"/>
  <c r="A124" i="2" a="1"/>
  <c r="A124" i="2" s="1"/>
  <c r="A120" i="2" a="1"/>
  <c r="A120" i="2" s="1"/>
  <c r="A118" i="2" a="1"/>
  <c r="A118" i="2" s="1"/>
  <c r="A116" i="2" a="1"/>
  <c r="A116" i="2" s="1"/>
  <c r="A112" i="2" a="1"/>
  <c r="A112" i="2" s="1"/>
  <c r="A110" i="2" a="1"/>
  <c r="A110" i="2" s="1"/>
  <c r="A108" i="2" a="1"/>
  <c r="A108" i="2" s="1"/>
  <c r="A104" i="2" a="1"/>
  <c r="A104" i="2" s="1"/>
  <c r="A102" i="2" a="1"/>
  <c r="A102" i="2" s="1"/>
  <c r="A100" i="2" a="1"/>
  <c r="A100" i="2" s="1"/>
  <c r="A96" i="2" a="1"/>
  <c r="A96" i="2" s="1"/>
  <c r="A94" i="2" a="1"/>
  <c r="A94" i="2" s="1"/>
  <c r="A92" i="2" a="1"/>
  <c r="A92" i="2" s="1"/>
  <c r="A88" i="2" a="1"/>
  <c r="A88" i="2" s="1"/>
  <c r="A86" i="2" a="1"/>
  <c r="A86" i="2" s="1"/>
  <c r="A84" i="2" a="1"/>
  <c r="A84" i="2" s="1"/>
  <c r="A80" i="2" a="1"/>
  <c r="A80" i="2" s="1"/>
  <c r="A78" i="2" a="1"/>
  <c r="A78" i="2" s="1"/>
  <c r="A76" i="2" a="1"/>
  <c r="A76" i="2" s="1"/>
  <c r="A72" i="2" a="1"/>
  <c r="A72" i="2" s="1"/>
  <c r="A70" i="2" a="1"/>
  <c r="A70" i="2" s="1"/>
  <c r="A68" i="2" a="1"/>
  <c r="A68" i="2" s="1"/>
  <c r="A64" i="2" a="1"/>
  <c r="A64" i="2" s="1"/>
  <c r="A62" i="2" a="1"/>
  <c r="A62" i="2" s="1"/>
  <c r="A60" i="2" a="1"/>
  <c r="A60" i="2" s="1"/>
  <c r="A56" i="2" a="1"/>
  <c r="A56" i="2" s="1"/>
  <c r="A54" i="2" a="1"/>
  <c r="A54" i="2" s="1"/>
  <c r="A52" i="2" a="1"/>
  <c r="A52" i="2" s="1"/>
  <c r="A48" i="2" a="1"/>
  <c r="A48" i="2" s="1"/>
  <c r="A46" i="2" a="1"/>
  <c r="A46" i="2" s="1"/>
  <c r="A44" i="2" a="1"/>
  <c r="A44" i="2" s="1"/>
  <c r="A40" i="2" a="1"/>
  <c r="A40" i="2" s="1"/>
  <c r="A38" i="2" a="1"/>
  <c r="A38" i="2" s="1"/>
  <c r="A36" i="2" a="1"/>
  <c r="A36" i="2" s="1"/>
  <c r="A32" i="2" a="1"/>
  <c r="A32" i="2" s="1"/>
  <c r="A30" i="2" a="1"/>
  <c r="A30" i="2" s="1"/>
  <c r="A28" i="2" a="1"/>
  <c r="A28" i="2" s="1"/>
  <c r="A986" i="2" a="1"/>
  <c r="A986" i="2" s="1"/>
  <c r="A962" i="2" a="1"/>
  <c r="A962" i="2" s="1"/>
  <c r="A938" i="2" a="1"/>
  <c r="A938" i="2" s="1"/>
  <c r="A914" i="2" a="1"/>
  <c r="A914" i="2" s="1"/>
  <c r="A906" i="2" a="1"/>
  <c r="A906" i="2" s="1"/>
  <c r="A730" i="2" a="1"/>
  <c r="A730" i="2" s="1"/>
  <c r="A722" i="2" a="1"/>
  <c r="A722" i="2" s="1"/>
  <c r="A666" i="2" a="1"/>
  <c r="A666" i="2" s="1"/>
  <c r="A602" i="2" a="1"/>
  <c r="A602" i="2" s="1"/>
  <c r="A594" i="2" a="1"/>
  <c r="A594" i="2" s="1"/>
  <c r="A554" i="2" a="1"/>
  <c r="A554" i="2" s="1"/>
  <c r="A474" i="2" a="1"/>
  <c r="A474" i="2" s="1"/>
  <c r="A466" i="2" a="1"/>
  <c r="A466" i="2" s="1"/>
  <c r="A434" i="2" a="1"/>
  <c r="A434" i="2" s="1"/>
  <c r="A410" i="2" a="1"/>
  <c r="A410" i="2" s="1"/>
  <c r="A330" i="2" a="1"/>
  <c r="A330" i="2" s="1"/>
  <c r="A274" i="2" a="1"/>
  <c r="A274" i="2" s="1"/>
  <c r="A266" i="2" a="1"/>
  <c r="A266" i="2" s="1"/>
  <c r="A218" i="2" a="1"/>
  <c r="A218" i="2" s="1"/>
  <c r="A186" i="2" a="1"/>
  <c r="A186" i="2" s="1"/>
  <c r="A162" i="2" a="1"/>
  <c r="A162" i="2" s="1"/>
  <c r="A130" i="2" a="1"/>
  <c r="A130" i="2" s="1"/>
  <c r="A58" i="2" a="1"/>
  <c r="A58" i="2" s="1"/>
  <c r="A42" i="2" a="1"/>
  <c r="A42" i="2" s="1"/>
  <c r="A26" i="2" a="1"/>
  <c r="A26" i="2" s="1"/>
  <c r="A994" i="2" a="1"/>
  <c r="A994" i="2" s="1"/>
  <c r="A930" i="2" a="1"/>
  <c r="A930" i="2" s="1"/>
  <c r="A922" i="2" a="1"/>
  <c r="A922" i="2" s="1"/>
  <c r="A858" i="2" a="1"/>
  <c r="A858" i="2" s="1"/>
  <c r="A834" i="2" a="1"/>
  <c r="A834" i="2" s="1"/>
  <c r="A698" i="2" a="1"/>
  <c r="A698" i="2" s="1"/>
  <c r="A682" i="2" a="1"/>
  <c r="A682" i="2" s="1"/>
  <c r="A658" i="2" a="1"/>
  <c r="A658" i="2" s="1"/>
  <c r="A514" i="2" a="1"/>
  <c r="A514" i="2" s="1"/>
  <c r="A506" i="2" a="1"/>
  <c r="A506" i="2" s="1"/>
  <c r="A442" i="2" a="1"/>
  <c r="A442" i="2" s="1"/>
  <c r="A370" i="2" a="1"/>
  <c r="A370" i="2" s="1"/>
  <c r="A362" i="2" a="1"/>
  <c r="A362" i="2" s="1"/>
  <c r="A258" i="2" a="1"/>
  <c r="A258" i="2" s="1"/>
  <c r="A178" i="2" a="1"/>
  <c r="A178" i="2" s="1"/>
  <c r="A170" i="2" a="1"/>
  <c r="A170" i="2" s="1"/>
  <c r="A114" i="2" a="1"/>
  <c r="A114" i="2" s="1"/>
  <c r="A50" i="2" a="1"/>
  <c r="A50" i="2" s="1"/>
  <c r="A34" i="2" a="1"/>
  <c r="A34" i="2" s="1"/>
  <c r="A970" i="2" a="1"/>
  <c r="A970" i="2" s="1"/>
  <c r="A850" i="2" a="1"/>
  <c r="A850" i="2" s="1"/>
  <c r="A826" i="2" a="1"/>
  <c r="A826" i="2" s="1"/>
  <c r="A794" i="2" a="1"/>
  <c r="A794" i="2" s="1"/>
  <c r="A778" i="2" a="1"/>
  <c r="A778" i="2" s="1"/>
  <c r="A770" i="2" a="1"/>
  <c r="A770" i="2" s="1"/>
  <c r="A762" i="2" a="1"/>
  <c r="A762" i="2" s="1"/>
  <c r="A746" i="2" a="1"/>
  <c r="A746" i="2" s="1"/>
  <c r="A738" i="2" a="1"/>
  <c r="A738" i="2" s="1"/>
  <c r="A714" i="2" a="1"/>
  <c r="A714" i="2" s="1"/>
  <c r="A642" i="2" a="1"/>
  <c r="A642" i="2" s="1"/>
  <c r="A570" i="2" a="1"/>
  <c r="A570" i="2" s="1"/>
  <c r="A562" i="2" a="1"/>
  <c r="A562" i="2" s="1"/>
  <c r="A546" i="2" a="1"/>
  <c r="A546" i="2" s="1"/>
  <c r="A538" i="2" a="1"/>
  <c r="A538" i="2" s="1"/>
  <c r="A482" i="2" a="1"/>
  <c r="A482" i="2" s="1"/>
  <c r="A450" i="2" a="1"/>
  <c r="A450" i="2" s="1"/>
  <c r="A402" i="2" a="1"/>
  <c r="A402" i="2" s="1"/>
  <c r="A354" i="2" a="1"/>
  <c r="A354" i="2" s="1"/>
  <c r="A202" i="2" a="1"/>
  <c r="A202" i="2" s="1"/>
  <c r="A154" i="2" a="1"/>
  <c r="A154" i="2" s="1"/>
  <c r="A146" i="2" a="1"/>
  <c r="A146" i="2" s="1"/>
  <c r="A138" i="2" a="1"/>
  <c r="A138" i="2" s="1"/>
  <c r="A122" i="2" a="1"/>
  <c r="A122" i="2" s="1"/>
  <c r="A106" i="2" a="1"/>
  <c r="A106" i="2" s="1"/>
  <c r="A98" i="2" a="1"/>
  <c r="A98" i="2" s="1"/>
  <c r="A90" i="2" a="1"/>
  <c r="A90" i="2" s="1"/>
  <c r="A82" i="2" a="1"/>
  <c r="A82" i="2" s="1"/>
  <c r="A74" i="2" a="1"/>
  <c r="A74" i="2" s="1"/>
  <c r="A66" i="2" a="1"/>
  <c r="A66" i="2" s="1"/>
  <c r="A1002" i="2" a="1"/>
  <c r="A1002" i="2" s="1"/>
  <c r="A802" i="2" a="1"/>
  <c r="A802" i="2" s="1"/>
  <c r="A786" i="2" a="1"/>
  <c r="A786" i="2" s="1"/>
  <c r="A754" i="2" a="1"/>
  <c r="A754" i="2" s="1"/>
  <c r="A674" i="2" a="1"/>
  <c r="A674" i="2" s="1"/>
  <c r="A610" i="2" a="1"/>
  <c r="A610" i="2" s="1"/>
  <c r="A578" i="2" a="1"/>
  <c r="A578" i="2" s="1"/>
  <c r="A426" i="2" a="1"/>
  <c r="A426" i="2" s="1"/>
  <c r="A394" i="2" a="1"/>
  <c r="A394" i="2" s="1"/>
  <c r="A290" i="2" a="1"/>
  <c r="A290" i="2" s="1"/>
  <c r="A242" i="2" a="1"/>
  <c r="A242" i="2" s="1"/>
  <c r="A226" i="2" a="1"/>
  <c r="A226" i="2" s="1"/>
  <c r="A210" i="2" a="1"/>
  <c r="A210" i="2" s="1"/>
  <c r="A194" i="2" a="1"/>
  <c r="A194" i="2" s="1"/>
  <c r="A1001" i="2" a="1"/>
  <c r="A1001" i="2" s="1"/>
  <c r="A999" i="2" a="1"/>
  <c r="A999" i="2" s="1"/>
  <c r="A997" i="2" a="1"/>
  <c r="A997" i="2" s="1"/>
  <c r="A995" i="2" a="1"/>
  <c r="A995" i="2" s="1"/>
  <c r="A993" i="2" a="1"/>
  <c r="A993" i="2" s="1"/>
  <c r="A991" i="2" a="1"/>
  <c r="A991" i="2" s="1"/>
  <c r="A989" i="2" a="1"/>
  <c r="A989" i="2" s="1"/>
  <c r="A985" i="2" a="1"/>
  <c r="A985" i="2" s="1"/>
  <c r="A983" i="2" a="1"/>
  <c r="A983" i="2" s="1"/>
  <c r="A981" i="2" a="1"/>
  <c r="A981" i="2" s="1"/>
  <c r="A979" i="2" a="1"/>
  <c r="A979" i="2" s="1"/>
  <c r="A977" i="2" a="1"/>
  <c r="A977" i="2" s="1"/>
  <c r="A975" i="2" a="1"/>
  <c r="A975" i="2" s="1"/>
  <c r="A973" i="2" a="1"/>
  <c r="A973" i="2" s="1"/>
  <c r="A969" i="2" a="1"/>
  <c r="A969" i="2" s="1"/>
  <c r="A967" i="2" a="1"/>
  <c r="A967" i="2" s="1"/>
  <c r="A965" i="2" a="1"/>
  <c r="A965" i="2" s="1"/>
  <c r="A963" i="2" a="1"/>
  <c r="A963" i="2" s="1"/>
  <c r="A961" i="2" a="1"/>
  <c r="A961" i="2" s="1"/>
  <c r="A959" i="2" a="1"/>
  <c r="A959" i="2" s="1"/>
  <c r="A955" i="2" a="1"/>
  <c r="A955" i="2" s="1"/>
  <c r="A953" i="2" a="1"/>
  <c r="A953" i="2" s="1"/>
  <c r="A951" i="2" a="1"/>
  <c r="A951" i="2" s="1"/>
  <c r="A949" i="2" a="1"/>
  <c r="A949" i="2" s="1"/>
  <c r="A947" i="2" a="1"/>
  <c r="A947" i="2" s="1"/>
  <c r="A945" i="2" a="1"/>
  <c r="A945" i="2" s="1"/>
  <c r="A943" i="2" a="1"/>
  <c r="A943" i="2" s="1"/>
  <c r="A941" i="2" a="1"/>
  <c r="A941" i="2" s="1"/>
  <c r="A939" i="2" a="1"/>
  <c r="A939" i="2" s="1"/>
  <c r="A937" i="2" a="1"/>
  <c r="A937" i="2" s="1"/>
  <c r="A935" i="2" a="1"/>
  <c r="A935" i="2" s="1"/>
  <c r="A933" i="2" a="1"/>
  <c r="A933" i="2" s="1"/>
  <c r="A931" i="2" a="1"/>
  <c r="A931" i="2" s="1"/>
  <c r="A929" i="2" a="1"/>
  <c r="A929" i="2" s="1"/>
  <c r="A927" i="2" a="1"/>
  <c r="A927" i="2" s="1"/>
  <c r="A925" i="2" a="1"/>
  <c r="A925" i="2" s="1"/>
  <c r="A921" i="2" a="1"/>
  <c r="A921" i="2" s="1"/>
  <c r="A919" i="2" a="1"/>
  <c r="A919" i="2" s="1"/>
  <c r="A917" i="2" a="1"/>
  <c r="A917" i="2" s="1"/>
  <c r="A915" i="2" a="1"/>
  <c r="A915" i="2" s="1"/>
  <c r="A913" i="2" a="1"/>
  <c r="A913" i="2" s="1"/>
  <c r="A911" i="2" a="1"/>
  <c r="A911" i="2" s="1"/>
  <c r="A909" i="2" a="1"/>
  <c r="A909" i="2" s="1"/>
  <c r="A905" i="2" a="1"/>
  <c r="A905" i="2" s="1"/>
  <c r="A903" i="2" a="1"/>
  <c r="A903" i="2" s="1"/>
  <c r="A899" i="2" a="1"/>
  <c r="A899" i="2" s="1"/>
  <c r="A897" i="2" a="1"/>
  <c r="A897" i="2" s="1"/>
  <c r="A895" i="2" a="1"/>
  <c r="A895" i="2" s="1"/>
  <c r="A893" i="2" a="1"/>
  <c r="A893" i="2" s="1"/>
  <c r="A891" i="2" a="1"/>
  <c r="A891" i="2" s="1"/>
  <c r="A889" i="2" a="1"/>
  <c r="A889" i="2" s="1"/>
  <c r="A887" i="2" a="1"/>
  <c r="A887" i="2" s="1"/>
  <c r="A885" i="2" a="1"/>
  <c r="A885" i="2" s="1"/>
  <c r="A883" i="2" a="1"/>
  <c r="A883" i="2" s="1"/>
  <c r="A881" i="2" a="1"/>
  <c r="A881" i="2" s="1"/>
  <c r="A879" i="2" a="1"/>
  <c r="A879" i="2" s="1"/>
  <c r="A877" i="2" a="1"/>
  <c r="A877" i="2" s="1"/>
  <c r="A875" i="2" a="1"/>
  <c r="A875" i="2" s="1"/>
  <c r="A873" i="2" a="1"/>
  <c r="A873" i="2" s="1"/>
  <c r="A871" i="2" a="1"/>
  <c r="A871" i="2" s="1"/>
  <c r="A867" i="2" a="1"/>
  <c r="A867" i="2" s="1"/>
  <c r="A865" i="2" a="1"/>
  <c r="A865" i="2" s="1"/>
  <c r="A863" i="2" a="1"/>
  <c r="A863" i="2" s="1"/>
  <c r="A861" i="2" a="1"/>
  <c r="A861" i="2" s="1"/>
  <c r="A859" i="2" a="1"/>
  <c r="A859" i="2" s="1"/>
  <c r="A857" i="2" a="1"/>
  <c r="A857" i="2" s="1"/>
  <c r="A855" i="2" a="1"/>
  <c r="A855" i="2" s="1"/>
  <c r="A853" i="2" a="1"/>
  <c r="A853" i="2" s="1"/>
  <c r="A851" i="2" a="1"/>
  <c r="A851" i="2" s="1"/>
  <c r="A849" i="2" a="1"/>
  <c r="A849" i="2" s="1"/>
  <c r="A847" i="2" a="1"/>
  <c r="A847" i="2" s="1"/>
  <c r="A845" i="2" a="1"/>
  <c r="A845" i="2" s="1"/>
  <c r="A843" i="2" a="1"/>
  <c r="A843" i="2" s="1"/>
  <c r="A841" i="2" a="1"/>
  <c r="A841" i="2" s="1"/>
  <c r="A839" i="2" a="1"/>
  <c r="A839" i="2" s="1"/>
  <c r="A837" i="2" a="1"/>
  <c r="A837" i="2" s="1"/>
  <c r="A835" i="2" a="1"/>
  <c r="A835" i="2" s="1"/>
  <c r="A833" i="2" a="1"/>
  <c r="A833" i="2" s="1"/>
  <c r="A829" i="2" a="1"/>
  <c r="A829" i="2" s="1"/>
  <c r="A827" i="2" a="1"/>
  <c r="A827" i="2" s="1"/>
  <c r="A825" i="2" a="1"/>
  <c r="A825" i="2" s="1"/>
  <c r="A823" i="2" a="1"/>
  <c r="A823" i="2" s="1"/>
  <c r="A821" i="2" a="1"/>
  <c r="A821" i="2" s="1"/>
  <c r="A819" i="2" a="1"/>
  <c r="A819" i="2" s="1"/>
  <c r="A817" i="2" a="1"/>
  <c r="A817" i="2" s="1"/>
  <c r="A815" i="2" a="1"/>
  <c r="A815" i="2" s="1"/>
  <c r="A813" i="2" a="1"/>
  <c r="A813" i="2" s="1"/>
  <c r="A811" i="2" a="1"/>
  <c r="A811" i="2" s="1"/>
  <c r="A809" i="2" a="1"/>
  <c r="A809" i="2" s="1"/>
  <c r="A807" i="2" a="1"/>
  <c r="A807" i="2" s="1"/>
  <c r="A801" i="2" a="1"/>
  <c r="A801" i="2" s="1"/>
  <c r="A799" i="2" a="1"/>
  <c r="A799" i="2" s="1"/>
  <c r="A797" i="2" a="1"/>
  <c r="A797" i="2" s="1"/>
  <c r="A795" i="2" a="1"/>
  <c r="A795" i="2" s="1"/>
  <c r="A793" i="2" a="1"/>
  <c r="A793" i="2" s="1"/>
  <c r="A791" i="2" a="1"/>
  <c r="A791" i="2" s="1"/>
  <c r="A789" i="2" a="1"/>
  <c r="A789" i="2" s="1"/>
  <c r="A787" i="2" a="1"/>
  <c r="A787" i="2" s="1"/>
  <c r="A785" i="2" a="1"/>
  <c r="A785" i="2" s="1"/>
  <c r="A783" i="2" a="1"/>
  <c r="A783" i="2" s="1"/>
  <c r="A781" i="2" a="1"/>
  <c r="A781" i="2" s="1"/>
  <c r="A779" i="2" a="1"/>
  <c r="A779" i="2" s="1"/>
  <c r="A775" i="2" a="1"/>
  <c r="A775" i="2" s="1"/>
  <c r="A773" i="2" a="1"/>
  <c r="A773" i="2" s="1"/>
  <c r="A771" i="2" a="1"/>
  <c r="A771" i="2" s="1"/>
  <c r="A769" i="2" a="1"/>
  <c r="A769" i="2" s="1"/>
  <c r="A765" i="2" a="1"/>
  <c r="A765" i="2" s="1"/>
  <c r="A763" i="2" a="1"/>
  <c r="A763" i="2" s="1"/>
  <c r="A761" i="2" a="1"/>
  <c r="A761" i="2" s="1"/>
  <c r="A759" i="2" a="1"/>
  <c r="A759" i="2" s="1"/>
  <c r="A757" i="2" a="1"/>
  <c r="A757" i="2" s="1"/>
  <c r="A755" i="2" a="1"/>
  <c r="A755" i="2" s="1"/>
  <c r="A753" i="2" a="1"/>
  <c r="A753" i="2" s="1"/>
  <c r="A751" i="2" a="1"/>
  <c r="A751" i="2" s="1"/>
  <c r="A749" i="2" a="1"/>
  <c r="A749" i="2" s="1"/>
  <c r="A747" i="2" a="1"/>
  <c r="A747" i="2" s="1"/>
  <c r="A745" i="2" a="1"/>
  <c r="A745" i="2" s="1"/>
  <c r="A743" i="2" a="1"/>
  <c r="A743" i="2" s="1"/>
  <c r="A739" i="2" a="1"/>
  <c r="A739" i="2" s="1"/>
  <c r="A737" i="2" a="1"/>
  <c r="A737" i="2" s="1"/>
  <c r="A735" i="2" a="1"/>
  <c r="A735" i="2" s="1"/>
  <c r="A733" i="2" a="1"/>
  <c r="A733" i="2" s="1"/>
  <c r="A731" i="2" a="1"/>
  <c r="A731" i="2" s="1"/>
  <c r="A729" i="2" a="1"/>
  <c r="A729" i="2" s="1"/>
  <c r="A727" i="2" a="1"/>
  <c r="A727" i="2" s="1"/>
  <c r="A725" i="2" a="1"/>
  <c r="A725" i="2" s="1"/>
  <c r="A723" i="2" a="1"/>
  <c r="A723" i="2" s="1"/>
  <c r="A721" i="2" a="1"/>
  <c r="A721" i="2" s="1"/>
  <c r="A719" i="2" a="1"/>
  <c r="A719" i="2" s="1"/>
  <c r="A717" i="2" a="1"/>
  <c r="A717" i="2" s="1"/>
  <c r="A715" i="2" a="1"/>
  <c r="A715" i="2" s="1"/>
  <c r="A713" i="2" a="1"/>
  <c r="A713" i="2" s="1"/>
  <c r="A711" i="2" a="1"/>
  <c r="A711" i="2" s="1"/>
  <c r="A709" i="2" a="1"/>
  <c r="A709" i="2" s="1"/>
  <c r="A707" i="2" a="1"/>
  <c r="A707" i="2" s="1"/>
  <c r="A705" i="2" a="1"/>
  <c r="A705" i="2" s="1"/>
  <c r="A703" i="2" a="1"/>
  <c r="A703" i="2" s="1"/>
  <c r="A701" i="2" a="1"/>
  <c r="A701" i="2" s="1"/>
  <c r="A699" i="2" a="1"/>
  <c r="A699" i="2" s="1"/>
  <c r="A695" i="2" a="1"/>
  <c r="A695" i="2" s="1"/>
  <c r="A693" i="2" a="1"/>
  <c r="A693" i="2" s="1"/>
  <c r="A691" i="2" a="1"/>
  <c r="A691" i="2" s="1"/>
  <c r="A689" i="2" a="1"/>
  <c r="A689" i="2" s="1"/>
  <c r="A687" i="2" a="1"/>
  <c r="A687" i="2" s="1"/>
  <c r="A685" i="2" a="1"/>
  <c r="A685" i="2" s="1"/>
  <c r="A683" i="2" a="1"/>
  <c r="A683" i="2" s="1"/>
  <c r="A681" i="2" a="1"/>
  <c r="A681" i="2" s="1"/>
  <c r="A679" i="2" a="1"/>
  <c r="A679" i="2" s="1"/>
  <c r="A677" i="2" a="1"/>
  <c r="A677" i="2" s="1"/>
  <c r="A675" i="2" a="1"/>
  <c r="A675" i="2" s="1"/>
  <c r="A673" i="2" a="1"/>
  <c r="A673" i="2" s="1"/>
  <c r="A671" i="2" a="1"/>
  <c r="A671" i="2" s="1"/>
  <c r="A667" i="2" a="1"/>
  <c r="A667" i="2" s="1"/>
  <c r="A665" i="2" a="1"/>
  <c r="A665" i="2" s="1"/>
  <c r="A663" i="2" a="1"/>
  <c r="A663" i="2" s="1"/>
  <c r="A661" i="2" a="1"/>
  <c r="A661" i="2" s="1"/>
  <c r="A659" i="2" a="1"/>
  <c r="A659" i="2" s="1"/>
  <c r="A657" i="2" a="1"/>
  <c r="A657" i="2" s="1"/>
  <c r="A655" i="2" a="1"/>
  <c r="A655" i="2" s="1"/>
  <c r="A653" i="2" a="1"/>
  <c r="A653" i="2" s="1"/>
  <c r="A651" i="2" a="1"/>
  <c r="A651" i="2" s="1"/>
  <c r="A649" i="2" a="1"/>
  <c r="A649" i="2" s="1"/>
  <c r="A647" i="2" a="1"/>
  <c r="A647" i="2" s="1"/>
  <c r="A645" i="2" a="1"/>
  <c r="A645" i="2" s="1"/>
  <c r="A643" i="2" a="1"/>
  <c r="A643" i="2" s="1"/>
  <c r="A641" i="2" a="1"/>
  <c r="A641" i="2" s="1"/>
  <c r="A639" i="2" a="1"/>
  <c r="A639" i="2" s="1"/>
  <c r="A637" i="2" a="1"/>
  <c r="A637" i="2" s="1"/>
  <c r="A635" i="2" a="1"/>
  <c r="A635" i="2" s="1"/>
  <c r="A631" i="2" a="1"/>
  <c r="A631" i="2" s="1"/>
  <c r="A629" i="2" a="1"/>
  <c r="A629" i="2" s="1"/>
  <c r="A627" i="2" a="1"/>
  <c r="A627" i="2" s="1"/>
  <c r="A625" i="2" a="1"/>
  <c r="A625" i="2" s="1"/>
  <c r="A623" i="2" a="1"/>
  <c r="A623" i="2" s="1"/>
  <c r="A621" i="2" a="1"/>
  <c r="A621" i="2" s="1"/>
  <c r="A619" i="2" a="1"/>
  <c r="A619" i="2" s="1"/>
  <c r="A617" i="2" a="1"/>
  <c r="A617" i="2" s="1"/>
  <c r="A615" i="2" a="1"/>
  <c r="A615" i="2" s="1"/>
  <c r="A613" i="2" a="1"/>
  <c r="A613" i="2" s="1"/>
  <c r="A611" i="2" a="1"/>
  <c r="A611" i="2" s="1"/>
  <c r="A609" i="2" a="1"/>
  <c r="A609" i="2" s="1"/>
  <c r="A607" i="2" a="1"/>
  <c r="A607" i="2" s="1"/>
  <c r="A605" i="2" a="1"/>
  <c r="A605" i="2" s="1"/>
  <c r="A603" i="2" a="1"/>
  <c r="A603" i="2" s="1"/>
  <c r="A601" i="2" a="1"/>
  <c r="A601" i="2" s="1"/>
  <c r="A599" i="2" a="1"/>
  <c r="A599" i="2" s="1"/>
  <c r="A597" i="2" a="1"/>
  <c r="A597" i="2" s="1"/>
  <c r="A595" i="2" a="1"/>
  <c r="A595" i="2" s="1"/>
  <c r="A593" i="2" a="1"/>
  <c r="A593" i="2" s="1"/>
  <c r="A591" i="2" a="1"/>
  <c r="A591" i="2" s="1"/>
  <c r="A589" i="2" a="1"/>
  <c r="A589" i="2" s="1"/>
  <c r="A587" i="2" a="1"/>
  <c r="A587" i="2" s="1"/>
  <c r="A585" i="2" a="1"/>
  <c r="A585" i="2" s="1"/>
  <c r="A583" i="2" a="1"/>
  <c r="A583" i="2" s="1"/>
  <c r="A579" i="2" a="1"/>
  <c r="A579" i="2" s="1"/>
  <c r="A577" i="2" a="1"/>
  <c r="A577" i="2" s="1"/>
  <c r="A575" i="2" a="1"/>
  <c r="A575" i="2" s="1"/>
  <c r="A573" i="2" a="1"/>
  <c r="A573" i="2" s="1"/>
  <c r="A571" i="2" a="1"/>
  <c r="A571" i="2" s="1"/>
  <c r="A569" i="2" a="1"/>
  <c r="A569" i="2" s="1"/>
  <c r="A567" i="2" a="1"/>
  <c r="A567" i="2" s="1"/>
  <c r="A565" i="2" a="1"/>
  <c r="A565" i="2" s="1"/>
  <c r="A563" i="2" a="1"/>
  <c r="A563" i="2" s="1"/>
  <c r="A561" i="2" a="1"/>
  <c r="A561" i="2" s="1"/>
  <c r="A559" i="2" a="1"/>
  <c r="A559" i="2" s="1"/>
  <c r="A557" i="2" a="1"/>
  <c r="A557" i="2" s="1"/>
  <c r="A555" i="2" a="1"/>
  <c r="A555" i="2" s="1"/>
  <c r="A551" i="2" a="1"/>
  <c r="A551" i="2" s="1"/>
  <c r="A549" i="2" a="1"/>
  <c r="A549" i="2" s="1"/>
  <c r="A547" i="2" a="1"/>
  <c r="A547" i="2" s="1"/>
  <c r="A545" i="2" a="1"/>
  <c r="A545" i="2" s="1"/>
  <c r="A543" i="2" a="1"/>
  <c r="A543" i="2" s="1"/>
  <c r="A541" i="2" a="1"/>
  <c r="A541" i="2" s="1"/>
  <c r="A539" i="2" a="1"/>
  <c r="A539" i="2" s="1"/>
  <c r="A537" i="2" a="1"/>
  <c r="A537" i="2" s="1"/>
  <c r="A535" i="2" a="1"/>
  <c r="A535" i="2" s="1"/>
  <c r="A533" i="2" a="1"/>
  <c r="A533" i="2" s="1"/>
  <c r="A531" i="2" a="1"/>
  <c r="A531" i="2" s="1"/>
  <c r="A529" i="2" a="1"/>
  <c r="A529" i="2" s="1"/>
  <c r="A527" i="2" a="1"/>
  <c r="A527" i="2" s="1"/>
  <c r="A525" i="2" a="1"/>
  <c r="A525" i="2" s="1"/>
  <c r="A523" i="2" a="1"/>
  <c r="A523" i="2" s="1"/>
  <c r="A521" i="2" a="1"/>
  <c r="A521" i="2" s="1"/>
  <c r="A519" i="2" a="1"/>
  <c r="A519" i="2" s="1"/>
  <c r="A517" i="2" a="1"/>
  <c r="A517" i="2" s="1"/>
  <c r="A515" i="2" a="1"/>
  <c r="A515" i="2" s="1"/>
  <c r="A513" i="2" a="1"/>
  <c r="A513" i="2" s="1"/>
  <c r="A511" i="2" a="1"/>
  <c r="A511" i="2" s="1"/>
  <c r="A509" i="2" a="1"/>
  <c r="A509" i="2" s="1"/>
  <c r="A507" i="2" a="1"/>
  <c r="A507" i="2" s="1"/>
  <c r="A505" i="2" a="1"/>
  <c r="A505" i="2" s="1"/>
  <c r="A503" i="2" a="1"/>
  <c r="A503" i="2" s="1"/>
  <c r="A501" i="2" a="1"/>
  <c r="A501" i="2" s="1"/>
  <c r="A499" i="2" a="1"/>
  <c r="A499" i="2" s="1"/>
  <c r="A497" i="2" a="1"/>
  <c r="A497" i="2" s="1"/>
  <c r="A495" i="2" a="1"/>
  <c r="A495" i="2" s="1"/>
  <c r="A493" i="2" a="1"/>
  <c r="A493" i="2" s="1"/>
  <c r="A491" i="2" a="1"/>
  <c r="A491" i="2" s="1"/>
  <c r="A489" i="2" a="1"/>
  <c r="A489" i="2" s="1"/>
  <c r="A487" i="2" a="1"/>
  <c r="A487" i="2" s="1"/>
  <c r="A485" i="2" a="1"/>
  <c r="A485" i="2" s="1"/>
  <c r="A483" i="2" a="1"/>
  <c r="A483" i="2" s="1"/>
  <c r="A481" i="2" a="1"/>
  <c r="A481" i="2" s="1"/>
  <c r="A479" i="2" a="1"/>
  <c r="A479" i="2" s="1"/>
  <c r="A477" i="2" a="1"/>
  <c r="A477" i="2" s="1"/>
  <c r="A475" i="2" a="1"/>
  <c r="A475" i="2" s="1"/>
  <c r="A473" i="2" a="1"/>
  <c r="A473" i="2" s="1"/>
  <c r="A471" i="2" a="1"/>
  <c r="A471" i="2" s="1"/>
  <c r="A469" i="2" a="1"/>
  <c r="A469" i="2" s="1"/>
  <c r="A467" i="2" a="1"/>
  <c r="A467" i="2" s="1"/>
  <c r="A465" i="2" a="1"/>
  <c r="A465" i="2" s="1"/>
  <c r="A463" i="2" a="1"/>
  <c r="A463" i="2" s="1"/>
  <c r="A461" i="2" a="1"/>
  <c r="A461" i="2" s="1"/>
  <c r="A459" i="2" a="1"/>
  <c r="A459" i="2" s="1"/>
  <c r="A457" i="2" a="1"/>
  <c r="A457" i="2" s="1"/>
  <c r="A455" i="2" a="1"/>
  <c r="A455" i="2" s="1"/>
  <c r="A453" i="2" a="1"/>
  <c r="A453" i="2" s="1"/>
  <c r="A451" i="2" a="1"/>
  <c r="A451" i="2" s="1"/>
  <c r="A449" i="2" a="1"/>
  <c r="A449" i="2" s="1"/>
  <c r="A447" i="2" a="1"/>
  <c r="A447" i="2" s="1"/>
  <c r="A445" i="2" a="1"/>
  <c r="A445" i="2" s="1"/>
  <c r="A443" i="2" a="1"/>
  <c r="A443" i="2" s="1"/>
  <c r="A441" i="2" a="1"/>
  <c r="A441" i="2" s="1"/>
  <c r="A439" i="2" a="1"/>
  <c r="A439" i="2" s="1"/>
  <c r="A437" i="2" a="1"/>
  <c r="A437" i="2" s="1"/>
  <c r="A435" i="2" a="1"/>
  <c r="A435" i="2" s="1"/>
  <c r="A433" i="2" a="1"/>
  <c r="A433" i="2" s="1"/>
  <c r="A431" i="2" a="1"/>
  <c r="A431" i="2" s="1"/>
  <c r="A429" i="2" a="1"/>
  <c r="A429" i="2" s="1"/>
  <c r="A427" i="2" a="1"/>
  <c r="A427" i="2" s="1"/>
  <c r="A425" i="2" a="1"/>
  <c r="A425" i="2" s="1"/>
  <c r="A423" i="2" a="1"/>
  <c r="A423" i="2" s="1"/>
  <c r="A421" i="2" a="1"/>
  <c r="A421" i="2" s="1"/>
  <c r="A419" i="2" a="1"/>
  <c r="A419" i="2" s="1"/>
  <c r="A417" i="2" a="1"/>
  <c r="A417" i="2" s="1"/>
  <c r="A415" i="2" a="1"/>
  <c r="A415" i="2" s="1"/>
  <c r="A413" i="2" a="1"/>
  <c r="A413" i="2" s="1"/>
  <c r="A411" i="2" a="1"/>
  <c r="A411" i="2" s="1"/>
  <c r="A409" i="2" a="1"/>
  <c r="A409" i="2" s="1"/>
  <c r="A407" i="2" a="1"/>
  <c r="A407" i="2" s="1"/>
  <c r="A405" i="2" a="1"/>
  <c r="A405" i="2" s="1"/>
  <c r="A403" i="2" a="1"/>
  <c r="A403" i="2" s="1"/>
  <c r="A401" i="2" a="1"/>
  <c r="A401" i="2" s="1"/>
  <c r="A399" i="2" a="1"/>
  <c r="A399" i="2" s="1"/>
  <c r="A397" i="2" a="1"/>
  <c r="A397" i="2" s="1"/>
  <c r="A395" i="2" a="1"/>
  <c r="A395" i="2" s="1"/>
  <c r="A393" i="2" a="1"/>
  <c r="A393" i="2" s="1"/>
  <c r="A231" i="2" a="1"/>
  <c r="A231" i="2" s="1"/>
  <c r="A946" i="2" a="1"/>
  <c r="A946" i="2" s="1"/>
  <c r="A874" i="2" a="1"/>
  <c r="A874" i="2" s="1"/>
  <c r="A818" i="2" a="1"/>
  <c r="A818" i="2" s="1"/>
  <c r="A810" i="2" a="1"/>
  <c r="A810" i="2" s="1"/>
  <c r="A634" i="2" a="1"/>
  <c r="A634" i="2" s="1"/>
  <c r="A626" i="2" a="1"/>
  <c r="A626" i="2" s="1"/>
  <c r="A618" i="2" a="1"/>
  <c r="A618" i="2" s="1"/>
  <c r="A522" i="2" a="1"/>
  <c r="A522" i="2" s="1"/>
  <c r="A498" i="2" a="1"/>
  <c r="A498" i="2" s="1"/>
  <c r="A386" i="2" a="1"/>
  <c r="A386" i="2" s="1"/>
  <c r="A378" i="2" a="1"/>
  <c r="A378" i="2" s="1"/>
  <c r="A322" i="2" a="1"/>
  <c r="A322" i="2" s="1"/>
  <c r="A314" i="2" a="1"/>
  <c r="A314" i="2" s="1"/>
  <c r="A282" i="2" a="1"/>
  <c r="A282" i="2" s="1"/>
  <c r="A234" i="2" a="1"/>
  <c r="A234" i="2" s="1"/>
  <c r="A978" i="2" a="1"/>
  <c r="A978" i="2" s="1"/>
  <c r="A890" i="2" a="1"/>
  <c r="A890" i="2" s="1"/>
  <c r="A866" i="2" a="1"/>
  <c r="A866" i="2" s="1"/>
  <c r="A690" i="2" a="1"/>
  <c r="A690" i="2" s="1"/>
  <c r="A650" i="2" a="1"/>
  <c r="A650" i="2" s="1"/>
  <c r="A586" i="2" a="1"/>
  <c r="A586" i="2" s="1"/>
  <c r="A530" i="2" a="1"/>
  <c r="A530" i="2" s="1"/>
  <c r="A490" i="2" a="1"/>
  <c r="A490" i="2" s="1"/>
  <c r="A458" i="2" a="1"/>
  <c r="A458" i="2" s="1"/>
  <c r="A346" i="2" a="1"/>
  <c r="A346" i="2" s="1"/>
  <c r="A338" i="2" a="1"/>
  <c r="A338" i="2" s="1"/>
  <c r="A306" i="2" a="1"/>
  <c r="A306" i="2" s="1"/>
  <c r="A298" i="2" a="1"/>
  <c r="A298" i="2" s="1"/>
  <c r="A250" i="2" a="1"/>
  <c r="A250" i="2" s="1"/>
  <c r="A391" i="2" a="1"/>
  <c r="A391" i="2" s="1"/>
  <c r="A389" i="2" a="1"/>
  <c r="A389" i="2" s="1"/>
  <c r="A387" i="2" a="1"/>
  <c r="A387" i="2" s="1"/>
  <c r="A385" i="2" a="1"/>
  <c r="A385" i="2" s="1"/>
  <c r="A383" i="2" a="1"/>
  <c r="A383" i="2" s="1"/>
  <c r="A381" i="2" a="1"/>
  <c r="A381" i="2" s="1"/>
  <c r="A379" i="2" a="1"/>
  <c r="A379" i="2" s="1"/>
  <c r="A377" i="2" a="1"/>
  <c r="A377" i="2" s="1"/>
  <c r="A375" i="2" a="1"/>
  <c r="A375" i="2" s="1"/>
  <c r="A373" i="2" a="1"/>
  <c r="A373" i="2" s="1"/>
  <c r="A371" i="2" a="1"/>
  <c r="A371" i="2" s="1"/>
  <c r="A369" i="2" a="1"/>
  <c r="A369" i="2" s="1"/>
  <c r="A367" i="2" a="1"/>
  <c r="A367" i="2" s="1"/>
  <c r="A365" i="2" a="1"/>
  <c r="A365" i="2" s="1"/>
  <c r="A363" i="2" a="1"/>
  <c r="A363" i="2" s="1"/>
  <c r="A361" i="2" a="1"/>
  <c r="A361" i="2" s="1"/>
  <c r="A359" i="2" a="1"/>
  <c r="A359" i="2" s="1"/>
  <c r="A357" i="2" a="1"/>
  <c r="A357" i="2" s="1"/>
  <c r="A355" i="2" a="1"/>
  <c r="A355" i="2" s="1"/>
  <c r="A353" i="2" a="1"/>
  <c r="A353" i="2" s="1"/>
  <c r="A351" i="2" a="1"/>
  <c r="A351" i="2" s="1"/>
  <c r="A349" i="2" a="1"/>
  <c r="A349" i="2" s="1"/>
  <c r="A347" i="2" a="1"/>
  <c r="A347" i="2" s="1"/>
  <c r="A345" i="2" a="1"/>
  <c r="A345" i="2" s="1"/>
  <c r="A343" i="2" a="1"/>
  <c r="A343" i="2" s="1"/>
  <c r="A341" i="2" a="1"/>
  <c r="A341" i="2" s="1"/>
  <c r="A339" i="2" a="1"/>
  <c r="A339" i="2" s="1"/>
  <c r="A337" i="2" a="1"/>
  <c r="A337" i="2" s="1"/>
  <c r="A335" i="2" a="1"/>
  <c r="A335" i="2" s="1"/>
  <c r="A333" i="2" a="1"/>
  <c r="A333" i="2" s="1"/>
  <c r="A331" i="2" a="1"/>
  <c r="A331" i="2" s="1"/>
  <c r="A329" i="2" a="1"/>
  <c r="A329" i="2" s="1"/>
  <c r="A327" i="2" a="1"/>
  <c r="A327" i="2" s="1"/>
  <c r="A325" i="2" a="1"/>
  <c r="A325" i="2" s="1"/>
  <c r="A323" i="2" a="1"/>
  <c r="A323" i="2" s="1"/>
  <c r="A321" i="2" a="1"/>
  <c r="A321" i="2" s="1"/>
  <c r="A319" i="2" a="1"/>
  <c r="A319" i="2" s="1"/>
  <c r="A317" i="2" a="1"/>
  <c r="A317" i="2" s="1"/>
  <c r="A315" i="2" a="1"/>
  <c r="A315" i="2" s="1"/>
  <c r="A313" i="2" a="1"/>
  <c r="A313" i="2" s="1"/>
  <c r="A311" i="2" a="1"/>
  <c r="A311" i="2" s="1"/>
  <c r="A309" i="2" a="1"/>
  <c r="A309" i="2" s="1"/>
  <c r="A307" i="2" a="1"/>
  <c r="A307" i="2" s="1"/>
  <c r="A305" i="2" a="1"/>
  <c r="A305" i="2" s="1"/>
  <c r="A303" i="2" a="1"/>
  <c r="A303" i="2" s="1"/>
  <c r="A301" i="2" a="1"/>
  <c r="A301" i="2" s="1"/>
  <c r="A299" i="2" a="1"/>
  <c r="A299" i="2" s="1"/>
  <c r="A297" i="2" a="1"/>
  <c r="A297" i="2" s="1"/>
  <c r="A295" i="2" a="1"/>
  <c r="A295" i="2" s="1"/>
  <c r="A293" i="2" a="1"/>
  <c r="A293" i="2" s="1"/>
  <c r="A291" i="2" a="1"/>
  <c r="A291" i="2" s="1"/>
  <c r="A289" i="2" a="1"/>
  <c r="A289" i="2" s="1"/>
  <c r="A287" i="2" a="1"/>
  <c r="A287" i="2" s="1"/>
  <c r="A285" i="2" a="1"/>
  <c r="A285" i="2" s="1"/>
  <c r="A283" i="2" a="1"/>
  <c r="A283" i="2" s="1"/>
  <c r="A281" i="2" a="1"/>
  <c r="A281" i="2" s="1"/>
  <c r="A279" i="2" a="1"/>
  <c r="A279" i="2" s="1"/>
  <c r="A277" i="2" a="1"/>
  <c r="A277" i="2" s="1"/>
  <c r="A275" i="2" a="1"/>
  <c r="A275" i="2" s="1"/>
  <c r="A273" i="2" a="1"/>
  <c r="A273" i="2" s="1"/>
  <c r="A271" i="2" a="1"/>
  <c r="A271" i="2" s="1"/>
  <c r="A269" i="2" a="1"/>
  <c r="A269" i="2" s="1"/>
  <c r="A267" i="2" a="1"/>
  <c r="A267" i="2" s="1"/>
  <c r="A265" i="2" a="1"/>
  <c r="A265" i="2" s="1"/>
  <c r="A263" i="2" a="1"/>
  <c r="A263" i="2" s="1"/>
  <c r="A261" i="2" a="1"/>
  <c r="A261" i="2" s="1"/>
  <c r="A259" i="2" a="1"/>
  <c r="A259" i="2" s="1"/>
  <c r="A257" i="2" a="1"/>
  <c r="A257" i="2" s="1"/>
  <c r="A255" i="2" a="1"/>
  <c r="A255" i="2" s="1"/>
  <c r="A253" i="2" a="1"/>
  <c r="A253" i="2" s="1"/>
  <c r="A251" i="2" a="1"/>
  <c r="A251" i="2" s="1"/>
  <c r="A249" i="2" a="1"/>
  <c r="A249" i="2" s="1"/>
  <c r="A247" i="2" a="1"/>
  <c r="A247" i="2" s="1"/>
  <c r="A245" i="2" a="1"/>
  <c r="A245" i="2" s="1"/>
  <c r="A243" i="2" a="1"/>
  <c r="A243" i="2" s="1"/>
  <c r="A241" i="2" a="1"/>
  <c r="A241" i="2" s="1"/>
  <c r="A239" i="2" a="1"/>
  <c r="A239" i="2" s="1"/>
  <c r="A237" i="2" a="1"/>
  <c r="A237" i="2" s="1"/>
  <c r="A235" i="2" a="1"/>
  <c r="A235" i="2" s="1"/>
  <c r="A233" i="2" a="1"/>
  <c r="A233" i="2" s="1"/>
  <c r="A229" i="2" a="1"/>
  <c r="A229" i="2" s="1"/>
  <c r="A227" i="2" a="1"/>
  <c r="A227" i="2" s="1"/>
  <c r="A225" i="2" a="1"/>
  <c r="A225" i="2" s="1"/>
  <c r="A223" i="2" a="1"/>
  <c r="A223" i="2" s="1"/>
  <c r="A221" i="2" a="1"/>
  <c r="A221" i="2" s="1"/>
  <c r="A219" i="2" a="1"/>
  <c r="A219" i="2" s="1"/>
  <c r="A217" i="2" a="1"/>
  <c r="A217" i="2" s="1"/>
  <c r="A215" i="2" a="1"/>
  <c r="A215" i="2" s="1"/>
  <c r="A213" i="2" a="1"/>
  <c r="A213" i="2" s="1"/>
  <c r="A211" i="2" a="1"/>
  <c r="A211" i="2" s="1"/>
  <c r="A209" i="2" a="1"/>
  <c r="A209" i="2" s="1"/>
  <c r="A207" i="2" a="1"/>
  <c r="A207" i="2" s="1"/>
  <c r="A205" i="2" a="1"/>
  <c r="A205" i="2" s="1"/>
  <c r="A203" i="2" a="1"/>
  <c r="A203" i="2" s="1"/>
  <c r="A201" i="2" a="1"/>
  <c r="A201" i="2" s="1"/>
  <c r="A199" i="2" a="1"/>
  <c r="A199" i="2" s="1"/>
  <c r="A197" i="2" a="1"/>
  <c r="A197" i="2" s="1"/>
  <c r="A195" i="2" a="1"/>
  <c r="A195" i="2" s="1"/>
  <c r="A193" i="2" a="1"/>
  <c r="A193" i="2" s="1"/>
  <c r="A191" i="2" a="1"/>
  <c r="A191" i="2" s="1"/>
  <c r="A189" i="2" a="1"/>
  <c r="A189" i="2" s="1"/>
  <c r="A187" i="2" a="1"/>
  <c r="A187" i="2" s="1"/>
  <c r="A185" i="2" a="1"/>
  <c r="A185" i="2" s="1"/>
  <c r="A183" i="2" a="1"/>
  <c r="A183" i="2" s="1"/>
  <c r="A181" i="2" a="1"/>
  <c r="A181" i="2" s="1"/>
  <c r="A179" i="2" a="1"/>
  <c r="A179" i="2" s="1"/>
  <c r="A177" i="2" a="1"/>
  <c r="A177" i="2" s="1"/>
  <c r="A175" i="2" a="1"/>
  <c r="A175" i="2" s="1"/>
  <c r="A173" i="2" a="1"/>
  <c r="A173" i="2" s="1"/>
  <c r="A171" i="2" a="1"/>
  <c r="A171" i="2" s="1"/>
  <c r="A169" i="2" a="1"/>
  <c r="A169" i="2" s="1"/>
  <c r="A167" i="2" a="1"/>
  <c r="A167" i="2" s="1"/>
  <c r="A165" i="2" a="1"/>
  <c r="A165" i="2" s="1"/>
  <c r="A163" i="2" a="1"/>
  <c r="A163" i="2" s="1"/>
  <c r="A161" i="2" a="1"/>
  <c r="A161" i="2" s="1"/>
  <c r="A159" i="2" a="1"/>
  <c r="A159" i="2" s="1"/>
  <c r="A157" i="2" a="1"/>
  <c r="A157" i="2" s="1"/>
  <c r="A155" i="2" a="1"/>
  <c r="A155" i="2" s="1"/>
  <c r="A153" i="2" a="1"/>
  <c r="A153" i="2" s="1"/>
  <c r="A151" i="2" a="1"/>
  <c r="A151" i="2" s="1"/>
  <c r="A149" i="2" a="1"/>
  <c r="A149" i="2" s="1"/>
  <c r="A147" i="2" a="1"/>
  <c r="A147" i="2" s="1"/>
  <c r="A145" i="2" a="1"/>
  <c r="A145" i="2" s="1"/>
  <c r="A143" i="2" a="1"/>
  <c r="A143" i="2" s="1"/>
  <c r="A141" i="2" a="1"/>
  <c r="A141" i="2" s="1"/>
  <c r="A139" i="2" a="1"/>
  <c r="A139" i="2" s="1"/>
  <c r="A137" i="2" a="1"/>
  <c r="A137" i="2" s="1"/>
  <c r="A135" i="2" a="1"/>
  <c r="A135" i="2" s="1"/>
  <c r="A133" i="2" a="1"/>
  <c r="A133" i="2" s="1"/>
  <c r="A131" i="2" a="1"/>
  <c r="A131" i="2" s="1"/>
  <c r="A129" i="2" a="1"/>
  <c r="A129" i="2" s="1"/>
  <c r="A127" i="2" a="1"/>
  <c r="A127" i="2" s="1"/>
  <c r="A125" i="2" a="1"/>
  <c r="A125" i="2" s="1"/>
  <c r="A123" i="2" a="1"/>
  <c r="A123" i="2" s="1"/>
  <c r="A121" i="2" a="1"/>
  <c r="A121" i="2" s="1"/>
  <c r="A119" i="2" a="1"/>
  <c r="A119" i="2" s="1"/>
  <c r="A117" i="2" a="1"/>
  <c r="A117" i="2" s="1"/>
  <c r="A115" i="2" a="1"/>
  <c r="A115" i="2" s="1"/>
  <c r="A113" i="2" a="1"/>
  <c r="A113" i="2" s="1"/>
  <c r="A111" i="2" a="1"/>
  <c r="A111" i="2" s="1"/>
  <c r="A109" i="2" a="1"/>
  <c r="A109" i="2" s="1"/>
  <c r="A107" i="2" a="1"/>
  <c r="A107" i="2" s="1"/>
  <c r="A105" i="2" a="1"/>
  <c r="A105" i="2" s="1"/>
  <c r="A103" i="2" a="1"/>
  <c r="A103" i="2" s="1"/>
  <c r="A101" i="2" a="1"/>
  <c r="A101" i="2" s="1"/>
  <c r="A99" i="2" a="1"/>
  <c r="A99" i="2" s="1"/>
  <c r="A97" i="2" a="1"/>
  <c r="A97" i="2" s="1"/>
  <c r="A95" i="2" a="1"/>
  <c r="A95" i="2" s="1"/>
  <c r="A93" i="2" a="1"/>
  <c r="A93" i="2" s="1"/>
  <c r="A91" i="2" a="1"/>
  <c r="A91" i="2" s="1"/>
  <c r="A89" i="2" a="1"/>
  <c r="A89" i="2" s="1"/>
  <c r="A87" i="2" a="1"/>
  <c r="A87" i="2" s="1"/>
  <c r="A85" i="2" a="1"/>
  <c r="A85" i="2" s="1"/>
  <c r="A41" i="2" a="1"/>
  <c r="A41" i="2" s="1"/>
  <c r="A22" i="2" a="1"/>
  <c r="A22" i="2" s="1"/>
  <c r="A83" i="2" a="1"/>
  <c r="A83" i="2" s="1"/>
  <c r="A81" i="2" a="1"/>
  <c r="A81" i="2" s="1"/>
  <c r="A79" i="2" a="1"/>
  <c r="A79" i="2" s="1"/>
  <c r="A77" i="2" a="1"/>
  <c r="A77" i="2" s="1"/>
  <c r="A75" i="2" a="1"/>
  <c r="A75" i="2" s="1"/>
  <c r="A73" i="2" a="1"/>
  <c r="A73" i="2" s="1"/>
  <c r="A71" i="2" a="1"/>
  <c r="A71" i="2" s="1"/>
  <c r="A69" i="2" a="1"/>
  <c r="A69" i="2" s="1"/>
  <c r="A67" i="2" a="1"/>
  <c r="A67" i="2" s="1"/>
  <c r="A65" i="2" a="1"/>
  <c r="A65" i="2" s="1"/>
  <c r="A63" i="2" a="1"/>
  <c r="A63" i="2" s="1"/>
  <c r="A61" i="2" a="1"/>
  <c r="A61" i="2" s="1"/>
  <c r="A59" i="2" a="1"/>
  <c r="A59" i="2" s="1"/>
  <c r="A57" i="2" a="1"/>
  <c r="A57" i="2" s="1"/>
  <c r="A55" i="2" a="1"/>
  <c r="A55" i="2" s="1"/>
  <c r="A53" i="2" a="1"/>
  <c r="A53" i="2" s="1"/>
  <c r="A51" i="2" a="1"/>
  <c r="A51" i="2" s="1"/>
  <c r="A49" i="2" a="1"/>
  <c r="A49" i="2" s="1"/>
  <c r="A47" i="2" a="1"/>
  <c r="A47" i="2" s="1"/>
  <c r="A45" i="2" a="1"/>
  <c r="A45" i="2" s="1"/>
  <c r="A43" i="2" a="1"/>
  <c r="A43" i="2" s="1"/>
  <c r="A39" i="2" a="1"/>
  <c r="A39" i="2" s="1"/>
  <c r="A37" i="2" a="1"/>
  <c r="A37" i="2" s="1"/>
  <c r="A35" i="2" a="1"/>
  <c r="A35" i="2" s="1"/>
  <c r="A33" i="2" a="1"/>
  <c r="A33" i="2" s="1"/>
  <c r="A31" i="2" a="1"/>
  <c r="A31" i="2" s="1"/>
  <c r="A29" i="2" a="1"/>
  <c r="A29" i="2" s="1"/>
  <c r="A27" i="2" a="1"/>
  <c r="A27" i="2" s="1"/>
  <c r="A25" i="2" a="1"/>
  <c r="A25" i="2" s="1"/>
  <c r="A21" i="2" a="1"/>
  <c r="A21" i="2" s="1"/>
  <c r="A11" i="2" a="1"/>
  <c r="A11" i="2" s="1"/>
  <c r="A16" i="2" a="1"/>
  <c r="A16" i="2" s="1"/>
  <c r="A7" i="2" a="1"/>
  <c r="A7" i="2" s="1"/>
  <c r="A20" i="2" a="1"/>
  <c r="A20" i="2" s="1"/>
  <c r="T6" i="2"/>
  <c r="B4" i="2"/>
  <c r="U11" i="2"/>
  <c r="V14" i="2"/>
  <c r="U34" i="2"/>
  <c r="U14" i="2"/>
  <c r="T34" i="2"/>
  <c r="U13" i="2"/>
  <c r="U35" i="2"/>
  <c r="T35" i="2"/>
  <c r="U4" i="2"/>
  <c r="V35" i="2"/>
  <c r="V34" i="2"/>
  <c r="F513" i="5"/>
  <c r="E746" i="5"/>
  <c r="F746" i="5"/>
  <c r="E714" i="5"/>
  <c r="F714" i="5"/>
  <c r="E682" i="5"/>
  <c r="F682" i="5"/>
  <c r="E599" i="5"/>
  <c r="F599" i="5"/>
  <c r="E343" i="5"/>
  <c r="F343" i="5"/>
  <c r="U30" i="2"/>
  <c r="V30" i="2"/>
  <c r="T8" i="2"/>
  <c r="V13" i="2"/>
  <c r="V12" i="2"/>
  <c r="U12" i="2"/>
  <c r="T32" i="2"/>
  <c r="V11" i="2"/>
  <c r="T31" i="2"/>
  <c r="V31" i="2"/>
  <c r="U32" i="2"/>
  <c r="T9" i="2"/>
  <c r="V32" i="2"/>
  <c r="U29" i="2"/>
  <c r="T30" i="2"/>
  <c r="V29" i="2"/>
  <c r="U28" i="2"/>
  <c r="T29" i="2"/>
  <c r="V28" i="2"/>
  <c r="U23" i="2"/>
  <c r="T28" i="2"/>
  <c r="V23" i="2"/>
  <c r="T23" i="2"/>
  <c r="U31" i="2"/>
  <c r="E755" i="5"/>
  <c r="E246" i="5"/>
  <c r="E963" i="5"/>
  <c r="E899" i="5"/>
  <c r="E835" i="5"/>
  <c r="E631" i="5"/>
  <c r="E463" i="5"/>
  <c r="E955" i="5"/>
  <c r="E891" i="5"/>
  <c r="E827" i="5"/>
  <c r="E743" i="5"/>
  <c r="E614" i="5"/>
  <c r="E443" i="5"/>
  <c r="E214" i="5"/>
  <c r="E947" i="5"/>
  <c r="E883" i="5"/>
  <c r="E819" i="5"/>
  <c r="E723" i="5"/>
  <c r="E591" i="5"/>
  <c r="E422" i="5"/>
  <c r="E182" i="5"/>
  <c r="E939" i="5"/>
  <c r="E875" i="5"/>
  <c r="E811" i="5"/>
  <c r="E710" i="5"/>
  <c r="E571" i="5"/>
  <c r="E399" i="5"/>
  <c r="E150" i="5"/>
  <c r="E995" i="5"/>
  <c r="E931" i="5"/>
  <c r="E867" i="5"/>
  <c r="E803" i="5"/>
  <c r="E695" i="5"/>
  <c r="E550" i="5"/>
  <c r="E374" i="5"/>
  <c r="E43" i="5"/>
  <c r="E987" i="5"/>
  <c r="E923" i="5"/>
  <c r="E859" i="5"/>
  <c r="E795" i="5"/>
  <c r="E679" i="5"/>
  <c r="E527" i="5"/>
  <c r="E342" i="5"/>
  <c r="E979" i="5"/>
  <c r="E915" i="5"/>
  <c r="E851" i="5"/>
  <c r="E787" i="5"/>
  <c r="E663" i="5"/>
  <c r="E507" i="5"/>
  <c r="E310" i="5"/>
  <c r="E971" i="5"/>
  <c r="E907" i="5"/>
  <c r="E843" i="5"/>
  <c r="E775" i="5"/>
  <c r="E647" i="5"/>
  <c r="E486" i="5"/>
  <c r="E278" i="5"/>
  <c r="E573" i="5"/>
  <c r="E517" i="5"/>
  <c r="E461" i="5"/>
  <c r="E397" i="5"/>
  <c r="E341" i="5"/>
  <c r="E285" i="5"/>
  <c r="E237" i="5"/>
  <c r="E181" i="5"/>
  <c r="E141" i="5"/>
  <c r="E101" i="5"/>
  <c r="E69" i="5"/>
  <c r="E37" i="5"/>
  <c r="E700" i="5"/>
  <c r="E692" i="5"/>
  <c r="E684" i="5"/>
  <c r="E676" i="5"/>
  <c r="E668" i="5"/>
  <c r="E660" i="5"/>
  <c r="E652" i="5"/>
  <c r="E644" i="5"/>
  <c r="E636" i="5"/>
  <c r="E628" i="5"/>
  <c r="E620" i="5"/>
  <c r="E612" i="5"/>
  <c r="E604" i="5"/>
  <c r="E596" i="5"/>
  <c r="E588" i="5"/>
  <c r="E580" i="5"/>
  <c r="E572" i="5"/>
  <c r="E564" i="5"/>
  <c r="E556" i="5"/>
  <c r="E548" i="5"/>
  <c r="E540" i="5"/>
  <c r="E532" i="5"/>
  <c r="E524" i="5"/>
  <c r="E516" i="5"/>
  <c r="E508" i="5"/>
  <c r="E500" i="5"/>
  <c r="E492" i="5"/>
  <c r="E484" i="5"/>
  <c r="E476" i="5"/>
  <c r="E468" i="5"/>
  <c r="E460" i="5"/>
  <c r="E452" i="5"/>
  <c r="E444" i="5"/>
  <c r="E436" i="5"/>
  <c r="E428" i="5"/>
  <c r="E420" i="5"/>
  <c r="E412" i="5"/>
  <c r="E404" i="5"/>
  <c r="E396" i="5"/>
  <c r="E388" i="5"/>
  <c r="E380" i="5"/>
  <c r="E372" i="5"/>
  <c r="E364" i="5"/>
  <c r="E356" i="5"/>
  <c r="E348" i="5"/>
  <c r="E340" i="5"/>
  <c r="E332" i="5"/>
  <c r="E324" i="5"/>
  <c r="E316" i="5"/>
  <c r="E308" i="5"/>
  <c r="E300" i="5"/>
  <c r="E292" i="5"/>
  <c r="E284" i="5"/>
  <c r="E276" i="5"/>
  <c r="E268" i="5"/>
  <c r="E260" i="5"/>
  <c r="E252" i="5"/>
  <c r="E244" i="5"/>
  <c r="E236" i="5"/>
  <c r="E228" i="5"/>
  <c r="E220" i="5"/>
  <c r="E212" i="5"/>
  <c r="E204" i="5"/>
  <c r="E196" i="5"/>
  <c r="E188" i="5"/>
  <c r="E180" i="5"/>
  <c r="E172" i="5"/>
  <c r="E164" i="5"/>
  <c r="E156" i="5"/>
  <c r="E148" i="5"/>
  <c r="E140" i="5"/>
  <c r="E132" i="5"/>
  <c r="E124" i="5"/>
  <c r="E116" i="5"/>
  <c r="E100" i="5"/>
  <c r="E92" i="5"/>
  <c r="E76" i="5"/>
  <c r="E68" i="5"/>
  <c r="E60" i="5"/>
  <c r="E52" i="5"/>
  <c r="E36" i="5"/>
  <c r="E28" i="5"/>
  <c r="E994" i="5"/>
  <c r="E986" i="5"/>
  <c r="E978" i="5"/>
  <c r="E970" i="5"/>
  <c r="E962" i="5"/>
  <c r="E954" i="5"/>
  <c r="E946" i="5"/>
  <c r="E938" i="5"/>
  <c r="E930" i="5"/>
  <c r="E922" i="5"/>
  <c r="E914" i="5"/>
  <c r="E906" i="5"/>
  <c r="E898" i="5"/>
  <c r="E890" i="5"/>
  <c r="E882" i="5"/>
  <c r="E874" i="5"/>
  <c r="E866" i="5"/>
  <c r="E858" i="5"/>
  <c r="E850" i="5"/>
  <c r="E842" i="5"/>
  <c r="E834" i="5"/>
  <c r="E826" i="5"/>
  <c r="E818" i="5"/>
  <c r="E810" i="5"/>
  <c r="E802" i="5"/>
  <c r="E794" i="5"/>
  <c r="E786" i="5"/>
  <c r="E774" i="5"/>
  <c r="E764" i="5"/>
  <c r="E754" i="5"/>
  <c r="E742" i="5"/>
  <c r="E732" i="5"/>
  <c r="E722" i="5"/>
  <c r="E709" i="5"/>
  <c r="E694" i="5"/>
  <c r="E678" i="5"/>
  <c r="E662" i="5"/>
  <c r="E646" i="5"/>
  <c r="E630" i="5"/>
  <c r="E611" i="5"/>
  <c r="E590" i="5"/>
  <c r="E567" i="5"/>
  <c r="E547" i="5"/>
  <c r="E526" i="5"/>
  <c r="E503" i="5"/>
  <c r="E483" i="5"/>
  <c r="E462" i="5"/>
  <c r="E439" i="5"/>
  <c r="E419" i="5"/>
  <c r="E398" i="5"/>
  <c r="E367" i="5"/>
  <c r="E335" i="5"/>
  <c r="E303" i="5"/>
  <c r="E271" i="5"/>
  <c r="E239" i="5"/>
  <c r="E207" i="5"/>
  <c r="E175" i="5"/>
  <c r="E143" i="5"/>
  <c r="E108" i="5"/>
  <c r="E26" i="5"/>
  <c r="E597" i="5"/>
  <c r="E525" i="5"/>
  <c r="E469" i="5"/>
  <c r="E413" i="5"/>
  <c r="E357" i="5"/>
  <c r="E301" i="5"/>
  <c r="E245" i="5"/>
  <c r="E189" i="5"/>
  <c r="E173" i="5"/>
  <c r="E133" i="5"/>
  <c r="E93" i="5"/>
  <c r="E61" i="5"/>
  <c r="E387" i="5"/>
  <c r="E379" i="5"/>
  <c r="E371" i="5"/>
  <c r="E363" i="5"/>
  <c r="E355" i="5"/>
  <c r="E347" i="5"/>
  <c r="E339" i="5"/>
  <c r="E331" i="5"/>
  <c r="E323" i="5"/>
  <c r="E315" i="5"/>
  <c r="E307" i="5"/>
  <c r="E299" i="5"/>
  <c r="E291" i="5"/>
  <c r="E283" i="5"/>
  <c r="E275" i="5"/>
  <c r="E267" i="5"/>
  <c r="E259" i="5"/>
  <c r="E251" i="5"/>
  <c r="E243" i="5"/>
  <c r="E235" i="5"/>
  <c r="E227" i="5"/>
  <c r="E219" i="5"/>
  <c r="E211" i="5"/>
  <c r="E203" i="5"/>
  <c r="E195" i="5"/>
  <c r="E187" i="5"/>
  <c r="E179" i="5"/>
  <c r="E171" i="5"/>
  <c r="E163" i="5"/>
  <c r="E155" i="5"/>
  <c r="E147" i="5"/>
  <c r="E139" i="5"/>
  <c r="E131" i="5"/>
  <c r="E123" i="5"/>
  <c r="E115" i="5"/>
  <c r="E99" i="5"/>
  <c r="E91" i="5"/>
  <c r="E83" i="5"/>
  <c r="E75" i="5"/>
  <c r="E59" i="5"/>
  <c r="E51" i="5"/>
  <c r="E35" i="5"/>
  <c r="E27" i="5"/>
  <c r="E993" i="5"/>
  <c r="E985" i="5"/>
  <c r="E977" i="5"/>
  <c r="E969" i="5"/>
  <c r="E961" i="5"/>
  <c r="E953" i="5"/>
  <c r="E945" i="5"/>
  <c r="E937" i="5"/>
  <c r="E929" i="5"/>
  <c r="E921" i="5"/>
  <c r="E913" i="5"/>
  <c r="E905" i="5"/>
  <c r="E897" i="5"/>
  <c r="E889" i="5"/>
  <c r="E881" i="5"/>
  <c r="E873" i="5"/>
  <c r="E865" i="5"/>
  <c r="E857" i="5"/>
  <c r="E849" i="5"/>
  <c r="E841" i="5"/>
  <c r="E833" i="5"/>
  <c r="E825" i="5"/>
  <c r="E817" i="5"/>
  <c r="E809" i="5"/>
  <c r="E801" i="5"/>
  <c r="E793" i="5"/>
  <c r="E783" i="5"/>
  <c r="E773" i="5"/>
  <c r="E763" i="5"/>
  <c r="E751" i="5"/>
  <c r="E741" i="5"/>
  <c r="E731" i="5"/>
  <c r="E719" i="5"/>
  <c r="E708" i="5"/>
  <c r="E693" i="5"/>
  <c r="E677" i="5"/>
  <c r="E661" i="5"/>
  <c r="E645" i="5"/>
  <c r="E629" i="5"/>
  <c r="E607" i="5"/>
  <c r="E587" i="5"/>
  <c r="E566" i="5"/>
  <c r="E543" i="5"/>
  <c r="E523" i="5"/>
  <c r="E502" i="5"/>
  <c r="E479" i="5"/>
  <c r="E459" i="5"/>
  <c r="E438" i="5"/>
  <c r="E415" i="5"/>
  <c r="E395" i="5"/>
  <c r="E366" i="5"/>
  <c r="E334" i="5"/>
  <c r="E302" i="5"/>
  <c r="E270" i="5"/>
  <c r="E238" i="5"/>
  <c r="E206" i="5"/>
  <c r="E174" i="5"/>
  <c r="E142" i="5"/>
  <c r="E107" i="5"/>
  <c r="E589" i="5"/>
  <c r="E533" i="5"/>
  <c r="E477" i="5"/>
  <c r="E421" i="5"/>
  <c r="E365" i="5"/>
  <c r="E293" i="5"/>
  <c r="E253" i="5"/>
  <c r="E197" i="5"/>
  <c r="E165" i="5"/>
  <c r="E77" i="5"/>
  <c r="E45" i="5"/>
  <c r="E706" i="5"/>
  <c r="E698" i="5"/>
  <c r="E690" i="5"/>
  <c r="E674" i="5"/>
  <c r="E666" i="5"/>
  <c r="E658" i="5"/>
  <c r="E650" i="5"/>
  <c r="E642" i="5"/>
  <c r="E634" i="5"/>
  <c r="E626" i="5"/>
  <c r="E618" i="5"/>
  <c r="E610" i="5"/>
  <c r="E602" i="5"/>
  <c r="E594" i="5"/>
  <c r="E586" i="5"/>
  <c r="E578" i="5"/>
  <c r="E570" i="5"/>
  <c r="E562" i="5"/>
  <c r="E554" i="5"/>
  <c r="E546" i="5"/>
  <c r="E538" i="5"/>
  <c r="E530" i="5"/>
  <c r="E522" i="5"/>
  <c r="E514" i="5"/>
  <c r="E506" i="5"/>
  <c r="E498" i="5"/>
  <c r="E490" i="5"/>
  <c r="E482" i="5"/>
  <c r="E474" i="5"/>
  <c r="E466" i="5"/>
  <c r="E458" i="5"/>
  <c r="E450" i="5"/>
  <c r="E442" i="5"/>
  <c r="E434" i="5"/>
  <c r="E426" i="5"/>
  <c r="E418" i="5"/>
  <c r="E410" i="5"/>
  <c r="E402" i="5"/>
  <c r="E394" i="5"/>
  <c r="E386" i="5"/>
  <c r="E378" i="5"/>
  <c r="E370" i="5"/>
  <c r="E362" i="5"/>
  <c r="E354" i="5"/>
  <c r="E346" i="5"/>
  <c r="E338" i="5"/>
  <c r="E330" i="5"/>
  <c r="E322" i="5"/>
  <c r="E314" i="5"/>
  <c r="E306" i="5"/>
  <c r="E298" i="5"/>
  <c r="E290" i="5"/>
  <c r="E282" i="5"/>
  <c r="E274" i="5"/>
  <c r="E266" i="5"/>
  <c r="E258" i="5"/>
  <c r="E250" i="5"/>
  <c r="E242" i="5"/>
  <c r="E234" i="5"/>
  <c r="E226" i="5"/>
  <c r="E218" i="5"/>
  <c r="E210" i="5"/>
  <c r="E202" i="5"/>
  <c r="E194" i="5"/>
  <c r="E186" i="5"/>
  <c r="E178" i="5"/>
  <c r="E170" i="5"/>
  <c r="E162" i="5"/>
  <c r="E154" i="5"/>
  <c r="E146" i="5"/>
  <c r="E138" i="5"/>
  <c r="E130" i="5"/>
  <c r="E122" i="5"/>
  <c r="E114" i="5"/>
  <c r="E106" i="5"/>
  <c r="E98" i="5"/>
  <c r="E82" i="5"/>
  <c r="E74" i="5"/>
  <c r="E58" i="5"/>
  <c r="E50" i="5"/>
  <c r="E42" i="5"/>
  <c r="E34" i="5"/>
  <c r="E18" i="5"/>
  <c r="E1000" i="5"/>
  <c r="E992" i="5"/>
  <c r="E984" i="5"/>
  <c r="E976" i="5"/>
  <c r="E968" i="5"/>
  <c r="E960" i="5"/>
  <c r="E952" i="5"/>
  <c r="E944" i="5"/>
  <c r="E936" i="5"/>
  <c r="E928" i="5"/>
  <c r="E920" i="5"/>
  <c r="E912" i="5"/>
  <c r="E904" i="5"/>
  <c r="E896" i="5"/>
  <c r="E888" i="5"/>
  <c r="E880" i="5"/>
  <c r="E872" i="5"/>
  <c r="E864" i="5"/>
  <c r="E856" i="5"/>
  <c r="E848" i="5"/>
  <c r="E840" i="5"/>
  <c r="E832" i="5"/>
  <c r="E824" i="5"/>
  <c r="E816" i="5"/>
  <c r="E808" i="5"/>
  <c r="E800" i="5"/>
  <c r="E792" i="5"/>
  <c r="E782" i="5"/>
  <c r="E772" i="5"/>
  <c r="E762" i="5"/>
  <c r="E750" i="5"/>
  <c r="E740" i="5"/>
  <c r="E730" i="5"/>
  <c r="E718" i="5"/>
  <c r="E707" i="5"/>
  <c r="E691" i="5"/>
  <c r="E675" i="5"/>
  <c r="E659" i="5"/>
  <c r="E643" i="5"/>
  <c r="E627" i="5"/>
  <c r="E606" i="5"/>
  <c r="E583" i="5"/>
  <c r="E563" i="5"/>
  <c r="E542" i="5"/>
  <c r="E519" i="5"/>
  <c r="E499" i="5"/>
  <c r="E478" i="5"/>
  <c r="E455" i="5"/>
  <c r="E435" i="5"/>
  <c r="E414" i="5"/>
  <c r="E391" i="5"/>
  <c r="E359" i="5"/>
  <c r="E327" i="5"/>
  <c r="E295" i="5"/>
  <c r="E263" i="5"/>
  <c r="E231" i="5"/>
  <c r="E199" i="5"/>
  <c r="E167" i="5"/>
  <c r="E135" i="5"/>
  <c r="E90" i="5"/>
  <c r="E581" i="5"/>
  <c r="E541" i="5"/>
  <c r="E501" i="5"/>
  <c r="E453" i="5"/>
  <c r="E405" i="5"/>
  <c r="E349" i="5"/>
  <c r="E317" i="5"/>
  <c r="E277" i="5"/>
  <c r="E221" i="5"/>
  <c r="E109" i="5"/>
  <c r="E785" i="5"/>
  <c r="E777" i="5"/>
  <c r="E769" i="5"/>
  <c r="E761" i="5"/>
  <c r="E753" i="5"/>
  <c r="E745" i="5"/>
  <c r="E737" i="5"/>
  <c r="E729" i="5"/>
  <c r="E721" i="5"/>
  <c r="E713" i="5"/>
  <c r="E705" i="5"/>
  <c r="E697" i="5"/>
  <c r="E689" i="5"/>
  <c r="E681" i="5"/>
  <c r="E673" i="5"/>
  <c r="E665" i="5"/>
  <c r="E657" i="5"/>
  <c r="E649" i="5"/>
  <c r="E641" i="5"/>
  <c r="E633" i="5"/>
  <c r="E625" i="5"/>
  <c r="E617" i="5"/>
  <c r="E609" i="5"/>
  <c r="E601" i="5"/>
  <c r="E593" i="5"/>
  <c r="E585" i="5"/>
  <c r="E577" i="5"/>
  <c r="E569" i="5"/>
  <c r="E561" i="5"/>
  <c r="E553" i="5"/>
  <c r="E545" i="5"/>
  <c r="E537" i="5"/>
  <c r="E529" i="5"/>
  <c r="E521" i="5"/>
  <c r="E505" i="5"/>
  <c r="E497" i="5"/>
  <c r="E489" i="5"/>
  <c r="E481" i="5"/>
  <c r="E473" i="5"/>
  <c r="E465" i="5"/>
  <c r="E457" i="5"/>
  <c r="E449" i="5"/>
  <c r="E441" i="5"/>
  <c r="E433" i="5"/>
  <c r="E425" i="5"/>
  <c r="E417" i="5"/>
  <c r="E409" i="5"/>
  <c r="E401" i="5"/>
  <c r="E393" i="5"/>
  <c r="E385" i="5"/>
  <c r="E377" i="5"/>
  <c r="E369" i="5"/>
  <c r="E361" i="5"/>
  <c r="E353" i="5"/>
  <c r="E345" i="5"/>
  <c r="E337" i="5"/>
  <c r="E329" i="5"/>
  <c r="E321" i="5"/>
  <c r="E313" i="5"/>
  <c r="E305" i="5"/>
  <c r="E297" i="5"/>
  <c r="E289" i="5"/>
  <c r="E281" i="5"/>
  <c r="E273" i="5"/>
  <c r="E265" i="5"/>
  <c r="E257" i="5"/>
  <c r="E249" i="5"/>
  <c r="E241" i="5"/>
  <c r="E233" i="5"/>
  <c r="E225" i="5"/>
  <c r="E217" i="5"/>
  <c r="E209" i="5"/>
  <c r="E201" i="5"/>
  <c r="E193" i="5"/>
  <c r="E185" i="5"/>
  <c r="E177" i="5"/>
  <c r="E169" i="5"/>
  <c r="E161" i="5"/>
  <c r="E153" i="5"/>
  <c r="E145" i="5"/>
  <c r="E137" i="5"/>
  <c r="E129" i="5"/>
  <c r="E121" i="5"/>
  <c r="E113" i="5"/>
  <c r="E105" i="5"/>
  <c r="E97" i="5"/>
  <c r="E89" i="5"/>
  <c r="E81" i="5"/>
  <c r="E73" i="5"/>
  <c r="E65" i="5"/>
  <c r="E57" i="5"/>
  <c r="E49" i="5"/>
  <c r="E41" i="5"/>
  <c r="E33" i="5"/>
  <c r="E25" i="5"/>
  <c r="E999" i="5"/>
  <c r="E991" i="5"/>
  <c r="E983" i="5"/>
  <c r="E975" i="5"/>
  <c r="E967" i="5"/>
  <c r="E959" i="5"/>
  <c r="E951" i="5"/>
  <c r="E943" i="5"/>
  <c r="E935" i="5"/>
  <c r="E927" i="5"/>
  <c r="E919" i="5"/>
  <c r="E911" i="5"/>
  <c r="E903" i="5"/>
  <c r="E895" i="5"/>
  <c r="E887" i="5"/>
  <c r="E879" i="5"/>
  <c r="E871" i="5"/>
  <c r="E863" i="5"/>
  <c r="E855" i="5"/>
  <c r="E847" i="5"/>
  <c r="E839" i="5"/>
  <c r="E831" i="5"/>
  <c r="E823" i="5"/>
  <c r="E815" i="5"/>
  <c r="E807" i="5"/>
  <c r="E799" i="5"/>
  <c r="E791" i="5"/>
  <c r="E781" i="5"/>
  <c r="E771" i="5"/>
  <c r="E759" i="5"/>
  <c r="E749" i="5"/>
  <c r="E739" i="5"/>
  <c r="E727" i="5"/>
  <c r="E717" i="5"/>
  <c r="E703" i="5"/>
  <c r="E687" i="5"/>
  <c r="E671" i="5"/>
  <c r="E655" i="5"/>
  <c r="E639" i="5"/>
  <c r="E623" i="5"/>
  <c r="E603" i="5"/>
  <c r="E582" i="5"/>
  <c r="E559" i="5"/>
  <c r="E539" i="5"/>
  <c r="E518" i="5"/>
  <c r="E495" i="5"/>
  <c r="E475" i="5"/>
  <c r="E454" i="5"/>
  <c r="E431" i="5"/>
  <c r="E411" i="5"/>
  <c r="E390" i="5"/>
  <c r="E358" i="5"/>
  <c r="E326" i="5"/>
  <c r="E294" i="5"/>
  <c r="E262" i="5"/>
  <c r="E230" i="5"/>
  <c r="E198" i="5"/>
  <c r="E166" i="5"/>
  <c r="E134" i="5"/>
  <c r="E84" i="5"/>
  <c r="E621" i="5"/>
  <c r="E565" i="5"/>
  <c r="E509" i="5"/>
  <c r="E445" i="5"/>
  <c r="E381" i="5"/>
  <c r="E325" i="5"/>
  <c r="E229" i="5"/>
  <c r="E765" i="5"/>
  <c r="E784" i="5"/>
  <c r="E776" i="5"/>
  <c r="E768" i="5"/>
  <c r="E760" i="5"/>
  <c r="E752" i="5"/>
  <c r="E744" i="5"/>
  <c r="E736" i="5"/>
  <c r="E728" i="5"/>
  <c r="E720" i="5"/>
  <c r="E712" i="5"/>
  <c r="E704" i="5"/>
  <c r="E696" i="5"/>
  <c r="E688" i="5"/>
  <c r="E680" i="5"/>
  <c r="E672" i="5"/>
  <c r="E664" i="5"/>
  <c r="E656" i="5"/>
  <c r="E648" i="5"/>
  <c r="E640" i="5"/>
  <c r="E632" i="5"/>
  <c r="E624" i="5"/>
  <c r="E616" i="5"/>
  <c r="E608" i="5"/>
  <c r="E600" i="5"/>
  <c r="E592" i="5"/>
  <c r="E584" i="5"/>
  <c r="E576" i="5"/>
  <c r="E568" i="5"/>
  <c r="E560" i="5"/>
  <c r="E552" i="5"/>
  <c r="E544" i="5"/>
  <c r="E536" i="5"/>
  <c r="E528" i="5"/>
  <c r="E520" i="5"/>
  <c r="E512" i="5"/>
  <c r="E504" i="5"/>
  <c r="E496" i="5"/>
  <c r="E488" i="5"/>
  <c r="E480" i="5"/>
  <c r="E472" i="5"/>
  <c r="E464" i="5"/>
  <c r="E456" i="5"/>
  <c r="E448" i="5"/>
  <c r="E440" i="5"/>
  <c r="E432" i="5"/>
  <c r="E424" i="5"/>
  <c r="E416" i="5"/>
  <c r="E408" i="5"/>
  <c r="E400" i="5"/>
  <c r="E392" i="5"/>
  <c r="E384" i="5"/>
  <c r="E376" i="5"/>
  <c r="E368" i="5"/>
  <c r="E360" i="5"/>
  <c r="E352" i="5"/>
  <c r="E344" i="5"/>
  <c r="E336" i="5"/>
  <c r="E328" i="5"/>
  <c r="E320" i="5"/>
  <c r="E312" i="5"/>
  <c r="E304" i="5"/>
  <c r="E296" i="5"/>
  <c r="E288" i="5"/>
  <c r="E280" i="5"/>
  <c r="E272" i="5"/>
  <c r="E264" i="5"/>
  <c r="E256" i="5"/>
  <c r="E248" i="5"/>
  <c r="E240" i="5"/>
  <c r="E232" i="5"/>
  <c r="E224" i="5"/>
  <c r="E216" i="5"/>
  <c r="E208" i="5"/>
  <c r="E200" i="5"/>
  <c r="E192" i="5"/>
  <c r="E184" i="5"/>
  <c r="E176" i="5"/>
  <c r="E168" i="5"/>
  <c r="E160" i="5"/>
  <c r="E152" i="5"/>
  <c r="E144" i="5"/>
  <c r="E136" i="5"/>
  <c r="E128" i="5"/>
  <c r="E120" i="5"/>
  <c r="E112" i="5"/>
  <c r="E104" i="5"/>
  <c r="E96" i="5"/>
  <c r="E88" i="5"/>
  <c r="E80" i="5"/>
  <c r="E72" i="5"/>
  <c r="E64" i="5"/>
  <c r="E56" i="5"/>
  <c r="E48" i="5"/>
  <c r="E40" i="5"/>
  <c r="E32" i="5"/>
  <c r="E998" i="5"/>
  <c r="E990" i="5"/>
  <c r="E982" i="5"/>
  <c r="E974" i="5"/>
  <c r="E966" i="5"/>
  <c r="E958" i="5"/>
  <c r="E950" i="5"/>
  <c r="E942" i="5"/>
  <c r="E934" i="5"/>
  <c r="E926" i="5"/>
  <c r="E918" i="5"/>
  <c r="E910" i="5"/>
  <c r="E902" i="5"/>
  <c r="E894" i="5"/>
  <c r="E886" i="5"/>
  <c r="E878" i="5"/>
  <c r="E870" i="5"/>
  <c r="E862" i="5"/>
  <c r="E854" i="5"/>
  <c r="E846" i="5"/>
  <c r="E838" i="5"/>
  <c r="E830" i="5"/>
  <c r="E822" i="5"/>
  <c r="E814" i="5"/>
  <c r="E806" i="5"/>
  <c r="E798" i="5"/>
  <c r="E790" i="5"/>
  <c r="E780" i="5"/>
  <c r="E770" i="5"/>
  <c r="E758" i="5"/>
  <c r="E748" i="5"/>
  <c r="E738" i="5"/>
  <c r="E726" i="5"/>
  <c r="E716" i="5"/>
  <c r="E702" i="5"/>
  <c r="E686" i="5"/>
  <c r="E670" i="5"/>
  <c r="E654" i="5"/>
  <c r="E638" i="5"/>
  <c r="E622" i="5"/>
  <c r="E579" i="5"/>
  <c r="E558" i="5"/>
  <c r="E535" i="5"/>
  <c r="E515" i="5"/>
  <c r="E494" i="5"/>
  <c r="E471" i="5"/>
  <c r="E451" i="5"/>
  <c r="E430" i="5"/>
  <c r="E407" i="5"/>
  <c r="E383" i="5"/>
  <c r="E351" i="5"/>
  <c r="E319" i="5"/>
  <c r="E287" i="5"/>
  <c r="E255" i="5"/>
  <c r="E223" i="5"/>
  <c r="E191" i="5"/>
  <c r="E159" i="5"/>
  <c r="E127" i="5"/>
  <c r="E67" i="5"/>
  <c r="E605" i="5"/>
  <c r="E549" i="5"/>
  <c r="E485" i="5"/>
  <c r="E429" i="5"/>
  <c r="E373" i="5"/>
  <c r="E309" i="5"/>
  <c r="E261" i="5"/>
  <c r="E213" i="5"/>
  <c r="E149" i="5"/>
  <c r="E733" i="5"/>
  <c r="E117" i="5"/>
  <c r="E111" i="5"/>
  <c r="E103" i="5"/>
  <c r="E95" i="5"/>
  <c r="E87" i="5"/>
  <c r="E79" i="5"/>
  <c r="E71" i="5"/>
  <c r="E63" i="5"/>
  <c r="E55" i="5"/>
  <c r="E47" i="5"/>
  <c r="E39" i="5"/>
  <c r="E31" i="5"/>
  <c r="E23" i="5"/>
  <c r="E997" i="5"/>
  <c r="E989" i="5"/>
  <c r="E981" i="5"/>
  <c r="E973" i="5"/>
  <c r="E965" i="5"/>
  <c r="E957" i="5"/>
  <c r="E949" i="5"/>
  <c r="E941" i="5"/>
  <c r="E933" i="5"/>
  <c r="E925" i="5"/>
  <c r="E917" i="5"/>
  <c r="E909" i="5"/>
  <c r="E901" i="5"/>
  <c r="E893" i="5"/>
  <c r="E885" i="5"/>
  <c r="E877" i="5"/>
  <c r="E869" i="5"/>
  <c r="E861" i="5"/>
  <c r="E853" i="5"/>
  <c r="E845" i="5"/>
  <c r="E837" i="5"/>
  <c r="E829" i="5"/>
  <c r="E821" i="5"/>
  <c r="E813" i="5"/>
  <c r="E805" i="5"/>
  <c r="E797" i="5"/>
  <c r="E789" i="5"/>
  <c r="E779" i="5"/>
  <c r="E767" i="5"/>
  <c r="E757" i="5"/>
  <c r="E747" i="5"/>
  <c r="E735" i="5"/>
  <c r="E725" i="5"/>
  <c r="E715" i="5"/>
  <c r="E701" i="5"/>
  <c r="E685" i="5"/>
  <c r="E669" i="5"/>
  <c r="E653" i="5"/>
  <c r="E637" i="5"/>
  <c r="E619" i="5"/>
  <c r="E598" i="5"/>
  <c r="E575" i="5"/>
  <c r="E555" i="5"/>
  <c r="E534" i="5"/>
  <c r="E511" i="5"/>
  <c r="E491" i="5"/>
  <c r="E470" i="5"/>
  <c r="E447" i="5"/>
  <c r="E427" i="5"/>
  <c r="E406" i="5"/>
  <c r="E382" i="5"/>
  <c r="E350" i="5"/>
  <c r="E318" i="5"/>
  <c r="E286" i="5"/>
  <c r="E254" i="5"/>
  <c r="E222" i="5"/>
  <c r="E190" i="5"/>
  <c r="E158" i="5"/>
  <c r="E126" i="5"/>
  <c r="E66" i="5"/>
  <c r="E613" i="5"/>
  <c r="E557" i="5"/>
  <c r="E493" i="5"/>
  <c r="E437" i="5"/>
  <c r="E389" i="5"/>
  <c r="E333" i="5"/>
  <c r="E269" i="5"/>
  <c r="E205" i="5"/>
  <c r="E157" i="5"/>
  <c r="E125" i="5"/>
  <c r="E85" i="5"/>
  <c r="E53" i="5"/>
  <c r="E29" i="5"/>
  <c r="E118" i="5"/>
  <c r="E110" i="5"/>
  <c r="E102" i="5"/>
  <c r="E94" i="5"/>
  <c r="E86" i="5"/>
  <c r="E78" i="5"/>
  <c r="E70" i="5"/>
  <c r="E62" i="5"/>
  <c r="E54" i="5"/>
  <c r="E46" i="5"/>
  <c r="E38" i="5"/>
  <c r="E30" i="5"/>
  <c r="E996" i="5"/>
  <c r="E988" i="5"/>
  <c r="E980" i="5"/>
  <c r="E972" i="5"/>
  <c r="E964" i="5"/>
  <c r="E956" i="5"/>
  <c r="E948" i="5"/>
  <c r="E940" i="5"/>
  <c r="E932" i="5"/>
  <c r="E924" i="5"/>
  <c r="E916" i="5"/>
  <c r="E908" i="5"/>
  <c r="E900" i="5"/>
  <c r="E892" i="5"/>
  <c r="E884" i="5"/>
  <c r="E876" i="5"/>
  <c r="E868" i="5"/>
  <c r="E860" i="5"/>
  <c r="E852" i="5"/>
  <c r="E844" i="5"/>
  <c r="E836" i="5"/>
  <c r="E828" i="5"/>
  <c r="E820" i="5"/>
  <c r="E812" i="5"/>
  <c r="E804" i="5"/>
  <c r="E796" i="5"/>
  <c r="E788" i="5"/>
  <c r="E778" i="5"/>
  <c r="E766" i="5"/>
  <c r="E756" i="5"/>
  <c r="E734" i="5"/>
  <c r="E724" i="5"/>
  <c r="E711" i="5"/>
  <c r="E699" i="5"/>
  <c r="E683" i="5"/>
  <c r="E667" i="5"/>
  <c r="E651" i="5"/>
  <c r="E635" i="5"/>
  <c r="E615" i="5"/>
  <c r="E595" i="5"/>
  <c r="E574" i="5"/>
  <c r="E551" i="5"/>
  <c r="E531" i="5"/>
  <c r="E510" i="5"/>
  <c r="E487" i="5"/>
  <c r="E467" i="5"/>
  <c r="E446" i="5"/>
  <c r="E423" i="5"/>
  <c r="E403" i="5"/>
  <c r="E375" i="5"/>
  <c r="E311" i="5"/>
  <c r="E279" i="5"/>
  <c r="E247" i="5"/>
  <c r="E215" i="5"/>
  <c r="E183" i="5"/>
  <c r="E151" i="5"/>
  <c r="E119" i="5"/>
  <c r="E44" i="5"/>
  <c r="U15" i="2"/>
  <c r="U10" i="2"/>
  <c r="T14" i="2"/>
  <c r="V10" i="2"/>
  <c r="U9" i="2"/>
  <c r="T13" i="2"/>
  <c r="V9" i="2"/>
  <c r="U8" i="2"/>
  <c r="T12" i="2"/>
  <c r="V8" i="2"/>
  <c r="T11" i="2"/>
  <c r="T10" i="2"/>
  <c r="T20" i="2"/>
  <c r="T15" i="2"/>
  <c r="U21" i="2"/>
  <c r="V21" i="2"/>
  <c r="T21" i="2"/>
  <c r="V20" i="2"/>
  <c r="U20" i="2"/>
  <c r="T27" i="2"/>
  <c r="T19" i="2"/>
  <c r="V26" i="2"/>
  <c r="V18" i="2"/>
  <c r="U27" i="2"/>
  <c r="U19" i="2"/>
  <c r="T26" i="2"/>
  <c r="T18" i="2"/>
  <c r="V25" i="2"/>
  <c r="V17" i="2"/>
  <c r="U26" i="2"/>
  <c r="U18" i="2"/>
  <c r="T25" i="2"/>
  <c r="T17" i="2"/>
  <c r="V24" i="2"/>
  <c r="V16" i="2"/>
  <c r="V27" i="2"/>
  <c r="U25" i="2"/>
  <c r="U17" i="2"/>
  <c r="T24" i="2"/>
  <c r="T16" i="2"/>
  <c r="V15" i="2"/>
  <c r="V19" i="2"/>
  <c r="U24" i="2"/>
  <c r="U16" i="2"/>
  <c r="T7" i="2"/>
  <c r="U7" i="2"/>
  <c r="U6" i="2"/>
  <c r="V7" i="2"/>
  <c r="V6" i="2"/>
  <c r="T4" i="2"/>
  <c r="V5" i="2"/>
  <c r="U5" i="2"/>
  <c r="T5" i="2"/>
  <c r="D22" i="5" l="1"/>
  <c r="F22" i="5" s="1"/>
  <c r="D21" i="5"/>
  <c r="D24" i="5"/>
  <c r="F24" i="5" s="1"/>
  <c r="A10" i="2" a="1"/>
  <c r="A10" i="2" s="1"/>
  <c r="D7" i="5" s="1"/>
  <c r="A15" i="2" a="1"/>
  <c r="A15" i="2" s="1"/>
  <c r="D12" i="5" s="1"/>
  <c r="F12" i="5" s="1"/>
  <c r="A18" i="2" a="1"/>
  <c r="A18" i="2" s="1"/>
  <c r="D15" i="5" s="1"/>
  <c r="A13" i="2" a="1"/>
  <c r="A13" i="2" s="1"/>
  <c r="D10" i="5" s="1"/>
  <c r="A6" i="2" a="1"/>
  <c r="A6" i="2" s="1"/>
  <c r="D3" i="5" s="1"/>
  <c r="E3" i="5" s="1"/>
  <c r="A4" i="2" a="1"/>
  <c r="A4" i="2" s="1"/>
  <c r="A24" i="2" a="1"/>
  <c r="A24" i="2" s="1"/>
  <c r="D20" i="5" s="1"/>
  <c r="A8" i="2" a="1"/>
  <c r="A8" i="2" s="1"/>
  <c r="D5" i="5" s="1"/>
  <c r="A9" i="2" a="1"/>
  <c r="A9" i="2" s="1"/>
  <c r="A12" i="2" a="1"/>
  <c r="A12" i="2" s="1"/>
  <c r="D9" i="5" s="1"/>
  <c r="A23" i="2" a="1"/>
  <c r="A23" i="2" s="1"/>
  <c r="D19" i="5" s="1"/>
  <c r="F19" i="5" s="1"/>
  <c r="A19" i="2" a="1"/>
  <c r="A19" i="2" s="1"/>
  <c r="D16" i="5" s="1"/>
  <c r="A14" i="2" a="1"/>
  <c r="A14" i="2" s="1"/>
  <c r="D11" i="5" s="1"/>
  <c r="A5" i="2" a="1"/>
  <c r="A5" i="2" s="1"/>
  <c r="A17" i="2" a="1"/>
  <c r="A17" i="2" s="1"/>
  <c r="D14" i="5" s="1"/>
  <c r="D4" i="5"/>
  <c r="D6" i="5"/>
  <c r="D8" i="5"/>
  <c r="D13" i="5"/>
  <c r="D17" i="5"/>
  <c r="E22" i="5" l="1"/>
  <c r="F21" i="5"/>
  <c r="E21" i="5"/>
  <c r="F20" i="5"/>
  <c r="E20" i="5"/>
  <c r="E24" i="5"/>
  <c r="F3" i="5"/>
  <c r="E12" i="5"/>
  <c r="E8" i="5"/>
  <c r="F8" i="5"/>
  <c r="E14" i="5"/>
  <c r="F14" i="5"/>
  <c r="E17" i="5"/>
  <c r="F17" i="5"/>
  <c r="E5" i="5"/>
  <c r="F5" i="5"/>
  <c r="E6" i="5"/>
  <c r="F6" i="5"/>
  <c r="E13" i="5"/>
  <c r="F13" i="5"/>
  <c r="E4" i="5"/>
  <c r="F4" i="5"/>
  <c r="E7" i="5"/>
  <c r="F7" i="5"/>
  <c r="E11" i="5"/>
  <c r="F11" i="5"/>
  <c r="E10" i="5"/>
  <c r="F10" i="5"/>
  <c r="E15" i="5"/>
  <c r="F15" i="5"/>
  <c r="E16" i="5"/>
  <c r="F16" i="5"/>
  <c r="E9" i="5"/>
  <c r="F9" i="5"/>
  <c r="E19" i="5"/>
  <c r="D2" i="5" l="1"/>
  <c r="F2" i="5" s="1"/>
  <c r="E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<sst xmlns="http://schemas.openxmlformats.org/spreadsheetml/2006/main" count="378" uniqueCount="176">
  <si>
    <t>System</t>
  </si>
  <si>
    <t>Planet</t>
  </si>
  <si>
    <t>Rothicite</t>
  </si>
  <si>
    <t>Heisenberg</t>
  </si>
  <si>
    <t>Heisenberg VIII-a</t>
  </si>
  <si>
    <t>Lithium</t>
  </si>
  <si>
    <t>Rutherford</t>
  </si>
  <si>
    <t>Kumasi</t>
  </si>
  <si>
    <t>Maheo</t>
  </si>
  <si>
    <t>Maheo I</t>
  </si>
  <si>
    <t>Outpost 1</t>
  </si>
  <si>
    <t>Outpost</t>
  </si>
  <si>
    <t>Kumasi VII-a</t>
  </si>
  <si>
    <t>Kumasi VII-b</t>
  </si>
  <si>
    <t>Kumasi V-a</t>
  </si>
  <si>
    <t>Cheyenne</t>
  </si>
  <si>
    <t>Burran</t>
  </si>
  <si>
    <t>Skink</t>
  </si>
  <si>
    <t>Sol</t>
  </si>
  <si>
    <t>Venus</t>
  </si>
  <si>
    <t>Silver</t>
  </si>
  <si>
    <t>Valo</t>
  </si>
  <si>
    <t>Hillex</t>
  </si>
  <si>
    <t>Alpha Centari</t>
  </si>
  <si>
    <t>Jemison</t>
  </si>
  <si>
    <t>Agamon A</t>
  </si>
  <si>
    <t>Maheo III</t>
  </si>
  <si>
    <t>Helium 3</t>
  </si>
  <si>
    <t>Pluto</t>
  </si>
  <si>
    <t>Extractor/Builder</t>
  </si>
  <si>
    <t>Constellation Guide</t>
  </si>
  <si>
    <t>Guide Factor</t>
  </si>
  <si>
    <t>Standard</t>
  </si>
  <si>
    <t>Industrial</t>
  </si>
  <si>
    <t>Commercial</t>
  </si>
  <si>
    <t>Outpost Mgmt 4</t>
  </si>
  <si>
    <t xml:space="preserve"> OM4 Factor</t>
  </si>
  <si>
    <t>Yes</t>
  </si>
  <si>
    <t>Inorganic</t>
  </si>
  <si>
    <t>Type</t>
  </si>
  <si>
    <t>Outpost Production Rate</t>
  </si>
  <si>
    <t>Carinae</t>
  </si>
  <si>
    <t>Carinae III-a</t>
  </si>
  <si>
    <t>Rothicite Magnet</t>
  </si>
  <si>
    <t>Crafted</t>
  </si>
  <si>
    <t>Weight</t>
  </si>
  <si>
    <t>Cargo Link Weight Target</t>
  </si>
  <si>
    <t>Cargo Link Time Assumption (mins)</t>
  </si>
  <si>
    <t>No</t>
  </si>
  <si>
    <t>Outpost 2</t>
  </si>
  <si>
    <t>Label</t>
  </si>
  <si>
    <t>Carinae - Carinae III-a - Outpost 1</t>
  </si>
  <si>
    <t>Carinae - Carinae III-a - Outpost 3</t>
  </si>
  <si>
    <t>Outpost 3</t>
  </si>
  <si>
    <t>Rutherford VI-b</t>
  </si>
  <si>
    <t>Outpost 1 -Au, Cu, &amp; Zero Wire</t>
  </si>
  <si>
    <t>Outpost 1 - Nd, Iso Mag, &amp; Iso Cool</t>
  </si>
  <si>
    <t>Outpost 1 - Ionic Liquid &amp; Tetra Fl</t>
  </si>
  <si>
    <t>Narion</t>
  </si>
  <si>
    <t>Kreet</t>
  </si>
  <si>
    <t>Outpost 1 - Ag</t>
  </si>
  <si>
    <t>Outpost 1 - Co &amp; Ni</t>
  </si>
  <si>
    <t>Outpost 1 - Cu &amp; Ar</t>
  </si>
  <si>
    <t>Outpost 1 - Be &amp; He3</t>
  </si>
  <si>
    <t>Outpost 1 - Ni &amp; Co</t>
  </si>
  <si>
    <t>Outpost 1 - He3 &amp; Al</t>
  </si>
  <si>
    <t>Outpost 1 - Ti &amp; W</t>
  </si>
  <si>
    <t>Outpost 1 - Fe &amp; He3</t>
  </si>
  <si>
    <t>Outpost 1 - Sb &amp; Semimetal Wafer</t>
  </si>
  <si>
    <t>Rutherford - Rutherford VI-b - Outpost 1 - Sb &amp; Semimetal Wafer</t>
  </si>
  <si>
    <t>Antimony</t>
  </si>
  <si>
    <t>Semimetal Wafer</t>
  </si>
  <si>
    <t>Zero Wire</t>
  </si>
  <si>
    <t>Kumasi - Kumasi V-a - Outpost 1 -Au, Cu, &amp; Zero Wire</t>
  </si>
  <si>
    <t>Supercooled Magnet</t>
  </si>
  <si>
    <t>Neodymium</t>
  </si>
  <si>
    <t>Isocentered Magnet</t>
  </si>
  <si>
    <t>Nickle</t>
  </si>
  <si>
    <t>Colbalt</t>
  </si>
  <si>
    <t>Isotopic Coolant</t>
  </si>
  <si>
    <t>Ionic Liquids</t>
  </si>
  <si>
    <t>Tetraflorides</t>
  </si>
  <si>
    <t>Gold</t>
  </si>
  <si>
    <t>Copper</t>
  </si>
  <si>
    <t>Narion - Kreet - Outpost 1 - Ag</t>
  </si>
  <si>
    <t>Cheyenne - Skink - Outpost 1 - Co &amp; Ni</t>
  </si>
  <si>
    <t>Kumasi - Kumasi VII-a - Outpost 1 - Nd, Iso Mag, &amp; Iso Cool</t>
  </si>
  <si>
    <t>Kumasi - Kumasi VII-b - Outpost 1 - Ionic Liquid &amp; Tetra Fl</t>
  </si>
  <si>
    <t>Outpost 1 - Li</t>
  </si>
  <si>
    <t>Quantity</t>
  </si>
  <si>
    <t>Source 1</t>
  </si>
  <si>
    <t>Source 2</t>
  </si>
  <si>
    <t>Source 3</t>
  </si>
  <si>
    <t>Source 4</t>
  </si>
  <si>
    <t>Source 5</t>
  </si>
  <si>
    <t>Source 6</t>
  </si>
  <si>
    <t>Source 7</t>
  </si>
  <si>
    <t>Total Rate</t>
  </si>
  <si>
    <t>Heisenberg - Heisenberg VIII-a - Outpost 1 - Li</t>
  </si>
  <si>
    <t>Recipe Label</t>
  </si>
  <si>
    <t>Optimization</t>
  </si>
  <si>
    <t>Production Rate Max</t>
  </si>
  <si>
    <t>Farm</t>
  </si>
  <si>
    <t>Resources</t>
  </si>
  <si>
    <t>Outpost 4</t>
  </si>
  <si>
    <t>Outpost 5</t>
  </si>
  <si>
    <t>Outpost 6</t>
  </si>
  <si>
    <t>Max Production Rate</t>
  </si>
  <si>
    <t>x</t>
  </si>
  <si>
    <t>To Do</t>
  </si>
  <si>
    <t>Fix production rates for sample Farms</t>
  </si>
  <si>
    <t>Test spreadsheet with Organics</t>
  </si>
  <si>
    <t>Verify cargo link times between shipments</t>
  </si>
  <si>
    <t>Split helium logic into standard resource and cargo link fuel</t>
  </si>
  <si>
    <t>Resource</t>
  </si>
  <si>
    <t>Create convention for farms that do not need/use Cargo Links</t>
  </si>
  <si>
    <t>Amp</t>
  </si>
  <si>
    <t>Apply named range convention to parts of spreadsheet developed earlier in the project</t>
  </si>
  <si>
    <t>Determine if cells can be made read-only</t>
  </si>
  <si>
    <t>stoopid jerk</t>
  </si>
  <si>
    <t>Figure out how to dynamically update drop downs to reduce input errors</t>
  </si>
  <si>
    <t>Ensure "1000 rows" convention is used consistently where it makes sense</t>
  </si>
  <si>
    <t>Add support for multiple farms</t>
  </si>
  <si>
    <t>Add Organic example</t>
  </si>
  <si>
    <t>Unit Rate</t>
  </si>
  <si>
    <t>Migrate this to Google Sheets so that licensing Office is not required</t>
  </si>
  <si>
    <t>Toxin</t>
  </si>
  <si>
    <t>Metabolic Agent</t>
  </si>
  <si>
    <t>Organic</t>
  </si>
  <si>
    <t>Alpha Centari - Jemison - Outpost 1</t>
  </si>
  <si>
    <t>Iron</t>
  </si>
  <si>
    <t>Chlorine</t>
  </si>
  <si>
    <t>Aluminum</t>
  </si>
  <si>
    <t>Cargo Link Capacity Buffer</t>
  </si>
  <si>
    <t>Water (Ground)</t>
  </si>
  <si>
    <t>Flourine</t>
  </si>
  <si>
    <t>Extract / Build</t>
  </si>
  <si>
    <t>Add logic for measuring Helium 3 optimization for operations cost</t>
  </si>
  <si>
    <t>Scan Factor</t>
  </si>
  <si>
    <t>Industrial/Standard</t>
  </si>
  <si>
    <t>Commercial/Standard</t>
  </si>
  <si>
    <t>Water (Vapor)</t>
  </si>
  <si>
    <t>Add duplicate detection for Resources, Outposts, and Target Rates</t>
  </si>
  <si>
    <r>
      <t xml:space="preserve">This spreadsheet will help you manage your outpost production rates to avoid two common and massively annoying bugs related to overproduction:
-Cargo Links breaking
-Extractors breaking
 </t>
    </r>
    <r>
      <rPr>
        <b/>
        <sz val="11"/>
        <color theme="1"/>
        <rFont val="Aptos Narrow"/>
        <family val="2"/>
        <scheme val="minor"/>
      </rPr>
      <t>DO NOT CUT AND PASTE VALUES BETWEEN CELLS</t>
    </r>
    <r>
      <rPr>
        <sz val="11"/>
        <color theme="1"/>
        <rFont val="Aptos Narrow"/>
        <family val="2"/>
        <scheme val="minor"/>
      </rPr>
      <t xml:space="preserve"> - It will break the conditional formatting rules and underlying functions
</t>
    </r>
  </si>
  <si>
    <t>Version:</t>
  </si>
  <si>
    <t>Author:</t>
  </si>
  <si>
    <t>* highlighted cells are place holders</t>
  </si>
  <si>
    <t>README</t>
  </si>
  <si>
    <t>https://github.com/stoopid-jerk/starfield-outpost-optimization/blob/main/README.md</t>
  </si>
  <si>
    <t>Sanitation Bot</t>
  </si>
  <si>
    <t>Garden Bot</t>
  </si>
  <si>
    <t>Engineering Bot</t>
  </si>
  <si>
    <t>Logistics Bot</t>
  </si>
  <si>
    <t>100% Scan Bonus</t>
  </si>
  <si>
    <t>Amp Farm Water</t>
  </si>
  <si>
    <t>Unit Rate per Min</t>
  </si>
  <si>
    <t>Helium Farm</t>
  </si>
  <si>
    <t>Helium Farm Total Output</t>
  </si>
  <si>
    <t>Rate Per Minute</t>
  </si>
  <si>
    <t>Helium Farm Total Output / Approximately 3 minutes</t>
  </si>
  <si>
    <t>Inter System Cargo Links</t>
  </si>
  <si>
    <t>Narion - Kreet - Outpost 2</t>
  </si>
  <si>
    <t>Narion - Kreet - Outpost 3</t>
  </si>
  <si>
    <t>Narion - Kreet - Outpost 4</t>
  </si>
  <si>
    <t>Helium Farm Outposts</t>
  </si>
  <si>
    <t>Outpost Rate Per Minute</t>
  </si>
  <si>
    <t>Helium Farm Cargo Links</t>
  </si>
  <si>
    <t>Rate per Cargo Link</t>
  </si>
  <si>
    <t>Argon</t>
  </si>
  <si>
    <t>Helium Farm Settings</t>
  </si>
  <si>
    <t>10 Fuel (take off &amp; landing) * total number of inter</t>
  </si>
  <si>
    <t>system cargo links (including farms themselves)</t>
  </si>
  <si>
    <t>Helium 3 (Air)</t>
  </si>
  <si>
    <t>Water (Air)</t>
  </si>
  <si>
    <t>Add support for various bot bonuses</t>
  </si>
  <si>
    <t>Add 100% scanned planet bonus to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</si>
</sst>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7" borderId="0" xfId="0" applyFill="1" applyAlignment="1" applyProtection="1">
      <alignment horizontal="center"/>
      <protection locked="0"/>
    </xf>
    <xf numFmtId="0" fontId="7" fillId="7" borderId="0" xfId="0" applyFont="1" applyFill="1" applyAlignment="1" applyProtection="1">
      <alignment horizontal="center"/>
      <protection locked="0"/>
    </xf>
    <xf numFmtId="0" fontId="1" fillId="6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1" fillId="7" borderId="0" xfId="0" applyFont="1" applyFill="1"/>
    <xf numFmtId="0" fontId="1" fillId="4" borderId="10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8" fillId="0" borderId="0" xfId="2" applyAlignment="1">
      <alignment horizontal="left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Border="1" applyProtection="1">
      <protection locked="0"/>
    </xf>
    <xf numFmtId="0" fontId="1" fillId="6" borderId="1" xfId="0" applyFont="1" applyFill="1" applyBorder="1" applyAlignment="1" applyProtection="1">
      <alignment horizontal="center" vertical="center"/>
    </xf>
    <xf numFmtId="2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10" borderId="0" xfId="0" applyFill="1"/>
    <xf numFmtId="0" fontId="0" fillId="0" borderId="0" xfId="0" applyFill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5" xfId="0" applyFill="1" applyBorder="1"/>
    <xf numFmtId="0" fontId="0" fillId="10" borderId="14" xfId="0" applyFill="1" applyBorder="1"/>
    <xf numFmtId="0" fontId="0" fillId="10" borderId="17" xfId="0" applyFill="1" applyBorder="1"/>
    <xf numFmtId="0" fontId="0" fillId="10" borderId="16" xfId="0" applyFill="1" applyBorder="1"/>
    <xf numFmtId="0" fontId="0" fillId="10" borderId="18" xfId="0" applyFill="1" applyBorder="1" applyProtection="1">
      <protection locked="0"/>
    </xf>
    <xf numFmtId="0" fontId="0" fillId="10" borderId="18" xfId="0" applyFill="1" applyBorder="1"/>
    <xf numFmtId="0" fontId="0" fillId="10" borderId="19" xfId="0" applyFill="1" applyBorder="1" applyProtection="1">
      <protection locked="0"/>
    </xf>
    <xf numFmtId="0" fontId="1" fillId="8" borderId="19" xfId="0" applyFont="1" applyFill="1" applyBorder="1"/>
    <xf numFmtId="0" fontId="1" fillId="9" borderId="19" xfId="0" applyFont="1" applyFill="1" applyBorder="1"/>
    <xf numFmtId="0" fontId="0" fillId="10" borderId="0" xfId="0" applyFill="1" applyBorder="1" applyProtection="1">
      <protection locked="0"/>
    </xf>
    <xf numFmtId="0" fontId="0" fillId="10" borderId="0" xfId="0" applyFill="1" applyBorder="1"/>
    <xf numFmtId="0" fontId="1" fillId="10" borderId="17" xfId="0" applyFont="1" applyFill="1" applyBorder="1"/>
    <xf numFmtId="0" fontId="0" fillId="10" borderId="13" xfId="0" applyFill="1" applyBorder="1" applyAlignment="1">
      <alignment wrapText="1"/>
    </xf>
    <xf numFmtId="0" fontId="9" fillId="10" borderId="13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8">
    <dxf>
      <font>
        <strike/>
        <color theme="0" tint="-0.34998626667073579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FFCC"/>
          </stop>
        </gradientFill>
      </fill>
    </dxf>
    <dxf>
      <fill>
        <gradientFill degree="90">
          <stop position="0">
            <color theme="0"/>
          </stop>
          <stop position="1">
            <color theme="9" tint="0.80001220740379042"/>
          </stop>
        </gradient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auto="1"/>
          <bgColor theme="0"/>
        </pattern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FFCC"/>
          </stop>
        </gradientFill>
      </fill>
    </dxf>
  </dxfs>
  <tableStyles count="0" defaultTableStyle="TableStyleMedium2" defaultPivotStyle="PivotStyleLight16"/>
  <colors>
    <mruColors>
      <color rgb="FFFFFF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oopid-jerk/starfield-outpost-optimization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D35-30ED-4645-BCA7-640F6CCC68DB}">
  <sheetPr codeName="Sheet2"/>
  <dimension ref="B1:Z37"/>
  <sheetViews>
    <sheetView tabSelected="1" zoomScaleNormal="100" workbookViewId="0">
      <selection activeCell="L48" sqref="L48"/>
    </sheetView>
  </sheetViews>
  <sheetFormatPr defaultRowHeight="15" x14ac:dyDescent="0.25"/>
  <cols>
    <col min="1" max="1" width="4.5703125" customWidth="1"/>
    <col min="2" max="2" width="19.7109375" customWidth="1"/>
    <col min="3" max="3" width="11.5703125" customWidth="1"/>
    <col min="4" max="5" width="9.140625" customWidth="1"/>
    <col min="18" max="18" width="4.28515625" customWidth="1"/>
    <col min="19" max="19" width="8.5703125" hidden="1" customWidth="1"/>
    <col min="20" max="26" width="9.140625" hidden="1" customWidth="1"/>
  </cols>
  <sheetData>
    <row r="1" spans="2:26" x14ac:dyDescent="0.25">
      <c r="B1" s="1" t="s">
        <v>144</v>
      </c>
      <c r="C1">
        <v>0.1</v>
      </c>
    </row>
    <row r="2" spans="2:26" x14ac:dyDescent="0.25">
      <c r="B2" s="1" t="s">
        <v>145</v>
      </c>
      <c r="C2" t="s">
        <v>119</v>
      </c>
    </row>
    <row r="3" spans="2:26" ht="6.75" customHeight="1" x14ac:dyDescent="0.25"/>
    <row r="4" spans="2:26" ht="94.5" customHeight="1" x14ac:dyDescent="0.25">
      <c r="B4" s="33" t="s">
        <v>143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2:26" hidden="1" x14ac:dyDescent="0.2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2:26" hidden="1" x14ac:dyDescent="0.25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2:26" hidden="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2:26" hidden="1" x14ac:dyDescent="0.25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2:26" hidden="1" x14ac:dyDescent="0.25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2:26" hidden="1" x14ac:dyDescent="0.25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2:26" hidden="1" x14ac:dyDescent="0.25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2:26" hidden="1" x14ac:dyDescent="0.25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2:26" hidden="1" x14ac:dyDescent="0.25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2:26" hidden="1" x14ac:dyDescent="0.2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2:26" hidden="1" x14ac:dyDescent="0.25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2:26" ht="9" hidden="1" customHeight="1" x14ac:dyDescent="0.25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2:26" hidden="1" x14ac:dyDescent="0.25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2:26" hidden="1" x14ac:dyDescent="0.25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2:26" hidden="1" x14ac:dyDescent="0.25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2:26" hidden="1" x14ac:dyDescent="0.25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2:26" hidden="1" x14ac:dyDescent="0.25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2:26" hidden="1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2:26" hidden="1" x14ac:dyDescent="0.25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2:26" hidden="1" x14ac:dyDescent="0.25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2:26" hidden="1" x14ac:dyDescent="0.25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2:26" hidden="1" x14ac:dyDescent="0.25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2:26" hidden="1" x14ac:dyDescent="0.25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2:26" hidden="1" x14ac:dyDescent="0.25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2:26" hidden="1" x14ac:dyDescent="0.25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2:26" hidden="1" x14ac:dyDescent="0.25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2:26" hidden="1" x14ac:dyDescent="0.25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2:26" ht="4.5" hidden="1" customHeight="1" x14ac:dyDescent="0.25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2:26" hidden="1" x14ac:dyDescent="0.2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2:26" ht="86.25" hidden="1" customHeight="1" x14ac:dyDescent="0.25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2:26" ht="8.25" customHeight="1" x14ac:dyDescent="0.25"/>
    <row r="36" spans="2:26" x14ac:dyDescent="0.25">
      <c r="B36" s="1" t="s">
        <v>147</v>
      </c>
    </row>
    <row r="37" spans="2:26" x14ac:dyDescent="0.25">
      <c r="B37" s="34" t="s">
        <v>148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</sheetData>
  <sheetProtection sheet="1" objects="1" scenarios="1"/>
  <mergeCells count="2">
    <mergeCell ref="B4:Z34"/>
    <mergeCell ref="B37:R37"/>
  </mergeCells>
  <hyperlinks>
    <hyperlink ref="B37" r:id="rId1" xr:uid="{FA3A03CE-9161-413F-AF1F-3976E730A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71D3-1BEC-4844-9B3D-89FC1149A18B}">
  <sheetPr codeName="Sheet5"/>
  <dimension ref="A1:K1000"/>
  <sheetViews>
    <sheetView topLeftCell="A5" zoomScale="115" zoomScaleNormal="115" workbookViewId="0">
      <selection activeCell="A25" sqref="A25"/>
    </sheetView>
  </sheetViews>
  <sheetFormatPr defaultRowHeight="15" x14ac:dyDescent="0.25"/>
  <cols>
    <col min="1" max="1" width="31" style="17" customWidth="1"/>
    <col min="2" max="4" width="12.7109375" style="17" customWidth="1"/>
    <col min="5" max="5" width="13" style="17" customWidth="1"/>
    <col min="6" max="6" width="10.5703125" style="17" customWidth="1"/>
    <col min="7" max="7" width="20.28515625" style="41" customWidth="1"/>
    <col min="8" max="8" width="19.85546875" style="41" customWidth="1"/>
    <col min="9" max="9" width="20.85546875" style="41" customWidth="1"/>
    <col min="10" max="10" width="3" style="5" customWidth="1"/>
    <col min="11" max="11" width="37.7109375" style="5" customWidth="1"/>
    <col min="12" max="16384" width="9.140625" style="5"/>
  </cols>
  <sheetData>
    <row r="1" spans="1:11" ht="36" customHeight="1" x14ac:dyDescent="0.25">
      <c r="A1" s="36" t="s">
        <v>114</v>
      </c>
      <c r="B1" s="37" t="s">
        <v>136</v>
      </c>
      <c r="C1" s="37"/>
      <c r="D1" s="37"/>
      <c r="E1" s="36" t="s">
        <v>39</v>
      </c>
      <c r="F1" s="36" t="s">
        <v>45</v>
      </c>
      <c r="G1" s="39" t="s">
        <v>107</v>
      </c>
      <c r="H1" s="39" t="s">
        <v>139</v>
      </c>
      <c r="I1" s="39" t="s">
        <v>140</v>
      </c>
      <c r="J1" s="16"/>
      <c r="K1" s="16"/>
    </row>
    <row r="2" spans="1:11" x14ac:dyDescent="0.25">
      <c r="A2" s="36"/>
      <c r="B2" s="7" t="s">
        <v>33</v>
      </c>
      <c r="C2" s="7" t="s">
        <v>34</v>
      </c>
      <c r="D2" s="7" t="s">
        <v>32</v>
      </c>
      <c r="E2" s="36"/>
      <c r="F2" s="36"/>
      <c r="G2" s="39"/>
      <c r="H2" s="39"/>
      <c r="I2" s="39"/>
      <c r="K2" s="7" t="s">
        <v>46</v>
      </c>
    </row>
    <row r="3" spans="1:11" x14ac:dyDescent="0.25">
      <c r="A3" s="17" t="s">
        <v>2</v>
      </c>
      <c r="B3" s="17">
        <v>1.33</v>
      </c>
      <c r="C3" s="17">
        <v>0.79</v>
      </c>
      <c r="D3" s="17">
        <v>0.66500000000000004</v>
      </c>
      <c r="E3" s="17" t="s">
        <v>38</v>
      </c>
      <c r="F3" s="17">
        <v>1.65</v>
      </c>
      <c r="G3" s="40">
        <f>IF(F3&gt;0,ROUNDDOWN($K$3/F3/$K$6*(1-$K$9),2),"")</f>
        <v>54.54</v>
      </c>
      <c r="H3" s="40">
        <f>IF(AND(ISNUMBER($D3),ISNUMBER($B3)), $B3/D3, "")</f>
        <v>2</v>
      </c>
      <c r="I3" s="40">
        <f>IF(AND(ISNUMBER($D3),ISNUMBER($C3)), $C3/D3, "")</f>
        <v>1.1879699248120301</v>
      </c>
      <c r="K3" s="17">
        <v>300</v>
      </c>
    </row>
    <row r="4" spans="1:11" x14ac:dyDescent="0.25">
      <c r="A4" s="17" t="s">
        <v>5</v>
      </c>
      <c r="B4" s="17">
        <v>3.33</v>
      </c>
      <c r="C4" s="17">
        <v>2.08</v>
      </c>
      <c r="D4" s="17">
        <v>1.66</v>
      </c>
      <c r="E4" s="17" t="s">
        <v>38</v>
      </c>
      <c r="F4" s="17">
        <v>0.38</v>
      </c>
      <c r="G4" s="40">
        <f t="shared" ref="G4:G67" si="0">IF(F4&gt;0,ROUNDDOWN($K$3/F4/$K$6*(1-$K$9),2),"")</f>
        <v>236.84</v>
      </c>
      <c r="H4" s="40">
        <f t="shared" ref="H4:H67" si="1">IF(AND(ISNUMBER($D4),ISNUMBER($B4)), $B4/D4, "")</f>
        <v>2.0060240963855422</v>
      </c>
      <c r="I4" s="40">
        <f t="shared" ref="I4:I67" si="2">IF(AND(ISNUMBER($D4),ISNUMBER($C4)), $C4/D4, "")</f>
        <v>1.2530120481927711</v>
      </c>
    </row>
    <row r="5" spans="1:11" x14ac:dyDescent="0.25">
      <c r="A5" s="17" t="s">
        <v>70</v>
      </c>
      <c r="B5" s="17">
        <v>1.33</v>
      </c>
      <c r="C5" s="17">
        <v>0.83</v>
      </c>
      <c r="D5" s="17">
        <v>0.67</v>
      </c>
      <c r="E5" s="17" t="s">
        <v>38</v>
      </c>
      <c r="F5" s="17">
        <v>0.6</v>
      </c>
      <c r="G5" s="40">
        <f t="shared" si="0"/>
        <v>150</v>
      </c>
      <c r="H5" s="40">
        <f t="shared" si="1"/>
        <v>1.9850746268656716</v>
      </c>
      <c r="I5" s="40">
        <f t="shared" si="2"/>
        <v>1.2388059701492535</v>
      </c>
      <c r="K5" s="7" t="s">
        <v>47</v>
      </c>
    </row>
    <row r="6" spans="1:11" x14ac:dyDescent="0.25">
      <c r="A6" s="17" t="s">
        <v>75</v>
      </c>
      <c r="B6" s="17">
        <v>1.67</v>
      </c>
      <c r="C6" s="17">
        <v>1.25</v>
      </c>
      <c r="D6" s="17">
        <v>0.83</v>
      </c>
      <c r="E6" s="17" t="s">
        <v>38</v>
      </c>
      <c r="F6" s="17">
        <v>0.6</v>
      </c>
      <c r="G6" s="40">
        <f t="shared" si="0"/>
        <v>150</v>
      </c>
      <c r="H6" s="40">
        <f t="shared" si="1"/>
        <v>2.0120481927710845</v>
      </c>
      <c r="I6" s="40">
        <f t="shared" si="2"/>
        <v>1.5060240963855422</v>
      </c>
      <c r="K6" s="17">
        <v>3</v>
      </c>
    </row>
    <row r="7" spans="1:11" x14ac:dyDescent="0.25">
      <c r="A7" s="17" t="s">
        <v>77</v>
      </c>
      <c r="B7" s="17">
        <v>3.33</v>
      </c>
      <c r="C7" s="17">
        <v>2.08</v>
      </c>
      <c r="D7" s="17">
        <v>1.67</v>
      </c>
      <c r="E7" s="17" t="s">
        <v>38</v>
      </c>
      <c r="F7" s="17">
        <v>0.6</v>
      </c>
      <c r="G7" s="40">
        <f t="shared" si="0"/>
        <v>150</v>
      </c>
      <c r="H7" s="40">
        <f t="shared" si="1"/>
        <v>1.9940119760479043</v>
      </c>
      <c r="I7" s="40">
        <f t="shared" si="2"/>
        <v>1.2455089820359282</v>
      </c>
    </row>
    <row r="8" spans="1:11" x14ac:dyDescent="0.25">
      <c r="A8" s="17" t="s">
        <v>78</v>
      </c>
      <c r="B8" s="17">
        <v>2.2200000000000002</v>
      </c>
      <c r="C8" s="17">
        <v>1.39</v>
      </c>
      <c r="D8" s="17">
        <v>1.1100000000000001</v>
      </c>
      <c r="E8" s="17" t="s">
        <v>38</v>
      </c>
      <c r="F8" s="17">
        <v>0.6</v>
      </c>
      <c r="G8" s="40">
        <f t="shared" si="0"/>
        <v>150</v>
      </c>
      <c r="H8" s="40">
        <f t="shared" si="1"/>
        <v>2</v>
      </c>
      <c r="I8" s="40">
        <f t="shared" si="2"/>
        <v>1.2522522522522521</v>
      </c>
      <c r="K8" s="7" t="s">
        <v>133</v>
      </c>
    </row>
    <row r="9" spans="1:11" x14ac:dyDescent="0.25">
      <c r="A9" s="17" t="s">
        <v>81</v>
      </c>
      <c r="B9" s="17">
        <v>0.83</v>
      </c>
      <c r="C9" s="17">
        <v>0.52</v>
      </c>
      <c r="D9" s="17">
        <v>0.21</v>
      </c>
      <c r="E9" s="17" t="s">
        <v>38</v>
      </c>
      <c r="F9" s="17">
        <v>0.52</v>
      </c>
      <c r="G9" s="40">
        <f t="shared" si="0"/>
        <v>173.07</v>
      </c>
      <c r="H9" s="40">
        <f t="shared" si="1"/>
        <v>3.9523809523809526</v>
      </c>
      <c r="I9" s="40">
        <f t="shared" si="2"/>
        <v>2.4761904761904763</v>
      </c>
      <c r="K9" s="30">
        <v>0.1</v>
      </c>
    </row>
    <row r="10" spans="1:11" x14ac:dyDescent="0.25">
      <c r="A10" s="17" t="s">
        <v>80</v>
      </c>
      <c r="B10" s="17">
        <v>1.33</v>
      </c>
      <c r="C10" s="17">
        <v>0.83</v>
      </c>
      <c r="D10" s="17">
        <v>0.33</v>
      </c>
      <c r="E10" s="17" t="s">
        <v>38</v>
      </c>
      <c r="F10" s="17">
        <v>0.6</v>
      </c>
      <c r="G10" s="40">
        <f t="shared" si="0"/>
        <v>150</v>
      </c>
      <c r="H10" s="40">
        <f t="shared" si="1"/>
        <v>4.0303030303030303</v>
      </c>
      <c r="I10" s="40">
        <f t="shared" si="2"/>
        <v>2.5151515151515147</v>
      </c>
    </row>
    <row r="11" spans="1:11" x14ac:dyDescent="0.25">
      <c r="A11" s="17" t="s">
        <v>82</v>
      </c>
      <c r="B11" s="17">
        <v>1.67</v>
      </c>
      <c r="C11" s="17">
        <v>1.04</v>
      </c>
      <c r="D11" s="17">
        <v>0.83</v>
      </c>
      <c r="E11" s="17" t="s">
        <v>38</v>
      </c>
      <c r="F11" s="17">
        <v>0.8</v>
      </c>
      <c r="G11" s="40">
        <f t="shared" si="0"/>
        <v>112.5</v>
      </c>
      <c r="H11" s="40">
        <f t="shared" si="1"/>
        <v>2.0120481927710845</v>
      </c>
      <c r="I11" s="40">
        <f t="shared" si="2"/>
        <v>1.2530120481927711</v>
      </c>
      <c r="K11"/>
    </row>
    <row r="12" spans="1:11" x14ac:dyDescent="0.25">
      <c r="A12" s="17" t="s">
        <v>20</v>
      </c>
      <c r="B12" s="17">
        <v>2.2200000000000002</v>
      </c>
      <c r="C12" s="17">
        <v>1.39</v>
      </c>
      <c r="D12" s="17">
        <v>1.1100000000000001</v>
      </c>
      <c r="E12" s="17" t="s">
        <v>38</v>
      </c>
      <c r="F12" s="17">
        <v>0.6</v>
      </c>
      <c r="G12" s="40">
        <f t="shared" si="0"/>
        <v>150</v>
      </c>
      <c r="H12" s="40">
        <f t="shared" si="1"/>
        <v>2</v>
      </c>
      <c r="I12" s="40">
        <f t="shared" si="2"/>
        <v>1.2522522522522521</v>
      </c>
      <c r="K12"/>
    </row>
    <row r="13" spans="1:11" x14ac:dyDescent="0.25">
      <c r="A13" s="17" t="s">
        <v>83</v>
      </c>
      <c r="B13" s="17">
        <v>3.33</v>
      </c>
      <c r="C13" s="17">
        <v>2.08</v>
      </c>
      <c r="D13" s="17">
        <v>1.66</v>
      </c>
      <c r="E13" s="17" t="s">
        <v>38</v>
      </c>
      <c r="F13" s="17">
        <v>0.45</v>
      </c>
      <c r="G13" s="40">
        <f t="shared" si="0"/>
        <v>200</v>
      </c>
      <c r="H13" s="40">
        <f t="shared" si="1"/>
        <v>2.0060240963855422</v>
      </c>
      <c r="I13" s="40">
        <f t="shared" si="2"/>
        <v>1.2530120481927711</v>
      </c>
      <c r="K13"/>
    </row>
    <row r="14" spans="1:11" x14ac:dyDescent="0.25">
      <c r="A14" s="17" t="s">
        <v>172</v>
      </c>
      <c r="B14" s="20">
        <v>2</v>
      </c>
      <c r="C14" s="20">
        <v>1.25</v>
      </c>
      <c r="D14" s="17">
        <v>0.83</v>
      </c>
      <c r="E14" s="17" t="s">
        <v>38</v>
      </c>
      <c r="F14" s="17">
        <v>0.3</v>
      </c>
      <c r="G14" s="40">
        <f t="shared" si="0"/>
        <v>300</v>
      </c>
      <c r="H14" s="40">
        <f t="shared" si="1"/>
        <v>2.4096385542168677</v>
      </c>
      <c r="I14" s="40">
        <f t="shared" si="2"/>
        <v>1.5060240963855422</v>
      </c>
      <c r="K14" s="31" t="s">
        <v>146</v>
      </c>
    </row>
    <row r="15" spans="1:11" x14ac:dyDescent="0.25">
      <c r="A15" s="17" t="s">
        <v>130</v>
      </c>
      <c r="B15" s="20">
        <v>2</v>
      </c>
      <c r="C15" s="20">
        <v>1.25</v>
      </c>
      <c r="D15" s="17">
        <v>1.67</v>
      </c>
      <c r="E15" s="17" t="s">
        <v>38</v>
      </c>
      <c r="F15" s="17">
        <v>0.45</v>
      </c>
      <c r="G15" s="40">
        <f t="shared" si="0"/>
        <v>200</v>
      </c>
      <c r="H15" s="40">
        <f t="shared" si="1"/>
        <v>1.1976047904191618</v>
      </c>
      <c r="I15" s="40">
        <f t="shared" si="2"/>
        <v>0.74850299401197606</v>
      </c>
      <c r="K15"/>
    </row>
    <row r="16" spans="1:11" x14ac:dyDescent="0.25">
      <c r="A16" s="17" t="s">
        <v>131</v>
      </c>
      <c r="B16" s="20">
        <v>2</v>
      </c>
      <c r="C16" s="20">
        <v>1.25</v>
      </c>
      <c r="D16" s="17">
        <v>0.83</v>
      </c>
      <c r="E16" s="17" t="s">
        <v>38</v>
      </c>
      <c r="F16" s="17">
        <v>0.45</v>
      </c>
      <c r="G16" s="40">
        <f t="shared" si="0"/>
        <v>200</v>
      </c>
      <c r="H16" s="40">
        <f t="shared" si="1"/>
        <v>2.4096385542168677</v>
      </c>
      <c r="I16" s="40">
        <f t="shared" si="2"/>
        <v>1.5060240963855422</v>
      </c>
      <c r="K16"/>
    </row>
    <row r="17" spans="1:11" x14ac:dyDescent="0.25">
      <c r="A17" s="17" t="s">
        <v>134</v>
      </c>
      <c r="B17" s="17">
        <v>3.33</v>
      </c>
      <c r="C17" s="17">
        <v>2.08</v>
      </c>
      <c r="D17" s="17">
        <v>0.83</v>
      </c>
      <c r="E17" s="17" t="s">
        <v>38</v>
      </c>
      <c r="F17" s="17">
        <v>0.38</v>
      </c>
      <c r="G17" s="40">
        <f t="shared" si="0"/>
        <v>236.84</v>
      </c>
      <c r="H17" s="40">
        <f t="shared" si="1"/>
        <v>4.0120481927710845</v>
      </c>
      <c r="I17" s="40">
        <f t="shared" si="2"/>
        <v>2.5060240963855422</v>
      </c>
      <c r="K17"/>
    </row>
    <row r="18" spans="1:11" x14ac:dyDescent="0.25">
      <c r="A18" s="17" t="s">
        <v>132</v>
      </c>
      <c r="B18" s="20">
        <v>2</v>
      </c>
      <c r="C18" s="20">
        <v>1.25</v>
      </c>
      <c r="D18" s="17">
        <v>1.67</v>
      </c>
      <c r="E18" s="17" t="s">
        <v>38</v>
      </c>
      <c r="F18" s="17">
        <v>0.38</v>
      </c>
      <c r="G18" s="40">
        <f t="shared" si="0"/>
        <v>236.84</v>
      </c>
      <c r="H18" s="40">
        <f t="shared" si="1"/>
        <v>1.1976047904191618</v>
      </c>
      <c r="I18" s="40">
        <f t="shared" si="2"/>
        <v>0.74850299401197606</v>
      </c>
      <c r="K18"/>
    </row>
    <row r="19" spans="1:11" x14ac:dyDescent="0.25">
      <c r="A19" s="17" t="s">
        <v>173</v>
      </c>
      <c r="B19" s="20">
        <v>2</v>
      </c>
      <c r="C19" s="20">
        <v>1.25</v>
      </c>
      <c r="D19" s="17">
        <v>0.83</v>
      </c>
      <c r="E19" s="17" t="s">
        <v>38</v>
      </c>
      <c r="F19" s="17">
        <v>0.38</v>
      </c>
      <c r="G19" s="40">
        <f t="shared" si="0"/>
        <v>236.84</v>
      </c>
      <c r="H19" s="40">
        <f t="shared" si="1"/>
        <v>2.4096385542168677</v>
      </c>
      <c r="I19" s="40">
        <f t="shared" si="2"/>
        <v>1.5060240963855422</v>
      </c>
    </row>
    <row r="20" spans="1:11" x14ac:dyDescent="0.25">
      <c r="A20" s="17" t="s">
        <v>135</v>
      </c>
      <c r="B20" s="20">
        <v>2</v>
      </c>
      <c r="C20" s="20">
        <v>1.25</v>
      </c>
      <c r="D20" s="17">
        <v>0.56000000000000005</v>
      </c>
      <c r="E20" s="17" t="s">
        <v>38</v>
      </c>
      <c r="F20" s="17">
        <v>0.38</v>
      </c>
      <c r="G20" s="40">
        <f t="shared" si="0"/>
        <v>236.84</v>
      </c>
      <c r="H20" s="40">
        <f t="shared" si="1"/>
        <v>3.5714285714285712</v>
      </c>
      <c r="I20" s="40">
        <f t="shared" si="2"/>
        <v>2.2321428571428568</v>
      </c>
    </row>
    <row r="21" spans="1:11" x14ac:dyDescent="0.25">
      <c r="A21" s="17" t="s">
        <v>131</v>
      </c>
      <c r="B21" s="20">
        <v>2</v>
      </c>
      <c r="C21" s="20">
        <v>1.25</v>
      </c>
      <c r="D21" s="17">
        <v>0.83</v>
      </c>
      <c r="E21" s="17" t="s">
        <v>38</v>
      </c>
      <c r="F21" s="17">
        <v>0.45</v>
      </c>
      <c r="G21" s="40">
        <f t="shared" si="0"/>
        <v>200</v>
      </c>
      <c r="H21" s="40">
        <f t="shared" si="1"/>
        <v>2.4096385542168677</v>
      </c>
      <c r="I21" s="40">
        <f t="shared" si="2"/>
        <v>1.5060240963855422</v>
      </c>
    </row>
    <row r="22" spans="1:11" x14ac:dyDescent="0.25">
      <c r="A22" s="17" t="s">
        <v>134</v>
      </c>
      <c r="B22" s="17">
        <v>3.33</v>
      </c>
      <c r="C22" s="17">
        <v>2.08</v>
      </c>
      <c r="D22" s="17">
        <v>0.83</v>
      </c>
      <c r="E22" s="17" t="s">
        <v>38</v>
      </c>
      <c r="F22" s="17">
        <v>0.38</v>
      </c>
      <c r="G22" s="40">
        <f t="shared" si="0"/>
        <v>236.84</v>
      </c>
      <c r="H22" s="40">
        <f t="shared" si="1"/>
        <v>4.0120481927710845</v>
      </c>
      <c r="I22" s="40">
        <f t="shared" si="2"/>
        <v>2.5060240963855422</v>
      </c>
    </row>
    <row r="23" spans="1:11" x14ac:dyDescent="0.25">
      <c r="A23" s="17" t="s">
        <v>132</v>
      </c>
      <c r="B23" s="20">
        <v>2</v>
      </c>
      <c r="C23" s="20">
        <v>1.25</v>
      </c>
      <c r="D23" s="17">
        <v>1.67</v>
      </c>
      <c r="E23" s="17" t="s">
        <v>38</v>
      </c>
      <c r="F23" s="17">
        <v>0.38</v>
      </c>
      <c r="G23" s="40">
        <f t="shared" si="0"/>
        <v>236.84</v>
      </c>
      <c r="H23" s="40">
        <f t="shared" si="1"/>
        <v>1.1976047904191618</v>
      </c>
      <c r="I23" s="40">
        <f t="shared" si="2"/>
        <v>0.74850299401197606</v>
      </c>
    </row>
    <row r="24" spans="1:11" x14ac:dyDescent="0.25">
      <c r="A24" s="17" t="s">
        <v>173</v>
      </c>
      <c r="B24" s="20">
        <v>2</v>
      </c>
      <c r="C24" s="20">
        <v>1.25</v>
      </c>
      <c r="D24" s="17">
        <v>0.83</v>
      </c>
      <c r="E24" s="17" t="s">
        <v>38</v>
      </c>
      <c r="F24" s="17">
        <v>0.38</v>
      </c>
      <c r="G24" s="40">
        <f t="shared" si="0"/>
        <v>236.84</v>
      </c>
      <c r="H24" s="40">
        <f t="shared" si="1"/>
        <v>2.4096385542168677</v>
      </c>
      <c r="I24" s="40">
        <f t="shared" si="2"/>
        <v>1.5060240963855422</v>
      </c>
    </row>
    <row r="25" spans="1:11" x14ac:dyDescent="0.25">
      <c r="A25" s="17" t="s">
        <v>135</v>
      </c>
      <c r="B25" s="21">
        <v>2</v>
      </c>
      <c r="C25" s="21">
        <v>1.25</v>
      </c>
      <c r="D25" s="17">
        <v>0.56000000000000005</v>
      </c>
      <c r="E25" s="17" t="s">
        <v>38</v>
      </c>
      <c r="F25" s="17">
        <v>0.38</v>
      </c>
      <c r="G25" s="40">
        <f t="shared" si="0"/>
        <v>236.84</v>
      </c>
      <c r="H25" s="40">
        <f t="shared" si="1"/>
        <v>3.5714285714285712</v>
      </c>
      <c r="I25" s="40">
        <f t="shared" si="2"/>
        <v>2.2321428571428568</v>
      </c>
    </row>
    <row r="26" spans="1:11" x14ac:dyDescent="0.25">
      <c r="A26" s="17" t="s">
        <v>168</v>
      </c>
      <c r="B26" s="20">
        <v>3.33</v>
      </c>
      <c r="C26" s="20">
        <v>1.25</v>
      </c>
      <c r="D26" s="20">
        <v>1</v>
      </c>
      <c r="E26" s="17" t="s">
        <v>38</v>
      </c>
      <c r="F26" s="17">
        <v>0.5</v>
      </c>
      <c r="G26" s="40">
        <f t="shared" si="0"/>
        <v>180</v>
      </c>
      <c r="H26" s="40">
        <f t="shared" si="1"/>
        <v>3.33</v>
      </c>
      <c r="I26" s="40">
        <f t="shared" si="2"/>
        <v>1.25</v>
      </c>
    </row>
    <row r="27" spans="1:11" x14ac:dyDescent="0.25">
      <c r="A27" s="17" t="s">
        <v>126</v>
      </c>
      <c r="B27" s="20">
        <v>3.33</v>
      </c>
      <c r="C27" s="20">
        <v>2.08</v>
      </c>
      <c r="D27" s="20">
        <v>1</v>
      </c>
      <c r="E27" s="17" t="s">
        <v>128</v>
      </c>
      <c r="F27" s="17">
        <v>0.5</v>
      </c>
      <c r="G27" s="40">
        <f t="shared" si="0"/>
        <v>180</v>
      </c>
      <c r="H27" s="40">
        <f t="shared" si="1"/>
        <v>3.33</v>
      </c>
      <c r="I27" s="40">
        <f t="shared" si="2"/>
        <v>2.08</v>
      </c>
    </row>
    <row r="28" spans="1:11" x14ac:dyDescent="0.25">
      <c r="A28" s="17" t="s">
        <v>127</v>
      </c>
      <c r="B28" s="17">
        <v>3.33</v>
      </c>
      <c r="C28" s="17">
        <v>2.08</v>
      </c>
      <c r="D28" s="17">
        <v>1</v>
      </c>
      <c r="E28" s="17" t="s">
        <v>128</v>
      </c>
      <c r="F28" s="17">
        <v>0.5</v>
      </c>
      <c r="G28" s="40">
        <f t="shared" si="0"/>
        <v>180</v>
      </c>
      <c r="H28" s="40">
        <f t="shared" si="1"/>
        <v>3.33</v>
      </c>
      <c r="I28" s="40">
        <f t="shared" si="2"/>
        <v>2.08</v>
      </c>
    </row>
    <row r="29" spans="1:11" x14ac:dyDescent="0.25">
      <c r="A29" s="17" t="s">
        <v>71</v>
      </c>
      <c r="B29" s="17">
        <v>0</v>
      </c>
      <c r="C29" s="17">
        <v>0</v>
      </c>
      <c r="D29" s="17">
        <v>3.78</v>
      </c>
      <c r="E29" s="17" t="s">
        <v>44</v>
      </c>
      <c r="F29" s="17">
        <v>2.62</v>
      </c>
      <c r="G29" s="40">
        <f t="shared" si="0"/>
        <v>34.35</v>
      </c>
      <c r="H29" s="40">
        <f t="shared" si="1"/>
        <v>0</v>
      </c>
      <c r="I29" s="40">
        <f t="shared" si="2"/>
        <v>0</v>
      </c>
    </row>
    <row r="30" spans="1:11" x14ac:dyDescent="0.25">
      <c r="A30" s="17" t="s">
        <v>74</v>
      </c>
      <c r="B30" s="17">
        <v>0</v>
      </c>
      <c r="C30" s="17">
        <v>0</v>
      </c>
      <c r="D30" s="17">
        <v>3.78</v>
      </c>
      <c r="E30" s="17" t="s">
        <v>44</v>
      </c>
      <c r="F30" s="17">
        <v>2.4</v>
      </c>
      <c r="G30" s="40">
        <f t="shared" si="0"/>
        <v>37.5</v>
      </c>
      <c r="H30" s="40">
        <f t="shared" si="1"/>
        <v>0</v>
      </c>
      <c r="I30" s="40">
        <f t="shared" si="2"/>
        <v>0</v>
      </c>
    </row>
    <row r="31" spans="1:11" x14ac:dyDescent="0.25">
      <c r="A31" s="17" t="s">
        <v>72</v>
      </c>
      <c r="B31" s="17">
        <v>0</v>
      </c>
      <c r="C31" s="17">
        <v>0</v>
      </c>
      <c r="D31" s="17">
        <v>7.57</v>
      </c>
      <c r="E31" s="17" t="s">
        <v>44</v>
      </c>
      <c r="F31" s="17">
        <v>1.28</v>
      </c>
      <c r="G31" s="40">
        <f t="shared" si="0"/>
        <v>70.31</v>
      </c>
      <c r="H31" s="40">
        <f t="shared" si="1"/>
        <v>0</v>
      </c>
      <c r="I31" s="40">
        <f t="shared" si="2"/>
        <v>0</v>
      </c>
    </row>
    <row r="32" spans="1:11" x14ac:dyDescent="0.25">
      <c r="A32" s="17" t="s">
        <v>76</v>
      </c>
      <c r="B32" s="17">
        <v>0</v>
      </c>
      <c r="C32" s="17">
        <v>0</v>
      </c>
      <c r="D32" s="17">
        <v>7.57</v>
      </c>
      <c r="E32" s="17" t="s">
        <v>44</v>
      </c>
      <c r="F32" s="17">
        <v>1.35</v>
      </c>
      <c r="G32" s="40">
        <f t="shared" si="0"/>
        <v>66.66</v>
      </c>
      <c r="H32" s="40">
        <f t="shared" si="1"/>
        <v>0</v>
      </c>
      <c r="I32" s="40">
        <f t="shared" si="2"/>
        <v>0</v>
      </c>
    </row>
    <row r="33" spans="1:9" x14ac:dyDescent="0.25">
      <c r="A33" s="17" t="s">
        <v>79</v>
      </c>
      <c r="B33" s="17">
        <v>0</v>
      </c>
      <c r="C33" s="17">
        <v>0</v>
      </c>
      <c r="D33" s="20">
        <v>7.57</v>
      </c>
      <c r="E33" s="17" t="s">
        <v>44</v>
      </c>
      <c r="F33" s="17">
        <v>0.8</v>
      </c>
      <c r="G33" s="40">
        <f t="shared" si="0"/>
        <v>112.5</v>
      </c>
      <c r="H33" s="40">
        <f t="shared" si="1"/>
        <v>0</v>
      </c>
      <c r="I33" s="40">
        <f t="shared" si="2"/>
        <v>0</v>
      </c>
    </row>
    <row r="34" spans="1:9" x14ac:dyDescent="0.25">
      <c r="A34" s="17" t="s">
        <v>43</v>
      </c>
      <c r="B34" s="20">
        <v>0</v>
      </c>
      <c r="C34" s="20">
        <v>0</v>
      </c>
      <c r="D34" s="20">
        <v>1</v>
      </c>
      <c r="E34" s="17" t="s">
        <v>44</v>
      </c>
      <c r="F34" s="17">
        <v>3.45</v>
      </c>
      <c r="G34" s="40">
        <f t="shared" si="0"/>
        <v>26.08</v>
      </c>
      <c r="H34" s="40">
        <f t="shared" si="1"/>
        <v>0</v>
      </c>
      <c r="I34" s="40">
        <f t="shared" si="2"/>
        <v>0</v>
      </c>
    </row>
    <row r="35" spans="1:9" x14ac:dyDescent="0.25">
      <c r="G35" s="40" t="str">
        <f t="shared" si="0"/>
        <v/>
      </c>
      <c r="H35" s="40" t="str">
        <f t="shared" si="1"/>
        <v/>
      </c>
      <c r="I35" s="40" t="str">
        <f t="shared" si="2"/>
        <v/>
      </c>
    </row>
    <row r="36" spans="1:9" x14ac:dyDescent="0.25">
      <c r="G36" s="40" t="str">
        <f t="shared" si="0"/>
        <v/>
      </c>
      <c r="H36" s="40" t="str">
        <f t="shared" si="1"/>
        <v/>
      </c>
      <c r="I36" s="40" t="str">
        <f t="shared" si="2"/>
        <v/>
      </c>
    </row>
    <row r="37" spans="1:9" x14ac:dyDescent="0.25">
      <c r="G37" s="40" t="str">
        <f t="shared" si="0"/>
        <v/>
      </c>
      <c r="H37" s="40" t="str">
        <f t="shared" si="1"/>
        <v/>
      </c>
      <c r="I37" s="40" t="str">
        <f t="shared" si="2"/>
        <v/>
      </c>
    </row>
    <row r="38" spans="1:9" x14ac:dyDescent="0.25">
      <c r="G38" s="40" t="str">
        <f t="shared" si="0"/>
        <v/>
      </c>
      <c r="H38" s="40" t="str">
        <f t="shared" si="1"/>
        <v/>
      </c>
      <c r="I38" s="40" t="str">
        <f t="shared" si="2"/>
        <v/>
      </c>
    </row>
    <row r="39" spans="1:9" x14ac:dyDescent="0.25">
      <c r="G39" s="40" t="str">
        <f t="shared" si="0"/>
        <v/>
      </c>
      <c r="H39" s="40" t="str">
        <f t="shared" si="1"/>
        <v/>
      </c>
      <c r="I39" s="40" t="str">
        <f t="shared" si="2"/>
        <v/>
      </c>
    </row>
    <row r="40" spans="1:9" x14ac:dyDescent="0.25">
      <c r="G40" s="40" t="str">
        <f t="shared" si="0"/>
        <v/>
      </c>
      <c r="H40" s="40" t="str">
        <f t="shared" si="1"/>
        <v/>
      </c>
      <c r="I40" s="40" t="str">
        <f t="shared" si="2"/>
        <v/>
      </c>
    </row>
    <row r="41" spans="1:9" x14ac:dyDescent="0.25">
      <c r="G41" s="40" t="str">
        <f t="shared" si="0"/>
        <v/>
      </c>
      <c r="H41" s="40" t="str">
        <f t="shared" si="1"/>
        <v/>
      </c>
      <c r="I41" s="40" t="str">
        <f t="shared" si="2"/>
        <v/>
      </c>
    </row>
    <row r="42" spans="1:9" x14ac:dyDescent="0.25">
      <c r="G42" s="40" t="str">
        <f t="shared" si="0"/>
        <v/>
      </c>
      <c r="H42" s="40" t="str">
        <f t="shared" si="1"/>
        <v/>
      </c>
      <c r="I42" s="40" t="str">
        <f t="shared" si="2"/>
        <v/>
      </c>
    </row>
    <row r="43" spans="1:9" x14ac:dyDescent="0.25">
      <c r="G43" s="40" t="str">
        <f t="shared" si="0"/>
        <v/>
      </c>
      <c r="H43" s="40" t="str">
        <f t="shared" si="1"/>
        <v/>
      </c>
      <c r="I43" s="40" t="str">
        <f t="shared" si="2"/>
        <v/>
      </c>
    </row>
    <row r="44" spans="1:9" x14ac:dyDescent="0.25">
      <c r="G44" s="40" t="str">
        <f t="shared" si="0"/>
        <v/>
      </c>
      <c r="H44" s="40" t="str">
        <f t="shared" si="1"/>
        <v/>
      </c>
      <c r="I44" s="40" t="str">
        <f t="shared" si="2"/>
        <v/>
      </c>
    </row>
    <row r="45" spans="1:9" x14ac:dyDescent="0.25">
      <c r="G45" s="40" t="str">
        <f t="shared" si="0"/>
        <v/>
      </c>
      <c r="H45" s="40" t="str">
        <f t="shared" si="1"/>
        <v/>
      </c>
      <c r="I45" s="40" t="str">
        <f t="shared" si="2"/>
        <v/>
      </c>
    </row>
    <row r="46" spans="1:9" x14ac:dyDescent="0.25">
      <c r="G46" s="40" t="str">
        <f t="shared" si="0"/>
        <v/>
      </c>
      <c r="H46" s="40" t="str">
        <f t="shared" si="1"/>
        <v/>
      </c>
      <c r="I46" s="40" t="str">
        <f t="shared" si="2"/>
        <v/>
      </c>
    </row>
    <row r="47" spans="1:9" x14ac:dyDescent="0.25">
      <c r="G47" s="40" t="str">
        <f t="shared" si="0"/>
        <v/>
      </c>
      <c r="H47" s="40" t="str">
        <f t="shared" si="1"/>
        <v/>
      </c>
      <c r="I47" s="40" t="str">
        <f t="shared" si="2"/>
        <v/>
      </c>
    </row>
    <row r="48" spans="1:9" x14ac:dyDescent="0.25">
      <c r="G48" s="40" t="str">
        <f t="shared" si="0"/>
        <v/>
      </c>
      <c r="H48" s="40" t="str">
        <f t="shared" si="1"/>
        <v/>
      </c>
      <c r="I48" s="40" t="str">
        <f t="shared" si="2"/>
        <v/>
      </c>
    </row>
    <row r="49" spans="7:9" x14ac:dyDescent="0.25">
      <c r="G49" s="40" t="str">
        <f t="shared" si="0"/>
        <v/>
      </c>
      <c r="H49" s="40" t="str">
        <f t="shared" si="1"/>
        <v/>
      </c>
      <c r="I49" s="40" t="str">
        <f t="shared" si="2"/>
        <v/>
      </c>
    </row>
    <row r="50" spans="7:9" x14ac:dyDescent="0.25">
      <c r="G50" s="40" t="str">
        <f t="shared" si="0"/>
        <v/>
      </c>
      <c r="H50" s="40" t="str">
        <f t="shared" si="1"/>
        <v/>
      </c>
      <c r="I50" s="40" t="str">
        <f t="shared" si="2"/>
        <v/>
      </c>
    </row>
    <row r="51" spans="7:9" x14ac:dyDescent="0.25">
      <c r="G51" s="40" t="str">
        <f t="shared" si="0"/>
        <v/>
      </c>
      <c r="H51" s="40" t="str">
        <f t="shared" si="1"/>
        <v/>
      </c>
      <c r="I51" s="40" t="str">
        <f t="shared" si="2"/>
        <v/>
      </c>
    </row>
    <row r="52" spans="7:9" x14ac:dyDescent="0.25">
      <c r="G52" s="40" t="str">
        <f t="shared" si="0"/>
        <v/>
      </c>
      <c r="H52" s="40" t="str">
        <f t="shared" si="1"/>
        <v/>
      </c>
      <c r="I52" s="40" t="str">
        <f t="shared" si="2"/>
        <v/>
      </c>
    </row>
    <row r="53" spans="7:9" x14ac:dyDescent="0.25">
      <c r="G53" s="40" t="str">
        <f t="shared" si="0"/>
        <v/>
      </c>
      <c r="H53" s="40" t="str">
        <f t="shared" si="1"/>
        <v/>
      </c>
      <c r="I53" s="40" t="str">
        <f t="shared" si="2"/>
        <v/>
      </c>
    </row>
    <row r="54" spans="7:9" x14ac:dyDescent="0.25">
      <c r="G54" s="40" t="str">
        <f t="shared" si="0"/>
        <v/>
      </c>
      <c r="H54" s="40" t="str">
        <f t="shared" si="1"/>
        <v/>
      </c>
      <c r="I54" s="40" t="str">
        <f t="shared" si="2"/>
        <v/>
      </c>
    </row>
    <row r="55" spans="7:9" x14ac:dyDescent="0.25">
      <c r="G55" s="40" t="str">
        <f t="shared" si="0"/>
        <v/>
      </c>
      <c r="H55" s="40" t="str">
        <f t="shared" si="1"/>
        <v/>
      </c>
      <c r="I55" s="40" t="str">
        <f t="shared" si="2"/>
        <v/>
      </c>
    </row>
    <row r="56" spans="7:9" x14ac:dyDescent="0.25">
      <c r="G56" s="40" t="str">
        <f t="shared" si="0"/>
        <v/>
      </c>
      <c r="H56" s="40" t="str">
        <f t="shared" si="1"/>
        <v/>
      </c>
      <c r="I56" s="40" t="str">
        <f t="shared" si="2"/>
        <v/>
      </c>
    </row>
    <row r="57" spans="7:9" x14ac:dyDescent="0.25">
      <c r="G57" s="40" t="str">
        <f t="shared" si="0"/>
        <v/>
      </c>
      <c r="H57" s="40" t="str">
        <f t="shared" si="1"/>
        <v/>
      </c>
      <c r="I57" s="40" t="str">
        <f t="shared" si="2"/>
        <v/>
      </c>
    </row>
    <row r="58" spans="7:9" x14ac:dyDescent="0.25">
      <c r="G58" s="40" t="str">
        <f t="shared" si="0"/>
        <v/>
      </c>
      <c r="H58" s="40" t="str">
        <f t="shared" si="1"/>
        <v/>
      </c>
      <c r="I58" s="40" t="str">
        <f t="shared" si="2"/>
        <v/>
      </c>
    </row>
    <row r="59" spans="7:9" x14ac:dyDescent="0.25">
      <c r="G59" s="40" t="str">
        <f t="shared" si="0"/>
        <v/>
      </c>
      <c r="H59" s="40" t="str">
        <f t="shared" si="1"/>
        <v/>
      </c>
      <c r="I59" s="40" t="str">
        <f t="shared" si="2"/>
        <v/>
      </c>
    </row>
    <row r="60" spans="7:9" x14ac:dyDescent="0.25">
      <c r="G60" s="40" t="str">
        <f t="shared" si="0"/>
        <v/>
      </c>
      <c r="H60" s="40" t="str">
        <f t="shared" si="1"/>
        <v/>
      </c>
      <c r="I60" s="40" t="str">
        <f t="shared" si="2"/>
        <v/>
      </c>
    </row>
    <row r="61" spans="7:9" x14ac:dyDescent="0.25">
      <c r="G61" s="40" t="str">
        <f t="shared" si="0"/>
        <v/>
      </c>
      <c r="H61" s="40" t="str">
        <f t="shared" si="1"/>
        <v/>
      </c>
      <c r="I61" s="40" t="str">
        <f t="shared" si="2"/>
        <v/>
      </c>
    </row>
    <row r="62" spans="7:9" x14ac:dyDescent="0.25">
      <c r="G62" s="40" t="str">
        <f t="shared" si="0"/>
        <v/>
      </c>
      <c r="H62" s="40" t="str">
        <f t="shared" si="1"/>
        <v/>
      </c>
      <c r="I62" s="40" t="str">
        <f t="shared" si="2"/>
        <v/>
      </c>
    </row>
    <row r="63" spans="7:9" x14ac:dyDescent="0.25">
      <c r="G63" s="40" t="str">
        <f t="shared" si="0"/>
        <v/>
      </c>
      <c r="H63" s="40" t="str">
        <f t="shared" si="1"/>
        <v/>
      </c>
      <c r="I63" s="40" t="str">
        <f t="shared" si="2"/>
        <v/>
      </c>
    </row>
    <row r="64" spans="7:9" x14ac:dyDescent="0.25">
      <c r="G64" s="40" t="str">
        <f t="shared" si="0"/>
        <v/>
      </c>
      <c r="H64" s="40" t="str">
        <f t="shared" si="1"/>
        <v/>
      </c>
      <c r="I64" s="40" t="str">
        <f t="shared" si="2"/>
        <v/>
      </c>
    </row>
    <row r="65" spans="7:9" x14ac:dyDescent="0.25">
      <c r="G65" s="40" t="str">
        <f t="shared" si="0"/>
        <v/>
      </c>
      <c r="H65" s="40" t="str">
        <f t="shared" si="1"/>
        <v/>
      </c>
      <c r="I65" s="40" t="str">
        <f t="shared" si="2"/>
        <v/>
      </c>
    </row>
    <row r="66" spans="7:9" x14ac:dyDescent="0.25">
      <c r="G66" s="40" t="str">
        <f t="shared" si="0"/>
        <v/>
      </c>
      <c r="H66" s="40" t="str">
        <f t="shared" si="1"/>
        <v/>
      </c>
      <c r="I66" s="40" t="str">
        <f t="shared" si="2"/>
        <v/>
      </c>
    </row>
    <row r="67" spans="7:9" x14ac:dyDescent="0.25">
      <c r="G67" s="40" t="str">
        <f t="shared" si="0"/>
        <v/>
      </c>
      <c r="H67" s="40" t="str">
        <f t="shared" si="1"/>
        <v/>
      </c>
      <c r="I67" s="40" t="str">
        <f t="shared" si="2"/>
        <v/>
      </c>
    </row>
    <row r="68" spans="7:9" x14ac:dyDescent="0.25">
      <c r="G68" s="40" t="str">
        <f t="shared" ref="G68:G131" si="3">IF(F68&gt;0,ROUNDDOWN($K$3/F68/$K$6*(1-$K$9),2),"")</f>
        <v/>
      </c>
      <c r="H68" s="40" t="str">
        <f t="shared" ref="H68:H131" si="4">IF(AND(ISNUMBER($D68),ISNUMBER($B68)), $B68/D68, "")</f>
        <v/>
      </c>
      <c r="I68" s="40" t="str">
        <f t="shared" ref="I68:I131" si="5">IF(AND(ISNUMBER($D68),ISNUMBER($C68)), $C68/D68, "")</f>
        <v/>
      </c>
    </row>
    <row r="69" spans="7:9" x14ac:dyDescent="0.25">
      <c r="G69" s="40" t="str">
        <f t="shared" si="3"/>
        <v/>
      </c>
      <c r="H69" s="40" t="str">
        <f t="shared" si="4"/>
        <v/>
      </c>
      <c r="I69" s="40" t="str">
        <f t="shared" si="5"/>
        <v/>
      </c>
    </row>
    <row r="70" spans="7:9" x14ac:dyDescent="0.25">
      <c r="G70" s="40" t="str">
        <f t="shared" si="3"/>
        <v/>
      </c>
      <c r="H70" s="40" t="str">
        <f t="shared" si="4"/>
        <v/>
      </c>
      <c r="I70" s="40" t="str">
        <f t="shared" si="5"/>
        <v/>
      </c>
    </row>
    <row r="71" spans="7:9" x14ac:dyDescent="0.25">
      <c r="G71" s="40" t="str">
        <f t="shared" si="3"/>
        <v/>
      </c>
      <c r="H71" s="40" t="str">
        <f t="shared" si="4"/>
        <v/>
      </c>
      <c r="I71" s="40" t="str">
        <f t="shared" si="5"/>
        <v/>
      </c>
    </row>
    <row r="72" spans="7:9" x14ac:dyDescent="0.25">
      <c r="G72" s="40" t="str">
        <f t="shared" si="3"/>
        <v/>
      </c>
      <c r="H72" s="40" t="str">
        <f t="shared" si="4"/>
        <v/>
      </c>
      <c r="I72" s="40" t="str">
        <f t="shared" si="5"/>
        <v/>
      </c>
    </row>
    <row r="73" spans="7:9" x14ac:dyDescent="0.25">
      <c r="G73" s="40" t="str">
        <f t="shared" si="3"/>
        <v/>
      </c>
      <c r="H73" s="40" t="str">
        <f t="shared" si="4"/>
        <v/>
      </c>
      <c r="I73" s="40" t="str">
        <f t="shared" si="5"/>
        <v/>
      </c>
    </row>
    <row r="74" spans="7:9" x14ac:dyDescent="0.25">
      <c r="G74" s="40" t="str">
        <f t="shared" si="3"/>
        <v/>
      </c>
      <c r="H74" s="40" t="str">
        <f t="shared" si="4"/>
        <v/>
      </c>
      <c r="I74" s="40" t="str">
        <f t="shared" si="5"/>
        <v/>
      </c>
    </row>
    <row r="75" spans="7:9" x14ac:dyDescent="0.25">
      <c r="G75" s="40" t="str">
        <f t="shared" si="3"/>
        <v/>
      </c>
      <c r="H75" s="40" t="str">
        <f t="shared" si="4"/>
        <v/>
      </c>
      <c r="I75" s="40" t="str">
        <f t="shared" si="5"/>
        <v/>
      </c>
    </row>
    <row r="76" spans="7:9" x14ac:dyDescent="0.25">
      <c r="G76" s="40" t="str">
        <f t="shared" si="3"/>
        <v/>
      </c>
      <c r="H76" s="40" t="str">
        <f t="shared" si="4"/>
        <v/>
      </c>
      <c r="I76" s="40" t="str">
        <f t="shared" si="5"/>
        <v/>
      </c>
    </row>
    <row r="77" spans="7:9" x14ac:dyDescent="0.25">
      <c r="G77" s="40" t="str">
        <f t="shared" si="3"/>
        <v/>
      </c>
      <c r="H77" s="40" t="str">
        <f t="shared" si="4"/>
        <v/>
      </c>
      <c r="I77" s="40" t="str">
        <f t="shared" si="5"/>
        <v/>
      </c>
    </row>
    <row r="78" spans="7:9" x14ac:dyDescent="0.25">
      <c r="G78" s="40" t="str">
        <f t="shared" si="3"/>
        <v/>
      </c>
      <c r="H78" s="40" t="str">
        <f t="shared" si="4"/>
        <v/>
      </c>
      <c r="I78" s="40" t="str">
        <f t="shared" si="5"/>
        <v/>
      </c>
    </row>
    <row r="79" spans="7:9" x14ac:dyDescent="0.25">
      <c r="G79" s="40" t="str">
        <f t="shared" si="3"/>
        <v/>
      </c>
      <c r="H79" s="40" t="str">
        <f t="shared" si="4"/>
        <v/>
      </c>
      <c r="I79" s="40" t="str">
        <f t="shared" si="5"/>
        <v/>
      </c>
    </row>
    <row r="80" spans="7:9" x14ac:dyDescent="0.25">
      <c r="G80" s="40" t="str">
        <f t="shared" si="3"/>
        <v/>
      </c>
      <c r="H80" s="40" t="str">
        <f t="shared" si="4"/>
        <v/>
      </c>
      <c r="I80" s="40" t="str">
        <f t="shared" si="5"/>
        <v/>
      </c>
    </row>
    <row r="81" spans="7:9" x14ac:dyDescent="0.25">
      <c r="G81" s="40" t="str">
        <f t="shared" si="3"/>
        <v/>
      </c>
      <c r="H81" s="40" t="str">
        <f t="shared" si="4"/>
        <v/>
      </c>
      <c r="I81" s="40" t="str">
        <f t="shared" si="5"/>
        <v/>
      </c>
    </row>
    <row r="82" spans="7:9" x14ac:dyDescent="0.25">
      <c r="G82" s="40" t="str">
        <f t="shared" si="3"/>
        <v/>
      </c>
      <c r="H82" s="40" t="str">
        <f t="shared" si="4"/>
        <v/>
      </c>
      <c r="I82" s="40" t="str">
        <f t="shared" si="5"/>
        <v/>
      </c>
    </row>
    <row r="83" spans="7:9" x14ac:dyDescent="0.25">
      <c r="G83" s="40" t="str">
        <f t="shared" si="3"/>
        <v/>
      </c>
      <c r="H83" s="40" t="str">
        <f t="shared" si="4"/>
        <v/>
      </c>
      <c r="I83" s="40" t="str">
        <f t="shared" si="5"/>
        <v/>
      </c>
    </row>
    <row r="84" spans="7:9" x14ac:dyDescent="0.25">
      <c r="G84" s="40" t="str">
        <f t="shared" si="3"/>
        <v/>
      </c>
      <c r="H84" s="40" t="str">
        <f t="shared" si="4"/>
        <v/>
      </c>
      <c r="I84" s="40" t="str">
        <f t="shared" si="5"/>
        <v/>
      </c>
    </row>
    <row r="85" spans="7:9" x14ac:dyDescent="0.25">
      <c r="G85" s="40" t="str">
        <f t="shared" si="3"/>
        <v/>
      </c>
      <c r="H85" s="40" t="str">
        <f t="shared" si="4"/>
        <v/>
      </c>
      <c r="I85" s="40" t="str">
        <f t="shared" si="5"/>
        <v/>
      </c>
    </row>
    <row r="86" spans="7:9" x14ac:dyDescent="0.25">
      <c r="G86" s="40" t="str">
        <f t="shared" si="3"/>
        <v/>
      </c>
      <c r="H86" s="40" t="str">
        <f t="shared" si="4"/>
        <v/>
      </c>
      <c r="I86" s="40" t="str">
        <f t="shared" si="5"/>
        <v/>
      </c>
    </row>
    <row r="87" spans="7:9" x14ac:dyDescent="0.25">
      <c r="G87" s="40" t="str">
        <f t="shared" si="3"/>
        <v/>
      </c>
      <c r="H87" s="40" t="str">
        <f t="shared" si="4"/>
        <v/>
      </c>
      <c r="I87" s="40" t="str">
        <f t="shared" si="5"/>
        <v/>
      </c>
    </row>
    <row r="88" spans="7:9" x14ac:dyDescent="0.25">
      <c r="G88" s="40" t="str">
        <f t="shared" si="3"/>
        <v/>
      </c>
      <c r="H88" s="40" t="str">
        <f t="shared" si="4"/>
        <v/>
      </c>
      <c r="I88" s="40" t="str">
        <f t="shared" si="5"/>
        <v/>
      </c>
    </row>
    <row r="89" spans="7:9" x14ac:dyDescent="0.25">
      <c r="G89" s="40" t="str">
        <f t="shared" si="3"/>
        <v/>
      </c>
      <c r="H89" s="40" t="str">
        <f t="shared" si="4"/>
        <v/>
      </c>
      <c r="I89" s="40" t="str">
        <f t="shared" si="5"/>
        <v/>
      </c>
    </row>
    <row r="90" spans="7:9" x14ac:dyDescent="0.25">
      <c r="G90" s="40" t="str">
        <f t="shared" si="3"/>
        <v/>
      </c>
      <c r="H90" s="40" t="str">
        <f t="shared" si="4"/>
        <v/>
      </c>
      <c r="I90" s="40" t="str">
        <f t="shared" si="5"/>
        <v/>
      </c>
    </row>
    <row r="91" spans="7:9" x14ac:dyDescent="0.25">
      <c r="G91" s="40" t="str">
        <f t="shared" si="3"/>
        <v/>
      </c>
      <c r="H91" s="40" t="str">
        <f t="shared" si="4"/>
        <v/>
      </c>
      <c r="I91" s="40" t="str">
        <f t="shared" si="5"/>
        <v/>
      </c>
    </row>
    <row r="92" spans="7:9" x14ac:dyDescent="0.25">
      <c r="G92" s="40" t="str">
        <f t="shared" si="3"/>
        <v/>
      </c>
      <c r="H92" s="40" t="str">
        <f t="shared" si="4"/>
        <v/>
      </c>
      <c r="I92" s="40" t="str">
        <f t="shared" si="5"/>
        <v/>
      </c>
    </row>
    <row r="93" spans="7:9" x14ac:dyDescent="0.25">
      <c r="G93" s="40" t="str">
        <f t="shared" si="3"/>
        <v/>
      </c>
      <c r="H93" s="40" t="str">
        <f t="shared" si="4"/>
        <v/>
      </c>
      <c r="I93" s="40" t="str">
        <f t="shared" si="5"/>
        <v/>
      </c>
    </row>
    <row r="94" spans="7:9" x14ac:dyDescent="0.25">
      <c r="G94" s="40" t="str">
        <f t="shared" si="3"/>
        <v/>
      </c>
      <c r="H94" s="40" t="str">
        <f t="shared" si="4"/>
        <v/>
      </c>
      <c r="I94" s="40" t="str">
        <f t="shared" si="5"/>
        <v/>
      </c>
    </row>
    <row r="95" spans="7:9" x14ac:dyDescent="0.25">
      <c r="G95" s="40" t="str">
        <f t="shared" si="3"/>
        <v/>
      </c>
      <c r="H95" s="40" t="str">
        <f t="shared" si="4"/>
        <v/>
      </c>
      <c r="I95" s="40" t="str">
        <f t="shared" si="5"/>
        <v/>
      </c>
    </row>
    <row r="96" spans="7:9" x14ac:dyDescent="0.25">
      <c r="G96" s="40" t="str">
        <f t="shared" si="3"/>
        <v/>
      </c>
      <c r="H96" s="40" t="str">
        <f t="shared" si="4"/>
        <v/>
      </c>
      <c r="I96" s="40" t="str">
        <f t="shared" si="5"/>
        <v/>
      </c>
    </row>
    <row r="97" spans="7:9" x14ac:dyDescent="0.25">
      <c r="G97" s="40" t="str">
        <f t="shared" si="3"/>
        <v/>
      </c>
      <c r="H97" s="40" t="str">
        <f t="shared" si="4"/>
        <v/>
      </c>
      <c r="I97" s="40" t="str">
        <f t="shared" si="5"/>
        <v/>
      </c>
    </row>
    <row r="98" spans="7:9" x14ac:dyDescent="0.25">
      <c r="G98" s="40" t="str">
        <f t="shared" si="3"/>
        <v/>
      </c>
      <c r="H98" s="40" t="str">
        <f t="shared" si="4"/>
        <v/>
      </c>
      <c r="I98" s="40" t="str">
        <f t="shared" si="5"/>
        <v/>
      </c>
    </row>
    <row r="99" spans="7:9" x14ac:dyDescent="0.25">
      <c r="G99" s="40" t="str">
        <f t="shared" si="3"/>
        <v/>
      </c>
      <c r="H99" s="40" t="str">
        <f t="shared" si="4"/>
        <v/>
      </c>
      <c r="I99" s="40" t="str">
        <f t="shared" si="5"/>
        <v/>
      </c>
    </row>
    <row r="100" spans="7:9" x14ac:dyDescent="0.25">
      <c r="G100" s="40" t="str">
        <f t="shared" si="3"/>
        <v/>
      </c>
      <c r="H100" s="40" t="str">
        <f t="shared" si="4"/>
        <v/>
      </c>
      <c r="I100" s="40" t="str">
        <f t="shared" si="5"/>
        <v/>
      </c>
    </row>
    <row r="101" spans="7:9" x14ac:dyDescent="0.25">
      <c r="G101" s="40" t="str">
        <f t="shared" si="3"/>
        <v/>
      </c>
      <c r="H101" s="40" t="str">
        <f t="shared" si="4"/>
        <v/>
      </c>
      <c r="I101" s="40" t="str">
        <f t="shared" si="5"/>
        <v/>
      </c>
    </row>
    <row r="102" spans="7:9" x14ac:dyDescent="0.25">
      <c r="G102" s="40" t="str">
        <f t="shared" si="3"/>
        <v/>
      </c>
      <c r="H102" s="40" t="str">
        <f t="shared" si="4"/>
        <v/>
      </c>
      <c r="I102" s="40" t="str">
        <f t="shared" si="5"/>
        <v/>
      </c>
    </row>
    <row r="103" spans="7:9" x14ac:dyDescent="0.25">
      <c r="G103" s="40" t="str">
        <f t="shared" si="3"/>
        <v/>
      </c>
      <c r="H103" s="40" t="str">
        <f t="shared" si="4"/>
        <v/>
      </c>
      <c r="I103" s="40" t="str">
        <f t="shared" si="5"/>
        <v/>
      </c>
    </row>
    <row r="104" spans="7:9" x14ac:dyDescent="0.25">
      <c r="G104" s="40" t="str">
        <f t="shared" si="3"/>
        <v/>
      </c>
      <c r="H104" s="40" t="str">
        <f t="shared" si="4"/>
        <v/>
      </c>
      <c r="I104" s="40" t="str">
        <f t="shared" si="5"/>
        <v/>
      </c>
    </row>
    <row r="105" spans="7:9" x14ac:dyDescent="0.25">
      <c r="G105" s="40" t="str">
        <f t="shared" si="3"/>
        <v/>
      </c>
      <c r="H105" s="40" t="str">
        <f t="shared" si="4"/>
        <v/>
      </c>
      <c r="I105" s="40" t="str">
        <f t="shared" si="5"/>
        <v/>
      </c>
    </row>
    <row r="106" spans="7:9" x14ac:dyDescent="0.25">
      <c r="G106" s="40" t="str">
        <f t="shared" si="3"/>
        <v/>
      </c>
      <c r="H106" s="40" t="str">
        <f t="shared" si="4"/>
        <v/>
      </c>
      <c r="I106" s="40" t="str">
        <f t="shared" si="5"/>
        <v/>
      </c>
    </row>
    <row r="107" spans="7:9" x14ac:dyDescent="0.25">
      <c r="G107" s="40" t="str">
        <f t="shared" si="3"/>
        <v/>
      </c>
      <c r="H107" s="40" t="str">
        <f t="shared" si="4"/>
        <v/>
      </c>
      <c r="I107" s="40" t="str">
        <f t="shared" si="5"/>
        <v/>
      </c>
    </row>
    <row r="108" spans="7:9" x14ac:dyDescent="0.25">
      <c r="G108" s="40" t="str">
        <f t="shared" si="3"/>
        <v/>
      </c>
      <c r="H108" s="40" t="str">
        <f t="shared" si="4"/>
        <v/>
      </c>
      <c r="I108" s="40" t="str">
        <f t="shared" si="5"/>
        <v/>
      </c>
    </row>
    <row r="109" spans="7:9" x14ac:dyDescent="0.25">
      <c r="G109" s="40" t="str">
        <f t="shared" si="3"/>
        <v/>
      </c>
      <c r="H109" s="40" t="str">
        <f t="shared" si="4"/>
        <v/>
      </c>
      <c r="I109" s="40" t="str">
        <f t="shared" si="5"/>
        <v/>
      </c>
    </row>
    <row r="110" spans="7:9" x14ac:dyDescent="0.25">
      <c r="G110" s="40" t="str">
        <f t="shared" si="3"/>
        <v/>
      </c>
      <c r="H110" s="40" t="str">
        <f t="shared" si="4"/>
        <v/>
      </c>
      <c r="I110" s="40" t="str">
        <f t="shared" si="5"/>
        <v/>
      </c>
    </row>
    <row r="111" spans="7:9" x14ac:dyDescent="0.25">
      <c r="G111" s="40" t="str">
        <f t="shared" si="3"/>
        <v/>
      </c>
      <c r="H111" s="40" t="str">
        <f t="shared" si="4"/>
        <v/>
      </c>
      <c r="I111" s="40" t="str">
        <f t="shared" si="5"/>
        <v/>
      </c>
    </row>
    <row r="112" spans="7:9" x14ac:dyDescent="0.25">
      <c r="G112" s="40" t="str">
        <f t="shared" si="3"/>
        <v/>
      </c>
      <c r="H112" s="40" t="str">
        <f t="shared" si="4"/>
        <v/>
      </c>
      <c r="I112" s="40" t="str">
        <f t="shared" si="5"/>
        <v/>
      </c>
    </row>
    <row r="113" spans="7:9" x14ac:dyDescent="0.25">
      <c r="G113" s="40" t="str">
        <f t="shared" si="3"/>
        <v/>
      </c>
      <c r="H113" s="40" t="str">
        <f t="shared" si="4"/>
        <v/>
      </c>
      <c r="I113" s="40" t="str">
        <f t="shared" si="5"/>
        <v/>
      </c>
    </row>
    <row r="114" spans="7:9" x14ac:dyDescent="0.25">
      <c r="G114" s="40" t="str">
        <f t="shared" si="3"/>
        <v/>
      </c>
      <c r="H114" s="40" t="str">
        <f t="shared" si="4"/>
        <v/>
      </c>
      <c r="I114" s="40" t="str">
        <f t="shared" si="5"/>
        <v/>
      </c>
    </row>
    <row r="115" spans="7:9" x14ac:dyDescent="0.25">
      <c r="G115" s="40" t="str">
        <f t="shared" si="3"/>
        <v/>
      </c>
      <c r="H115" s="40" t="str">
        <f t="shared" si="4"/>
        <v/>
      </c>
      <c r="I115" s="40" t="str">
        <f t="shared" si="5"/>
        <v/>
      </c>
    </row>
    <row r="116" spans="7:9" x14ac:dyDescent="0.25">
      <c r="G116" s="40" t="str">
        <f t="shared" si="3"/>
        <v/>
      </c>
      <c r="H116" s="40" t="str">
        <f t="shared" si="4"/>
        <v/>
      </c>
      <c r="I116" s="40" t="str">
        <f t="shared" si="5"/>
        <v/>
      </c>
    </row>
    <row r="117" spans="7:9" x14ac:dyDescent="0.25">
      <c r="G117" s="40" t="str">
        <f t="shared" si="3"/>
        <v/>
      </c>
      <c r="H117" s="40" t="str">
        <f t="shared" si="4"/>
        <v/>
      </c>
      <c r="I117" s="40" t="str">
        <f t="shared" si="5"/>
        <v/>
      </c>
    </row>
    <row r="118" spans="7:9" x14ac:dyDescent="0.25">
      <c r="G118" s="40" t="str">
        <f t="shared" si="3"/>
        <v/>
      </c>
      <c r="H118" s="40" t="str">
        <f t="shared" si="4"/>
        <v/>
      </c>
      <c r="I118" s="40" t="str">
        <f t="shared" si="5"/>
        <v/>
      </c>
    </row>
    <row r="119" spans="7:9" x14ac:dyDescent="0.25">
      <c r="G119" s="40" t="str">
        <f t="shared" si="3"/>
        <v/>
      </c>
      <c r="H119" s="40" t="str">
        <f t="shared" si="4"/>
        <v/>
      </c>
      <c r="I119" s="40" t="str">
        <f t="shared" si="5"/>
        <v/>
      </c>
    </row>
    <row r="120" spans="7:9" x14ac:dyDescent="0.25">
      <c r="G120" s="40" t="str">
        <f t="shared" si="3"/>
        <v/>
      </c>
      <c r="H120" s="40" t="str">
        <f t="shared" si="4"/>
        <v/>
      </c>
      <c r="I120" s="40" t="str">
        <f t="shared" si="5"/>
        <v/>
      </c>
    </row>
    <row r="121" spans="7:9" x14ac:dyDescent="0.25">
      <c r="G121" s="40" t="str">
        <f t="shared" si="3"/>
        <v/>
      </c>
      <c r="H121" s="40" t="str">
        <f t="shared" si="4"/>
        <v/>
      </c>
      <c r="I121" s="40" t="str">
        <f t="shared" si="5"/>
        <v/>
      </c>
    </row>
    <row r="122" spans="7:9" x14ac:dyDescent="0.25">
      <c r="G122" s="40" t="str">
        <f t="shared" si="3"/>
        <v/>
      </c>
      <c r="H122" s="40" t="str">
        <f t="shared" si="4"/>
        <v/>
      </c>
      <c r="I122" s="40" t="str">
        <f t="shared" si="5"/>
        <v/>
      </c>
    </row>
    <row r="123" spans="7:9" x14ac:dyDescent="0.25">
      <c r="G123" s="40" t="str">
        <f t="shared" si="3"/>
        <v/>
      </c>
      <c r="H123" s="40" t="str">
        <f t="shared" si="4"/>
        <v/>
      </c>
      <c r="I123" s="40" t="str">
        <f t="shared" si="5"/>
        <v/>
      </c>
    </row>
    <row r="124" spans="7:9" x14ac:dyDescent="0.25">
      <c r="G124" s="40" t="str">
        <f t="shared" si="3"/>
        <v/>
      </c>
      <c r="H124" s="40" t="str">
        <f t="shared" si="4"/>
        <v/>
      </c>
      <c r="I124" s="40" t="str">
        <f t="shared" si="5"/>
        <v/>
      </c>
    </row>
    <row r="125" spans="7:9" x14ac:dyDescent="0.25">
      <c r="G125" s="40" t="str">
        <f t="shared" si="3"/>
        <v/>
      </c>
      <c r="H125" s="40" t="str">
        <f t="shared" si="4"/>
        <v/>
      </c>
      <c r="I125" s="40" t="str">
        <f t="shared" si="5"/>
        <v/>
      </c>
    </row>
    <row r="126" spans="7:9" x14ac:dyDescent="0.25">
      <c r="G126" s="40" t="str">
        <f t="shared" si="3"/>
        <v/>
      </c>
      <c r="H126" s="40" t="str">
        <f t="shared" si="4"/>
        <v/>
      </c>
      <c r="I126" s="40" t="str">
        <f t="shared" si="5"/>
        <v/>
      </c>
    </row>
    <row r="127" spans="7:9" x14ac:dyDescent="0.25">
      <c r="G127" s="40" t="str">
        <f t="shared" si="3"/>
        <v/>
      </c>
      <c r="H127" s="40" t="str">
        <f t="shared" si="4"/>
        <v/>
      </c>
      <c r="I127" s="40" t="str">
        <f t="shared" si="5"/>
        <v/>
      </c>
    </row>
    <row r="128" spans="7:9" x14ac:dyDescent="0.25">
      <c r="G128" s="40" t="str">
        <f t="shared" si="3"/>
        <v/>
      </c>
      <c r="H128" s="40" t="str">
        <f t="shared" si="4"/>
        <v/>
      </c>
      <c r="I128" s="40" t="str">
        <f t="shared" si="5"/>
        <v/>
      </c>
    </row>
    <row r="129" spans="7:9" x14ac:dyDescent="0.25">
      <c r="G129" s="40" t="str">
        <f t="shared" si="3"/>
        <v/>
      </c>
      <c r="H129" s="40" t="str">
        <f t="shared" si="4"/>
        <v/>
      </c>
      <c r="I129" s="40" t="str">
        <f t="shared" si="5"/>
        <v/>
      </c>
    </row>
    <row r="130" spans="7:9" x14ac:dyDescent="0.25">
      <c r="G130" s="40" t="str">
        <f t="shared" si="3"/>
        <v/>
      </c>
      <c r="H130" s="40" t="str">
        <f t="shared" si="4"/>
        <v/>
      </c>
      <c r="I130" s="40" t="str">
        <f t="shared" si="5"/>
        <v/>
      </c>
    </row>
    <row r="131" spans="7:9" x14ac:dyDescent="0.25">
      <c r="G131" s="40" t="str">
        <f t="shared" si="3"/>
        <v/>
      </c>
      <c r="H131" s="40" t="str">
        <f t="shared" si="4"/>
        <v/>
      </c>
      <c r="I131" s="40" t="str">
        <f t="shared" si="5"/>
        <v/>
      </c>
    </row>
    <row r="132" spans="7:9" x14ac:dyDescent="0.25">
      <c r="G132" s="40" t="str">
        <f t="shared" ref="G132:G195" si="6">IF(F132&gt;0,ROUNDDOWN($K$3/F132/$K$6*(1-$K$9),2),"")</f>
        <v/>
      </c>
      <c r="H132" s="40" t="str">
        <f t="shared" ref="H132:H195" si="7">IF(AND(ISNUMBER($D132),ISNUMBER($B132)), $B132/D132, "")</f>
        <v/>
      </c>
      <c r="I132" s="40" t="str">
        <f t="shared" ref="I132:I195" si="8">IF(AND(ISNUMBER($D132),ISNUMBER($C132)), $C132/D132, "")</f>
        <v/>
      </c>
    </row>
    <row r="133" spans="7:9" x14ac:dyDescent="0.25">
      <c r="G133" s="40" t="str">
        <f t="shared" si="6"/>
        <v/>
      </c>
      <c r="H133" s="40" t="str">
        <f t="shared" si="7"/>
        <v/>
      </c>
      <c r="I133" s="40" t="str">
        <f t="shared" si="8"/>
        <v/>
      </c>
    </row>
    <row r="134" spans="7:9" x14ac:dyDescent="0.25">
      <c r="G134" s="40" t="str">
        <f t="shared" si="6"/>
        <v/>
      </c>
      <c r="H134" s="40" t="str">
        <f t="shared" si="7"/>
        <v/>
      </c>
      <c r="I134" s="40" t="str">
        <f t="shared" si="8"/>
        <v/>
      </c>
    </row>
    <row r="135" spans="7:9" x14ac:dyDescent="0.25">
      <c r="G135" s="40" t="str">
        <f t="shared" si="6"/>
        <v/>
      </c>
      <c r="H135" s="40" t="str">
        <f t="shared" si="7"/>
        <v/>
      </c>
      <c r="I135" s="40" t="str">
        <f t="shared" si="8"/>
        <v/>
      </c>
    </row>
    <row r="136" spans="7:9" x14ac:dyDescent="0.25">
      <c r="G136" s="40" t="str">
        <f t="shared" si="6"/>
        <v/>
      </c>
      <c r="H136" s="40" t="str">
        <f t="shared" si="7"/>
        <v/>
      </c>
      <c r="I136" s="40" t="str">
        <f t="shared" si="8"/>
        <v/>
      </c>
    </row>
    <row r="137" spans="7:9" x14ac:dyDescent="0.25">
      <c r="G137" s="40" t="str">
        <f t="shared" si="6"/>
        <v/>
      </c>
      <c r="H137" s="40" t="str">
        <f t="shared" si="7"/>
        <v/>
      </c>
      <c r="I137" s="40" t="str">
        <f t="shared" si="8"/>
        <v/>
      </c>
    </row>
    <row r="138" spans="7:9" x14ac:dyDescent="0.25">
      <c r="G138" s="40" t="str">
        <f t="shared" si="6"/>
        <v/>
      </c>
      <c r="H138" s="40" t="str">
        <f t="shared" si="7"/>
        <v/>
      </c>
      <c r="I138" s="40" t="str">
        <f t="shared" si="8"/>
        <v/>
      </c>
    </row>
    <row r="139" spans="7:9" x14ac:dyDescent="0.25">
      <c r="G139" s="40" t="str">
        <f t="shared" si="6"/>
        <v/>
      </c>
      <c r="H139" s="40" t="str">
        <f t="shared" si="7"/>
        <v/>
      </c>
      <c r="I139" s="40" t="str">
        <f t="shared" si="8"/>
        <v/>
      </c>
    </row>
    <row r="140" spans="7:9" x14ac:dyDescent="0.25">
      <c r="G140" s="40" t="str">
        <f t="shared" si="6"/>
        <v/>
      </c>
      <c r="H140" s="40" t="str">
        <f t="shared" si="7"/>
        <v/>
      </c>
      <c r="I140" s="40" t="str">
        <f t="shared" si="8"/>
        <v/>
      </c>
    </row>
    <row r="141" spans="7:9" x14ac:dyDescent="0.25">
      <c r="G141" s="40" t="str">
        <f t="shared" si="6"/>
        <v/>
      </c>
      <c r="H141" s="40" t="str">
        <f t="shared" si="7"/>
        <v/>
      </c>
      <c r="I141" s="40" t="str">
        <f t="shared" si="8"/>
        <v/>
      </c>
    </row>
    <row r="142" spans="7:9" x14ac:dyDescent="0.25">
      <c r="G142" s="40" t="str">
        <f t="shared" si="6"/>
        <v/>
      </c>
      <c r="H142" s="40" t="str">
        <f t="shared" si="7"/>
        <v/>
      </c>
      <c r="I142" s="40" t="str">
        <f t="shared" si="8"/>
        <v/>
      </c>
    </row>
    <row r="143" spans="7:9" x14ac:dyDescent="0.25">
      <c r="G143" s="40" t="str">
        <f t="shared" si="6"/>
        <v/>
      </c>
      <c r="H143" s="40" t="str">
        <f t="shared" si="7"/>
        <v/>
      </c>
      <c r="I143" s="40" t="str">
        <f t="shared" si="8"/>
        <v/>
      </c>
    </row>
    <row r="144" spans="7:9" x14ac:dyDescent="0.25">
      <c r="G144" s="40" t="str">
        <f t="shared" si="6"/>
        <v/>
      </c>
      <c r="H144" s="40" t="str">
        <f t="shared" si="7"/>
        <v/>
      </c>
      <c r="I144" s="40" t="str">
        <f t="shared" si="8"/>
        <v/>
      </c>
    </row>
    <row r="145" spans="7:9" x14ac:dyDescent="0.25">
      <c r="G145" s="40" t="str">
        <f t="shared" si="6"/>
        <v/>
      </c>
      <c r="H145" s="40" t="str">
        <f t="shared" si="7"/>
        <v/>
      </c>
      <c r="I145" s="40" t="str">
        <f t="shared" si="8"/>
        <v/>
      </c>
    </row>
    <row r="146" spans="7:9" x14ac:dyDescent="0.25">
      <c r="G146" s="40" t="str">
        <f t="shared" si="6"/>
        <v/>
      </c>
      <c r="H146" s="40" t="str">
        <f t="shared" si="7"/>
        <v/>
      </c>
      <c r="I146" s="40" t="str">
        <f t="shared" si="8"/>
        <v/>
      </c>
    </row>
    <row r="147" spans="7:9" x14ac:dyDescent="0.25">
      <c r="G147" s="40" t="str">
        <f t="shared" si="6"/>
        <v/>
      </c>
      <c r="H147" s="40" t="str">
        <f t="shared" si="7"/>
        <v/>
      </c>
      <c r="I147" s="40" t="str">
        <f t="shared" si="8"/>
        <v/>
      </c>
    </row>
    <row r="148" spans="7:9" x14ac:dyDescent="0.25">
      <c r="G148" s="40" t="str">
        <f t="shared" si="6"/>
        <v/>
      </c>
      <c r="H148" s="40" t="str">
        <f t="shared" si="7"/>
        <v/>
      </c>
      <c r="I148" s="40" t="str">
        <f t="shared" si="8"/>
        <v/>
      </c>
    </row>
    <row r="149" spans="7:9" x14ac:dyDescent="0.25">
      <c r="G149" s="40" t="str">
        <f t="shared" si="6"/>
        <v/>
      </c>
      <c r="H149" s="40" t="str">
        <f t="shared" si="7"/>
        <v/>
      </c>
      <c r="I149" s="40" t="str">
        <f t="shared" si="8"/>
        <v/>
      </c>
    </row>
    <row r="150" spans="7:9" x14ac:dyDescent="0.25">
      <c r="G150" s="40" t="str">
        <f t="shared" si="6"/>
        <v/>
      </c>
      <c r="H150" s="40" t="str">
        <f t="shared" si="7"/>
        <v/>
      </c>
      <c r="I150" s="40" t="str">
        <f t="shared" si="8"/>
        <v/>
      </c>
    </row>
    <row r="151" spans="7:9" x14ac:dyDescent="0.25">
      <c r="G151" s="40" t="str">
        <f t="shared" si="6"/>
        <v/>
      </c>
      <c r="H151" s="40" t="str">
        <f t="shared" si="7"/>
        <v/>
      </c>
      <c r="I151" s="40" t="str">
        <f t="shared" si="8"/>
        <v/>
      </c>
    </row>
    <row r="152" spans="7:9" x14ac:dyDescent="0.25">
      <c r="G152" s="40" t="str">
        <f t="shared" si="6"/>
        <v/>
      </c>
      <c r="H152" s="40" t="str">
        <f t="shared" si="7"/>
        <v/>
      </c>
      <c r="I152" s="40" t="str">
        <f t="shared" si="8"/>
        <v/>
      </c>
    </row>
    <row r="153" spans="7:9" x14ac:dyDescent="0.25">
      <c r="G153" s="40" t="str">
        <f t="shared" si="6"/>
        <v/>
      </c>
      <c r="H153" s="40" t="str">
        <f t="shared" si="7"/>
        <v/>
      </c>
      <c r="I153" s="40" t="str">
        <f t="shared" si="8"/>
        <v/>
      </c>
    </row>
    <row r="154" spans="7:9" x14ac:dyDescent="0.25">
      <c r="G154" s="40" t="str">
        <f t="shared" si="6"/>
        <v/>
      </c>
      <c r="H154" s="40" t="str">
        <f t="shared" si="7"/>
        <v/>
      </c>
      <c r="I154" s="40" t="str">
        <f t="shared" si="8"/>
        <v/>
      </c>
    </row>
    <row r="155" spans="7:9" x14ac:dyDescent="0.25">
      <c r="G155" s="40" t="str">
        <f t="shared" si="6"/>
        <v/>
      </c>
      <c r="H155" s="40" t="str">
        <f t="shared" si="7"/>
        <v/>
      </c>
      <c r="I155" s="40" t="str">
        <f t="shared" si="8"/>
        <v/>
      </c>
    </row>
    <row r="156" spans="7:9" x14ac:dyDescent="0.25">
      <c r="G156" s="40" t="str">
        <f t="shared" si="6"/>
        <v/>
      </c>
      <c r="H156" s="40" t="str">
        <f t="shared" si="7"/>
        <v/>
      </c>
      <c r="I156" s="40" t="str">
        <f t="shared" si="8"/>
        <v/>
      </c>
    </row>
    <row r="157" spans="7:9" x14ac:dyDescent="0.25">
      <c r="G157" s="40" t="str">
        <f t="shared" si="6"/>
        <v/>
      </c>
      <c r="H157" s="40" t="str">
        <f t="shared" si="7"/>
        <v/>
      </c>
      <c r="I157" s="40" t="str">
        <f t="shared" si="8"/>
        <v/>
      </c>
    </row>
    <row r="158" spans="7:9" x14ac:dyDescent="0.25">
      <c r="G158" s="40" t="str">
        <f t="shared" si="6"/>
        <v/>
      </c>
      <c r="H158" s="40" t="str">
        <f t="shared" si="7"/>
        <v/>
      </c>
      <c r="I158" s="40" t="str">
        <f t="shared" si="8"/>
        <v/>
      </c>
    </row>
    <row r="159" spans="7:9" x14ac:dyDescent="0.25">
      <c r="G159" s="40" t="str">
        <f t="shared" si="6"/>
        <v/>
      </c>
      <c r="H159" s="40" t="str">
        <f t="shared" si="7"/>
        <v/>
      </c>
      <c r="I159" s="40" t="str">
        <f t="shared" si="8"/>
        <v/>
      </c>
    </row>
    <row r="160" spans="7:9" x14ac:dyDescent="0.25">
      <c r="G160" s="40" t="str">
        <f t="shared" si="6"/>
        <v/>
      </c>
      <c r="H160" s="40" t="str">
        <f t="shared" si="7"/>
        <v/>
      </c>
      <c r="I160" s="40" t="str">
        <f t="shared" si="8"/>
        <v/>
      </c>
    </row>
    <row r="161" spans="7:9" x14ac:dyDescent="0.25">
      <c r="G161" s="40" t="str">
        <f t="shared" si="6"/>
        <v/>
      </c>
      <c r="H161" s="40" t="str">
        <f t="shared" si="7"/>
        <v/>
      </c>
      <c r="I161" s="40" t="str">
        <f t="shared" si="8"/>
        <v/>
      </c>
    </row>
    <row r="162" spans="7:9" x14ac:dyDescent="0.25">
      <c r="G162" s="40" t="str">
        <f t="shared" si="6"/>
        <v/>
      </c>
      <c r="H162" s="40" t="str">
        <f t="shared" si="7"/>
        <v/>
      </c>
      <c r="I162" s="40" t="str">
        <f t="shared" si="8"/>
        <v/>
      </c>
    </row>
    <row r="163" spans="7:9" x14ac:dyDescent="0.25">
      <c r="G163" s="40" t="str">
        <f t="shared" si="6"/>
        <v/>
      </c>
      <c r="H163" s="40" t="str">
        <f t="shared" si="7"/>
        <v/>
      </c>
      <c r="I163" s="40" t="str">
        <f t="shared" si="8"/>
        <v/>
      </c>
    </row>
    <row r="164" spans="7:9" x14ac:dyDescent="0.25">
      <c r="G164" s="40" t="str">
        <f t="shared" si="6"/>
        <v/>
      </c>
      <c r="H164" s="40" t="str">
        <f t="shared" si="7"/>
        <v/>
      </c>
      <c r="I164" s="40" t="str">
        <f t="shared" si="8"/>
        <v/>
      </c>
    </row>
    <row r="165" spans="7:9" x14ac:dyDescent="0.25">
      <c r="G165" s="40" t="str">
        <f t="shared" si="6"/>
        <v/>
      </c>
      <c r="H165" s="40" t="str">
        <f t="shared" si="7"/>
        <v/>
      </c>
      <c r="I165" s="40" t="str">
        <f t="shared" si="8"/>
        <v/>
      </c>
    </row>
    <row r="166" spans="7:9" x14ac:dyDescent="0.25">
      <c r="G166" s="40" t="str">
        <f t="shared" si="6"/>
        <v/>
      </c>
      <c r="H166" s="40" t="str">
        <f t="shared" si="7"/>
        <v/>
      </c>
      <c r="I166" s="40" t="str">
        <f t="shared" si="8"/>
        <v/>
      </c>
    </row>
    <row r="167" spans="7:9" x14ac:dyDescent="0.25">
      <c r="G167" s="40" t="str">
        <f t="shared" si="6"/>
        <v/>
      </c>
      <c r="H167" s="40" t="str">
        <f t="shared" si="7"/>
        <v/>
      </c>
      <c r="I167" s="40" t="str">
        <f t="shared" si="8"/>
        <v/>
      </c>
    </row>
    <row r="168" spans="7:9" x14ac:dyDescent="0.25">
      <c r="G168" s="40" t="str">
        <f t="shared" si="6"/>
        <v/>
      </c>
      <c r="H168" s="40" t="str">
        <f t="shared" si="7"/>
        <v/>
      </c>
      <c r="I168" s="40" t="str">
        <f t="shared" si="8"/>
        <v/>
      </c>
    </row>
    <row r="169" spans="7:9" x14ac:dyDescent="0.25">
      <c r="G169" s="40" t="str">
        <f t="shared" si="6"/>
        <v/>
      </c>
      <c r="H169" s="40" t="str">
        <f t="shared" si="7"/>
        <v/>
      </c>
      <c r="I169" s="40" t="str">
        <f t="shared" si="8"/>
        <v/>
      </c>
    </row>
    <row r="170" spans="7:9" x14ac:dyDescent="0.25">
      <c r="G170" s="40" t="str">
        <f t="shared" si="6"/>
        <v/>
      </c>
      <c r="H170" s="40" t="str">
        <f t="shared" si="7"/>
        <v/>
      </c>
      <c r="I170" s="40" t="str">
        <f t="shared" si="8"/>
        <v/>
      </c>
    </row>
    <row r="171" spans="7:9" x14ac:dyDescent="0.25">
      <c r="G171" s="40" t="str">
        <f t="shared" si="6"/>
        <v/>
      </c>
      <c r="H171" s="40" t="str">
        <f t="shared" si="7"/>
        <v/>
      </c>
      <c r="I171" s="40" t="str">
        <f t="shared" si="8"/>
        <v/>
      </c>
    </row>
    <row r="172" spans="7:9" x14ac:dyDescent="0.25">
      <c r="G172" s="40" t="str">
        <f t="shared" si="6"/>
        <v/>
      </c>
      <c r="H172" s="40" t="str">
        <f t="shared" si="7"/>
        <v/>
      </c>
      <c r="I172" s="40" t="str">
        <f t="shared" si="8"/>
        <v/>
      </c>
    </row>
    <row r="173" spans="7:9" x14ac:dyDescent="0.25">
      <c r="G173" s="40" t="str">
        <f t="shared" si="6"/>
        <v/>
      </c>
      <c r="H173" s="40" t="str">
        <f t="shared" si="7"/>
        <v/>
      </c>
      <c r="I173" s="40" t="str">
        <f t="shared" si="8"/>
        <v/>
      </c>
    </row>
    <row r="174" spans="7:9" x14ac:dyDescent="0.25">
      <c r="G174" s="40" t="str">
        <f t="shared" si="6"/>
        <v/>
      </c>
      <c r="H174" s="40" t="str">
        <f t="shared" si="7"/>
        <v/>
      </c>
      <c r="I174" s="40" t="str">
        <f t="shared" si="8"/>
        <v/>
      </c>
    </row>
    <row r="175" spans="7:9" x14ac:dyDescent="0.25">
      <c r="G175" s="40" t="str">
        <f t="shared" si="6"/>
        <v/>
      </c>
      <c r="H175" s="40" t="str">
        <f t="shared" si="7"/>
        <v/>
      </c>
      <c r="I175" s="40" t="str">
        <f t="shared" si="8"/>
        <v/>
      </c>
    </row>
    <row r="176" spans="7:9" x14ac:dyDescent="0.25">
      <c r="G176" s="40" t="str">
        <f t="shared" si="6"/>
        <v/>
      </c>
      <c r="H176" s="40" t="str">
        <f t="shared" si="7"/>
        <v/>
      </c>
      <c r="I176" s="40" t="str">
        <f t="shared" si="8"/>
        <v/>
      </c>
    </row>
    <row r="177" spans="7:9" x14ac:dyDescent="0.25">
      <c r="G177" s="40" t="str">
        <f t="shared" si="6"/>
        <v/>
      </c>
      <c r="H177" s="40" t="str">
        <f t="shared" si="7"/>
        <v/>
      </c>
      <c r="I177" s="40" t="str">
        <f t="shared" si="8"/>
        <v/>
      </c>
    </row>
    <row r="178" spans="7:9" x14ac:dyDescent="0.25">
      <c r="G178" s="40" t="str">
        <f t="shared" si="6"/>
        <v/>
      </c>
      <c r="H178" s="40" t="str">
        <f t="shared" si="7"/>
        <v/>
      </c>
      <c r="I178" s="40" t="str">
        <f t="shared" si="8"/>
        <v/>
      </c>
    </row>
    <row r="179" spans="7:9" x14ac:dyDescent="0.25">
      <c r="G179" s="40" t="str">
        <f t="shared" si="6"/>
        <v/>
      </c>
      <c r="H179" s="40" t="str">
        <f t="shared" si="7"/>
        <v/>
      </c>
      <c r="I179" s="40" t="str">
        <f t="shared" si="8"/>
        <v/>
      </c>
    </row>
    <row r="180" spans="7:9" x14ac:dyDescent="0.25">
      <c r="G180" s="40" t="str">
        <f t="shared" si="6"/>
        <v/>
      </c>
      <c r="H180" s="40" t="str">
        <f t="shared" si="7"/>
        <v/>
      </c>
      <c r="I180" s="40" t="str">
        <f t="shared" si="8"/>
        <v/>
      </c>
    </row>
    <row r="181" spans="7:9" x14ac:dyDescent="0.25">
      <c r="G181" s="40" t="str">
        <f t="shared" si="6"/>
        <v/>
      </c>
      <c r="H181" s="40" t="str">
        <f t="shared" si="7"/>
        <v/>
      </c>
      <c r="I181" s="40" t="str">
        <f t="shared" si="8"/>
        <v/>
      </c>
    </row>
    <row r="182" spans="7:9" x14ac:dyDescent="0.25">
      <c r="G182" s="40" t="str">
        <f t="shared" si="6"/>
        <v/>
      </c>
      <c r="H182" s="40" t="str">
        <f t="shared" si="7"/>
        <v/>
      </c>
      <c r="I182" s="40" t="str">
        <f t="shared" si="8"/>
        <v/>
      </c>
    </row>
    <row r="183" spans="7:9" x14ac:dyDescent="0.25">
      <c r="G183" s="40" t="str">
        <f t="shared" si="6"/>
        <v/>
      </c>
      <c r="H183" s="40" t="str">
        <f t="shared" si="7"/>
        <v/>
      </c>
      <c r="I183" s="40" t="str">
        <f t="shared" si="8"/>
        <v/>
      </c>
    </row>
    <row r="184" spans="7:9" x14ac:dyDescent="0.25">
      <c r="G184" s="40" t="str">
        <f t="shared" si="6"/>
        <v/>
      </c>
      <c r="H184" s="40" t="str">
        <f t="shared" si="7"/>
        <v/>
      </c>
      <c r="I184" s="40" t="str">
        <f t="shared" si="8"/>
        <v/>
      </c>
    </row>
    <row r="185" spans="7:9" x14ac:dyDescent="0.25">
      <c r="G185" s="40" t="str">
        <f t="shared" si="6"/>
        <v/>
      </c>
      <c r="H185" s="40" t="str">
        <f t="shared" si="7"/>
        <v/>
      </c>
      <c r="I185" s="40" t="str">
        <f t="shared" si="8"/>
        <v/>
      </c>
    </row>
    <row r="186" spans="7:9" x14ac:dyDescent="0.25">
      <c r="G186" s="40" t="str">
        <f t="shared" si="6"/>
        <v/>
      </c>
      <c r="H186" s="40" t="str">
        <f t="shared" si="7"/>
        <v/>
      </c>
      <c r="I186" s="40" t="str">
        <f t="shared" si="8"/>
        <v/>
      </c>
    </row>
    <row r="187" spans="7:9" x14ac:dyDescent="0.25">
      <c r="G187" s="40" t="str">
        <f t="shared" si="6"/>
        <v/>
      </c>
      <c r="H187" s="40" t="str">
        <f t="shared" si="7"/>
        <v/>
      </c>
      <c r="I187" s="40" t="str">
        <f t="shared" si="8"/>
        <v/>
      </c>
    </row>
    <row r="188" spans="7:9" x14ac:dyDescent="0.25">
      <c r="G188" s="40" t="str">
        <f t="shared" si="6"/>
        <v/>
      </c>
      <c r="H188" s="40" t="str">
        <f t="shared" si="7"/>
        <v/>
      </c>
      <c r="I188" s="40" t="str">
        <f t="shared" si="8"/>
        <v/>
      </c>
    </row>
    <row r="189" spans="7:9" x14ac:dyDescent="0.25">
      <c r="G189" s="40" t="str">
        <f t="shared" si="6"/>
        <v/>
      </c>
      <c r="H189" s="40" t="str">
        <f t="shared" si="7"/>
        <v/>
      </c>
      <c r="I189" s="40" t="str">
        <f t="shared" si="8"/>
        <v/>
      </c>
    </row>
    <row r="190" spans="7:9" x14ac:dyDescent="0.25">
      <c r="G190" s="40" t="str">
        <f t="shared" si="6"/>
        <v/>
      </c>
      <c r="H190" s="40" t="str">
        <f t="shared" si="7"/>
        <v/>
      </c>
      <c r="I190" s="40" t="str">
        <f t="shared" si="8"/>
        <v/>
      </c>
    </row>
    <row r="191" spans="7:9" x14ac:dyDescent="0.25">
      <c r="G191" s="40" t="str">
        <f t="shared" si="6"/>
        <v/>
      </c>
      <c r="H191" s="40" t="str">
        <f t="shared" si="7"/>
        <v/>
      </c>
      <c r="I191" s="40" t="str">
        <f t="shared" si="8"/>
        <v/>
      </c>
    </row>
    <row r="192" spans="7:9" x14ac:dyDescent="0.25">
      <c r="G192" s="40" t="str">
        <f t="shared" si="6"/>
        <v/>
      </c>
      <c r="H192" s="40" t="str">
        <f t="shared" si="7"/>
        <v/>
      </c>
      <c r="I192" s="40" t="str">
        <f t="shared" si="8"/>
        <v/>
      </c>
    </row>
    <row r="193" spans="7:9" x14ac:dyDescent="0.25">
      <c r="G193" s="40" t="str">
        <f t="shared" si="6"/>
        <v/>
      </c>
      <c r="H193" s="40" t="str">
        <f t="shared" si="7"/>
        <v/>
      </c>
      <c r="I193" s="40" t="str">
        <f t="shared" si="8"/>
        <v/>
      </c>
    </row>
    <row r="194" spans="7:9" x14ac:dyDescent="0.25">
      <c r="G194" s="40" t="str">
        <f t="shared" si="6"/>
        <v/>
      </c>
      <c r="H194" s="40" t="str">
        <f t="shared" si="7"/>
        <v/>
      </c>
      <c r="I194" s="40" t="str">
        <f t="shared" si="8"/>
        <v/>
      </c>
    </row>
    <row r="195" spans="7:9" x14ac:dyDescent="0.25">
      <c r="G195" s="40" t="str">
        <f t="shared" si="6"/>
        <v/>
      </c>
      <c r="H195" s="40" t="str">
        <f t="shared" si="7"/>
        <v/>
      </c>
      <c r="I195" s="40" t="str">
        <f t="shared" si="8"/>
        <v/>
      </c>
    </row>
    <row r="196" spans="7:9" x14ac:dyDescent="0.25">
      <c r="G196" s="40" t="str">
        <f t="shared" ref="G196:G259" si="9">IF(F196&gt;0,ROUNDDOWN($K$3/F196/$K$6*(1-$K$9),2),"")</f>
        <v/>
      </c>
      <c r="H196" s="40" t="str">
        <f t="shared" ref="H196:H259" si="10">IF(AND(ISNUMBER($D196),ISNUMBER($B196)), $B196/D196, "")</f>
        <v/>
      </c>
      <c r="I196" s="40" t="str">
        <f t="shared" ref="I196:I259" si="11">IF(AND(ISNUMBER($D196),ISNUMBER($C196)), $C196/D196, "")</f>
        <v/>
      </c>
    </row>
    <row r="197" spans="7:9" x14ac:dyDescent="0.25">
      <c r="G197" s="40" t="str">
        <f t="shared" si="9"/>
        <v/>
      </c>
      <c r="H197" s="40" t="str">
        <f t="shared" si="10"/>
        <v/>
      </c>
      <c r="I197" s="40" t="str">
        <f t="shared" si="11"/>
        <v/>
      </c>
    </row>
    <row r="198" spans="7:9" x14ac:dyDescent="0.25">
      <c r="G198" s="40" t="str">
        <f t="shared" si="9"/>
        <v/>
      </c>
      <c r="H198" s="40" t="str">
        <f t="shared" si="10"/>
        <v/>
      </c>
      <c r="I198" s="40" t="str">
        <f t="shared" si="11"/>
        <v/>
      </c>
    </row>
    <row r="199" spans="7:9" x14ac:dyDescent="0.25">
      <c r="G199" s="40" t="str">
        <f t="shared" si="9"/>
        <v/>
      </c>
      <c r="H199" s="40" t="str">
        <f t="shared" si="10"/>
        <v/>
      </c>
      <c r="I199" s="40" t="str">
        <f t="shared" si="11"/>
        <v/>
      </c>
    </row>
    <row r="200" spans="7:9" x14ac:dyDescent="0.25">
      <c r="G200" s="40" t="str">
        <f t="shared" si="9"/>
        <v/>
      </c>
      <c r="H200" s="40" t="str">
        <f t="shared" si="10"/>
        <v/>
      </c>
      <c r="I200" s="40" t="str">
        <f t="shared" si="11"/>
        <v/>
      </c>
    </row>
    <row r="201" spans="7:9" x14ac:dyDescent="0.25">
      <c r="G201" s="40" t="str">
        <f t="shared" si="9"/>
        <v/>
      </c>
      <c r="H201" s="40" t="str">
        <f t="shared" si="10"/>
        <v/>
      </c>
      <c r="I201" s="40" t="str">
        <f t="shared" si="11"/>
        <v/>
      </c>
    </row>
    <row r="202" spans="7:9" x14ac:dyDescent="0.25">
      <c r="G202" s="40" t="str">
        <f t="shared" si="9"/>
        <v/>
      </c>
      <c r="H202" s="40" t="str">
        <f t="shared" si="10"/>
        <v/>
      </c>
      <c r="I202" s="40" t="str">
        <f t="shared" si="11"/>
        <v/>
      </c>
    </row>
    <row r="203" spans="7:9" x14ac:dyDescent="0.25">
      <c r="G203" s="40" t="str">
        <f t="shared" si="9"/>
        <v/>
      </c>
      <c r="H203" s="40" t="str">
        <f t="shared" si="10"/>
        <v/>
      </c>
      <c r="I203" s="40" t="str">
        <f t="shared" si="11"/>
        <v/>
      </c>
    </row>
    <row r="204" spans="7:9" x14ac:dyDescent="0.25">
      <c r="G204" s="40" t="str">
        <f t="shared" si="9"/>
        <v/>
      </c>
      <c r="H204" s="40" t="str">
        <f t="shared" si="10"/>
        <v/>
      </c>
      <c r="I204" s="40" t="str">
        <f t="shared" si="11"/>
        <v/>
      </c>
    </row>
    <row r="205" spans="7:9" x14ac:dyDescent="0.25">
      <c r="G205" s="40" t="str">
        <f t="shared" si="9"/>
        <v/>
      </c>
      <c r="H205" s="40" t="str">
        <f t="shared" si="10"/>
        <v/>
      </c>
      <c r="I205" s="40" t="str">
        <f t="shared" si="11"/>
        <v/>
      </c>
    </row>
    <row r="206" spans="7:9" x14ac:dyDescent="0.25">
      <c r="G206" s="40" t="str">
        <f t="shared" si="9"/>
        <v/>
      </c>
      <c r="H206" s="40" t="str">
        <f t="shared" si="10"/>
        <v/>
      </c>
      <c r="I206" s="40" t="str">
        <f t="shared" si="11"/>
        <v/>
      </c>
    </row>
    <row r="207" spans="7:9" x14ac:dyDescent="0.25">
      <c r="G207" s="40" t="str">
        <f t="shared" si="9"/>
        <v/>
      </c>
      <c r="H207" s="40" t="str">
        <f t="shared" si="10"/>
        <v/>
      </c>
      <c r="I207" s="40" t="str">
        <f t="shared" si="11"/>
        <v/>
      </c>
    </row>
    <row r="208" spans="7:9" x14ac:dyDescent="0.25">
      <c r="G208" s="40" t="str">
        <f t="shared" si="9"/>
        <v/>
      </c>
      <c r="H208" s="40" t="str">
        <f t="shared" si="10"/>
        <v/>
      </c>
      <c r="I208" s="40" t="str">
        <f t="shared" si="11"/>
        <v/>
      </c>
    </row>
    <row r="209" spans="7:9" x14ac:dyDescent="0.25">
      <c r="G209" s="40" t="str">
        <f t="shared" si="9"/>
        <v/>
      </c>
      <c r="H209" s="40" t="str">
        <f t="shared" si="10"/>
        <v/>
      </c>
      <c r="I209" s="40" t="str">
        <f t="shared" si="11"/>
        <v/>
      </c>
    </row>
    <row r="210" spans="7:9" x14ac:dyDescent="0.25">
      <c r="G210" s="40" t="str">
        <f t="shared" si="9"/>
        <v/>
      </c>
      <c r="H210" s="40" t="str">
        <f t="shared" si="10"/>
        <v/>
      </c>
      <c r="I210" s="40" t="str">
        <f t="shared" si="11"/>
        <v/>
      </c>
    </row>
    <row r="211" spans="7:9" x14ac:dyDescent="0.25">
      <c r="G211" s="40" t="str">
        <f t="shared" si="9"/>
        <v/>
      </c>
      <c r="H211" s="40" t="str">
        <f t="shared" si="10"/>
        <v/>
      </c>
      <c r="I211" s="40" t="str">
        <f t="shared" si="11"/>
        <v/>
      </c>
    </row>
    <row r="212" spans="7:9" x14ac:dyDescent="0.25">
      <c r="G212" s="40" t="str">
        <f t="shared" si="9"/>
        <v/>
      </c>
      <c r="H212" s="40" t="str">
        <f t="shared" si="10"/>
        <v/>
      </c>
      <c r="I212" s="40" t="str">
        <f t="shared" si="11"/>
        <v/>
      </c>
    </row>
    <row r="213" spans="7:9" x14ac:dyDescent="0.25">
      <c r="G213" s="40" t="str">
        <f t="shared" si="9"/>
        <v/>
      </c>
      <c r="H213" s="40" t="str">
        <f t="shared" si="10"/>
        <v/>
      </c>
      <c r="I213" s="40" t="str">
        <f t="shared" si="11"/>
        <v/>
      </c>
    </row>
    <row r="214" spans="7:9" x14ac:dyDescent="0.25">
      <c r="G214" s="40" t="str">
        <f t="shared" si="9"/>
        <v/>
      </c>
      <c r="H214" s="40" t="str">
        <f t="shared" si="10"/>
        <v/>
      </c>
      <c r="I214" s="40" t="str">
        <f t="shared" si="11"/>
        <v/>
      </c>
    </row>
    <row r="215" spans="7:9" x14ac:dyDescent="0.25">
      <c r="G215" s="40" t="str">
        <f t="shared" si="9"/>
        <v/>
      </c>
      <c r="H215" s="40" t="str">
        <f t="shared" si="10"/>
        <v/>
      </c>
      <c r="I215" s="40" t="str">
        <f t="shared" si="11"/>
        <v/>
      </c>
    </row>
    <row r="216" spans="7:9" x14ac:dyDescent="0.25">
      <c r="G216" s="40" t="str">
        <f t="shared" si="9"/>
        <v/>
      </c>
      <c r="H216" s="40" t="str">
        <f t="shared" si="10"/>
        <v/>
      </c>
      <c r="I216" s="40" t="str">
        <f t="shared" si="11"/>
        <v/>
      </c>
    </row>
    <row r="217" spans="7:9" x14ac:dyDescent="0.25">
      <c r="G217" s="40" t="str">
        <f t="shared" si="9"/>
        <v/>
      </c>
      <c r="H217" s="40" t="str">
        <f t="shared" si="10"/>
        <v/>
      </c>
      <c r="I217" s="40" t="str">
        <f t="shared" si="11"/>
        <v/>
      </c>
    </row>
    <row r="218" spans="7:9" x14ac:dyDescent="0.25">
      <c r="G218" s="40" t="str">
        <f t="shared" si="9"/>
        <v/>
      </c>
      <c r="H218" s="40" t="str">
        <f t="shared" si="10"/>
        <v/>
      </c>
      <c r="I218" s="40" t="str">
        <f t="shared" si="11"/>
        <v/>
      </c>
    </row>
    <row r="219" spans="7:9" x14ac:dyDescent="0.25">
      <c r="G219" s="40" t="str">
        <f t="shared" si="9"/>
        <v/>
      </c>
      <c r="H219" s="40" t="str">
        <f t="shared" si="10"/>
        <v/>
      </c>
      <c r="I219" s="40" t="str">
        <f t="shared" si="11"/>
        <v/>
      </c>
    </row>
    <row r="220" spans="7:9" x14ac:dyDescent="0.25">
      <c r="G220" s="40" t="str">
        <f t="shared" si="9"/>
        <v/>
      </c>
      <c r="H220" s="40" t="str">
        <f t="shared" si="10"/>
        <v/>
      </c>
      <c r="I220" s="40" t="str">
        <f t="shared" si="11"/>
        <v/>
      </c>
    </row>
    <row r="221" spans="7:9" x14ac:dyDescent="0.25">
      <c r="G221" s="40" t="str">
        <f t="shared" si="9"/>
        <v/>
      </c>
      <c r="H221" s="40" t="str">
        <f t="shared" si="10"/>
        <v/>
      </c>
      <c r="I221" s="40" t="str">
        <f t="shared" si="11"/>
        <v/>
      </c>
    </row>
    <row r="222" spans="7:9" x14ac:dyDescent="0.25">
      <c r="G222" s="40" t="str">
        <f t="shared" si="9"/>
        <v/>
      </c>
      <c r="H222" s="40" t="str">
        <f t="shared" si="10"/>
        <v/>
      </c>
      <c r="I222" s="40" t="str">
        <f t="shared" si="11"/>
        <v/>
      </c>
    </row>
    <row r="223" spans="7:9" x14ac:dyDescent="0.25">
      <c r="G223" s="40" t="str">
        <f t="shared" si="9"/>
        <v/>
      </c>
      <c r="H223" s="40" t="str">
        <f t="shared" si="10"/>
        <v/>
      </c>
      <c r="I223" s="40" t="str">
        <f t="shared" si="11"/>
        <v/>
      </c>
    </row>
    <row r="224" spans="7:9" x14ac:dyDescent="0.25">
      <c r="G224" s="40" t="str">
        <f t="shared" si="9"/>
        <v/>
      </c>
      <c r="H224" s="40" t="str">
        <f t="shared" si="10"/>
        <v/>
      </c>
      <c r="I224" s="40" t="str">
        <f t="shared" si="11"/>
        <v/>
      </c>
    </row>
    <row r="225" spans="7:9" x14ac:dyDescent="0.25">
      <c r="G225" s="40" t="str">
        <f t="shared" si="9"/>
        <v/>
      </c>
      <c r="H225" s="40" t="str">
        <f t="shared" si="10"/>
        <v/>
      </c>
      <c r="I225" s="40" t="str">
        <f t="shared" si="11"/>
        <v/>
      </c>
    </row>
    <row r="226" spans="7:9" x14ac:dyDescent="0.25">
      <c r="G226" s="40" t="str">
        <f t="shared" si="9"/>
        <v/>
      </c>
      <c r="H226" s="40" t="str">
        <f t="shared" si="10"/>
        <v/>
      </c>
      <c r="I226" s="40" t="str">
        <f t="shared" si="11"/>
        <v/>
      </c>
    </row>
    <row r="227" spans="7:9" x14ac:dyDescent="0.25">
      <c r="G227" s="40" t="str">
        <f t="shared" si="9"/>
        <v/>
      </c>
      <c r="H227" s="40" t="str">
        <f t="shared" si="10"/>
        <v/>
      </c>
      <c r="I227" s="40" t="str">
        <f t="shared" si="11"/>
        <v/>
      </c>
    </row>
    <row r="228" spans="7:9" x14ac:dyDescent="0.25">
      <c r="G228" s="40" t="str">
        <f t="shared" si="9"/>
        <v/>
      </c>
      <c r="H228" s="40" t="str">
        <f t="shared" si="10"/>
        <v/>
      </c>
      <c r="I228" s="40" t="str">
        <f t="shared" si="11"/>
        <v/>
      </c>
    </row>
    <row r="229" spans="7:9" x14ac:dyDescent="0.25">
      <c r="G229" s="40" t="str">
        <f t="shared" si="9"/>
        <v/>
      </c>
      <c r="H229" s="40" t="str">
        <f t="shared" si="10"/>
        <v/>
      </c>
      <c r="I229" s="40" t="str">
        <f t="shared" si="11"/>
        <v/>
      </c>
    </row>
    <row r="230" spans="7:9" x14ac:dyDescent="0.25">
      <c r="G230" s="40" t="str">
        <f t="shared" si="9"/>
        <v/>
      </c>
      <c r="H230" s="40" t="str">
        <f t="shared" si="10"/>
        <v/>
      </c>
      <c r="I230" s="40" t="str">
        <f t="shared" si="11"/>
        <v/>
      </c>
    </row>
    <row r="231" spans="7:9" x14ac:dyDescent="0.25">
      <c r="G231" s="40" t="str">
        <f t="shared" si="9"/>
        <v/>
      </c>
      <c r="H231" s="40" t="str">
        <f t="shared" si="10"/>
        <v/>
      </c>
      <c r="I231" s="40" t="str">
        <f t="shared" si="11"/>
        <v/>
      </c>
    </row>
    <row r="232" spans="7:9" x14ac:dyDescent="0.25">
      <c r="G232" s="40" t="str">
        <f t="shared" si="9"/>
        <v/>
      </c>
      <c r="H232" s="40" t="str">
        <f t="shared" si="10"/>
        <v/>
      </c>
      <c r="I232" s="40" t="str">
        <f t="shared" si="11"/>
        <v/>
      </c>
    </row>
    <row r="233" spans="7:9" x14ac:dyDescent="0.25">
      <c r="G233" s="40" t="str">
        <f t="shared" si="9"/>
        <v/>
      </c>
      <c r="H233" s="40" t="str">
        <f t="shared" si="10"/>
        <v/>
      </c>
      <c r="I233" s="40" t="str">
        <f t="shared" si="11"/>
        <v/>
      </c>
    </row>
    <row r="234" spans="7:9" x14ac:dyDescent="0.25">
      <c r="G234" s="40" t="str">
        <f t="shared" si="9"/>
        <v/>
      </c>
      <c r="H234" s="40" t="str">
        <f t="shared" si="10"/>
        <v/>
      </c>
      <c r="I234" s="40" t="str">
        <f t="shared" si="11"/>
        <v/>
      </c>
    </row>
    <row r="235" spans="7:9" x14ac:dyDescent="0.25">
      <c r="G235" s="40" t="str">
        <f t="shared" si="9"/>
        <v/>
      </c>
      <c r="H235" s="40" t="str">
        <f t="shared" si="10"/>
        <v/>
      </c>
      <c r="I235" s="40" t="str">
        <f t="shared" si="11"/>
        <v/>
      </c>
    </row>
    <row r="236" spans="7:9" x14ac:dyDescent="0.25">
      <c r="G236" s="40" t="str">
        <f t="shared" si="9"/>
        <v/>
      </c>
      <c r="H236" s="40" t="str">
        <f t="shared" si="10"/>
        <v/>
      </c>
      <c r="I236" s="40" t="str">
        <f t="shared" si="11"/>
        <v/>
      </c>
    </row>
    <row r="237" spans="7:9" x14ac:dyDescent="0.25">
      <c r="G237" s="40" t="str">
        <f t="shared" si="9"/>
        <v/>
      </c>
      <c r="H237" s="40" t="str">
        <f t="shared" si="10"/>
        <v/>
      </c>
      <c r="I237" s="40" t="str">
        <f t="shared" si="11"/>
        <v/>
      </c>
    </row>
    <row r="238" spans="7:9" x14ac:dyDescent="0.25">
      <c r="G238" s="40" t="str">
        <f t="shared" si="9"/>
        <v/>
      </c>
      <c r="H238" s="40" t="str">
        <f t="shared" si="10"/>
        <v/>
      </c>
      <c r="I238" s="40" t="str">
        <f t="shared" si="11"/>
        <v/>
      </c>
    </row>
    <row r="239" spans="7:9" x14ac:dyDescent="0.25">
      <c r="G239" s="40" t="str">
        <f t="shared" si="9"/>
        <v/>
      </c>
      <c r="H239" s="40" t="str">
        <f t="shared" si="10"/>
        <v/>
      </c>
      <c r="I239" s="40" t="str">
        <f t="shared" si="11"/>
        <v/>
      </c>
    </row>
    <row r="240" spans="7:9" x14ac:dyDescent="0.25">
      <c r="G240" s="40" t="str">
        <f t="shared" si="9"/>
        <v/>
      </c>
      <c r="H240" s="40" t="str">
        <f t="shared" si="10"/>
        <v/>
      </c>
      <c r="I240" s="40" t="str">
        <f t="shared" si="11"/>
        <v/>
      </c>
    </row>
    <row r="241" spans="7:9" x14ac:dyDescent="0.25">
      <c r="G241" s="40" t="str">
        <f t="shared" si="9"/>
        <v/>
      </c>
      <c r="H241" s="40" t="str">
        <f t="shared" si="10"/>
        <v/>
      </c>
      <c r="I241" s="40" t="str">
        <f t="shared" si="11"/>
        <v/>
      </c>
    </row>
    <row r="242" spans="7:9" x14ac:dyDescent="0.25">
      <c r="G242" s="40" t="str">
        <f t="shared" si="9"/>
        <v/>
      </c>
      <c r="H242" s="40" t="str">
        <f t="shared" si="10"/>
        <v/>
      </c>
      <c r="I242" s="40" t="str">
        <f t="shared" si="11"/>
        <v/>
      </c>
    </row>
    <row r="243" spans="7:9" x14ac:dyDescent="0.25">
      <c r="G243" s="40" t="str">
        <f t="shared" si="9"/>
        <v/>
      </c>
      <c r="H243" s="40" t="str">
        <f t="shared" si="10"/>
        <v/>
      </c>
      <c r="I243" s="40" t="str">
        <f t="shared" si="11"/>
        <v/>
      </c>
    </row>
    <row r="244" spans="7:9" x14ac:dyDescent="0.25">
      <c r="G244" s="40" t="str">
        <f t="shared" si="9"/>
        <v/>
      </c>
      <c r="H244" s="40" t="str">
        <f t="shared" si="10"/>
        <v/>
      </c>
      <c r="I244" s="40" t="str">
        <f t="shared" si="11"/>
        <v/>
      </c>
    </row>
    <row r="245" spans="7:9" x14ac:dyDescent="0.25">
      <c r="G245" s="40" t="str">
        <f t="shared" si="9"/>
        <v/>
      </c>
      <c r="H245" s="40" t="str">
        <f t="shared" si="10"/>
        <v/>
      </c>
      <c r="I245" s="40" t="str">
        <f t="shared" si="11"/>
        <v/>
      </c>
    </row>
    <row r="246" spans="7:9" x14ac:dyDescent="0.25">
      <c r="G246" s="40" t="str">
        <f t="shared" si="9"/>
        <v/>
      </c>
      <c r="H246" s="40" t="str">
        <f t="shared" si="10"/>
        <v/>
      </c>
      <c r="I246" s="40" t="str">
        <f t="shared" si="11"/>
        <v/>
      </c>
    </row>
    <row r="247" spans="7:9" x14ac:dyDescent="0.25">
      <c r="G247" s="40" t="str">
        <f t="shared" si="9"/>
        <v/>
      </c>
      <c r="H247" s="40" t="str">
        <f t="shared" si="10"/>
        <v/>
      </c>
      <c r="I247" s="40" t="str">
        <f t="shared" si="11"/>
        <v/>
      </c>
    </row>
    <row r="248" spans="7:9" x14ac:dyDescent="0.25">
      <c r="G248" s="40" t="str">
        <f t="shared" si="9"/>
        <v/>
      </c>
      <c r="H248" s="40" t="str">
        <f t="shared" si="10"/>
        <v/>
      </c>
      <c r="I248" s="40" t="str">
        <f t="shared" si="11"/>
        <v/>
      </c>
    </row>
    <row r="249" spans="7:9" x14ac:dyDescent="0.25">
      <c r="G249" s="40" t="str">
        <f t="shared" si="9"/>
        <v/>
      </c>
      <c r="H249" s="40" t="str">
        <f t="shared" si="10"/>
        <v/>
      </c>
      <c r="I249" s="40" t="str">
        <f t="shared" si="11"/>
        <v/>
      </c>
    </row>
    <row r="250" spans="7:9" x14ac:dyDescent="0.25">
      <c r="G250" s="40" t="str">
        <f t="shared" si="9"/>
        <v/>
      </c>
      <c r="H250" s="40" t="str">
        <f t="shared" si="10"/>
        <v/>
      </c>
      <c r="I250" s="40" t="str">
        <f t="shared" si="11"/>
        <v/>
      </c>
    </row>
    <row r="251" spans="7:9" x14ac:dyDescent="0.25">
      <c r="G251" s="40" t="str">
        <f t="shared" si="9"/>
        <v/>
      </c>
      <c r="H251" s="40" t="str">
        <f t="shared" si="10"/>
        <v/>
      </c>
      <c r="I251" s="40" t="str">
        <f t="shared" si="11"/>
        <v/>
      </c>
    </row>
    <row r="252" spans="7:9" x14ac:dyDescent="0.25">
      <c r="G252" s="40" t="str">
        <f t="shared" si="9"/>
        <v/>
      </c>
      <c r="H252" s="40" t="str">
        <f t="shared" si="10"/>
        <v/>
      </c>
      <c r="I252" s="40" t="str">
        <f t="shared" si="11"/>
        <v/>
      </c>
    </row>
    <row r="253" spans="7:9" x14ac:dyDescent="0.25">
      <c r="G253" s="40" t="str">
        <f t="shared" si="9"/>
        <v/>
      </c>
      <c r="H253" s="40" t="str">
        <f t="shared" si="10"/>
        <v/>
      </c>
      <c r="I253" s="40" t="str">
        <f t="shared" si="11"/>
        <v/>
      </c>
    </row>
    <row r="254" spans="7:9" x14ac:dyDescent="0.25">
      <c r="G254" s="40" t="str">
        <f t="shared" si="9"/>
        <v/>
      </c>
      <c r="H254" s="40" t="str">
        <f t="shared" si="10"/>
        <v/>
      </c>
      <c r="I254" s="40" t="str">
        <f t="shared" si="11"/>
        <v/>
      </c>
    </row>
    <row r="255" spans="7:9" x14ac:dyDescent="0.25">
      <c r="G255" s="40" t="str">
        <f t="shared" si="9"/>
        <v/>
      </c>
      <c r="H255" s="40" t="str">
        <f t="shared" si="10"/>
        <v/>
      </c>
      <c r="I255" s="40" t="str">
        <f t="shared" si="11"/>
        <v/>
      </c>
    </row>
    <row r="256" spans="7:9" x14ac:dyDescent="0.25">
      <c r="G256" s="40" t="str">
        <f t="shared" si="9"/>
        <v/>
      </c>
      <c r="H256" s="40" t="str">
        <f t="shared" si="10"/>
        <v/>
      </c>
      <c r="I256" s="40" t="str">
        <f t="shared" si="11"/>
        <v/>
      </c>
    </row>
    <row r="257" spans="7:9" x14ac:dyDescent="0.25">
      <c r="G257" s="40" t="str">
        <f t="shared" si="9"/>
        <v/>
      </c>
      <c r="H257" s="40" t="str">
        <f t="shared" si="10"/>
        <v/>
      </c>
      <c r="I257" s="40" t="str">
        <f t="shared" si="11"/>
        <v/>
      </c>
    </row>
    <row r="258" spans="7:9" x14ac:dyDescent="0.25">
      <c r="G258" s="40" t="str">
        <f t="shared" si="9"/>
        <v/>
      </c>
      <c r="H258" s="40" t="str">
        <f t="shared" si="10"/>
        <v/>
      </c>
      <c r="I258" s="40" t="str">
        <f t="shared" si="11"/>
        <v/>
      </c>
    </row>
    <row r="259" spans="7:9" x14ac:dyDescent="0.25">
      <c r="G259" s="40" t="str">
        <f t="shared" si="9"/>
        <v/>
      </c>
      <c r="H259" s="40" t="str">
        <f t="shared" si="10"/>
        <v/>
      </c>
      <c r="I259" s="40" t="str">
        <f t="shared" si="11"/>
        <v/>
      </c>
    </row>
    <row r="260" spans="7:9" x14ac:dyDescent="0.25">
      <c r="G260" s="40" t="str">
        <f t="shared" ref="G260:G323" si="12">IF(F260&gt;0,ROUNDDOWN($K$3/F260/$K$6*(1-$K$9),2),"")</f>
        <v/>
      </c>
      <c r="H260" s="40" t="str">
        <f t="shared" ref="H260:H323" si="13">IF(AND(ISNUMBER($D260),ISNUMBER($B260)), $B260/D260, "")</f>
        <v/>
      </c>
      <c r="I260" s="40" t="str">
        <f t="shared" ref="I260:I323" si="14">IF(AND(ISNUMBER($D260),ISNUMBER($C260)), $C260/D260, "")</f>
        <v/>
      </c>
    </row>
    <row r="261" spans="7:9" x14ac:dyDescent="0.25">
      <c r="G261" s="40" t="str">
        <f t="shared" si="12"/>
        <v/>
      </c>
      <c r="H261" s="40" t="str">
        <f t="shared" si="13"/>
        <v/>
      </c>
      <c r="I261" s="40" t="str">
        <f t="shared" si="14"/>
        <v/>
      </c>
    </row>
    <row r="262" spans="7:9" x14ac:dyDescent="0.25">
      <c r="G262" s="40" t="str">
        <f t="shared" si="12"/>
        <v/>
      </c>
      <c r="H262" s="40" t="str">
        <f t="shared" si="13"/>
        <v/>
      </c>
      <c r="I262" s="40" t="str">
        <f t="shared" si="14"/>
        <v/>
      </c>
    </row>
    <row r="263" spans="7:9" x14ac:dyDescent="0.25">
      <c r="G263" s="40" t="str">
        <f t="shared" si="12"/>
        <v/>
      </c>
      <c r="H263" s="40" t="str">
        <f t="shared" si="13"/>
        <v/>
      </c>
      <c r="I263" s="40" t="str">
        <f t="shared" si="14"/>
        <v/>
      </c>
    </row>
    <row r="264" spans="7:9" x14ac:dyDescent="0.25">
      <c r="G264" s="40" t="str">
        <f t="shared" si="12"/>
        <v/>
      </c>
      <c r="H264" s="40" t="str">
        <f t="shared" si="13"/>
        <v/>
      </c>
      <c r="I264" s="40" t="str">
        <f t="shared" si="14"/>
        <v/>
      </c>
    </row>
    <row r="265" spans="7:9" x14ac:dyDescent="0.25">
      <c r="G265" s="40" t="str">
        <f t="shared" si="12"/>
        <v/>
      </c>
      <c r="H265" s="40" t="str">
        <f t="shared" si="13"/>
        <v/>
      </c>
      <c r="I265" s="40" t="str">
        <f t="shared" si="14"/>
        <v/>
      </c>
    </row>
    <row r="266" spans="7:9" x14ac:dyDescent="0.25">
      <c r="G266" s="40" t="str">
        <f t="shared" si="12"/>
        <v/>
      </c>
      <c r="H266" s="40" t="str">
        <f t="shared" si="13"/>
        <v/>
      </c>
      <c r="I266" s="40" t="str">
        <f t="shared" si="14"/>
        <v/>
      </c>
    </row>
    <row r="267" spans="7:9" x14ac:dyDescent="0.25">
      <c r="G267" s="40" t="str">
        <f t="shared" si="12"/>
        <v/>
      </c>
      <c r="H267" s="40" t="str">
        <f t="shared" si="13"/>
        <v/>
      </c>
      <c r="I267" s="40" t="str">
        <f t="shared" si="14"/>
        <v/>
      </c>
    </row>
    <row r="268" spans="7:9" x14ac:dyDescent="0.25">
      <c r="G268" s="40" t="str">
        <f t="shared" si="12"/>
        <v/>
      </c>
      <c r="H268" s="40" t="str">
        <f t="shared" si="13"/>
        <v/>
      </c>
      <c r="I268" s="40" t="str">
        <f t="shared" si="14"/>
        <v/>
      </c>
    </row>
    <row r="269" spans="7:9" x14ac:dyDescent="0.25">
      <c r="G269" s="40" t="str">
        <f t="shared" si="12"/>
        <v/>
      </c>
      <c r="H269" s="40" t="str">
        <f t="shared" si="13"/>
        <v/>
      </c>
      <c r="I269" s="40" t="str">
        <f t="shared" si="14"/>
        <v/>
      </c>
    </row>
    <row r="270" spans="7:9" x14ac:dyDescent="0.25">
      <c r="G270" s="40" t="str">
        <f t="shared" si="12"/>
        <v/>
      </c>
      <c r="H270" s="40" t="str">
        <f t="shared" si="13"/>
        <v/>
      </c>
      <c r="I270" s="40" t="str">
        <f t="shared" si="14"/>
        <v/>
      </c>
    </row>
    <row r="271" spans="7:9" x14ac:dyDescent="0.25">
      <c r="G271" s="40" t="str">
        <f t="shared" si="12"/>
        <v/>
      </c>
      <c r="H271" s="40" t="str">
        <f t="shared" si="13"/>
        <v/>
      </c>
      <c r="I271" s="40" t="str">
        <f t="shared" si="14"/>
        <v/>
      </c>
    </row>
    <row r="272" spans="7:9" x14ac:dyDescent="0.25">
      <c r="G272" s="40" t="str">
        <f t="shared" si="12"/>
        <v/>
      </c>
      <c r="H272" s="40" t="str">
        <f t="shared" si="13"/>
        <v/>
      </c>
      <c r="I272" s="40" t="str">
        <f t="shared" si="14"/>
        <v/>
      </c>
    </row>
    <row r="273" spans="7:9" x14ac:dyDescent="0.25">
      <c r="G273" s="40" t="str">
        <f t="shared" si="12"/>
        <v/>
      </c>
      <c r="H273" s="40" t="str">
        <f t="shared" si="13"/>
        <v/>
      </c>
      <c r="I273" s="40" t="str">
        <f t="shared" si="14"/>
        <v/>
      </c>
    </row>
    <row r="274" spans="7:9" x14ac:dyDescent="0.25">
      <c r="G274" s="40" t="str">
        <f t="shared" si="12"/>
        <v/>
      </c>
      <c r="H274" s="40" t="str">
        <f t="shared" si="13"/>
        <v/>
      </c>
      <c r="I274" s="40" t="str">
        <f t="shared" si="14"/>
        <v/>
      </c>
    </row>
    <row r="275" spans="7:9" x14ac:dyDescent="0.25">
      <c r="G275" s="40" t="str">
        <f t="shared" si="12"/>
        <v/>
      </c>
      <c r="H275" s="40" t="str">
        <f t="shared" si="13"/>
        <v/>
      </c>
      <c r="I275" s="40" t="str">
        <f t="shared" si="14"/>
        <v/>
      </c>
    </row>
    <row r="276" spans="7:9" x14ac:dyDescent="0.25">
      <c r="G276" s="40" t="str">
        <f t="shared" si="12"/>
        <v/>
      </c>
      <c r="H276" s="40" t="str">
        <f t="shared" si="13"/>
        <v/>
      </c>
      <c r="I276" s="40" t="str">
        <f t="shared" si="14"/>
        <v/>
      </c>
    </row>
    <row r="277" spans="7:9" x14ac:dyDescent="0.25">
      <c r="G277" s="40" t="str">
        <f t="shared" si="12"/>
        <v/>
      </c>
      <c r="H277" s="40" t="str">
        <f t="shared" si="13"/>
        <v/>
      </c>
      <c r="I277" s="40" t="str">
        <f t="shared" si="14"/>
        <v/>
      </c>
    </row>
    <row r="278" spans="7:9" x14ac:dyDescent="0.25">
      <c r="G278" s="40" t="str">
        <f t="shared" si="12"/>
        <v/>
      </c>
      <c r="H278" s="40" t="str">
        <f t="shared" si="13"/>
        <v/>
      </c>
      <c r="I278" s="40" t="str">
        <f t="shared" si="14"/>
        <v/>
      </c>
    </row>
    <row r="279" spans="7:9" x14ac:dyDescent="0.25">
      <c r="G279" s="40" t="str">
        <f t="shared" si="12"/>
        <v/>
      </c>
      <c r="H279" s="40" t="str">
        <f t="shared" si="13"/>
        <v/>
      </c>
      <c r="I279" s="40" t="str">
        <f t="shared" si="14"/>
        <v/>
      </c>
    </row>
    <row r="280" spans="7:9" x14ac:dyDescent="0.25">
      <c r="G280" s="40" t="str">
        <f t="shared" si="12"/>
        <v/>
      </c>
      <c r="H280" s="40" t="str">
        <f t="shared" si="13"/>
        <v/>
      </c>
      <c r="I280" s="40" t="str">
        <f t="shared" si="14"/>
        <v/>
      </c>
    </row>
    <row r="281" spans="7:9" x14ac:dyDescent="0.25">
      <c r="G281" s="40" t="str">
        <f t="shared" si="12"/>
        <v/>
      </c>
      <c r="H281" s="40" t="str">
        <f t="shared" si="13"/>
        <v/>
      </c>
      <c r="I281" s="40" t="str">
        <f t="shared" si="14"/>
        <v/>
      </c>
    </row>
    <row r="282" spans="7:9" x14ac:dyDescent="0.25">
      <c r="G282" s="40" t="str">
        <f t="shared" si="12"/>
        <v/>
      </c>
      <c r="H282" s="40" t="str">
        <f t="shared" si="13"/>
        <v/>
      </c>
      <c r="I282" s="40" t="str">
        <f t="shared" si="14"/>
        <v/>
      </c>
    </row>
    <row r="283" spans="7:9" x14ac:dyDescent="0.25">
      <c r="G283" s="40" t="str">
        <f t="shared" si="12"/>
        <v/>
      </c>
      <c r="H283" s="40" t="str">
        <f t="shared" si="13"/>
        <v/>
      </c>
      <c r="I283" s="40" t="str">
        <f t="shared" si="14"/>
        <v/>
      </c>
    </row>
    <row r="284" spans="7:9" x14ac:dyDescent="0.25">
      <c r="G284" s="40" t="str">
        <f t="shared" si="12"/>
        <v/>
      </c>
      <c r="H284" s="40" t="str">
        <f t="shared" si="13"/>
        <v/>
      </c>
      <c r="I284" s="40" t="str">
        <f t="shared" si="14"/>
        <v/>
      </c>
    </row>
    <row r="285" spans="7:9" x14ac:dyDescent="0.25">
      <c r="G285" s="40" t="str">
        <f t="shared" si="12"/>
        <v/>
      </c>
      <c r="H285" s="40" t="str">
        <f t="shared" si="13"/>
        <v/>
      </c>
      <c r="I285" s="40" t="str">
        <f t="shared" si="14"/>
        <v/>
      </c>
    </row>
    <row r="286" spans="7:9" x14ac:dyDescent="0.25">
      <c r="G286" s="40" t="str">
        <f t="shared" si="12"/>
        <v/>
      </c>
      <c r="H286" s="40" t="str">
        <f t="shared" si="13"/>
        <v/>
      </c>
      <c r="I286" s="40" t="str">
        <f t="shared" si="14"/>
        <v/>
      </c>
    </row>
    <row r="287" spans="7:9" x14ac:dyDescent="0.25">
      <c r="G287" s="40" t="str">
        <f t="shared" si="12"/>
        <v/>
      </c>
      <c r="H287" s="40" t="str">
        <f t="shared" si="13"/>
        <v/>
      </c>
      <c r="I287" s="40" t="str">
        <f t="shared" si="14"/>
        <v/>
      </c>
    </row>
    <row r="288" spans="7:9" x14ac:dyDescent="0.25">
      <c r="G288" s="40" t="str">
        <f t="shared" si="12"/>
        <v/>
      </c>
      <c r="H288" s="40" t="str">
        <f t="shared" si="13"/>
        <v/>
      </c>
      <c r="I288" s="40" t="str">
        <f t="shared" si="14"/>
        <v/>
      </c>
    </row>
    <row r="289" spans="7:9" x14ac:dyDescent="0.25">
      <c r="G289" s="40" t="str">
        <f t="shared" si="12"/>
        <v/>
      </c>
      <c r="H289" s="40" t="str">
        <f t="shared" si="13"/>
        <v/>
      </c>
      <c r="I289" s="40" t="str">
        <f t="shared" si="14"/>
        <v/>
      </c>
    </row>
    <row r="290" spans="7:9" x14ac:dyDescent="0.25">
      <c r="G290" s="40" t="str">
        <f t="shared" si="12"/>
        <v/>
      </c>
      <c r="H290" s="40" t="str">
        <f t="shared" si="13"/>
        <v/>
      </c>
      <c r="I290" s="40" t="str">
        <f t="shared" si="14"/>
        <v/>
      </c>
    </row>
    <row r="291" spans="7:9" x14ac:dyDescent="0.25">
      <c r="G291" s="40" t="str">
        <f t="shared" si="12"/>
        <v/>
      </c>
      <c r="H291" s="40" t="str">
        <f t="shared" si="13"/>
        <v/>
      </c>
      <c r="I291" s="40" t="str">
        <f t="shared" si="14"/>
        <v/>
      </c>
    </row>
    <row r="292" spans="7:9" x14ac:dyDescent="0.25">
      <c r="G292" s="40" t="str">
        <f t="shared" si="12"/>
        <v/>
      </c>
      <c r="H292" s="40" t="str">
        <f t="shared" si="13"/>
        <v/>
      </c>
      <c r="I292" s="40" t="str">
        <f t="shared" si="14"/>
        <v/>
      </c>
    </row>
    <row r="293" spans="7:9" x14ac:dyDescent="0.25">
      <c r="G293" s="40" t="str">
        <f t="shared" si="12"/>
        <v/>
      </c>
      <c r="H293" s="40" t="str">
        <f t="shared" si="13"/>
        <v/>
      </c>
      <c r="I293" s="40" t="str">
        <f t="shared" si="14"/>
        <v/>
      </c>
    </row>
    <row r="294" spans="7:9" x14ac:dyDescent="0.25">
      <c r="G294" s="40" t="str">
        <f t="shared" si="12"/>
        <v/>
      </c>
      <c r="H294" s="40" t="str">
        <f t="shared" si="13"/>
        <v/>
      </c>
      <c r="I294" s="40" t="str">
        <f t="shared" si="14"/>
        <v/>
      </c>
    </row>
    <row r="295" spans="7:9" x14ac:dyDescent="0.25">
      <c r="G295" s="40" t="str">
        <f t="shared" si="12"/>
        <v/>
      </c>
      <c r="H295" s="40" t="str">
        <f t="shared" si="13"/>
        <v/>
      </c>
      <c r="I295" s="40" t="str">
        <f t="shared" si="14"/>
        <v/>
      </c>
    </row>
    <row r="296" spans="7:9" x14ac:dyDescent="0.25">
      <c r="G296" s="40" t="str">
        <f t="shared" si="12"/>
        <v/>
      </c>
      <c r="H296" s="40" t="str">
        <f t="shared" si="13"/>
        <v/>
      </c>
      <c r="I296" s="40" t="str">
        <f t="shared" si="14"/>
        <v/>
      </c>
    </row>
    <row r="297" spans="7:9" x14ac:dyDescent="0.25">
      <c r="G297" s="40" t="str">
        <f t="shared" si="12"/>
        <v/>
      </c>
      <c r="H297" s="40" t="str">
        <f t="shared" si="13"/>
        <v/>
      </c>
      <c r="I297" s="40" t="str">
        <f t="shared" si="14"/>
        <v/>
      </c>
    </row>
    <row r="298" spans="7:9" x14ac:dyDescent="0.25">
      <c r="G298" s="40" t="str">
        <f t="shared" si="12"/>
        <v/>
      </c>
      <c r="H298" s="40" t="str">
        <f t="shared" si="13"/>
        <v/>
      </c>
      <c r="I298" s="40" t="str">
        <f t="shared" si="14"/>
        <v/>
      </c>
    </row>
    <row r="299" spans="7:9" x14ac:dyDescent="0.25">
      <c r="G299" s="40" t="str">
        <f t="shared" si="12"/>
        <v/>
      </c>
      <c r="H299" s="40" t="str">
        <f t="shared" si="13"/>
        <v/>
      </c>
      <c r="I299" s="40" t="str">
        <f t="shared" si="14"/>
        <v/>
      </c>
    </row>
    <row r="300" spans="7:9" x14ac:dyDescent="0.25">
      <c r="G300" s="40" t="str">
        <f t="shared" si="12"/>
        <v/>
      </c>
      <c r="H300" s="40" t="str">
        <f t="shared" si="13"/>
        <v/>
      </c>
      <c r="I300" s="40" t="str">
        <f t="shared" si="14"/>
        <v/>
      </c>
    </row>
    <row r="301" spans="7:9" x14ac:dyDescent="0.25">
      <c r="G301" s="40" t="str">
        <f t="shared" si="12"/>
        <v/>
      </c>
      <c r="H301" s="40" t="str">
        <f t="shared" si="13"/>
        <v/>
      </c>
      <c r="I301" s="40" t="str">
        <f t="shared" si="14"/>
        <v/>
      </c>
    </row>
    <row r="302" spans="7:9" x14ac:dyDescent="0.25">
      <c r="G302" s="40" t="str">
        <f t="shared" si="12"/>
        <v/>
      </c>
      <c r="H302" s="40" t="str">
        <f t="shared" si="13"/>
        <v/>
      </c>
      <c r="I302" s="40" t="str">
        <f t="shared" si="14"/>
        <v/>
      </c>
    </row>
    <row r="303" spans="7:9" x14ac:dyDescent="0.25">
      <c r="G303" s="40" t="str">
        <f t="shared" si="12"/>
        <v/>
      </c>
      <c r="H303" s="40" t="str">
        <f t="shared" si="13"/>
        <v/>
      </c>
      <c r="I303" s="40" t="str">
        <f t="shared" si="14"/>
        <v/>
      </c>
    </row>
    <row r="304" spans="7:9" x14ac:dyDescent="0.25">
      <c r="G304" s="40" t="str">
        <f t="shared" si="12"/>
        <v/>
      </c>
      <c r="H304" s="40" t="str">
        <f t="shared" si="13"/>
        <v/>
      </c>
      <c r="I304" s="40" t="str">
        <f t="shared" si="14"/>
        <v/>
      </c>
    </row>
    <row r="305" spans="7:9" x14ac:dyDescent="0.25">
      <c r="G305" s="40" t="str">
        <f t="shared" si="12"/>
        <v/>
      </c>
      <c r="H305" s="40" t="str">
        <f t="shared" si="13"/>
        <v/>
      </c>
      <c r="I305" s="40" t="str">
        <f t="shared" si="14"/>
        <v/>
      </c>
    </row>
    <row r="306" spans="7:9" x14ac:dyDescent="0.25">
      <c r="G306" s="40" t="str">
        <f t="shared" si="12"/>
        <v/>
      </c>
      <c r="H306" s="40" t="str">
        <f t="shared" si="13"/>
        <v/>
      </c>
      <c r="I306" s="40" t="str">
        <f t="shared" si="14"/>
        <v/>
      </c>
    </row>
    <row r="307" spans="7:9" x14ac:dyDescent="0.25">
      <c r="G307" s="40" t="str">
        <f t="shared" si="12"/>
        <v/>
      </c>
      <c r="H307" s="40" t="str">
        <f t="shared" si="13"/>
        <v/>
      </c>
      <c r="I307" s="40" t="str">
        <f t="shared" si="14"/>
        <v/>
      </c>
    </row>
    <row r="308" spans="7:9" x14ac:dyDescent="0.25">
      <c r="G308" s="40" t="str">
        <f t="shared" si="12"/>
        <v/>
      </c>
      <c r="H308" s="40" t="str">
        <f t="shared" si="13"/>
        <v/>
      </c>
      <c r="I308" s="40" t="str">
        <f t="shared" si="14"/>
        <v/>
      </c>
    </row>
    <row r="309" spans="7:9" x14ac:dyDescent="0.25">
      <c r="G309" s="40" t="str">
        <f t="shared" si="12"/>
        <v/>
      </c>
      <c r="H309" s="40" t="str">
        <f t="shared" si="13"/>
        <v/>
      </c>
      <c r="I309" s="40" t="str">
        <f t="shared" si="14"/>
        <v/>
      </c>
    </row>
    <row r="310" spans="7:9" x14ac:dyDescent="0.25">
      <c r="G310" s="40" t="str">
        <f t="shared" si="12"/>
        <v/>
      </c>
      <c r="H310" s="40" t="str">
        <f t="shared" si="13"/>
        <v/>
      </c>
      <c r="I310" s="40" t="str">
        <f t="shared" si="14"/>
        <v/>
      </c>
    </row>
    <row r="311" spans="7:9" x14ac:dyDescent="0.25">
      <c r="G311" s="40" t="str">
        <f t="shared" si="12"/>
        <v/>
      </c>
      <c r="H311" s="40" t="str">
        <f t="shared" si="13"/>
        <v/>
      </c>
      <c r="I311" s="40" t="str">
        <f t="shared" si="14"/>
        <v/>
      </c>
    </row>
    <row r="312" spans="7:9" x14ac:dyDescent="0.25">
      <c r="G312" s="40" t="str">
        <f t="shared" si="12"/>
        <v/>
      </c>
      <c r="H312" s="40" t="str">
        <f t="shared" si="13"/>
        <v/>
      </c>
      <c r="I312" s="40" t="str">
        <f t="shared" si="14"/>
        <v/>
      </c>
    </row>
    <row r="313" spans="7:9" x14ac:dyDescent="0.25">
      <c r="G313" s="40" t="str">
        <f t="shared" si="12"/>
        <v/>
      </c>
      <c r="H313" s="40" t="str">
        <f t="shared" si="13"/>
        <v/>
      </c>
      <c r="I313" s="40" t="str">
        <f t="shared" si="14"/>
        <v/>
      </c>
    </row>
    <row r="314" spans="7:9" x14ac:dyDescent="0.25">
      <c r="G314" s="40" t="str">
        <f t="shared" si="12"/>
        <v/>
      </c>
      <c r="H314" s="40" t="str">
        <f t="shared" si="13"/>
        <v/>
      </c>
      <c r="I314" s="40" t="str">
        <f t="shared" si="14"/>
        <v/>
      </c>
    </row>
    <row r="315" spans="7:9" x14ac:dyDescent="0.25">
      <c r="G315" s="40" t="str">
        <f t="shared" si="12"/>
        <v/>
      </c>
      <c r="H315" s="40" t="str">
        <f t="shared" si="13"/>
        <v/>
      </c>
      <c r="I315" s="40" t="str">
        <f t="shared" si="14"/>
        <v/>
      </c>
    </row>
    <row r="316" spans="7:9" x14ac:dyDescent="0.25">
      <c r="G316" s="40" t="str">
        <f t="shared" si="12"/>
        <v/>
      </c>
      <c r="H316" s="40" t="str">
        <f t="shared" si="13"/>
        <v/>
      </c>
      <c r="I316" s="40" t="str">
        <f t="shared" si="14"/>
        <v/>
      </c>
    </row>
    <row r="317" spans="7:9" x14ac:dyDescent="0.25">
      <c r="G317" s="40" t="str">
        <f t="shared" si="12"/>
        <v/>
      </c>
      <c r="H317" s="40" t="str">
        <f t="shared" si="13"/>
        <v/>
      </c>
      <c r="I317" s="40" t="str">
        <f t="shared" si="14"/>
        <v/>
      </c>
    </row>
    <row r="318" spans="7:9" x14ac:dyDescent="0.25">
      <c r="G318" s="40" t="str">
        <f t="shared" si="12"/>
        <v/>
      </c>
      <c r="H318" s="40" t="str">
        <f t="shared" si="13"/>
        <v/>
      </c>
      <c r="I318" s="40" t="str">
        <f t="shared" si="14"/>
        <v/>
      </c>
    </row>
    <row r="319" spans="7:9" x14ac:dyDescent="0.25">
      <c r="G319" s="40" t="str">
        <f t="shared" si="12"/>
        <v/>
      </c>
      <c r="H319" s="40" t="str">
        <f t="shared" si="13"/>
        <v/>
      </c>
      <c r="I319" s="40" t="str">
        <f t="shared" si="14"/>
        <v/>
      </c>
    </row>
    <row r="320" spans="7:9" x14ac:dyDescent="0.25">
      <c r="G320" s="40" t="str">
        <f t="shared" si="12"/>
        <v/>
      </c>
      <c r="H320" s="40" t="str">
        <f t="shared" si="13"/>
        <v/>
      </c>
      <c r="I320" s="40" t="str">
        <f t="shared" si="14"/>
        <v/>
      </c>
    </row>
    <row r="321" spans="7:9" x14ac:dyDescent="0.25">
      <c r="G321" s="40" t="str">
        <f t="shared" si="12"/>
        <v/>
      </c>
      <c r="H321" s="40" t="str">
        <f t="shared" si="13"/>
        <v/>
      </c>
      <c r="I321" s="40" t="str">
        <f t="shared" si="14"/>
        <v/>
      </c>
    </row>
    <row r="322" spans="7:9" x14ac:dyDescent="0.25">
      <c r="G322" s="40" t="str">
        <f t="shared" si="12"/>
        <v/>
      </c>
      <c r="H322" s="40" t="str">
        <f t="shared" si="13"/>
        <v/>
      </c>
      <c r="I322" s="40" t="str">
        <f t="shared" si="14"/>
        <v/>
      </c>
    </row>
    <row r="323" spans="7:9" x14ac:dyDescent="0.25">
      <c r="G323" s="40" t="str">
        <f t="shared" si="12"/>
        <v/>
      </c>
      <c r="H323" s="40" t="str">
        <f t="shared" si="13"/>
        <v/>
      </c>
      <c r="I323" s="40" t="str">
        <f t="shared" si="14"/>
        <v/>
      </c>
    </row>
    <row r="324" spans="7:9" x14ac:dyDescent="0.25">
      <c r="G324" s="40" t="str">
        <f t="shared" ref="G324:G387" si="15">IF(F324&gt;0,ROUNDDOWN($K$3/F324/$K$6*(1-$K$9),2),"")</f>
        <v/>
      </c>
      <c r="H324" s="40" t="str">
        <f t="shared" ref="H324:H387" si="16">IF(AND(ISNUMBER($D324),ISNUMBER($B324)), $B324/D324, "")</f>
        <v/>
      </c>
      <c r="I324" s="40" t="str">
        <f t="shared" ref="I324:I387" si="17">IF(AND(ISNUMBER($D324),ISNUMBER($C324)), $C324/D324, "")</f>
        <v/>
      </c>
    </row>
    <row r="325" spans="7:9" x14ac:dyDescent="0.25">
      <c r="G325" s="40" t="str">
        <f t="shared" si="15"/>
        <v/>
      </c>
      <c r="H325" s="40" t="str">
        <f t="shared" si="16"/>
        <v/>
      </c>
      <c r="I325" s="40" t="str">
        <f t="shared" si="17"/>
        <v/>
      </c>
    </row>
    <row r="326" spans="7:9" x14ac:dyDescent="0.25">
      <c r="G326" s="40" t="str">
        <f t="shared" si="15"/>
        <v/>
      </c>
      <c r="H326" s="40" t="str">
        <f t="shared" si="16"/>
        <v/>
      </c>
      <c r="I326" s="40" t="str">
        <f t="shared" si="17"/>
        <v/>
      </c>
    </row>
    <row r="327" spans="7:9" x14ac:dyDescent="0.25">
      <c r="G327" s="40" t="str">
        <f t="shared" si="15"/>
        <v/>
      </c>
      <c r="H327" s="40" t="str">
        <f t="shared" si="16"/>
        <v/>
      </c>
      <c r="I327" s="40" t="str">
        <f t="shared" si="17"/>
        <v/>
      </c>
    </row>
    <row r="328" spans="7:9" x14ac:dyDescent="0.25">
      <c r="G328" s="40" t="str">
        <f t="shared" si="15"/>
        <v/>
      </c>
      <c r="H328" s="40" t="str">
        <f t="shared" si="16"/>
        <v/>
      </c>
      <c r="I328" s="40" t="str">
        <f t="shared" si="17"/>
        <v/>
      </c>
    </row>
    <row r="329" spans="7:9" x14ac:dyDescent="0.25">
      <c r="G329" s="40" t="str">
        <f t="shared" si="15"/>
        <v/>
      </c>
      <c r="H329" s="40" t="str">
        <f t="shared" si="16"/>
        <v/>
      </c>
      <c r="I329" s="40" t="str">
        <f t="shared" si="17"/>
        <v/>
      </c>
    </row>
    <row r="330" spans="7:9" x14ac:dyDescent="0.25">
      <c r="G330" s="40" t="str">
        <f t="shared" si="15"/>
        <v/>
      </c>
      <c r="H330" s="40" t="str">
        <f t="shared" si="16"/>
        <v/>
      </c>
      <c r="I330" s="40" t="str">
        <f t="shared" si="17"/>
        <v/>
      </c>
    </row>
    <row r="331" spans="7:9" x14ac:dyDescent="0.25">
      <c r="G331" s="40" t="str">
        <f t="shared" si="15"/>
        <v/>
      </c>
      <c r="H331" s="40" t="str">
        <f t="shared" si="16"/>
        <v/>
      </c>
      <c r="I331" s="40" t="str">
        <f t="shared" si="17"/>
        <v/>
      </c>
    </row>
    <row r="332" spans="7:9" x14ac:dyDescent="0.25">
      <c r="G332" s="40" t="str">
        <f t="shared" si="15"/>
        <v/>
      </c>
      <c r="H332" s="40" t="str">
        <f t="shared" si="16"/>
        <v/>
      </c>
      <c r="I332" s="40" t="str">
        <f t="shared" si="17"/>
        <v/>
      </c>
    </row>
    <row r="333" spans="7:9" x14ac:dyDescent="0.25">
      <c r="G333" s="40" t="str">
        <f t="shared" si="15"/>
        <v/>
      </c>
      <c r="H333" s="40" t="str">
        <f t="shared" si="16"/>
        <v/>
      </c>
      <c r="I333" s="40" t="str">
        <f t="shared" si="17"/>
        <v/>
      </c>
    </row>
    <row r="334" spans="7:9" x14ac:dyDescent="0.25">
      <c r="G334" s="40" t="str">
        <f t="shared" si="15"/>
        <v/>
      </c>
      <c r="H334" s="40" t="str">
        <f t="shared" si="16"/>
        <v/>
      </c>
      <c r="I334" s="40" t="str">
        <f t="shared" si="17"/>
        <v/>
      </c>
    </row>
    <row r="335" spans="7:9" x14ac:dyDescent="0.25">
      <c r="G335" s="40" t="str">
        <f t="shared" si="15"/>
        <v/>
      </c>
      <c r="H335" s="40" t="str">
        <f t="shared" si="16"/>
        <v/>
      </c>
      <c r="I335" s="40" t="str">
        <f t="shared" si="17"/>
        <v/>
      </c>
    </row>
    <row r="336" spans="7:9" x14ac:dyDescent="0.25">
      <c r="G336" s="40" t="str">
        <f t="shared" si="15"/>
        <v/>
      </c>
      <c r="H336" s="40" t="str">
        <f t="shared" si="16"/>
        <v/>
      </c>
      <c r="I336" s="40" t="str">
        <f t="shared" si="17"/>
        <v/>
      </c>
    </row>
    <row r="337" spans="7:9" x14ac:dyDescent="0.25">
      <c r="G337" s="40" t="str">
        <f t="shared" si="15"/>
        <v/>
      </c>
      <c r="H337" s="40" t="str">
        <f t="shared" si="16"/>
        <v/>
      </c>
      <c r="I337" s="40" t="str">
        <f t="shared" si="17"/>
        <v/>
      </c>
    </row>
    <row r="338" spans="7:9" x14ac:dyDescent="0.25">
      <c r="G338" s="40" t="str">
        <f t="shared" si="15"/>
        <v/>
      </c>
      <c r="H338" s="40" t="str">
        <f t="shared" si="16"/>
        <v/>
      </c>
      <c r="I338" s="40" t="str">
        <f t="shared" si="17"/>
        <v/>
      </c>
    </row>
    <row r="339" spans="7:9" x14ac:dyDescent="0.25">
      <c r="G339" s="40" t="str">
        <f t="shared" si="15"/>
        <v/>
      </c>
      <c r="H339" s="40" t="str">
        <f t="shared" si="16"/>
        <v/>
      </c>
      <c r="I339" s="40" t="str">
        <f t="shared" si="17"/>
        <v/>
      </c>
    </row>
    <row r="340" spans="7:9" x14ac:dyDescent="0.25">
      <c r="G340" s="40" t="str">
        <f t="shared" si="15"/>
        <v/>
      </c>
      <c r="H340" s="40" t="str">
        <f t="shared" si="16"/>
        <v/>
      </c>
      <c r="I340" s="40" t="str">
        <f t="shared" si="17"/>
        <v/>
      </c>
    </row>
    <row r="341" spans="7:9" x14ac:dyDescent="0.25">
      <c r="G341" s="40" t="str">
        <f t="shared" si="15"/>
        <v/>
      </c>
      <c r="H341" s="40" t="str">
        <f t="shared" si="16"/>
        <v/>
      </c>
      <c r="I341" s="40" t="str">
        <f t="shared" si="17"/>
        <v/>
      </c>
    </row>
    <row r="342" spans="7:9" x14ac:dyDescent="0.25">
      <c r="G342" s="40" t="str">
        <f t="shared" si="15"/>
        <v/>
      </c>
      <c r="H342" s="40" t="str">
        <f t="shared" si="16"/>
        <v/>
      </c>
      <c r="I342" s="40" t="str">
        <f t="shared" si="17"/>
        <v/>
      </c>
    </row>
    <row r="343" spans="7:9" x14ac:dyDescent="0.25">
      <c r="G343" s="40" t="str">
        <f t="shared" si="15"/>
        <v/>
      </c>
      <c r="H343" s="40" t="str">
        <f t="shared" si="16"/>
        <v/>
      </c>
      <c r="I343" s="40" t="str">
        <f t="shared" si="17"/>
        <v/>
      </c>
    </row>
    <row r="344" spans="7:9" x14ac:dyDescent="0.25">
      <c r="G344" s="40" t="str">
        <f t="shared" si="15"/>
        <v/>
      </c>
      <c r="H344" s="40" t="str">
        <f t="shared" si="16"/>
        <v/>
      </c>
      <c r="I344" s="40" t="str">
        <f t="shared" si="17"/>
        <v/>
      </c>
    </row>
    <row r="345" spans="7:9" x14ac:dyDescent="0.25">
      <c r="G345" s="40" t="str">
        <f t="shared" si="15"/>
        <v/>
      </c>
      <c r="H345" s="40" t="str">
        <f t="shared" si="16"/>
        <v/>
      </c>
      <c r="I345" s="40" t="str">
        <f t="shared" si="17"/>
        <v/>
      </c>
    </row>
    <row r="346" spans="7:9" x14ac:dyDescent="0.25">
      <c r="G346" s="40" t="str">
        <f t="shared" si="15"/>
        <v/>
      </c>
      <c r="H346" s="40" t="str">
        <f t="shared" si="16"/>
        <v/>
      </c>
      <c r="I346" s="40" t="str">
        <f t="shared" si="17"/>
        <v/>
      </c>
    </row>
    <row r="347" spans="7:9" x14ac:dyDescent="0.25">
      <c r="G347" s="40" t="str">
        <f t="shared" si="15"/>
        <v/>
      </c>
      <c r="H347" s="40" t="str">
        <f t="shared" si="16"/>
        <v/>
      </c>
      <c r="I347" s="40" t="str">
        <f t="shared" si="17"/>
        <v/>
      </c>
    </row>
    <row r="348" spans="7:9" x14ac:dyDescent="0.25">
      <c r="G348" s="40" t="str">
        <f t="shared" si="15"/>
        <v/>
      </c>
      <c r="H348" s="40" t="str">
        <f t="shared" si="16"/>
        <v/>
      </c>
      <c r="I348" s="40" t="str">
        <f t="shared" si="17"/>
        <v/>
      </c>
    </row>
    <row r="349" spans="7:9" x14ac:dyDescent="0.25">
      <c r="G349" s="40" t="str">
        <f t="shared" si="15"/>
        <v/>
      </c>
      <c r="H349" s="40" t="str">
        <f t="shared" si="16"/>
        <v/>
      </c>
      <c r="I349" s="40" t="str">
        <f t="shared" si="17"/>
        <v/>
      </c>
    </row>
    <row r="350" spans="7:9" x14ac:dyDescent="0.25">
      <c r="G350" s="40" t="str">
        <f t="shared" si="15"/>
        <v/>
      </c>
      <c r="H350" s="40" t="str">
        <f t="shared" si="16"/>
        <v/>
      </c>
      <c r="I350" s="40" t="str">
        <f t="shared" si="17"/>
        <v/>
      </c>
    </row>
    <row r="351" spans="7:9" x14ac:dyDescent="0.25">
      <c r="G351" s="40" t="str">
        <f t="shared" si="15"/>
        <v/>
      </c>
      <c r="H351" s="40" t="str">
        <f t="shared" si="16"/>
        <v/>
      </c>
      <c r="I351" s="40" t="str">
        <f t="shared" si="17"/>
        <v/>
      </c>
    </row>
    <row r="352" spans="7:9" x14ac:dyDescent="0.25">
      <c r="G352" s="40" t="str">
        <f t="shared" si="15"/>
        <v/>
      </c>
      <c r="H352" s="40" t="str">
        <f t="shared" si="16"/>
        <v/>
      </c>
      <c r="I352" s="40" t="str">
        <f t="shared" si="17"/>
        <v/>
      </c>
    </row>
    <row r="353" spans="7:9" x14ac:dyDescent="0.25">
      <c r="G353" s="40" t="str">
        <f t="shared" si="15"/>
        <v/>
      </c>
      <c r="H353" s="40" t="str">
        <f t="shared" si="16"/>
        <v/>
      </c>
      <c r="I353" s="40" t="str">
        <f t="shared" si="17"/>
        <v/>
      </c>
    </row>
    <row r="354" spans="7:9" x14ac:dyDescent="0.25">
      <c r="G354" s="40" t="str">
        <f t="shared" si="15"/>
        <v/>
      </c>
      <c r="H354" s="40" t="str">
        <f t="shared" si="16"/>
        <v/>
      </c>
      <c r="I354" s="40" t="str">
        <f t="shared" si="17"/>
        <v/>
      </c>
    </row>
    <row r="355" spans="7:9" x14ac:dyDescent="0.25">
      <c r="G355" s="40" t="str">
        <f t="shared" si="15"/>
        <v/>
      </c>
      <c r="H355" s="40" t="str">
        <f t="shared" si="16"/>
        <v/>
      </c>
      <c r="I355" s="40" t="str">
        <f t="shared" si="17"/>
        <v/>
      </c>
    </row>
    <row r="356" spans="7:9" x14ac:dyDescent="0.25">
      <c r="G356" s="40" t="str">
        <f t="shared" si="15"/>
        <v/>
      </c>
      <c r="H356" s="40" t="str">
        <f t="shared" si="16"/>
        <v/>
      </c>
      <c r="I356" s="40" t="str">
        <f t="shared" si="17"/>
        <v/>
      </c>
    </row>
    <row r="357" spans="7:9" x14ac:dyDescent="0.25">
      <c r="G357" s="40" t="str">
        <f t="shared" si="15"/>
        <v/>
      </c>
      <c r="H357" s="40" t="str">
        <f t="shared" si="16"/>
        <v/>
      </c>
      <c r="I357" s="40" t="str">
        <f t="shared" si="17"/>
        <v/>
      </c>
    </row>
    <row r="358" spans="7:9" x14ac:dyDescent="0.25">
      <c r="G358" s="40" t="str">
        <f t="shared" si="15"/>
        <v/>
      </c>
      <c r="H358" s="40" t="str">
        <f t="shared" si="16"/>
        <v/>
      </c>
      <c r="I358" s="40" t="str">
        <f t="shared" si="17"/>
        <v/>
      </c>
    </row>
    <row r="359" spans="7:9" x14ac:dyDescent="0.25">
      <c r="G359" s="40" t="str">
        <f t="shared" si="15"/>
        <v/>
      </c>
      <c r="H359" s="40" t="str">
        <f t="shared" si="16"/>
        <v/>
      </c>
      <c r="I359" s="40" t="str">
        <f t="shared" si="17"/>
        <v/>
      </c>
    </row>
    <row r="360" spans="7:9" x14ac:dyDescent="0.25">
      <c r="G360" s="40" t="str">
        <f t="shared" si="15"/>
        <v/>
      </c>
      <c r="H360" s="40" t="str">
        <f t="shared" si="16"/>
        <v/>
      </c>
      <c r="I360" s="40" t="str">
        <f t="shared" si="17"/>
        <v/>
      </c>
    </row>
    <row r="361" spans="7:9" x14ac:dyDescent="0.25">
      <c r="G361" s="40" t="str">
        <f t="shared" si="15"/>
        <v/>
      </c>
      <c r="H361" s="40" t="str">
        <f t="shared" si="16"/>
        <v/>
      </c>
      <c r="I361" s="40" t="str">
        <f t="shared" si="17"/>
        <v/>
      </c>
    </row>
    <row r="362" spans="7:9" x14ac:dyDescent="0.25">
      <c r="G362" s="40" t="str">
        <f t="shared" si="15"/>
        <v/>
      </c>
      <c r="H362" s="40" t="str">
        <f t="shared" si="16"/>
        <v/>
      </c>
      <c r="I362" s="40" t="str">
        <f t="shared" si="17"/>
        <v/>
      </c>
    </row>
    <row r="363" spans="7:9" x14ac:dyDescent="0.25">
      <c r="G363" s="40" t="str">
        <f t="shared" si="15"/>
        <v/>
      </c>
      <c r="H363" s="40" t="str">
        <f t="shared" si="16"/>
        <v/>
      </c>
      <c r="I363" s="40" t="str">
        <f t="shared" si="17"/>
        <v/>
      </c>
    </row>
    <row r="364" spans="7:9" x14ac:dyDescent="0.25">
      <c r="G364" s="40" t="str">
        <f t="shared" si="15"/>
        <v/>
      </c>
      <c r="H364" s="40" t="str">
        <f t="shared" si="16"/>
        <v/>
      </c>
      <c r="I364" s="40" t="str">
        <f t="shared" si="17"/>
        <v/>
      </c>
    </row>
    <row r="365" spans="7:9" x14ac:dyDescent="0.25">
      <c r="G365" s="40" t="str">
        <f t="shared" si="15"/>
        <v/>
      </c>
      <c r="H365" s="40" t="str">
        <f t="shared" si="16"/>
        <v/>
      </c>
      <c r="I365" s="40" t="str">
        <f t="shared" si="17"/>
        <v/>
      </c>
    </row>
    <row r="366" spans="7:9" x14ac:dyDescent="0.25">
      <c r="G366" s="40" t="str">
        <f t="shared" si="15"/>
        <v/>
      </c>
      <c r="H366" s="40" t="str">
        <f t="shared" si="16"/>
        <v/>
      </c>
      <c r="I366" s="40" t="str">
        <f t="shared" si="17"/>
        <v/>
      </c>
    </row>
    <row r="367" spans="7:9" x14ac:dyDescent="0.25">
      <c r="G367" s="40" t="str">
        <f t="shared" si="15"/>
        <v/>
      </c>
      <c r="H367" s="40" t="str">
        <f t="shared" si="16"/>
        <v/>
      </c>
      <c r="I367" s="40" t="str">
        <f t="shared" si="17"/>
        <v/>
      </c>
    </row>
    <row r="368" spans="7:9" x14ac:dyDescent="0.25">
      <c r="G368" s="40" t="str">
        <f t="shared" si="15"/>
        <v/>
      </c>
      <c r="H368" s="40" t="str">
        <f t="shared" si="16"/>
        <v/>
      </c>
      <c r="I368" s="40" t="str">
        <f t="shared" si="17"/>
        <v/>
      </c>
    </row>
    <row r="369" spans="7:9" x14ac:dyDescent="0.25">
      <c r="G369" s="40" t="str">
        <f t="shared" si="15"/>
        <v/>
      </c>
      <c r="H369" s="40" t="str">
        <f t="shared" si="16"/>
        <v/>
      </c>
      <c r="I369" s="40" t="str">
        <f t="shared" si="17"/>
        <v/>
      </c>
    </row>
    <row r="370" spans="7:9" x14ac:dyDescent="0.25">
      <c r="G370" s="40" t="str">
        <f t="shared" si="15"/>
        <v/>
      </c>
      <c r="H370" s="40" t="str">
        <f t="shared" si="16"/>
        <v/>
      </c>
      <c r="I370" s="40" t="str">
        <f t="shared" si="17"/>
        <v/>
      </c>
    </row>
    <row r="371" spans="7:9" x14ac:dyDescent="0.25">
      <c r="G371" s="40" t="str">
        <f t="shared" si="15"/>
        <v/>
      </c>
      <c r="H371" s="40" t="str">
        <f t="shared" si="16"/>
        <v/>
      </c>
      <c r="I371" s="40" t="str">
        <f t="shared" si="17"/>
        <v/>
      </c>
    </row>
    <row r="372" spans="7:9" x14ac:dyDescent="0.25">
      <c r="G372" s="40" t="str">
        <f t="shared" si="15"/>
        <v/>
      </c>
      <c r="H372" s="40" t="str">
        <f t="shared" si="16"/>
        <v/>
      </c>
      <c r="I372" s="40" t="str">
        <f t="shared" si="17"/>
        <v/>
      </c>
    </row>
    <row r="373" spans="7:9" x14ac:dyDescent="0.25">
      <c r="G373" s="40" t="str">
        <f t="shared" si="15"/>
        <v/>
      </c>
      <c r="H373" s="40" t="str">
        <f t="shared" si="16"/>
        <v/>
      </c>
      <c r="I373" s="40" t="str">
        <f t="shared" si="17"/>
        <v/>
      </c>
    </row>
    <row r="374" spans="7:9" x14ac:dyDescent="0.25">
      <c r="G374" s="40" t="str">
        <f t="shared" si="15"/>
        <v/>
      </c>
      <c r="H374" s="40" t="str">
        <f t="shared" si="16"/>
        <v/>
      </c>
      <c r="I374" s="40" t="str">
        <f t="shared" si="17"/>
        <v/>
      </c>
    </row>
    <row r="375" spans="7:9" x14ac:dyDescent="0.25">
      <c r="G375" s="40" t="str">
        <f t="shared" si="15"/>
        <v/>
      </c>
      <c r="H375" s="40" t="str">
        <f t="shared" si="16"/>
        <v/>
      </c>
      <c r="I375" s="40" t="str">
        <f t="shared" si="17"/>
        <v/>
      </c>
    </row>
    <row r="376" spans="7:9" x14ac:dyDescent="0.25">
      <c r="G376" s="40" t="str">
        <f t="shared" si="15"/>
        <v/>
      </c>
      <c r="H376" s="40" t="str">
        <f t="shared" si="16"/>
        <v/>
      </c>
      <c r="I376" s="40" t="str">
        <f t="shared" si="17"/>
        <v/>
      </c>
    </row>
    <row r="377" spans="7:9" x14ac:dyDescent="0.25">
      <c r="G377" s="40" t="str">
        <f t="shared" si="15"/>
        <v/>
      </c>
      <c r="H377" s="40" t="str">
        <f t="shared" si="16"/>
        <v/>
      </c>
      <c r="I377" s="40" t="str">
        <f t="shared" si="17"/>
        <v/>
      </c>
    </row>
    <row r="378" spans="7:9" x14ac:dyDescent="0.25">
      <c r="G378" s="40" t="str">
        <f t="shared" si="15"/>
        <v/>
      </c>
      <c r="H378" s="40" t="str">
        <f t="shared" si="16"/>
        <v/>
      </c>
      <c r="I378" s="40" t="str">
        <f t="shared" si="17"/>
        <v/>
      </c>
    </row>
    <row r="379" spans="7:9" x14ac:dyDescent="0.25">
      <c r="G379" s="40" t="str">
        <f t="shared" si="15"/>
        <v/>
      </c>
      <c r="H379" s="40" t="str">
        <f t="shared" si="16"/>
        <v/>
      </c>
      <c r="I379" s="40" t="str">
        <f t="shared" si="17"/>
        <v/>
      </c>
    </row>
    <row r="380" spans="7:9" x14ac:dyDescent="0.25">
      <c r="G380" s="40" t="str">
        <f t="shared" si="15"/>
        <v/>
      </c>
      <c r="H380" s="40" t="str">
        <f t="shared" si="16"/>
        <v/>
      </c>
      <c r="I380" s="40" t="str">
        <f t="shared" si="17"/>
        <v/>
      </c>
    </row>
    <row r="381" spans="7:9" x14ac:dyDescent="0.25">
      <c r="G381" s="40" t="str">
        <f t="shared" si="15"/>
        <v/>
      </c>
      <c r="H381" s="40" t="str">
        <f t="shared" si="16"/>
        <v/>
      </c>
      <c r="I381" s="40" t="str">
        <f t="shared" si="17"/>
        <v/>
      </c>
    </row>
    <row r="382" spans="7:9" x14ac:dyDescent="0.25">
      <c r="G382" s="40" t="str">
        <f t="shared" si="15"/>
        <v/>
      </c>
      <c r="H382" s="40" t="str">
        <f t="shared" si="16"/>
        <v/>
      </c>
      <c r="I382" s="40" t="str">
        <f t="shared" si="17"/>
        <v/>
      </c>
    </row>
    <row r="383" spans="7:9" x14ac:dyDescent="0.25">
      <c r="G383" s="40" t="str">
        <f t="shared" si="15"/>
        <v/>
      </c>
      <c r="H383" s="40" t="str">
        <f t="shared" si="16"/>
        <v/>
      </c>
      <c r="I383" s="40" t="str">
        <f t="shared" si="17"/>
        <v/>
      </c>
    </row>
    <row r="384" spans="7:9" x14ac:dyDescent="0.25">
      <c r="G384" s="40" t="str">
        <f t="shared" si="15"/>
        <v/>
      </c>
      <c r="H384" s="40" t="str">
        <f t="shared" si="16"/>
        <v/>
      </c>
      <c r="I384" s="40" t="str">
        <f t="shared" si="17"/>
        <v/>
      </c>
    </row>
    <row r="385" spans="7:9" x14ac:dyDescent="0.25">
      <c r="G385" s="40" t="str">
        <f t="shared" si="15"/>
        <v/>
      </c>
      <c r="H385" s="40" t="str">
        <f t="shared" si="16"/>
        <v/>
      </c>
      <c r="I385" s="40" t="str">
        <f t="shared" si="17"/>
        <v/>
      </c>
    </row>
    <row r="386" spans="7:9" x14ac:dyDescent="0.25">
      <c r="G386" s="40" t="str">
        <f t="shared" si="15"/>
        <v/>
      </c>
      <c r="H386" s="40" t="str">
        <f t="shared" si="16"/>
        <v/>
      </c>
      <c r="I386" s="40" t="str">
        <f t="shared" si="17"/>
        <v/>
      </c>
    </row>
    <row r="387" spans="7:9" x14ac:dyDescent="0.25">
      <c r="G387" s="40" t="str">
        <f t="shared" si="15"/>
        <v/>
      </c>
      <c r="H387" s="40" t="str">
        <f t="shared" si="16"/>
        <v/>
      </c>
      <c r="I387" s="40" t="str">
        <f t="shared" si="17"/>
        <v/>
      </c>
    </row>
    <row r="388" spans="7:9" x14ac:dyDescent="0.25">
      <c r="G388" s="40" t="str">
        <f t="shared" ref="G388:G451" si="18">IF(F388&gt;0,ROUNDDOWN($K$3/F388/$K$6*(1-$K$9),2),"")</f>
        <v/>
      </c>
      <c r="H388" s="40" t="str">
        <f t="shared" ref="H388:H451" si="19">IF(AND(ISNUMBER($D388),ISNUMBER($B388)), $B388/D388, "")</f>
        <v/>
      </c>
      <c r="I388" s="40" t="str">
        <f t="shared" ref="I388:I451" si="20">IF(AND(ISNUMBER($D388),ISNUMBER($C388)), $C388/D388, "")</f>
        <v/>
      </c>
    </row>
    <row r="389" spans="7:9" x14ac:dyDescent="0.25">
      <c r="G389" s="40" t="str">
        <f t="shared" si="18"/>
        <v/>
      </c>
      <c r="H389" s="40" t="str">
        <f t="shared" si="19"/>
        <v/>
      </c>
      <c r="I389" s="40" t="str">
        <f t="shared" si="20"/>
        <v/>
      </c>
    </row>
    <row r="390" spans="7:9" x14ac:dyDescent="0.25">
      <c r="G390" s="40" t="str">
        <f t="shared" si="18"/>
        <v/>
      </c>
      <c r="H390" s="40" t="str">
        <f t="shared" si="19"/>
        <v/>
      </c>
      <c r="I390" s="40" t="str">
        <f t="shared" si="20"/>
        <v/>
      </c>
    </row>
    <row r="391" spans="7:9" x14ac:dyDescent="0.25">
      <c r="G391" s="40" t="str">
        <f t="shared" si="18"/>
        <v/>
      </c>
      <c r="H391" s="40" t="str">
        <f t="shared" si="19"/>
        <v/>
      </c>
      <c r="I391" s="40" t="str">
        <f t="shared" si="20"/>
        <v/>
      </c>
    </row>
    <row r="392" spans="7:9" x14ac:dyDescent="0.25">
      <c r="G392" s="40" t="str">
        <f t="shared" si="18"/>
        <v/>
      </c>
      <c r="H392" s="40" t="str">
        <f t="shared" si="19"/>
        <v/>
      </c>
      <c r="I392" s="40" t="str">
        <f t="shared" si="20"/>
        <v/>
      </c>
    </row>
    <row r="393" spans="7:9" x14ac:dyDescent="0.25">
      <c r="G393" s="40" t="str">
        <f t="shared" si="18"/>
        <v/>
      </c>
      <c r="H393" s="40" t="str">
        <f t="shared" si="19"/>
        <v/>
      </c>
      <c r="I393" s="40" t="str">
        <f t="shared" si="20"/>
        <v/>
      </c>
    </row>
    <row r="394" spans="7:9" x14ac:dyDescent="0.25">
      <c r="G394" s="40" t="str">
        <f t="shared" si="18"/>
        <v/>
      </c>
      <c r="H394" s="40" t="str">
        <f t="shared" si="19"/>
        <v/>
      </c>
      <c r="I394" s="40" t="str">
        <f t="shared" si="20"/>
        <v/>
      </c>
    </row>
    <row r="395" spans="7:9" x14ac:dyDescent="0.25">
      <c r="G395" s="40" t="str">
        <f t="shared" si="18"/>
        <v/>
      </c>
      <c r="H395" s="40" t="str">
        <f t="shared" si="19"/>
        <v/>
      </c>
      <c r="I395" s="40" t="str">
        <f t="shared" si="20"/>
        <v/>
      </c>
    </row>
    <row r="396" spans="7:9" x14ac:dyDescent="0.25">
      <c r="G396" s="40" t="str">
        <f t="shared" si="18"/>
        <v/>
      </c>
      <c r="H396" s="40" t="str">
        <f t="shared" si="19"/>
        <v/>
      </c>
      <c r="I396" s="40" t="str">
        <f t="shared" si="20"/>
        <v/>
      </c>
    </row>
    <row r="397" spans="7:9" x14ac:dyDescent="0.25">
      <c r="G397" s="40" t="str">
        <f t="shared" si="18"/>
        <v/>
      </c>
      <c r="H397" s="40" t="str">
        <f t="shared" si="19"/>
        <v/>
      </c>
      <c r="I397" s="40" t="str">
        <f t="shared" si="20"/>
        <v/>
      </c>
    </row>
    <row r="398" spans="7:9" x14ac:dyDescent="0.25">
      <c r="G398" s="40" t="str">
        <f t="shared" si="18"/>
        <v/>
      </c>
      <c r="H398" s="40" t="str">
        <f t="shared" si="19"/>
        <v/>
      </c>
      <c r="I398" s="40" t="str">
        <f t="shared" si="20"/>
        <v/>
      </c>
    </row>
    <row r="399" spans="7:9" x14ac:dyDescent="0.25">
      <c r="G399" s="40" t="str">
        <f t="shared" si="18"/>
        <v/>
      </c>
      <c r="H399" s="40" t="str">
        <f t="shared" si="19"/>
        <v/>
      </c>
      <c r="I399" s="40" t="str">
        <f t="shared" si="20"/>
        <v/>
      </c>
    </row>
    <row r="400" spans="7:9" x14ac:dyDescent="0.25">
      <c r="G400" s="40" t="str">
        <f t="shared" si="18"/>
        <v/>
      </c>
      <c r="H400" s="40" t="str">
        <f t="shared" si="19"/>
        <v/>
      </c>
      <c r="I400" s="40" t="str">
        <f t="shared" si="20"/>
        <v/>
      </c>
    </row>
    <row r="401" spans="7:9" x14ac:dyDescent="0.25">
      <c r="G401" s="40" t="str">
        <f t="shared" si="18"/>
        <v/>
      </c>
      <c r="H401" s="40" t="str">
        <f t="shared" si="19"/>
        <v/>
      </c>
      <c r="I401" s="40" t="str">
        <f t="shared" si="20"/>
        <v/>
      </c>
    </row>
    <row r="402" spans="7:9" x14ac:dyDescent="0.25">
      <c r="G402" s="40" t="str">
        <f t="shared" si="18"/>
        <v/>
      </c>
      <c r="H402" s="40" t="str">
        <f t="shared" si="19"/>
        <v/>
      </c>
      <c r="I402" s="40" t="str">
        <f t="shared" si="20"/>
        <v/>
      </c>
    </row>
    <row r="403" spans="7:9" x14ac:dyDescent="0.25">
      <c r="G403" s="40" t="str">
        <f t="shared" si="18"/>
        <v/>
      </c>
      <c r="H403" s="40" t="str">
        <f t="shared" si="19"/>
        <v/>
      </c>
      <c r="I403" s="40" t="str">
        <f t="shared" si="20"/>
        <v/>
      </c>
    </row>
    <row r="404" spans="7:9" x14ac:dyDescent="0.25">
      <c r="G404" s="40" t="str">
        <f t="shared" si="18"/>
        <v/>
      </c>
      <c r="H404" s="40" t="str">
        <f t="shared" si="19"/>
        <v/>
      </c>
      <c r="I404" s="40" t="str">
        <f t="shared" si="20"/>
        <v/>
      </c>
    </row>
    <row r="405" spans="7:9" x14ac:dyDescent="0.25">
      <c r="G405" s="40" t="str">
        <f t="shared" si="18"/>
        <v/>
      </c>
      <c r="H405" s="40" t="str">
        <f t="shared" si="19"/>
        <v/>
      </c>
      <c r="I405" s="40" t="str">
        <f t="shared" si="20"/>
        <v/>
      </c>
    </row>
    <row r="406" spans="7:9" x14ac:dyDescent="0.25">
      <c r="G406" s="40" t="str">
        <f t="shared" si="18"/>
        <v/>
      </c>
      <c r="H406" s="40" t="str">
        <f t="shared" si="19"/>
        <v/>
      </c>
      <c r="I406" s="40" t="str">
        <f t="shared" si="20"/>
        <v/>
      </c>
    </row>
    <row r="407" spans="7:9" x14ac:dyDescent="0.25">
      <c r="G407" s="40" t="str">
        <f t="shared" si="18"/>
        <v/>
      </c>
      <c r="H407" s="40" t="str">
        <f t="shared" si="19"/>
        <v/>
      </c>
      <c r="I407" s="40" t="str">
        <f t="shared" si="20"/>
        <v/>
      </c>
    </row>
    <row r="408" spans="7:9" x14ac:dyDescent="0.25">
      <c r="G408" s="40" t="str">
        <f t="shared" si="18"/>
        <v/>
      </c>
      <c r="H408" s="40" t="str">
        <f t="shared" si="19"/>
        <v/>
      </c>
      <c r="I408" s="40" t="str">
        <f t="shared" si="20"/>
        <v/>
      </c>
    </row>
    <row r="409" spans="7:9" x14ac:dyDescent="0.25">
      <c r="G409" s="40" t="str">
        <f t="shared" si="18"/>
        <v/>
      </c>
      <c r="H409" s="40" t="str">
        <f t="shared" si="19"/>
        <v/>
      </c>
      <c r="I409" s="40" t="str">
        <f t="shared" si="20"/>
        <v/>
      </c>
    </row>
    <row r="410" spans="7:9" x14ac:dyDescent="0.25">
      <c r="G410" s="40" t="str">
        <f t="shared" si="18"/>
        <v/>
      </c>
      <c r="H410" s="40" t="str">
        <f t="shared" si="19"/>
        <v/>
      </c>
      <c r="I410" s="40" t="str">
        <f t="shared" si="20"/>
        <v/>
      </c>
    </row>
    <row r="411" spans="7:9" x14ac:dyDescent="0.25">
      <c r="G411" s="40" t="str">
        <f t="shared" si="18"/>
        <v/>
      </c>
      <c r="H411" s="40" t="str">
        <f t="shared" si="19"/>
        <v/>
      </c>
      <c r="I411" s="40" t="str">
        <f t="shared" si="20"/>
        <v/>
      </c>
    </row>
    <row r="412" spans="7:9" x14ac:dyDescent="0.25">
      <c r="G412" s="40" t="str">
        <f t="shared" si="18"/>
        <v/>
      </c>
      <c r="H412" s="40" t="str">
        <f t="shared" si="19"/>
        <v/>
      </c>
      <c r="I412" s="40" t="str">
        <f t="shared" si="20"/>
        <v/>
      </c>
    </row>
    <row r="413" spans="7:9" x14ac:dyDescent="0.25">
      <c r="G413" s="40" t="str">
        <f t="shared" si="18"/>
        <v/>
      </c>
      <c r="H413" s="40" t="str">
        <f t="shared" si="19"/>
        <v/>
      </c>
      <c r="I413" s="40" t="str">
        <f t="shared" si="20"/>
        <v/>
      </c>
    </row>
    <row r="414" spans="7:9" x14ac:dyDescent="0.25">
      <c r="G414" s="40" t="str">
        <f t="shared" si="18"/>
        <v/>
      </c>
      <c r="H414" s="40" t="str">
        <f t="shared" si="19"/>
        <v/>
      </c>
      <c r="I414" s="40" t="str">
        <f t="shared" si="20"/>
        <v/>
      </c>
    </row>
    <row r="415" spans="7:9" x14ac:dyDescent="0.25">
      <c r="G415" s="40" t="str">
        <f t="shared" si="18"/>
        <v/>
      </c>
      <c r="H415" s="40" t="str">
        <f t="shared" si="19"/>
        <v/>
      </c>
      <c r="I415" s="40" t="str">
        <f t="shared" si="20"/>
        <v/>
      </c>
    </row>
    <row r="416" spans="7:9" x14ac:dyDescent="0.25">
      <c r="G416" s="40" t="str">
        <f t="shared" si="18"/>
        <v/>
      </c>
      <c r="H416" s="40" t="str">
        <f t="shared" si="19"/>
        <v/>
      </c>
      <c r="I416" s="40" t="str">
        <f t="shared" si="20"/>
        <v/>
      </c>
    </row>
    <row r="417" spans="7:9" x14ac:dyDescent="0.25">
      <c r="G417" s="40" t="str">
        <f t="shared" si="18"/>
        <v/>
      </c>
      <c r="H417" s="40" t="str">
        <f t="shared" si="19"/>
        <v/>
      </c>
      <c r="I417" s="40" t="str">
        <f t="shared" si="20"/>
        <v/>
      </c>
    </row>
    <row r="418" spans="7:9" x14ac:dyDescent="0.25">
      <c r="G418" s="40" t="str">
        <f t="shared" si="18"/>
        <v/>
      </c>
      <c r="H418" s="40" t="str">
        <f t="shared" si="19"/>
        <v/>
      </c>
      <c r="I418" s="40" t="str">
        <f t="shared" si="20"/>
        <v/>
      </c>
    </row>
    <row r="419" spans="7:9" x14ac:dyDescent="0.25">
      <c r="G419" s="40" t="str">
        <f t="shared" si="18"/>
        <v/>
      </c>
      <c r="H419" s="40" t="str">
        <f t="shared" si="19"/>
        <v/>
      </c>
      <c r="I419" s="40" t="str">
        <f t="shared" si="20"/>
        <v/>
      </c>
    </row>
    <row r="420" spans="7:9" x14ac:dyDescent="0.25">
      <c r="G420" s="40" t="str">
        <f t="shared" si="18"/>
        <v/>
      </c>
      <c r="H420" s="40" t="str">
        <f t="shared" si="19"/>
        <v/>
      </c>
      <c r="I420" s="40" t="str">
        <f t="shared" si="20"/>
        <v/>
      </c>
    </row>
    <row r="421" spans="7:9" x14ac:dyDescent="0.25">
      <c r="G421" s="40" t="str">
        <f t="shared" si="18"/>
        <v/>
      </c>
      <c r="H421" s="40" t="str">
        <f t="shared" si="19"/>
        <v/>
      </c>
      <c r="I421" s="40" t="str">
        <f t="shared" si="20"/>
        <v/>
      </c>
    </row>
    <row r="422" spans="7:9" x14ac:dyDescent="0.25">
      <c r="G422" s="40" t="str">
        <f t="shared" si="18"/>
        <v/>
      </c>
      <c r="H422" s="40" t="str">
        <f t="shared" si="19"/>
        <v/>
      </c>
      <c r="I422" s="40" t="str">
        <f t="shared" si="20"/>
        <v/>
      </c>
    </row>
    <row r="423" spans="7:9" x14ac:dyDescent="0.25">
      <c r="G423" s="40" t="str">
        <f t="shared" si="18"/>
        <v/>
      </c>
      <c r="H423" s="40" t="str">
        <f t="shared" si="19"/>
        <v/>
      </c>
      <c r="I423" s="40" t="str">
        <f t="shared" si="20"/>
        <v/>
      </c>
    </row>
    <row r="424" spans="7:9" x14ac:dyDescent="0.25">
      <c r="G424" s="40" t="str">
        <f t="shared" si="18"/>
        <v/>
      </c>
      <c r="H424" s="40" t="str">
        <f t="shared" si="19"/>
        <v/>
      </c>
      <c r="I424" s="40" t="str">
        <f t="shared" si="20"/>
        <v/>
      </c>
    </row>
    <row r="425" spans="7:9" x14ac:dyDescent="0.25">
      <c r="G425" s="40" t="str">
        <f t="shared" si="18"/>
        <v/>
      </c>
      <c r="H425" s="40" t="str">
        <f t="shared" si="19"/>
        <v/>
      </c>
      <c r="I425" s="40" t="str">
        <f t="shared" si="20"/>
        <v/>
      </c>
    </row>
    <row r="426" spans="7:9" x14ac:dyDescent="0.25">
      <c r="G426" s="40" t="str">
        <f t="shared" si="18"/>
        <v/>
      </c>
      <c r="H426" s="40" t="str">
        <f t="shared" si="19"/>
        <v/>
      </c>
      <c r="I426" s="40" t="str">
        <f t="shared" si="20"/>
        <v/>
      </c>
    </row>
    <row r="427" spans="7:9" x14ac:dyDescent="0.25">
      <c r="G427" s="40" t="str">
        <f t="shared" si="18"/>
        <v/>
      </c>
      <c r="H427" s="40" t="str">
        <f t="shared" si="19"/>
        <v/>
      </c>
      <c r="I427" s="40" t="str">
        <f t="shared" si="20"/>
        <v/>
      </c>
    </row>
    <row r="428" spans="7:9" x14ac:dyDescent="0.25">
      <c r="G428" s="40" t="str">
        <f t="shared" si="18"/>
        <v/>
      </c>
      <c r="H428" s="40" t="str">
        <f t="shared" si="19"/>
        <v/>
      </c>
      <c r="I428" s="40" t="str">
        <f t="shared" si="20"/>
        <v/>
      </c>
    </row>
    <row r="429" spans="7:9" x14ac:dyDescent="0.25">
      <c r="G429" s="40" t="str">
        <f t="shared" si="18"/>
        <v/>
      </c>
      <c r="H429" s="40" t="str">
        <f t="shared" si="19"/>
        <v/>
      </c>
      <c r="I429" s="40" t="str">
        <f t="shared" si="20"/>
        <v/>
      </c>
    </row>
    <row r="430" spans="7:9" x14ac:dyDescent="0.25">
      <c r="G430" s="40" t="str">
        <f t="shared" si="18"/>
        <v/>
      </c>
      <c r="H430" s="40" t="str">
        <f t="shared" si="19"/>
        <v/>
      </c>
      <c r="I430" s="40" t="str">
        <f t="shared" si="20"/>
        <v/>
      </c>
    </row>
    <row r="431" spans="7:9" x14ac:dyDescent="0.25">
      <c r="G431" s="40" t="str">
        <f t="shared" si="18"/>
        <v/>
      </c>
      <c r="H431" s="40" t="str">
        <f t="shared" si="19"/>
        <v/>
      </c>
      <c r="I431" s="40" t="str">
        <f t="shared" si="20"/>
        <v/>
      </c>
    </row>
    <row r="432" spans="7:9" x14ac:dyDescent="0.25">
      <c r="G432" s="40" t="str">
        <f t="shared" si="18"/>
        <v/>
      </c>
      <c r="H432" s="40" t="str">
        <f t="shared" si="19"/>
        <v/>
      </c>
      <c r="I432" s="40" t="str">
        <f t="shared" si="20"/>
        <v/>
      </c>
    </row>
    <row r="433" spans="7:9" x14ac:dyDescent="0.25">
      <c r="G433" s="40" t="str">
        <f t="shared" si="18"/>
        <v/>
      </c>
      <c r="H433" s="40" t="str">
        <f t="shared" si="19"/>
        <v/>
      </c>
      <c r="I433" s="40" t="str">
        <f t="shared" si="20"/>
        <v/>
      </c>
    </row>
    <row r="434" spans="7:9" x14ac:dyDescent="0.25">
      <c r="G434" s="40" t="str">
        <f t="shared" si="18"/>
        <v/>
      </c>
      <c r="H434" s="40" t="str">
        <f t="shared" si="19"/>
        <v/>
      </c>
      <c r="I434" s="40" t="str">
        <f t="shared" si="20"/>
        <v/>
      </c>
    </row>
    <row r="435" spans="7:9" x14ac:dyDescent="0.25">
      <c r="G435" s="40" t="str">
        <f t="shared" si="18"/>
        <v/>
      </c>
      <c r="H435" s="40" t="str">
        <f t="shared" si="19"/>
        <v/>
      </c>
      <c r="I435" s="40" t="str">
        <f t="shared" si="20"/>
        <v/>
      </c>
    </row>
    <row r="436" spans="7:9" x14ac:dyDescent="0.25">
      <c r="G436" s="40" t="str">
        <f t="shared" si="18"/>
        <v/>
      </c>
      <c r="H436" s="40" t="str">
        <f t="shared" si="19"/>
        <v/>
      </c>
      <c r="I436" s="40" t="str">
        <f t="shared" si="20"/>
        <v/>
      </c>
    </row>
    <row r="437" spans="7:9" x14ac:dyDescent="0.25">
      <c r="G437" s="40" t="str">
        <f t="shared" si="18"/>
        <v/>
      </c>
      <c r="H437" s="40" t="str">
        <f t="shared" si="19"/>
        <v/>
      </c>
      <c r="I437" s="40" t="str">
        <f t="shared" si="20"/>
        <v/>
      </c>
    </row>
    <row r="438" spans="7:9" x14ac:dyDescent="0.25">
      <c r="G438" s="40" t="str">
        <f t="shared" si="18"/>
        <v/>
      </c>
      <c r="H438" s="40" t="str">
        <f t="shared" si="19"/>
        <v/>
      </c>
      <c r="I438" s="40" t="str">
        <f t="shared" si="20"/>
        <v/>
      </c>
    </row>
    <row r="439" spans="7:9" x14ac:dyDescent="0.25">
      <c r="G439" s="40" t="str">
        <f t="shared" si="18"/>
        <v/>
      </c>
      <c r="H439" s="40" t="str">
        <f t="shared" si="19"/>
        <v/>
      </c>
      <c r="I439" s="40" t="str">
        <f t="shared" si="20"/>
        <v/>
      </c>
    </row>
    <row r="440" spans="7:9" x14ac:dyDescent="0.25">
      <c r="G440" s="40" t="str">
        <f t="shared" si="18"/>
        <v/>
      </c>
      <c r="H440" s="40" t="str">
        <f t="shared" si="19"/>
        <v/>
      </c>
      <c r="I440" s="40" t="str">
        <f t="shared" si="20"/>
        <v/>
      </c>
    </row>
    <row r="441" spans="7:9" x14ac:dyDescent="0.25">
      <c r="G441" s="40" t="str">
        <f t="shared" si="18"/>
        <v/>
      </c>
      <c r="H441" s="40" t="str">
        <f t="shared" si="19"/>
        <v/>
      </c>
      <c r="I441" s="40" t="str">
        <f t="shared" si="20"/>
        <v/>
      </c>
    </row>
    <row r="442" spans="7:9" x14ac:dyDescent="0.25">
      <c r="G442" s="40" t="str">
        <f t="shared" si="18"/>
        <v/>
      </c>
      <c r="H442" s="40" t="str">
        <f t="shared" si="19"/>
        <v/>
      </c>
      <c r="I442" s="40" t="str">
        <f t="shared" si="20"/>
        <v/>
      </c>
    </row>
    <row r="443" spans="7:9" x14ac:dyDescent="0.25">
      <c r="G443" s="40" t="str">
        <f t="shared" si="18"/>
        <v/>
      </c>
      <c r="H443" s="40" t="str">
        <f t="shared" si="19"/>
        <v/>
      </c>
      <c r="I443" s="40" t="str">
        <f t="shared" si="20"/>
        <v/>
      </c>
    </row>
    <row r="444" spans="7:9" x14ac:dyDescent="0.25">
      <c r="G444" s="40" t="str">
        <f t="shared" si="18"/>
        <v/>
      </c>
      <c r="H444" s="40" t="str">
        <f t="shared" si="19"/>
        <v/>
      </c>
      <c r="I444" s="40" t="str">
        <f t="shared" si="20"/>
        <v/>
      </c>
    </row>
    <row r="445" spans="7:9" x14ac:dyDescent="0.25">
      <c r="G445" s="40" t="str">
        <f t="shared" si="18"/>
        <v/>
      </c>
      <c r="H445" s="40" t="str">
        <f t="shared" si="19"/>
        <v/>
      </c>
      <c r="I445" s="40" t="str">
        <f t="shared" si="20"/>
        <v/>
      </c>
    </row>
    <row r="446" spans="7:9" x14ac:dyDescent="0.25">
      <c r="G446" s="40" t="str">
        <f t="shared" si="18"/>
        <v/>
      </c>
      <c r="H446" s="40" t="str">
        <f t="shared" si="19"/>
        <v/>
      </c>
      <c r="I446" s="40" t="str">
        <f t="shared" si="20"/>
        <v/>
      </c>
    </row>
    <row r="447" spans="7:9" x14ac:dyDescent="0.25">
      <c r="G447" s="40" t="str">
        <f t="shared" si="18"/>
        <v/>
      </c>
      <c r="H447" s="40" t="str">
        <f t="shared" si="19"/>
        <v/>
      </c>
      <c r="I447" s="40" t="str">
        <f t="shared" si="20"/>
        <v/>
      </c>
    </row>
    <row r="448" spans="7:9" x14ac:dyDescent="0.25">
      <c r="G448" s="40" t="str">
        <f t="shared" si="18"/>
        <v/>
      </c>
      <c r="H448" s="40" t="str">
        <f t="shared" si="19"/>
        <v/>
      </c>
      <c r="I448" s="40" t="str">
        <f t="shared" si="20"/>
        <v/>
      </c>
    </row>
    <row r="449" spans="7:9" x14ac:dyDescent="0.25">
      <c r="G449" s="40" t="str">
        <f t="shared" si="18"/>
        <v/>
      </c>
      <c r="H449" s="40" t="str">
        <f t="shared" si="19"/>
        <v/>
      </c>
      <c r="I449" s="40" t="str">
        <f t="shared" si="20"/>
        <v/>
      </c>
    </row>
    <row r="450" spans="7:9" x14ac:dyDescent="0.25">
      <c r="G450" s="40" t="str">
        <f t="shared" si="18"/>
        <v/>
      </c>
      <c r="H450" s="40" t="str">
        <f t="shared" si="19"/>
        <v/>
      </c>
      <c r="I450" s="40" t="str">
        <f t="shared" si="20"/>
        <v/>
      </c>
    </row>
    <row r="451" spans="7:9" x14ac:dyDescent="0.25">
      <c r="G451" s="40" t="str">
        <f t="shared" si="18"/>
        <v/>
      </c>
      <c r="H451" s="40" t="str">
        <f t="shared" si="19"/>
        <v/>
      </c>
      <c r="I451" s="40" t="str">
        <f t="shared" si="20"/>
        <v/>
      </c>
    </row>
    <row r="452" spans="7:9" x14ac:dyDescent="0.25">
      <c r="G452" s="40" t="str">
        <f t="shared" ref="G452:G515" si="21">IF(F452&gt;0,ROUNDDOWN($K$3/F452/$K$6*(1-$K$9),2),"")</f>
        <v/>
      </c>
      <c r="H452" s="40" t="str">
        <f t="shared" ref="H452:H515" si="22">IF(AND(ISNUMBER($D452),ISNUMBER($B452)), $B452/D452, "")</f>
        <v/>
      </c>
      <c r="I452" s="40" t="str">
        <f t="shared" ref="I452:I515" si="23">IF(AND(ISNUMBER($D452),ISNUMBER($C452)), $C452/D452, "")</f>
        <v/>
      </c>
    </row>
    <row r="453" spans="7:9" x14ac:dyDescent="0.25">
      <c r="G453" s="40" t="str">
        <f t="shared" si="21"/>
        <v/>
      </c>
      <c r="H453" s="40" t="str">
        <f t="shared" si="22"/>
        <v/>
      </c>
      <c r="I453" s="40" t="str">
        <f t="shared" si="23"/>
        <v/>
      </c>
    </row>
    <row r="454" spans="7:9" x14ac:dyDescent="0.25">
      <c r="G454" s="40" t="str">
        <f t="shared" si="21"/>
        <v/>
      </c>
      <c r="H454" s="40" t="str">
        <f t="shared" si="22"/>
        <v/>
      </c>
      <c r="I454" s="40" t="str">
        <f t="shared" si="23"/>
        <v/>
      </c>
    </row>
    <row r="455" spans="7:9" x14ac:dyDescent="0.25">
      <c r="G455" s="40" t="str">
        <f t="shared" si="21"/>
        <v/>
      </c>
      <c r="H455" s="40" t="str">
        <f t="shared" si="22"/>
        <v/>
      </c>
      <c r="I455" s="40" t="str">
        <f t="shared" si="23"/>
        <v/>
      </c>
    </row>
    <row r="456" spans="7:9" x14ac:dyDescent="0.25">
      <c r="G456" s="40" t="str">
        <f t="shared" si="21"/>
        <v/>
      </c>
      <c r="H456" s="40" t="str">
        <f t="shared" si="22"/>
        <v/>
      </c>
      <c r="I456" s="40" t="str">
        <f t="shared" si="23"/>
        <v/>
      </c>
    </row>
    <row r="457" spans="7:9" x14ac:dyDescent="0.25">
      <c r="G457" s="40" t="str">
        <f t="shared" si="21"/>
        <v/>
      </c>
      <c r="H457" s="40" t="str">
        <f t="shared" si="22"/>
        <v/>
      </c>
      <c r="I457" s="40" t="str">
        <f t="shared" si="23"/>
        <v/>
      </c>
    </row>
    <row r="458" spans="7:9" x14ac:dyDescent="0.25">
      <c r="G458" s="40" t="str">
        <f t="shared" si="21"/>
        <v/>
      </c>
      <c r="H458" s="40" t="str">
        <f t="shared" si="22"/>
        <v/>
      </c>
      <c r="I458" s="40" t="str">
        <f t="shared" si="23"/>
        <v/>
      </c>
    </row>
    <row r="459" spans="7:9" x14ac:dyDescent="0.25">
      <c r="G459" s="40" t="str">
        <f t="shared" si="21"/>
        <v/>
      </c>
      <c r="H459" s="40" t="str">
        <f t="shared" si="22"/>
        <v/>
      </c>
      <c r="I459" s="40" t="str">
        <f t="shared" si="23"/>
        <v/>
      </c>
    </row>
    <row r="460" spans="7:9" x14ac:dyDescent="0.25">
      <c r="G460" s="40" t="str">
        <f t="shared" si="21"/>
        <v/>
      </c>
      <c r="H460" s="40" t="str">
        <f t="shared" si="22"/>
        <v/>
      </c>
      <c r="I460" s="40" t="str">
        <f t="shared" si="23"/>
        <v/>
      </c>
    </row>
    <row r="461" spans="7:9" x14ac:dyDescent="0.25">
      <c r="G461" s="40" t="str">
        <f t="shared" si="21"/>
        <v/>
      </c>
      <c r="H461" s="40" t="str">
        <f t="shared" si="22"/>
        <v/>
      </c>
      <c r="I461" s="40" t="str">
        <f t="shared" si="23"/>
        <v/>
      </c>
    </row>
    <row r="462" spans="7:9" x14ac:dyDescent="0.25">
      <c r="G462" s="40" t="str">
        <f t="shared" si="21"/>
        <v/>
      </c>
      <c r="H462" s="40" t="str">
        <f t="shared" si="22"/>
        <v/>
      </c>
      <c r="I462" s="40" t="str">
        <f t="shared" si="23"/>
        <v/>
      </c>
    </row>
    <row r="463" spans="7:9" x14ac:dyDescent="0.25">
      <c r="G463" s="40" t="str">
        <f t="shared" si="21"/>
        <v/>
      </c>
      <c r="H463" s="40" t="str">
        <f t="shared" si="22"/>
        <v/>
      </c>
      <c r="I463" s="40" t="str">
        <f t="shared" si="23"/>
        <v/>
      </c>
    </row>
    <row r="464" spans="7:9" x14ac:dyDescent="0.25">
      <c r="G464" s="40" t="str">
        <f t="shared" si="21"/>
        <v/>
      </c>
      <c r="H464" s="40" t="str">
        <f t="shared" si="22"/>
        <v/>
      </c>
      <c r="I464" s="40" t="str">
        <f t="shared" si="23"/>
        <v/>
      </c>
    </row>
    <row r="465" spans="7:9" x14ac:dyDescent="0.25">
      <c r="G465" s="40" t="str">
        <f t="shared" si="21"/>
        <v/>
      </c>
      <c r="H465" s="40" t="str">
        <f t="shared" si="22"/>
        <v/>
      </c>
      <c r="I465" s="40" t="str">
        <f t="shared" si="23"/>
        <v/>
      </c>
    </row>
    <row r="466" spans="7:9" x14ac:dyDescent="0.25">
      <c r="G466" s="40" t="str">
        <f t="shared" si="21"/>
        <v/>
      </c>
      <c r="H466" s="40" t="str">
        <f t="shared" si="22"/>
        <v/>
      </c>
      <c r="I466" s="40" t="str">
        <f t="shared" si="23"/>
        <v/>
      </c>
    </row>
    <row r="467" spans="7:9" x14ac:dyDescent="0.25">
      <c r="G467" s="40" t="str">
        <f t="shared" si="21"/>
        <v/>
      </c>
      <c r="H467" s="40" t="str">
        <f t="shared" si="22"/>
        <v/>
      </c>
      <c r="I467" s="40" t="str">
        <f t="shared" si="23"/>
        <v/>
      </c>
    </row>
    <row r="468" spans="7:9" x14ac:dyDescent="0.25">
      <c r="G468" s="40" t="str">
        <f t="shared" si="21"/>
        <v/>
      </c>
      <c r="H468" s="40" t="str">
        <f t="shared" si="22"/>
        <v/>
      </c>
      <c r="I468" s="40" t="str">
        <f t="shared" si="23"/>
        <v/>
      </c>
    </row>
    <row r="469" spans="7:9" x14ac:dyDescent="0.25">
      <c r="G469" s="40" t="str">
        <f t="shared" si="21"/>
        <v/>
      </c>
      <c r="H469" s="40" t="str">
        <f t="shared" si="22"/>
        <v/>
      </c>
      <c r="I469" s="40" t="str">
        <f t="shared" si="23"/>
        <v/>
      </c>
    </row>
    <row r="470" spans="7:9" x14ac:dyDescent="0.25">
      <c r="G470" s="40" t="str">
        <f t="shared" si="21"/>
        <v/>
      </c>
      <c r="H470" s="40" t="str">
        <f t="shared" si="22"/>
        <v/>
      </c>
      <c r="I470" s="40" t="str">
        <f t="shared" si="23"/>
        <v/>
      </c>
    </row>
    <row r="471" spans="7:9" x14ac:dyDescent="0.25">
      <c r="G471" s="40" t="str">
        <f t="shared" si="21"/>
        <v/>
      </c>
      <c r="H471" s="40" t="str">
        <f t="shared" si="22"/>
        <v/>
      </c>
      <c r="I471" s="40" t="str">
        <f t="shared" si="23"/>
        <v/>
      </c>
    </row>
    <row r="472" spans="7:9" x14ac:dyDescent="0.25">
      <c r="G472" s="40" t="str">
        <f t="shared" si="21"/>
        <v/>
      </c>
      <c r="H472" s="40" t="str">
        <f t="shared" si="22"/>
        <v/>
      </c>
      <c r="I472" s="40" t="str">
        <f t="shared" si="23"/>
        <v/>
      </c>
    </row>
    <row r="473" spans="7:9" x14ac:dyDescent="0.25">
      <c r="G473" s="40" t="str">
        <f t="shared" si="21"/>
        <v/>
      </c>
      <c r="H473" s="40" t="str">
        <f t="shared" si="22"/>
        <v/>
      </c>
      <c r="I473" s="40" t="str">
        <f t="shared" si="23"/>
        <v/>
      </c>
    </row>
    <row r="474" spans="7:9" x14ac:dyDescent="0.25">
      <c r="G474" s="40" t="str">
        <f t="shared" si="21"/>
        <v/>
      </c>
      <c r="H474" s="40" t="str">
        <f t="shared" si="22"/>
        <v/>
      </c>
      <c r="I474" s="40" t="str">
        <f t="shared" si="23"/>
        <v/>
      </c>
    </row>
    <row r="475" spans="7:9" x14ac:dyDescent="0.25">
      <c r="G475" s="40" t="str">
        <f t="shared" si="21"/>
        <v/>
      </c>
      <c r="H475" s="40" t="str">
        <f t="shared" si="22"/>
        <v/>
      </c>
      <c r="I475" s="40" t="str">
        <f t="shared" si="23"/>
        <v/>
      </c>
    </row>
    <row r="476" spans="7:9" x14ac:dyDescent="0.25">
      <c r="G476" s="40" t="str">
        <f t="shared" si="21"/>
        <v/>
      </c>
      <c r="H476" s="40" t="str">
        <f t="shared" si="22"/>
        <v/>
      </c>
      <c r="I476" s="40" t="str">
        <f t="shared" si="23"/>
        <v/>
      </c>
    </row>
    <row r="477" spans="7:9" x14ac:dyDescent="0.25">
      <c r="G477" s="40" t="str">
        <f t="shared" si="21"/>
        <v/>
      </c>
      <c r="H477" s="40" t="str">
        <f t="shared" si="22"/>
        <v/>
      </c>
      <c r="I477" s="40" t="str">
        <f t="shared" si="23"/>
        <v/>
      </c>
    </row>
    <row r="478" spans="7:9" x14ac:dyDescent="0.25">
      <c r="G478" s="40" t="str">
        <f t="shared" si="21"/>
        <v/>
      </c>
      <c r="H478" s="40" t="str">
        <f t="shared" si="22"/>
        <v/>
      </c>
      <c r="I478" s="40" t="str">
        <f t="shared" si="23"/>
        <v/>
      </c>
    </row>
    <row r="479" spans="7:9" x14ac:dyDescent="0.25">
      <c r="G479" s="40" t="str">
        <f t="shared" si="21"/>
        <v/>
      </c>
      <c r="H479" s="40" t="str">
        <f t="shared" si="22"/>
        <v/>
      </c>
      <c r="I479" s="40" t="str">
        <f t="shared" si="23"/>
        <v/>
      </c>
    </row>
    <row r="480" spans="7:9" x14ac:dyDescent="0.25">
      <c r="G480" s="40" t="str">
        <f t="shared" si="21"/>
        <v/>
      </c>
      <c r="H480" s="40" t="str">
        <f t="shared" si="22"/>
        <v/>
      </c>
      <c r="I480" s="40" t="str">
        <f t="shared" si="23"/>
        <v/>
      </c>
    </row>
    <row r="481" spans="7:9" x14ac:dyDescent="0.25">
      <c r="G481" s="40" t="str">
        <f t="shared" si="21"/>
        <v/>
      </c>
      <c r="H481" s="40" t="str">
        <f t="shared" si="22"/>
        <v/>
      </c>
      <c r="I481" s="40" t="str">
        <f t="shared" si="23"/>
        <v/>
      </c>
    </row>
    <row r="482" spans="7:9" x14ac:dyDescent="0.25">
      <c r="G482" s="40" t="str">
        <f t="shared" si="21"/>
        <v/>
      </c>
      <c r="H482" s="40" t="str">
        <f t="shared" si="22"/>
        <v/>
      </c>
      <c r="I482" s="40" t="str">
        <f t="shared" si="23"/>
        <v/>
      </c>
    </row>
    <row r="483" spans="7:9" x14ac:dyDescent="0.25">
      <c r="G483" s="40" t="str">
        <f t="shared" si="21"/>
        <v/>
      </c>
      <c r="H483" s="40" t="str">
        <f t="shared" si="22"/>
        <v/>
      </c>
      <c r="I483" s="40" t="str">
        <f t="shared" si="23"/>
        <v/>
      </c>
    </row>
    <row r="484" spans="7:9" x14ac:dyDescent="0.25">
      <c r="G484" s="40" t="str">
        <f t="shared" si="21"/>
        <v/>
      </c>
      <c r="H484" s="40" t="str">
        <f t="shared" si="22"/>
        <v/>
      </c>
      <c r="I484" s="40" t="str">
        <f t="shared" si="23"/>
        <v/>
      </c>
    </row>
    <row r="485" spans="7:9" x14ac:dyDescent="0.25">
      <c r="G485" s="40" t="str">
        <f t="shared" si="21"/>
        <v/>
      </c>
      <c r="H485" s="40" t="str">
        <f t="shared" si="22"/>
        <v/>
      </c>
      <c r="I485" s="40" t="str">
        <f t="shared" si="23"/>
        <v/>
      </c>
    </row>
    <row r="486" spans="7:9" x14ac:dyDescent="0.25">
      <c r="G486" s="40" t="str">
        <f t="shared" si="21"/>
        <v/>
      </c>
      <c r="H486" s="40" t="str">
        <f t="shared" si="22"/>
        <v/>
      </c>
      <c r="I486" s="40" t="str">
        <f t="shared" si="23"/>
        <v/>
      </c>
    </row>
    <row r="487" spans="7:9" x14ac:dyDescent="0.25">
      <c r="G487" s="40" t="str">
        <f t="shared" si="21"/>
        <v/>
      </c>
      <c r="H487" s="40" t="str">
        <f t="shared" si="22"/>
        <v/>
      </c>
      <c r="I487" s="40" t="str">
        <f t="shared" si="23"/>
        <v/>
      </c>
    </row>
    <row r="488" spans="7:9" x14ac:dyDescent="0.25">
      <c r="G488" s="40" t="str">
        <f t="shared" si="21"/>
        <v/>
      </c>
      <c r="H488" s="40" t="str">
        <f t="shared" si="22"/>
        <v/>
      </c>
      <c r="I488" s="40" t="str">
        <f t="shared" si="23"/>
        <v/>
      </c>
    </row>
    <row r="489" spans="7:9" x14ac:dyDescent="0.25">
      <c r="G489" s="40" t="str">
        <f t="shared" si="21"/>
        <v/>
      </c>
      <c r="H489" s="40" t="str">
        <f t="shared" si="22"/>
        <v/>
      </c>
      <c r="I489" s="40" t="str">
        <f t="shared" si="23"/>
        <v/>
      </c>
    </row>
    <row r="490" spans="7:9" x14ac:dyDescent="0.25">
      <c r="G490" s="40" t="str">
        <f t="shared" si="21"/>
        <v/>
      </c>
      <c r="H490" s="40" t="str">
        <f t="shared" si="22"/>
        <v/>
      </c>
      <c r="I490" s="40" t="str">
        <f t="shared" si="23"/>
        <v/>
      </c>
    </row>
    <row r="491" spans="7:9" x14ac:dyDescent="0.25">
      <c r="G491" s="40" t="str">
        <f t="shared" si="21"/>
        <v/>
      </c>
      <c r="H491" s="40" t="str">
        <f t="shared" si="22"/>
        <v/>
      </c>
      <c r="I491" s="40" t="str">
        <f t="shared" si="23"/>
        <v/>
      </c>
    </row>
    <row r="492" spans="7:9" x14ac:dyDescent="0.25">
      <c r="G492" s="40" t="str">
        <f t="shared" si="21"/>
        <v/>
      </c>
      <c r="H492" s="40" t="str">
        <f t="shared" si="22"/>
        <v/>
      </c>
      <c r="I492" s="40" t="str">
        <f t="shared" si="23"/>
        <v/>
      </c>
    </row>
    <row r="493" spans="7:9" x14ac:dyDescent="0.25">
      <c r="G493" s="40" t="str">
        <f t="shared" si="21"/>
        <v/>
      </c>
      <c r="H493" s="40" t="str">
        <f t="shared" si="22"/>
        <v/>
      </c>
      <c r="I493" s="40" t="str">
        <f t="shared" si="23"/>
        <v/>
      </c>
    </row>
    <row r="494" spans="7:9" x14ac:dyDescent="0.25">
      <c r="G494" s="40" t="str">
        <f t="shared" si="21"/>
        <v/>
      </c>
      <c r="H494" s="40" t="str">
        <f t="shared" si="22"/>
        <v/>
      </c>
      <c r="I494" s="40" t="str">
        <f t="shared" si="23"/>
        <v/>
      </c>
    </row>
    <row r="495" spans="7:9" x14ac:dyDescent="0.25">
      <c r="G495" s="40" t="str">
        <f t="shared" si="21"/>
        <v/>
      </c>
      <c r="H495" s="40" t="str">
        <f t="shared" si="22"/>
        <v/>
      </c>
      <c r="I495" s="40" t="str">
        <f t="shared" si="23"/>
        <v/>
      </c>
    </row>
    <row r="496" spans="7:9" x14ac:dyDescent="0.25">
      <c r="G496" s="40" t="str">
        <f t="shared" si="21"/>
        <v/>
      </c>
      <c r="H496" s="40" t="str">
        <f t="shared" si="22"/>
        <v/>
      </c>
      <c r="I496" s="40" t="str">
        <f t="shared" si="23"/>
        <v/>
      </c>
    </row>
    <row r="497" spans="7:9" x14ac:dyDescent="0.25">
      <c r="G497" s="40" t="str">
        <f t="shared" si="21"/>
        <v/>
      </c>
      <c r="H497" s="40" t="str">
        <f t="shared" si="22"/>
        <v/>
      </c>
      <c r="I497" s="40" t="str">
        <f t="shared" si="23"/>
        <v/>
      </c>
    </row>
    <row r="498" spans="7:9" x14ac:dyDescent="0.25">
      <c r="G498" s="40" t="str">
        <f t="shared" si="21"/>
        <v/>
      </c>
      <c r="H498" s="40" t="str">
        <f t="shared" si="22"/>
        <v/>
      </c>
      <c r="I498" s="40" t="str">
        <f t="shared" si="23"/>
        <v/>
      </c>
    </row>
    <row r="499" spans="7:9" x14ac:dyDescent="0.25">
      <c r="G499" s="40" t="str">
        <f t="shared" si="21"/>
        <v/>
      </c>
      <c r="H499" s="40" t="str">
        <f t="shared" si="22"/>
        <v/>
      </c>
      <c r="I499" s="40" t="str">
        <f t="shared" si="23"/>
        <v/>
      </c>
    </row>
    <row r="500" spans="7:9" x14ac:dyDescent="0.25">
      <c r="G500" s="40" t="str">
        <f t="shared" si="21"/>
        <v/>
      </c>
      <c r="H500" s="40" t="str">
        <f t="shared" si="22"/>
        <v/>
      </c>
      <c r="I500" s="40" t="str">
        <f t="shared" si="23"/>
        <v/>
      </c>
    </row>
    <row r="501" spans="7:9" x14ac:dyDescent="0.25">
      <c r="G501" s="40" t="str">
        <f t="shared" si="21"/>
        <v/>
      </c>
      <c r="H501" s="40" t="str">
        <f t="shared" si="22"/>
        <v/>
      </c>
      <c r="I501" s="40" t="str">
        <f t="shared" si="23"/>
        <v/>
      </c>
    </row>
    <row r="502" spans="7:9" x14ac:dyDescent="0.25">
      <c r="G502" s="40" t="str">
        <f t="shared" si="21"/>
        <v/>
      </c>
      <c r="H502" s="40" t="str">
        <f t="shared" si="22"/>
        <v/>
      </c>
      <c r="I502" s="40" t="str">
        <f t="shared" si="23"/>
        <v/>
      </c>
    </row>
    <row r="503" spans="7:9" x14ac:dyDescent="0.25">
      <c r="G503" s="40" t="str">
        <f t="shared" si="21"/>
        <v/>
      </c>
      <c r="H503" s="40" t="str">
        <f t="shared" si="22"/>
        <v/>
      </c>
      <c r="I503" s="40" t="str">
        <f t="shared" si="23"/>
        <v/>
      </c>
    </row>
    <row r="504" spans="7:9" x14ac:dyDescent="0.25">
      <c r="G504" s="40" t="str">
        <f t="shared" si="21"/>
        <v/>
      </c>
      <c r="H504" s="40" t="str">
        <f t="shared" si="22"/>
        <v/>
      </c>
      <c r="I504" s="40" t="str">
        <f t="shared" si="23"/>
        <v/>
      </c>
    </row>
    <row r="505" spans="7:9" x14ac:dyDescent="0.25">
      <c r="G505" s="40" t="str">
        <f t="shared" si="21"/>
        <v/>
      </c>
      <c r="H505" s="40" t="str">
        <f t="shared" si="22"/>
        <v/>
      </c>
      <c r="I505" s="40" t="str">
        <f t="shared" si="23"/>
        <v/>
      </c>
    </row>
    <row r="506" spans="7:9" x14ac:dyDescent="0.25">
      <c r="G506" s="40" t="str">
        <f t="shared" si="21"/>
        <v/>
      </c>
      <c r="H506" s="40" t="str">
        <f t="shared" si="22"/>
        <v/>
      </c>
      <c r="I506" s="40" t="str">
        <f t="shared" si="23"/>
        <v/>
      </c>
    </row>
    <row r="507" spans="7:9" x14ac:dyDescent="0.25">
      <c r="G507" s="40" t="str">
        <f t="shared" si="21"/>
        <v/>
      </c>
      <c r="H507" s="40" t="str">
        <f t="shared" si="22"/>
        <v/>
      </c>
      <c r="I507" s="40" t="str">
        <f t="shared" si="23"/>
        <v/>
      </c>
    </row>
    <row r="508" spans="7:9" x14ac:dyDescent="0.25">
      <c r="G508" s="40" t="str">
        <f t="shared" si="21"/>
        <v/>
      </c>
      <c r="H508" s="40" t="str">
        <f t="shared" si="22"/>
        <v/>
      </c>
      <c r="I508" s="40" t="str">
        <f t="shared" si="23"/>
        <v/>
      </c>
    </row>
    <row r="509" spans="7:9" x14ac:dyDescent="0.25">
      <c r="G509" s="40" t="str">
        <f t="shared" si="21"/>
        <v/>
      </c>
      <c r="H509" s="40" t="str">
        <f t="shared" si="22"/>
        <v/>
      </c>
      <c r="I509" s="40" t="str">
        <f t="shared" si="23"/>
        <v/>
      </c>
    </row>
    <row r="510" spans="7:9" x14ac:dyDescent="0.25">
      <c r="G510" s="40" t="str">
        <f t="shared" si="21"/>
        <v/>
      </c>
      <c r="H510" s="40" t="str">
        <f t="shared" si="22"/>
        <v/>
      </c>
      <c r="I510" s="40" t="str">
        <f t="shared" si="23"/>
        <v/>
      </c>
    </row>
    <row r="511" spans="7:9" x14ac:dyDescent="0.25">
      <c r="G511" s="40" t="str">
        <f t="shared" si="21"/>
        <v/>
      </c>
      <c r="H511" s="40" t="str">
        <f t="shared" si="22"/>
        <v/>
      </c>
      <c r="I511" s="40" t="str">
        <f t="shared" si="23"/>
        <v/>
      </c>
    </row>
    <row r="512" spans="7:9" x14ac:dyDescent="0.25">
      <c r="G512" s="40" t="str">
        <f t="shared" si="21"/>
        <v/>
      </c>
      <c r="H512" s="40" t="str">
        <f t="shared" si="22"/>
        <v/>
      </c>
      <c r="I512" s="40" t="str">
        <f t="shared" si="23"/>
        <v/>
      </c>
    </row>
    <row r="513" spans="7:9" x14ac:dyDescent="0.25">
      <c r="G513" s="40" t="str">
        <f t="shared" si="21"/>
        <v/>
      </c>
      <c r="H513" s="40" t="str">
        <f t="shared" si="22"/>
        <v/>
      </c>
      <c r="I513" s="40" t="str">
        <f t="shared" si="23"/>
        <v/>
      </c>
    </row>
    <row r="514" spans="7:9" x14ac:dyDescent="0.25">
      <c r="G514" s="40" t="str">
        <f t="shared" si="21"/>
        <v/>
      </c>
      <c r="H514" s="40" t="str">
        <f t="shared" si="22"/>
        <v/>
      </c>
      <c r="I514" s="40" t="str">
        <f t="shared" si="23"/>
        <v/>
      </c>
    </row>
    <row r="515" spans="7:9" x14ac:dyDescent="0.25">
      <c r="G515" s="40" t="str">
        <f t="shared" si="21"/>
        <v/>
      </c>
      <c r="H515" s="40" t="str">
        <f t="shared" si="22"/>
        <v/>
      </c>
      <c r="I515" s="40" t="str">
        <f t="shared" si="23"/>
        <v/>
      </c>
    </row>
    <row r="516" spans="7:9" x14ac:dyDescent="0.25">
      <c r="G516" s="40" t="str">
        <f t="shared" ref="G516:G579" si="24">IF(F516&gt;0,ROUNDDOWN($K$3/F516/$K$6*(1-$K$9),2),"")</f>
        <v/>
      </c>
      <c r="H516" s="40" t="str">
        <f t="shared" ref="H516:H579" si="25">IF(AND(ISNUMBER($D516),ISNUMBER($B516)), $B516/D516, "")</f>
        <v/>
      </c>
      <c r="I516" s="40" t="str">
        <f t="shared" ref="I516:I579" si="26">IF(AND(ISNUMBER($D516),ISNUMBER($C516)), $C516/D516, "")</f>
        <v/>
      </c>
    </row>
    <row r="517" spans="7:9" x14ac:dyDescent="0.25">
      <c r="G517" s="40" t="str">
        <f t="shared" si="24"/>
        <v/>
      </c>
      <c r="H517" s="40" t="str">
        <f t="shared" si="25"/>
        <v/>
      </c>
      <c r="I517" s="40" t="str">
        <f t="shared" si="26"/>
        <v/>
      </c>
    </row>
    <row r="518" spans="7:9" x14ac:dyDescent="0.25">
      <c r="G518" s="40" t="str">
        <f t="shared" si="24"/>
        <v/>
      </c>
      <c r="H518" s="40" t="str">
        <f t="shared" si="25"/>
        <v/>
      </c>
      <c r="I518" s="40" t="str">
        <f t="shared" si="26"/>
        <v/>
      </c>
    </row>
    <row r="519" spans="7:9" x14ac:dyDescent="0.25">
      <c r="G519" s="40" t="str">
        <f t="shared" si="24"/>
        <v/>
      </c>
      <c r="H519" s="40" t="str">
        <f t="shared" si="25"/>
        <v/>
      </c>
      <c r="I519" s="40" t="str">
        <f t="shared" si="26"/>
        <v/>
      </c>
    </row>
    <row r="520" spans="7:9" x14ac:dyDescent="0.25">
      <c r="G520" s="40" t="str">
        <f t="shared" si="24"/>
        <v/>
      </c>
      <c r="H520" s="40" t="str">
        <f t="shared" si="25"/>
        <v/>
      </c>
      <c r="I520" s="40" t="str">
        <f t="shared" si="26"/>
        <v/>
      </c>
    </row>
    <row r="521" spans="7:9" x14ac:dyDescent="0.25">
      <c r="G521" s="40" t="str">
        <f t="shared" si="24"/>
        <v/>
      </c>
      <c r="H521" s="40" t="str">
        <f t="shared" si="25"/>
        <v/>
      </c>
      <c r="I521" s="40" t="str">
        <f t="shared" si="26"/>
        <v/>
      </c>
    </row>
    <row r="522" spans="7:9" x14ac:dyDescent="0.25">
      <c r="G522" s="40" t="str">
        <f t="shared" si="24"/>
        <v/>
      </c>
      <c r="H522" s="40" t="str">
        <f t="shared" si="25"/>
        <v/>
      </c>
      <c r="I522" s="40" t="str">
        <f t="shared" si="26"/>
        <v/>
      </c>
    </row>
    <row r="523" spans="7:9" x14ac:dyDescent="0.25">
      <c r="G523" s="40" t="str">
        <f t="shared" si="24"/>
        <v/>
      </c>
      <c r="H523" s="40" t="str">
        <f t="shared" si="25"/>
        <v/>
      </c>
      <c r="I523" s="40" t="str">
        <f t="shared" si="26"/>
        <v/>
      </c>
    </row>
    <row r="524" spans="7:9" x14ac:dyDescent="0.25">
      <c r="G524" s="40" t="str">
        <f t="shared" si="24"/>
        <v/>
      </c>
      <c r="H524" s="40" t="str">
        <f t="shared" si="25"/>
        <v/>
      </c>
      <c r="I524" s="40" t="str">
        <f t="shared" si="26"/>
        <v/>
      </c>
    </row>
    <row r="525" spans="7:9" x14ac:dyDescent="0.25">
      <c r="G525" s="40" t="str">
        <f t="shared" si="24"/>
        <v/>
      </c>
      <c r="H525" s="40" t="str">
        <f t="shared" si="25"/>
        <v/>
      </c>
      <c r="I525" s="40" t="str">
        <f t="shared" si="26"/>
        <v/>
      </c>
    </row>
    <row r="526" spans="7:9" x14ac:dyDescent="0.25">
      <c r="G526" s="40" t="str">
        <f t="shared" si="24"/>
        <v/>
      </c>
      <c r="H526" s="40" t="str">
        <f t="shared" si="25"/>
        <v/>
      </c>
      <c r="I526" s="40" t="str">
        <f t="shared" si="26"/>
        <v/>
      </c>
    </row>
    <row r="527" spans="7:9" x14ac:dyDescent="0.25">
      <c r="G527" s="40" t="str">
        <f t="shared" si="24"/>
        <v/>
      </c>
      <c r="H527" s="40" t="str">
        <f t="shared" si="25"/>
        <v/>
      </c>
      <c r="I527" s="40" t="str">
        <f t="shared" si="26"/>
        <v/>
      </c>
    </row>
    <row r="528" spans="7:9" x14ac:dyDescent="0.25">
      <c r="G528" s="40" t="str">
        <f t="shared" si="24"/>
        <v/>
      </c>
      <c r="H528" s="40" t="str">
        <f t="shared" si="25"/>
        <v/>
      </c>
      <c r="I528" s="40" t="str">
        <f t="shared" si="26"/>
        <v/>
      </c>
    </row>
    <row r="529" spans="7:9" x14ac:dyDescent="0.25">
      <c r="G529" s="40" t="str">
        <f t="shared" si="24"/>
        <v/>
      </c>
      <c r="H529" s="40" t="str">
        <f t="shared" si="25"/>
        <v/>
      </c>
      <c r="I529" s="40" t="str">
        <f t="shared" si="26"/>
        <v/>
      </c>
    </row>
    <row r="530" spans="7:9" x14ac:dyDescent="0.25">
      <c r="G530" s="40" t="str">
        <f t="shared" si="24"/>
        <v/>
      </c>
      <c r="H530" s="40" t="str">
        <f t="shared" si="25"/>
        <v/>
      </c>
      <c r="I530" s="40" t="str">
        <f t="shared" si="26"/>
        <v/>
      </c>
    </row>
    <row r="531" spans="7:9" x14ac:dyDescent="0.25">
      <c r="G531" s="40" t="str">
        <f t="shared" si="24"/>
        <v/>
      </c>
      <c r="H531" s="40" t="str">
        <f t="shared" si="25"/>
        <v/>
      </c>
      <c r="I531" s="40" t="str">
        <f t="shared" si="26"/>
        <v/>
      </c>
    </row>
    <row r="532" spans="7:9" x14ac:dyDescent="0.25">
      <c r="G532" s="40" t="str">
        <f t="shared" si="24"/>
        <v/>
      </c>
      <c r="H532" s="40" t="str">
        <f t="shared" si="25"/>
        <v/>
      </c>
      <c r="I532" s="40" t="str">
        <f t="shared" si="26"/>
        <v/>
      </c>
    </row>
    <row r="533" spans="7:9" x14ac:dyDescent="0.25">
      <c r="G533" s="40" t="str">
        <f t="shared" si="24"/>
        <v/>
      </c>
      <c r="H533" s="40" t="str">
        <f t="shared" si="25"/>
        <v/>
      </c>
      <c r="I533" s="40" t="str">
        <f t="shared" si="26"/>
        <v/>
      </c>
    </row>
    <row r="534" spans="7:9" x14ac:dyDescent="0.25">
      <c r="G534" s="40" t="str">
        <f t="shared" si="24"/>
        <v/>
      </c>
      <c r="H534" s="40" t="str">
        <f t="shared" si="25"/>
        <v/>
      </c>
      <c r="I534" s="40" t="str">
        <f t="shared" si="26"/>
        <v/>
      </c>
    </row>
    <row r="535" spans="7:9" x14ac:dyDescent="0.25">
      <c r="G535" s="40" t="str">
        <f t="shared" si="24"/>
        <v/>
      </c>
      <c r="H535" s="40" t="str">
        <f t="shared" si="25"/>
        <v/>
      </c>
      <c r="I535" s="40" t="str">
        <f t="shared" si="26"/>
        <v/>
      </c>
    </row>
    <row r="536" spans="7:9" x14ac:dyDescent="0.25">
      <c r="G536" s="40" t="str">
        <f t="shared" si="24"/>
        <v/>
      </c>
      <c r="H536" s="40" t="str">
        <f t="shared" si="25"/>
        <v/>
      </c>
      <c r="I536" s="40" t="str">
        <f t="shared" si="26"/>
        <v/>
      </c>
    </row>
    <row r="537" spans="7:9" x14ac:dyDescent="0.25">
      <c r="G537" s="40" t="str">
        <f t="shared" si="24"/>
        <v/>
      </c>
      <c r="H537" s="40" t="str">
        <f t="shared" si="25"/>
        <v/>
      </c>
      <c r="I537" s="40" t="str">
        <f t="shared" si="26"/>
        <v/>
      </c>
    </row>
    <row r="538" spans="7:9" x14ac:dyDescent="0.25">
      <c r="G538" s="40" t="str">
        <f t="shared" si="24"/>
        <v/>
      </c>
      <c r="H538" s="40" t="str">
        <f t="shared" si="25"/>
        <v/>
      </c>
      <c r="I538" s="40" t="str">
        <f t="shared" si="26"/>
        <v/>
      </c>
    </row>
    <row r="539" spans="7:9" x14ac:dyDescent="0.25">
      <c r="G539" s="40" t="str">
        <f t="shared" si="24"/>
        <v/>
      </c>
      <c r="H539" s="40" t="str">
        <f t="shared" si="25"/>
        <v/>
      </c>
      <c r="I539" s="40" t="str">
        <f t="shared" si="26"/>
        <v/>
      </c>
    </row>
    <row r="540" spans="7:9" x14ac:dyDescent="0.25">
      <c r="G540" s="40" t="str">
        <f t="shared" si="24"/>
        <v/>
      </c>
      <c r="H540" s="40" t="str">
        <f t="shared" si="25"/>
        <v/>
      </c>
      <c r="I540" s="40" t="str">
        <f t="shared" si="26"/>
        <v/>
      </c>
    </row>
    <row r="541" spans="7:9" x14ac:dyDescent="0.25">
      <c r="G541" s="40" t="str">
        <f t="shared" si="24"/>
        <v/>
      </c>
      <c r="H541" s="40" t="str">
        <f t="shared" si="25"/>
        <v/>
      </c>
      <c r="I541" s="40" t="str">
        <f t="shared" si="26"/>
        <v/>
      </c>
    </row>
    <row r="542" spans="7:9" x14ac:dyDescent="0.25">
      <c r="G542" s="40" t="str">
        <f t="shared" si="24"/>
        <v/>
      </c>
      <c r="H542" s="40" t="str">
        <f t="shared" si="25"/>
        <v/>
      </c>
      <c r="I542" s="40" t="str">
        <f t="shared" si="26"/>
        <v/>
      </c>
    </row>
    <row r="543" spans="7:9" x14ac:dyDescent="0.25">
      <c r="G543" s="40" t="str">
        <f t="shared" si="24"/>
        <v/>
      </c>
      <c r="H543" s="40" t="str">
        <f t="shared" si="25"/>
        <v/>
      </c>
      <c r="I543" s="40" t="str">
        <f t="shared" si="26"/>
        <v/>
      </c>
    </row>
    <row r="544" spans="7:9" x14ac:dyDescent="0.25">
      <c r="G544" s="40" t="str">
        <f t="shared" si="24"/>
        <v/>
      </c>
      <c r="H544" s="40" t="str">
        <f t="shared" si="25"/>
        <v/>
      </c>
      <c r="I544" s="40" t="str">
        <f t="shared" si="26"/>
        <v/>
      </c>
    </row>
    <row r="545" spans="7:9" x14ac:dyDescent="0.25">
      <c r="G545" s="40" t="str">
        <f t="shared" si="24"/>
        <v/>
      </c>
      <c r="H545" s="40" t="str">
        <f t="shared" si="25"/>
        <v/>
      </c>
      <c r="I545" s="40" t="str">
        <f t="shared" si="26"/>
        <v/>
      </c>
    </row>
    <row r="546" spans="7:9" x14ac:dyDescent="0.25">
      <c r="G546" s="40" t="str">
        <f t="shared" si="24"/>
        <v/>
      </c>
      <c r="H546" s="40" t="str">
        <f t="shared" si="25"/>
        <v/>
      </c>
      <c r="I546" s="40" t="str">
        <f t="shared" si="26"/>
        <v/>
      </c>
    </row>
    <row r="547" spans="7:9" x14ac:dyDescent="0.25">
      <c r="G547" s="40" t="str">
        <f t="shared" si="24"/>
        <v/>
      </c>
      <c r="H547" s="40" t="str">
        <f t="shared" si="25"/>
        <v/>
      </c>
      <c r="I547" s="40" t="str">
        <f t="shared" si="26"/>
        <v/>
      </c>
    </row>
    <row r="548" spans="7:9" x14ac:dyDescent="0.25">
      <c r="G548" s="40" t="str">
        <f t="shared" si="24"/>
        <v/>
      </c>
      <c r="H548" s="40" t="str">
        <f t="shared" si="25"/>
        <v/>
      </c>
      <c r="I548" s="40" t="str">
        <f t="shared" si="26"/>
        <v/>
      </c>
    </row>
    <row r="549" spans="7:9" x14ac:dyDescent="0.25">
      <c r="G549" s="40" t="str">
        <f t="shared" si="24"/>
        <v/>
      </c>
      <c r="H549" s="40" t="str">
        <f t="shared" si="25"/>
        <v/>
      </c>
      <c r="I549" s="40" t="str">
        <f t="shared" si="26"/>
        <v/>
      </c>
    </row>
    <row r="550" spans="7:9" x14ac:dyDescent="0.25">
      <c r="G550" s="40" t="str">
        <f t="shared" si="24"/>
        <v/>
      </c>
      <c r="H550" s="40" t="str">
        <f t="shared" si="25"/>
        <v/>
      </c>
      <c r="I550" s="40" t="str">
        <f t="shared" si="26"/>
        <v/>
      </c>
    </row>
    <row r="551" spans="7:9" x14ac:dyDescent="0.25">
      <c r="G551" s="40" t="str">
        <f t="shared" si="24"/>
        <v/>
      </c>
      <c r="H551" s="40" t="str">
        <f t="shared" si="25"/>
        <v/>
      </c>
      <c r="I551" s="40" t="str">
        <f t="shared" si="26"/>
        <v/>
      </c>
    </row>
    <row r="552" spans="7:9" x14ac:dyDescent="0.25">
      <c r="G552" s="40" t="str">
        <f t="shared" si="24"/>
        <v/>
      </c>
      <c r="H552" s="40" t="str">
        <f t="shared" si="25"/>
        <v/>
      </c>
      <c r="I552" s="40" t="str">
        <f t="shared" si="26"/>
        <v/>
      </c>
    </row>
    <row r="553" spans="7:9" x14ac:dyDescent="0.25">
      <c r="G553" s="40" t="str">
        <f t="shared" si="24"/>
        <v/>
      </c>
      <c r="H553" s="40" t="str">
        <f t="shared" si="25"/>
        <v/>
      </c>
      <c r="I553" s="40" t="str">
        <f t="shared" si="26"/>
        <v/>
      </c>
    </row>
    <row r="554" spans="7:9" x14ac:dyDescent="0.25">
      <c r="G554" s="40" t="str">
        <f t="shared" si="24"/>
        <v/>
      </c>
      <c r="H554" s="40" t="str">
        <f t="shared" si="25"/>
        <v/>
      </c>
      <c r="I554" s="40" t="str">
        <f t="shared" si="26"/>
        <v/>
      </c>
    </row>
    <row r="555" spans="7:9" x14ac:dyDescent="0.25">
      <c r="G555" s="40" t="str">
        <f t="shared" si="24"/>
        <v/>
      </c>
      <c r="H555" s="40" t="str">
        <f t="shared" si="25"/>
        <v/>
      </c>
      <c r="I555" s="40" t="str">
        <f t="shared" si="26"/>
        <v/>
      </c>
    </row>
    <row r="556" spans="7:9" x14ac:dyDescent="0.25">
      <c r="G556" s="40" t="str">
        <f t="shared" si="24"/>
        <v/>
      </c>
      <c r="H556" s="40" t="str">
        <f t="shared" si="25"/>
        <v/>
      </c>
      <c r="I556" s="40" t="str">
        <f t="shared" si="26"/>
        <v/>
      </c>
    </row>
    <row r="557" spans="7:9" x14ac:dyDescent="0.25">
      <c r="G557" s="40" t="str">
        <f t="shared" si="24"/>
        <v/>
      </c>
      <c r="H557" s="40" t="str">
        <f t="shared" si="25"/>
        <v/>
      </c>
      <c r="I557" s="40" t="str">
        <f t="shared" si="26"/>
        <v/>
      </c>
    </row>
    <row r="558" spans="7:9" x14ac:dyDescent="0.25">
      <c r="G558" s="40" t="str">
        <f t="shared" si="24"/>
        <v/>
      </c>
      <c r="H558" s="40" t="str">
        <f t="shared" si="25"/>
        <v/>
      </c>
      <c r="I558" s="40" t="str">
        <f t="shared" si="26"/>
        <v/>
      </c>
    </row>
    <row r="559" spans="7:9" x14ac:dyDescent="0.25">
      <c r="G559" s="40" t="str">
        <f t="shared" si="24"/>
        <v/>
      </c>
      <c r="H559" s="40" t="str">
        <f t="shared" si="25"/>
        <v/>
      </c>
      <c r="I559" s="40" t="str">
        <f t="shared" si="26"/>
        <v/>
      </c>
    </row>
    <row r="560" spans="7:9" x14ac:dyDescent="0.25">
      <c r="G560" s="40" t="str">
        <f t="shared" si="24"/>
        <v/>
      </c>
      <c r="H560" s="40" t="str">
        <f t="shared" si="25"/>
        <v/>
      </c>
      <c r="I560" s="40" t="str">
        <f t="shared" si="26"/>
        <v/>
      </c>
    </row>
    <row r="561" spans="7:9" x14ac:dyDescent="0.25">
      <c r="G561" s="40" t="str">
        <f t="shared" si="24"/>
        <v/>
      </c>
      <c r="H561" s="40" t="str">
        <f t="shared" si="25"/>
        <v/>
      </c>
      <c r="I561" s="40" t="str">
        <f t="shared" si="26"/>
        <v/>
      </c>
    </row>
    <row r="562" spans="7:9" x14ac:dyDescent="0.25">
      <c r="G562" s="40" t="str">
        <f t="shared" si="24"/>
        <v/>
      </c>
      <c r="H562" s="40" t="str">
        <f t="shared" si="25"/>
        <v/>
      </c>
      <c r="I562" s="40" t="str">
        <f t="shared" si="26"/>
        <v/>
      </c>
    </row>
    <row r="563" spans="7:9" x14ac:dyDescent="0.25">
      <c r="G563" s="40" t="str">
        <f t="shared" si="24"/>
        <v/>
      </c>
      <c r="H563" s="40" t="str">
        <f t="shared" si="25"/>
        <v/>
      </c>
      <c r="I563" s="40" t="str">
        <f t="shared" si="26"/>
        <v/>
      </c>
    </row>
    <row r="564" spans="7:9" x14ac:dyDescent="0.25">
      <c r="G564" s="40" t="str">
        <f t="shared" si="24"/>
        <v/>
      </c>
      <c r="H564" s="40" t="str">
        <f t="shared" si="25"/>
        <v/>
      </c>
      <c r="I564" s="40" t="str">
        <f t="shared" si="26"/>
        <v/>
      </c>
    </row>
    <row r="565" spans="7:9" x14ac:dyDescent="0.25">
      <c r="G565" s="40" t="str">
        <f t="shared" si="24"/>
        <v/>
      </c>
      <c r="H565" s="40" t="str">
        <f t="shared" si="25"/>
        <v/>
      </c>
      <c r="I565" s="40" t="str">
        <f t="shared" si="26"/>
        <v/>
      </c>
    </row>
    <row r="566" spans="7:9" x14ac:dyDescent="0.25">
      <c r="G566" s="40" t="str">
        <f t="shared" si="24"/>
        <v/>
      </c>
      <c r="H566" s="40" t="str">
        <f t="shared" si="25"/>
        <v/>
      </c>
      <c r="I566" s="40" t="str">
        <f t="shared" si="26"/>
        <v/>
      </c>
    </row>
    <row r="567" spans="7:9" x14ac:dyDescent="0.25">
      <c r="G567" s="40" t="str">
        <f t="shared" si="24"/>
        <v/>
      </c>
      <c r="H567" s="40" t="str">
        <f t="shared" si="25"/>
        <v/>
      </c>
      <c r="I567" s="40" t="str">
        <f t="shared" si="26"/>
        <v/>
      </c>
    </row>
    <row r="568" spans="7:9" x14ac:dyDescent="0.25">
      <c r="G568" s="40" t="str">
        <f t="shared" si="24"/>
        <v/>
      </c>
      <c r="H568" s="40" t="str">
        <f t="shared" si="25"/>
        <v/>
      </c>
      <c r="I568" s="40" t="str">
        <f t="shared" si="26"/>
        <v/>
      </c>
    </row>
    <row r="569" spans="7:9" x14ac:dyDescent="0.25">
      <c r="G569" s="40" t="str">
        <f t="shared" si="24"/>
        <v/>
      </c>
      <c r="H569" s="40" t="str">
        <f t="shared" si="25"/>
        <v/>
      </c>
      <c r="I569" s="40" t="str">
        <f t="shared" si="26"/>
        <v/>
      </c>
    </row>
    <row r="570" spans="7:9" x14ac:dyDescent="0.25">
      <c r="G570" s="40" t="str">
        <f t="shared" si="24"/>
        <v/>
      </c>
      <c r="H570" s="40" t="str">
        <f t="shared" si="25"/>
        <v/>
      </c>
      <c r="I570" s="40" t="str">
        <f t="shared" si="26"/>
        <v/>
      </c>
    </row>
    <row r="571" spans="7:9" x14ac:dyDescent="0.25">
      <c r="G571" s="40" t="str">
        <f t="shared" si="24"/>
        <v/>
      </c>
      <c r="H571" s="40" t="str">
        <f t="shared" si="25"/>
        <v/>
      </c>
      <c r="I571" s="40" t="str">
        <f t="shared" si="26"/>
        <v/>
      </c>
    </row>
    <row r="572" spans="7:9" x14ac:dyDescent="0.25">
      <c r="G572" s="40" t="str">
        <f t="shared" si="24"/>
        <v/>
      </c>
      <c r="H572" s="40" t="str">
        <f t="shared" si="25"/>
        <v/>
      </c>
      <c r="I572" s="40" t="str">
        <f t="shared" si="26"/>
        <v/>
      </c>
    </row>
    <row r="573" spans="7:9" x14ac:dyDescent="0.25">
      <c r="G573" s="40" t="str">
        <f t="shared" si="24"/>
        <v/>
      </c>
      <c r="H573" s="40" t="str">
        <f t="shared" si="25"/>
        <v/>
      </c>
      <c r="I573" s="40" t="str">
        <f t="shared" si="26"/>
        <v/>
      </c>
    </row>
    <row r="574" spans="7:9" x14ac:dyDescent="0.25">
      <c r="G574" s="40" t="str">
        <f t="shared" si="24"/>
        <v/>
      </c>
      <c r="H574" s="40" t="str">
        <f t="shared" si="25"/>
        <v/>
      </c>
      <c r="I574" s="40" t="str">
        <f t="shared" si="26"/>
        <v/>
      </c>
    </row>
    <row r="575" spans="7:9" x14ac:dyDescent="0.25">
      <c r="G575" s="40" t="str">
        <f t="shared" si="24"/>
        <v/>
      </c>
      <c r="H575" s="40" t="str">
        <f t="shared" si="25"/>
        <v/>
      </c>
      <c r="I575" s="40" t="str">
        <f t="shared" si="26"/>
        <v/>
      </c>
    </row>
    <row r="576" spans="7:9" x14ac:dyDescent="0.25">
      <c r="G576" s="40" t="str">
        <f t="shared" si="24"/>
        <v/>
      </c>
      <c r="H576" s="40" t="str">
        <f t="shared" si="25"/>
        <v/>
      </c>
      <c r="I576" s="40" t="str">
        <f t="shared" si="26"/>
        <v/>
      </c>
    </row>
    <row r="577" spans="7:9" x14ac:dyDescent="0.25">
      <c r="G577" s="40" t="str">
        <f t="shared" si="24"/>
        <v/>
      </c>
      <c r="H577" s="40" t="str">
        <f t="shared" si="25"/>
        <v/>
      </c>
      <c r="I577" s="40" t="str">
        <f t="shared" si="26"/>
        <v/>
      </c>
    </row>
    <row r="578" spans="7:9" x14ac:dyDescent="0.25">
      <c r="G578" s="40" t="str">
        <f t="shared" si="24"/>
        <v/>
      </c>
      <c r="H578" s="40" t="str">
        <f t="shared" si="25"/>
        <v/>
      </c>
      <c r="I578" s="40" t="str">
        <f t="shared" si="26"/>
        <v/>
      </c>
    </row>
    <row r="579" spans="7:9" x14ac:dyDescent="0.25">
      <c r="G579" s="40" t="str">
        <f t="shared" si="24"/>
        <v/>
      </c>
      <c r="H579" s="40" t="str">
        <f t="shared" si="25"/>
        <v/>
      </c>
      <c r="I579" s="40" t="str">
        <f t="shared" si="26"/>
        <v/>
      </c>
    </row>
    <row r="580" spans="7:9" x14ac:dyDescent="0.25">
      <c r="G580" s="40" t="str">
        <f t="shared" ref="G580:G643" si="27">IF(F580&gt;0,ROUNDDOWN($K$3/F580/$K$6*(1-$K$9),2),"")</f>
        <v/>
      </c>
      <c r="H580" s="40" t="str">
        <f t="shared" ref="H580:H643" si="28">IF(AND(ISNUMBER($D580),ISNUMBER($B580)), $B580/D580, "")</f>
        <v/>
      </c>
      <c r="I580" s="40" t="str">
        <f t="shared" ref="I580:I643" si="29">IF(AND(ISNUMBER($D580),ISNUMBER($C580)), $C580/D580, "")</f>
        <v/>
      </c>
    </row>
    <row r="581" spans="7:9" x14ac:dyDescent="0.25">
      <c r="G581" s="40" t="str">
        <f t="shared" si="27"/>
        <v/>
      </c>
      <c r="H581" s="40" t="str">
        <f t="shared" si="28"/>
        <v/>
      </c>
      <c r="I581" s="40" t="str">
        <f t="shared" si="29"/>
        <v/>
      </c>
    </row>
    <row r="582" spans="7:9" x14ac:dyDescent="0.25">
      <c r="G582" s="40" t="str">
        <f t="shared" si="27"/>
        <v/>
      </c>
      <c r="H582" s="40" t="str">
        <f t="shared" si="28"/>
        <v/>
      </c>
      <c r="I582" s="40" t="str">
        <f t="shared" si="29"/>
        <v/>
      </c>
    </row>
    <row r="583" spans="7:9" x14ac:dyDescent="0.25">
      <c r="G583" s="40" t="str">
        <f t="shared" si="27"/>
        <v/>
      </c>
      <c r="H583" s="40" t="str">
        <f t="shared" si="28"/>
        <v/>
      </c>
      <c r="I583" s="40" t="str">
        <f t="shared" si="29"/>
        <v/>
      </c>
    </row>
    <row r="584" spans="7:9" x14ac:dyDescent="0.25">
      <c r="G584" s="40" t="str">
        <f t="shared" si="27"/>
        <v/>
      </c>
      <c r="H584" s="40" t="str">
        <f t="shared" si="28"/>
        <v/>
      </c>
      <c r="I584" s="40" t="str">
        <f t="shared" si="29"/>
        <v/>
      </c>
    </row>
    <row r="585" spans="7:9" x14ac:dyDescent="0.25">
      <c r="G585" s="40" t="str">
        <f t="shared" si="27"/>
        <v/>
      </c>
      <c r="H585" s="40" t="str">
        <f t="shared" si="28"/>
        <v/>
      </c>
      <c r="I585" s="40" t="str">
        <f t="shared" si="29"/>
        <v/>
      </c>
    </row>
    <row r="586" spans="7:9" x14ac:dyDescent="0.25">
      <c r="G586" s="40" t="str">
        <f t="shared" si="27"/>
        <v/>
      </c>
      <c r="H586" s="40" t="str">
        <f t="shared" si="28"/>
        <v/>
      </c>
      <c r="I586" s="40" t="str">
        <f t="shared" si="29"/>
        <v/>
      </c>
    </row>
    <row r="587" spans="7:9" x14ac:dyDescent="0.25">
      <c r="G587" s="40" t="str">
        <f t="shared" si="27"/>
        <v/>
      </c>
      <c r="H587" s="40" t="str">
        <f t="shared" si="28"/>
        <v/>
      </c>
      <c r="I587" s="40" t="str">
        <f t="shared" si="29"/>
        <v/>
      </c>
    </row>
    <row r="588" spans="7:9" x14ac:dyDescent="0.25">
      <c r="G588" s="40" t="str">
        <f t="shared" si="27"/>
        <v/>
      </c>
      <c r="H588" s="40" t="str">
        <f t="shared" si="28"/>
        <v/>
      </c>
      <c r="I588" s="40" t="str">
        <f t="shared" si="29"/>
        <v/>
      </c>
    </row>
    <row r="589" spans="7:9" x14ac:dyDescent="0.25">
      <c r="G589" s="40" t="str">
        <f t="shared" si="27"/>
        <v/>
      </c>
      <c r="H589" s="40" t="str">
        <f t="shared" si="28"/>
        <v/>
      </c>
      <c r="I589" s="40" t="str">
        <f t="shared" si="29"/>
        <v/>
      </c>
    </row>
    <row r="590" spans="7:9" x14ac:dyDescent="0.25">
      <c r="G590" s="40" t="str">
        <f t="shared" si="27"/>
        <v/>
      </c>
      <c r="H590" s="40" t="str">
        <f t="shared" si="28"/>
        <v/>
      </c>
      <c r="I590" s="40" t="str">
        <f t="shared" si="29"/>
        <v/>
      </c>
    </row>
    <row r="591" spans="7:9" x14ac:dyDescent="0.25">
      <c r="G591" s="40" t="str">
        <f t="shared" si="27"/>
        <v/>
      </c>
      <c r="H591" s="40" t="str">
        <f t="shared" si="28"/>
        <v/>
      </c>
      <c r="I591" s="40" t="str">
        <f t="shared" si="29"/>
        <v/>
      </c>
    </row>
    <row r="592" spans="7:9" x14ac:dyDescent="0.25">
      <c r="G592" s="40" t="str">
        <f t="shared" si="27"/>
        <v/>
      </c>
      <c r="H592" s="40" t="str">
        <f t="shared" si="28"/>
        <v/>
      </c>
      <c r="I592" s="40" t="str">
        <f t="shared" si="29"/>
        <v/>
      </c>
    </row>
    <row r="593" spans="7:9" x14ac:dyDescent="0.25">
      <c r="G593" s="40" t="str">
        <f t="shared" si="27"/>
        <v/>
      </c>
      <c r="H593" s="40" t="str">
        <f t="shared" si="28"/>
        <v/>
      </c>
      <c r="I593" s="40" t="str">
        <f t="shared" si="29"/>
        <v/>
      </c>
    </row>
    <row r="594" spans="7:9" x14ac:dyDescent="0.25">
      <c r="G594" s="40" t="str">
        <f t="shared" si="27"/>
        <v/>
      </c>
      <c r="H594" s="40" t="str">
        <f t="shared" si="28"/>
        <v/>
      </c>
      <c r="I594" s="40" t="str">
        <f t="shared" si="29"/>
        <v/>
      </c>
    </row>
    <row r="595" spans="7:9" x14ac:dyDescent="0.25">
      <c r="G595" s="40" t="str">
        <f t="shared" si="27"/>
        <v/>
      </c>
      <c r="H595" s="40" t="str">
        <f t="shared" si="28"/>
        <v/>
      </c>
      <c r="I595" s="40" t="str">
        <f t="shared" si="29"/>
        <v/>
      </c>
    </row>
    <row r="596" spans="7:9" x14ac:dyDescent="0.25">
      <c r="G596" s="40" t="str">
        <f t="shared" si="27"/>
        <v/>
      </c>
      <c r="H596" s="40" t="str">
        <f t="shared" si="28"/>
        <v/>
      </c>
      <c r="I596" s="40" t="str">
        <f t="shared" si="29"/>
        <v/>
      </c>
    </row>
    <row r="597" spans="7:9" x14ac:dyDescent="0.25">
      <c r="G597" s="40" t="str">
        <f t="shared" si="27"/>
        <v/>
      </c>
      <c r="H597" s="40" t="str">
        <f t="shared" si="28"/>
        <v/>
      </c>
      <c r="I597" s="40" t="str">
        <f t="shared" si="29"/>
        <v/>
      </c>
    </row>
    <row r="598" spans="7:9" x14ac:dyDescent="0.25">
      <c r="G598" s="40" t="str">
        <f t="shared" si="27"/>
        <v/>
      </c>
      <c r="H598" s="40" t="str">
        <f t="shared" si="28"/>
        <v/>
      </c>
      <c r="I598" s="40" t="str">
        <f t="shared" si="29"/>
        <v/>
      </c>
    </row>
    <row r="599" spans="7:9" x14ac:dyDescent="0.25">
      <c r="G599" s="40" t="str">
        <f t="shared" si="27"/>
        <v/>
      </c>
      <c r="H599" s="40" t="str">
        <f t="shared" si="28"/>
        <v/>
      </c>
      <c r="I599" s="40" t="str">
        <f t="shared" si="29"/>
        <v/>
      </c>
    </row>
    <row r="600" spans="7:9" x14ac:dyDescent="0.25">
      <c r="G600" s="40" t="str">
        <f t="shared" si="27"/>
        <v/>
      </c>
      <c r="H600" s="40" t="str">
        <f t="shared" si="28"/>
        <v/>
      </c>
      <c r="I600" s="40" t="str">
        <f t="shared" si="29"/>
        <v/>
      </c>
    </row>
    <row r="601" spans="7:9" x14ac:dyDescent="0.25">
      <c r="G601" s="40" t="str">
        <f t="shared" si="27"/>
        <v/>
      </c>
      <c r="H601" s="40" t="str">
        <f t="shared" si="28"/>
        <v/>
      </c>
      <c r="I601" s="40" t="str">
        <f t="shared" si="29"/>
        <v/>
      </c>
    </row>
    <row r="602" spans="7:9" x14ac:dyDescent="0.25">
      <c r="G602" s="40" t="str">
        <f t="shared" si="27"/>
        <v/>
      </c>
      <c r="H602" s="40" t="str">
        <f t="shared" si="28"/>
        <v/>
      </c>
      <c r="I602" s="40" t="str">
        <f t="shared" si="29"/>
        <v/>
      </c>
    </row>
    <row r="603" spans="7:9" x14ac:dyDescent="0.25">
      <c r="G603" s="40" t="str">
        <f t="shared" si="27"/>
        <v/>
      </c>
      <c r="H603" s="40" t="str">
        <f t="shared" si="28"/>
        <v/>
      </c>
      <c r="I603" s="40" t="str">
        <f t="shared" si="29"/>
        <v/>
      </c>
    </row>
    <row r="604" spans="7:9" x14ac:dyDescent="0.25">
      <c r="G604" s="40" t="str">
        <f t="shared" si="27"/>
        <v/>
      </c>
      <c r="H604" s="40" t="str">
        <f t="shared" si="28"/>
        <v/>
      </c>
      <c r="I604" s="40" t="str">
        <f t="shared" si="29"/>
        <v/>
      </c>
    </row>
    <row r="605" spans="7:9" x14ac:dyDescent="0.25">
      <c r="G605" s="40" t="str">
        <f t="shared" si="27"/>
        <v/>
      </c>
      <c r="H605" s="40" t="str">
        <f t="shared" si="28"/>
        <v/>
      </c>
      <c r="I605" s="40" t="str">
        <f t="shared" si="29"/>
        <v/>
      </c>
    </row>
    <row r="606" spans="7:9" x14ac:dyDescent="0.25">
      <c r="G606" s="40" t="str">
        <f t="shared" si="27"/>
        <v/>
      </c>
      <c r="H606" s="40" t="str">
        <f t="shared" si="28"/>
        <v/>
      </c>
      <c r="I606" s="40" t="str">
        <f t="shared" si="29"/>
        <v/>
      </c>
    </row>
    <row r="607" spans="7:9" x14ac:dyDescent="0.25">
      <c r="G607" s="40" t="str">
        <f t="shared" si="27"/>
        <v/>
      </c>
      <c r="H607" s="40" t="str">
        <f t="shared" si="28"/>
        <v/>
      </c>
      <c r="I607" s="40" t="str">
        <f t="shared" si="29"/>
        <v/>
      </c>
    </row>
    <row r="608" spans="7:9" x14ac:dyDescent="0.25">
      <c r="G608" s="40" t="str">
        <f t="shared" si="27"/>
        <v/>
      </c>
      <c r="H608" s="40" t="str">
        <f t="shared" si="28"/>
        <v/>
      </c>
      <c r="I608" s="40" t="str">
        <f t="shared" si="29"/>
        <v/>
      </c>
    </row>
    <row r="609" spans="7:9" x14ac:dyDescent="0.25">
      <c r="G609" s="40" t="str">
        <f t="shared" si="27"/>
        <v/>
      </c>
      <c r="H609" s="40" t="str">
        <f t="shared" si="28"/>
        <v/>
      </c>
      <c r="I609" s="40" t="str">
        <f t="shared" si="29"/>
        <v/>
      </c>
    </row>
    <row r="610" spans="7:9" x14ac:dyDescent="0.25">
      <c r="G610" s="40" t="str">
        <f t="shared" si="27"/>
        <v/>
      </c>
      <c r="H610" s="40" t="str">
        <f t="shared" si="28"/>
        <v/>
      </c>
      <c r="I610" s="40" t="str">
        <f t="shared" si="29"/>
        <v/>
      </c>
    </row>
    <row r="611" spans="7:9" x14ac:dyDescent="0.25">
      <c r="G611" s="40" t="str">
        <f t="shared" si="27"/>
        <v/>
      </c>
      <c r="H611" s="40" t="str">
        <f t="shared" si="28"/>
        <v/>
      </c>
      <c r="I611" s="40" t="str">
        <f t="shared" si="29"/>
        <v/>
      </c>
    </row>
    <row r="612" spans="7:9" x14ac:dyDescent="0.25">
      <c r="G612" s="40" t="str">
        <f t="shared" si="27"/>
        <v/>
      </c>
      <c r="H612" s="40" t="str">
        <f t="shared" si="28"/>
        <v/>
      </c>
      <c r="I612" s="40" t="str">
        <f t="shared" si="29"/>
        <v/>
      </c>
    </row>
    <row r="613" spans="7:9" x14ac:dyDescent="0.25">
      <c r="G613" s="40" t="str">
        <f t="shared" si="27"/>
        <v/>
      </c>
      <c r="H613" s="40" t="str">
        <f t="shared" si="28"/>
        <v/>
      </c>
      <c r="I613" s="40" t="str">
        <f t="shared" si="29"/>
        <v/>
      </c>
    </row>
    <row r="614" spans="7:9" x14ac:dyDescent="0.25">
      <c r="G614" s="40" t="str">
        <f t="shared" si="27"/>
        <v/>
      </c>
      <c r="H614" s="40" t="str">
        <f t="shared" si="28"/>
        <v/>
      </c>
      <c r="I614" s="40" t="str">
        <f t="shared" si="29"/>
        <v/>
      </c>
    </row>
    <row r="615" spans="7:9" x14ac:dyDescent="0.25">
      <c r="G615" s="40" t="str">
        <f t="shared" si="27"/>
        <v/>
      </c>
      <c r="H615" s="40" t="str">
        <f t="shared" si="28"/>
        <v/>
      </c>
      <c r="I615" s="40" t="str">
        <f t="shared" si="29"/>
        <v/>
      </c>
    </row>
    <row r="616" spans="7:9" x14ac:dyDescent="0.25">
      <c r="G616" s="40" t="str">
        <f t="shared" si="27"/>
        <v/>
      </c>
      <c r="H616" s="40" t="str">
        <f t="shared" si="28"/>
        <v/>
      </c>
      <c r="I616" s="40" t="str">
        <f t="shared" si="29"/>
        <v/>
      </c>
    </row>
    <row r="617" spans="7:9" x14ac:dyDescent="0.25">
      <c r="G617" s="40" t="str">
        <f t="shared" si="27"/>
        <v/>
      </c>
      <c r="H617" s="40" t="str">
        <f t="shared" si="28"/>
        <v/>
      </c>
      <c r="I617" s="40" t="str">
        <f t="shared" si="29"/>
        <v/>
      </c>
    </row>
    <row r="618" spans="7:9" x14ac:dyDescent="0.25">
      <c r="G618" s="40" t="str">
        <f t="shared" si="27"/>
        <v/>
      </c>
      <c r="H618" s="40" t="str">
        <f t="shared" si="28"/>
        <v/>
      </c>
      <c r="I618" s="40" t="str">
        <f t="shared" si="29"/>
        <v/>
      </c>
    </row>
    <row r="619" spans="7:9" x14ac:dyDescent="0.25">
      <c r="G619" s="40" t="str">
        <f t="shared" si="27"/>
        <v/>
      </c>
      <c r="H619" s="40" t="str">
        <f t="shared" si="28"/>
        <v/>
      </c>
      <c r="I619" s="40" t="str">
        <f t="shared" si="29"/>
        <v/>
      </c>
    </row>
    <row r="620" spans="7:9" x14ac:dyDescent="0.25">
      <c r="G620" s="40" t="str">
        <f t="shared" si="27"/>
        <v/>
      </c>
      <c r="H620" s="40" t="str">
        <f t="shared" si="28"/>
        <v/>
      </c>
      <c r="I620" s="40" t="str">
        <f t="shared" si="29"/>
        <v/>
      </c>
    </row>
    <row r="621" spans="7:9" x14ac:dyDescent="0.25">
      <c r="G621" s="40" t="str">
        <f t="shared" si="27"/>
        <v/>
      </c>
      <c r="H621" s="40" t="str">
        <f t="shared" si="28"/>
        <v/>
      </c>
      <c r="I621" s="40" t="str">
        <f t="shared" si="29"/>
        <v/>
      </c>
    </row>
    <row r="622" spans="7:9" x14ac:dyDescent="0.25">
      <c r="G622" s="40" t="str">
        <f t="shared" si="27"/>
        <v/>
      </c>
      <c r="H622" s="40" t="str">
        <f t="shared" si="28"/>
        <v/>
      </c>
      <c r="I622" s="40" t="str">
        <f t="shared" si="29"/>
        <v/>
      </c>
    </row>
    <row r="623" spans="7:9" x14ac:dyDescent="0.25">
      <c r="G623" s="40" t="str">
        <f t="shared" si="27"/>
        <v/>
      </c>
      <c r="H623" s="40" t="str">
        <f t="shared" si="28"/>
        <v/>
      </c>
      <c r="I623" s="40" t="str">
        <f t="shared" si="29"/>
        <v/>
      </c>
    </row>
    <row r="624" spans="7:9" x14ac:dyDescent="0.25">
      <c r="G624" s="40" t="str">
        <f t="shared" si="27"/>
        <v/>
      </c>
      <c r="H624" s="40" t="str">
        <f t="shared" si="28"/>
        <v/>
      </c>
      <c r="I624" s="40" t="str">
        <f t="shared" si="29"/>
        <v/>
      </c>
    </row>
    <row r="625" spans="7:9" x14ac:dyDescent="0.25">
      <c r="G625" s="40" t="str">
        <f t="shared" si="27"/>
        <v/>
      </c>
      <c r="H625" s="40" t="str">
        <f t="shared" si="28"/>
        <v/>
      </c>
      <c r="I625" s="40" t="str">
        <f t="shared" si="29"/>
        <v/>
      </c>
    </row>
    <row r="626" spans="7:9" x14ac:dyDescent="0.25">
      <c r="G626" s="40" t="str">
        <f t="shared" si="27"/>
        <v/>
      </c>
      <c r="H626" s="40" t="str">
        <f t="shared" si="28"/>
        <v/>
      </c>
      <c r="I626" s="40" t="str">
        <f t="shared" si="29"/>
        <v/>
      </c>
    </row>
    <row r="627" spans="7:9" x14ac:dyDescent="0.25">
      <c r="G627" s="40" t="str">
        <f t="shared" si="27"/>
        <v/>
      </c>
      <c r="H627" s="40" t="str">
        <f t="shared" si="28"/>
        <v/>
      </c>
      <c r="I627" s="40" t="str">
        <f t="shared" si="29"/>
        <v/>
      </c>
    </row>
    <row r="628" spans="7:9" x14ac:dyDescent="0.25">
      <c r="G628" s="40" t="str">
        <f t="shared" si="27"/>
        <v/>
      </c>
      <c r="H628" s="40" t="str">
        <f t="shared" si="28"/>
        <v/>
      </c>
      <c r="I628" s="40" t="str">
        <f t="shared" si="29"/>
        <v/>
      </c>
    </row>
    <row r="629" spans="7:9" x14ac:dyDescent="0.25">
      <c r="G629" s="40" t="str">
        <f t="shared" si="27"/>
        <v/>
      </c>
      <c r="H629" s="40" t="str">
        <f t="shared" si="28"/>
        <v/>
      </c>
      <c r="I629" s="40" t="str">
        <f t="shared" si="29"/>
        <v/>
      </c>
    </row>
    <row r="630" spans="7:9" x14ac:dyDescent="0.25">
      <c r="G630" s="40" t="str">
        <f t="shared" si="27"/>
        <v/>
      </c>
      <c r="H630" s="40" t="str">
        <f t="shared" si="28"/>
        <v/>
      </c>
      <c r="I630" s="40" t="str">
        <f t="shared" si="29"/>
        <v/>
      </c>
    </row>
    <row r="631" spans="7:9" x14ac:dyDescent="0.25">
      <c r="G631" s="40" t="str">
        <f t="shared" si="27"/>
        <v/>
      </c>
      <c r="H631" s="40" t="str">
        <f t="shared" si="28"/>
        <v/>
      </c>
      <c r="I631" s="40" t="str">
        <f t="shared" si="29"/>
        <v/>
      </c>
    </row>
    <row r="632" spans="7:9" x14ac:dyDescent="0.25">
      <c r="G632" s="40" t="str">
        <f t="shared" si="27"/>
        <v/>
      </c>
      <c r="H632" s="40" t="str">
        <f t="shared" si="28"/>
        <v/>
      </c>
      <c r="I632" s="40" t="str">
        <f t="shared" si="29"/>
        <v/>
      </c>
    </row>
    <row r="633" spans="7:9" x14ac:dyDescent="0.25">
      <c r="G633" s="40" t="str">
        <f t="shared" si="27"/>
        <v/>
      </c>
      <c r="H633" s="40" t="str">
        <f t="shared" si="28"/>
        <v/>
      </c>
      <c r="I633" s="40" t="str">
        <f t="shared" si="29"/>
        <v/>
      </c>
    </row>
    <row r="634" spans="7:9" x14ac:dyDescent="0.25">
      <c r="G634" s="40" t="str">
        <f t="shared" si="27"/>
        <v/>
      </c>
      <c r="H634" s="40" t="str">
        <f t="shared" si="28"/>
        <v/>
      </c>
      <c r="I634" s="40" t="str">
        <f t="shared" si="29"/>
        <v/>
      </c>
    </row>
    <row r="635" spans="7:9" x14ac:dyDescent="0.25">
      <c r="G635" s="40" t="str">
        <f t="shared" si="27"/>
        <v/>
      </c>
      <c r="H635" s="40" t="str">
        <f t="shared" si="28"/>
        <v/>
      </c>
      <c r="I635" s="40" t="str">
        <f t="shared" si="29"/>
        <v/>
      </c>
    </row>
    <row r="636" spans="7:9" x14ac:dyDescent="0.25">
      <c r="G636" s="40" t="str">
        <f t="shared" si="27"/>
        <v/>
      </c>
      <c r="H636" s="40" t="str">
        <f t="shared" si="28"/>
        <v/>
      </c>
      <c r="I636" s="40" t="str">
        <f t="shared" si="29"/>
        <v/>
      </c>
    </row>
    <row r="637" spans="7:9" x14ac:dyDescent="0.25">
      <c r="G637" s="40" t="str">
        <f t="shared" si="27"/>
        <v/>
      </c>
      <c r="H637" s="40" t="str">
        <f t="shared" si="28"/>
        <v/>
      </c>
      <c r="I637" s="40" t="str">
        <f t="shared" si="29"/>
        <v/>
      </c>
    </row>
    <row r="638" spans="7:9" x14ac:dyDescent="0.25">
      <c r="G638" s="40" t="str">
        <f t="shared" si="27"/>
        <v/>
      </c>
      <c r="H638" s="40" t="str">
        <f t="shared" si="28"/>
        <v/>
      </c>
      <c r="I638" s="40" t="str">
        <f t="shared" si="29"/>
        <v/>
      </c>
    </row>
    <row r="639" spans="7:9" x14ac:dyDescent="0.25">
      <c r="G639" s="40" t="str">
        <f t="shared" si="27"/>
        <v/>
      </c>
      <c r="H639" s="40" t="str">
        <f t="shared" si="28"/>
        <v/>
      </c>
      <c r="I639" s="40" t="str">
        <f t="shared" si="29"/>
        <v/>
      </c>
    </row>
    <row r="640" spans="7:9" x14ac:dyDescent="0.25">
      <c r="G640" s="40" t="str">
        <f t="shared" si="27"/>
        <v/>
      </c>
      <c r="H640" s="40" t="str">
        <f t="shared" si="28"/>
        <v/>
      </c>
      <c r="I640" s="40" t="str">
        <f t="shared" si="29"/>
        <v/>
      </c>
    </row>
    <row r="641" spans="7:9" x14ac:dyDescent="0.25">
      <c r="G641" s="40" t="str">
        <f t="shared" si="27"/>
        <v/>
      </c>
      <c r="H641" s="40" t="str">
        <f t="shared" si="28"/>
        <v/>
      </c>
      <c r="I641" s="40" t="str">
        <f t="shared" si="29"/>
        <v/>
      </c>
    </row>
    <row r="642" spans="7:9" x14ac:dyDescent="0.25">
      <c r="G642" s="40" t="str">
        <f t="shared" si="27"/>
        <v/>
      </c>
      <c r="H642" s="40" t="str">
        <f t="shared" si="28"/>
        <v/>
      </c>
      <c r="I642" s="40" t="str">
        <f t="shared" si="29"/>
        <v/>
      </c>
    </row>
    <row r="643" spans="7:9" x14ac:dyDescent="0.25">
      <c r="G643" s="40" t="str">
        <f t="shared" si="27"/>
        <v/>
      </c>
      <c r="H643" s="40" t="str">
        <f t="shared" si="28"/>
        <v/>
      </c>
      <c r="I643" s="40" t="str">
        <f t="shared" si="29"/>
        <v/>
      </c>
    </row>
    <row r="644" spans="7:9" x14ac:dyDescent="0.25">
      <c r="G644" s="40" t="str">
        <f t="shared" ref="G644:G707" si="30">IF(F644&gt;0,ROUNDDOWN($K$3/F644/$K$6*(1-$K$9),2),"")</f>
        <v/>
      </c>
      <c r="H644" s="40" t="str">
        <f t="shared" ref="H644:H707" si="31">IF(AND(ISNUMBER($D644),ISNUMBER($B644)), $B644/D644, "")</f>
        <v/>
      </c>
      <c r="I644" s="40" t="str">
        <f t="shared" ref="I644:I707" si="32">IF(AND(ISNUMBER($D644),ISNUMBER($C644)), $C644/D644, "")</f>
        <v/>
      </c>
    </row>
    <row r="645" spans="7:9" x14ac:dyDescent="0.25">
      <c r="G645" s="40" t="str">
        <f t="shared" si="30"/>
        <v/>
      </c>
      <c r="H645" s="40" t="str">
        <f t="shared" si="31"/>
        <v/>
      </c>
      <c r="I645" s="40" t="str">
        <f t="shared" si="32"/>
        <v/>
      </c>
    </row>
    <row r="646" spans="7:9" x14ac:dyDescent="0.25">
      <c r="G646" s="40" t="str">
        <f t="shared" si="30"/>
        <v/>
      </c>
      <c r="H646" s="40" t="str">
        <f t="shared" si="31"/>
        <v/>
      </c>
      <c r="I646" s="40" t="str">
        <f t="shared" si="32"/>
        <v/>
      </c>
    </row>
    <row r="647" spans="7:9" x14ac:dyDescent="0.25">
      <c r="G647" s="40" t="str">
        <f t="shared" si="30"/>
        <v/>
      </c>
      <c r="H647" s="40" t="str">
        <f t="shared" si="31"/>
        <v/>
      </c>
      <c r="I647" s="40" t="str">
        <f t="shared" si="32"/>
        <v/>
      </c>
    </row>
    <row r="648" spans="7:9" x14ac:dyDescent="0.25">
      <c r="G648" s="40" t="str">
        <f t="shared" si="30"/>
        <v/>
      </c>
      <c r="H648" s="40" t="str">
        <f t="shared" si="31"/>
        <v/>
      </c>
      <c r="I648" s="40" t="str">
        <f t="shared" si="32"/>
        <v/>
      </c>
    </row>
    <row r="649" spans="7:9" x14ac:dyDescent="0.25">
      <c r="G649" s="40" t="str">
        <f t="shared" si="30"/>
        <v/>
      </c>
      <c r="H649" s="40" t="str">
        <f t="shared" si="31"/>
        <v/>
      </c>
      <c r="I649" s="40" t="str">
        <f t="shared" si="32"/>
        <v/>
      </c>
    </row>
    <row r="650" spans="7:9" x14ac:dyDescent="0.25">
      <c r="G650" s="40" t="str">
        <f t="shared" si="30"/>
        <v/>
      </c>
      <c r="H650" s="40" t="str">
        <f t="shared" si="31"/>
        <v/>
      </c>
      <c r="I650" s="40" t="str">
        <f t="shared" si="32"/>
        <v/>
      </c>
    </row>
    <row r="651" spans="7:9" x14ac:dyDescent="0.25">
      <c r="G651" s="40" t="str">
        <f t="shared" si="30"/>
        <v/>
      </c>
      <c r="H651" s="40" t="str">
        <f t="shared" si="31"/>
        <v/>
      </c>
      <c r="I651" s="40" t="str">
        <f t="shared" si="32"/>
        <v/>
      </c>
    </row>
    <row r="652" spans="7:9" x14ac:dyDescent="0.25">
      <c r="G652" s="40" t="str">
        <f t="shared" si="30"/>
        <v/>
      </c>
      <c r="H652" s="40" t="str">
        <f t="shared" si="31"/>
        <v/>
      </c>
      <c r="I652" s="40" t="str">
        <f t="shared" si="32"/>
        <v/>
      </c>
    </row>
    <row r="653" spans="7:9" x14ac:dyDescent="0.25">
      <c r="G653" s="40" t="str">
        <f t="shared" si="30"/>
        <v/>
      </c>
      <c r="H653" s="40" t="str">
        <f t="shared" si="31"/>
        <v/>
      </c>
      <c r="I653" s="40" t="str">
        <f t="shared" si="32"/>
        <v/>
      </c>
    </row>
    <row r="654" spans="7:9" x14ac:dyDescent="0.25">
      <c r="G654" s="40" t="str">
        <f t="shared" si="30"/>
        <v/>
      </c>
      <c r="H654" s="40" t="str">
        <f t="shared" si="31"/>
        <v/>
      </c>
      <c r="I654" s="40" t="str">
        <f t="shared" si="32"/>
        <v/>
      </c>
    </row>
    <row r="655" spans="7:9" x14ac:dyDescent="0.25">
      <c r="G655" s="40" t="str">
        <f t="shared" si="30"/>
        <v/>
      </c>
      <c r="H655" s="40" t="str">
        <f t="shared" si="31"/>
        <v/>
      </c>
      <c r="I655" s="40" t="str">
        <f t="shared" si="32"/>
        <v/>
      </c>
    </row>
    <row r="656" spans="7:9" x14ac:dyDescent="0.25">
      <c r="G656" s="40" t="str">
        <f t="shared" si="30"/>
        <v/>
      </c>
      <c r="H656" s="40" t="str">
        <f t="shared" si="31"/>
        <v/>
      </c>
      <c r="I656" s="40" t="str">
        <f t="shared" si="32"/>
        <v/>
      </c>
    </row>
    <row r="657" spans="7:9" x14ac:dyDescent="0.25">
      <c r="G657" s="40" t="str">
        <f t="shared" si="30"/>
        <v/>
      </c>
      <c r="H657" s="40" t="str">
        <f t="shared" si="31"/>
        <v/>
      </c>
      <c r="I657" s="40" t="str">
        <f t="shared" si="32"/>
        <v/>
      </c>
    </row>
    <row r="658" spans="7:9" x14ac:dyDescent="0.25">
      <c r="G658" s="40" t="str">
        <f t="shared" si="30"/>
        <v/>
      </c>
      <c r="H658" s="40" t="str">
        <f t="shared" si="31"/>
        <v/>
      </c>
      <c r="I658" s="40" t="str">
        <f t="shared" si="32"/>
        <v/>
      </c>
    </row>
    <row r="659" spans="7:9" x14ac:dyDescent="0.25">
      <c r="G659" s="40" t="str">
        <f t="shared" si="30"/>
        <v/>
      </c>
      <c r="H659" s="40" t="str">
        <f t="shared" si="31"/>
        <v/>
      </c>
      <c r="I659" s="40" t="str">
        <f t="shared" si="32"/>
        <v/>
      </c>
    </row>
    <row r="660" spans="7:9" x14ac:dyDescent="0.25">
      <c r="G660" s="40" t="str">
        <f t="shared" si="30"/>
        <v/>
      </c>
      <c r="H660" s="40" t="str">
        <f t="shared" si="31"/>
        <v/>
      </c>
      <c r="I660" s="40" t="str">
        <f t="shared" si="32"/>
        <v/>
      </c>
    </row>
    <row r="661" spans="7:9" x14ac:dyDescent="0.25">
      <c r="G661" s="40" t="str">
        <f t="shared" si="30"/>
        <v/>
      </c>
      <c r="H661" s="40" t="str">
        <f t="shared" si="31"/>
        <v/>
      </c>
      <c r="I661" s="40" t="str">
        <f t="shared" si="32"/>
        <v/>
      </c>
    </row>
    <row r="662" spans="7:9" x14ac:dyDescent="0.25">
      <c r="G662" s="40" t="str">
        <f t="shared" si="30"/>
        <v/>
      </c>
      <c r="H662" s="40" t="str">
        <f t="shared" si="31"/>
        <v/>
      </c>
      <c r="I662" s="40" t="str">
        <f t="shared" si="32"/>
        <v/>
      </c>
    </row>
    <row r="663" spans="7:9" x14ac:dyDescent="0.25">
      <c r="G663" s="40" t="str">
        <f t="shared" si="30"/>
        <v/>
      </c>
      <c r="H663" s="40" t="str">
        <f t="shared" si="31"/>
        <v/>
      </c>
      <c r="I663" s="40" t="str">
        <f t="shared" si="32"/>
        <v/>
      </c>
    </row>
    <row r="664" spans="7:9" x14ac:dyDescent="0.25">
      <c r="G664" s="40" t="str">
        <f t="shared" si="30"/>
        <v/>
      </c>
      <c r="H664" s="40" t="str">
        <f t="shared" si="31"/>
        <v/>
      </c>
      <c r="I664" s="40" t="str">
        <f t="shared" si="32"/>
        <v/>
      </c>
    </row>
    <row r="665" spans="7:9" x14ac:dyDescent="0.25">
      <c r="G665" s="40" t="str">
        <f t="shared" si="30"/>
        <v/>
      </c>
      <c r="H665" s="40" t="str">
        <f t="shared" si="31"/>
        <v/>
      </c>
      <c r="I665" s="40" t="str">
        <f t="shared" si="32"/>
        <v/>
      </c>
    </row>
    <row r="666" spans="7:9" x14ac:dyDescent="0.25">
      <c r="G666" s="40" t="str">
        <f t="shared" si="30"/>
        <v/>
      </c>
      <c r="H666" s="40" t="str">
        <f t="shared" si="31"/>
        <v/>
      </c>
      <c r="I666" s="40" t="str">
        <f t="shared" si="32"/>
        <v/>
      </c>
    </row>
    <row r="667" spans="7:9" x14ac:dyDescent="0.25">
      <c r="G667" s="40" t="str">
        <f t="shared" si="30"/>
        <v/>
      </c>
      <c r="H667" s="40" t="str">
        <f t="shared" si="31"/>
        <v/>
      </c>
      <c r="I667" s="40" t="str">
        <f t="shared" si="32"/>
        <v/>
      </c>
    </row>
    <row r="668" spans="7:9" x14ac:dyDescent="0.25">
      <c r="G668" s="40" t="str">
        <f t="shared" si="30"/>
        <v/>
      </c>
      <c r="H668" s="40" t="str">
        <f t="shared" si="31"/>
        <v/>
      </c>
      <c r="I668" s="40" t="str">
        <f t="shared" si="32"/>
        <v/>
      </c>
    </row>
    <row r="669" spans="7:9" x14ac:dyDescent="0.25">
      <c r="G669" s="40" t="str">
        <f t="shared" si="30"/>
        <v/>
      </c>
      <c r="H669" s="40" t="str">
        <f t="shared" si="31"/>
        <v/>
      </c>
      <c r="I669" s="40" t="str">
        <f t="shared" si="32"/>
        <v/>
      </c>
    </row>
    <row r="670" spans="7:9" x14ac:dyDescent="0.25">
      <c r="G670" s="40" t="str">
        <f t="shared" si="30"/>
        <v/>
      </c>
      <c r="H670" s="40" t="str">
        <f t="shared" si="31"/>
        <v/>
      </c>
      <c r="I670" s="40" t="str">
        <f t="shared" si="32"/>
        <v/>
      </c>
    </row>
    <row r="671" spans="7:9" x14ac:dyDescent="0.25">
      <c r="G671" s="40" t="str">
        <f t="shared" si="30"/>
        <v/>
      </c>
      <c r="H671" s="40" t="str">
        <f t="shared" si="31"/>
        <v/>
      </c>
      <c r="I671" s="40" t="str">
        <f t="shared" si="32"/>
        <v/>
      </c>
    </row>
    <row r="672" spans="7:9" x14ac:dyDescent="0.25">
      <c r="G672" s="40" t="str">
        <f t="shared" si="30"/>
        <v/>
      </c>
      <c r="H672" s="40" t="str">
        <f t="shared" si="31"/>
        <v/>
      </c>
      <c r="I672" s="40" t="str">
        <f t="shared" si="32"/>
        <v/>
      </c>
    </row>
    <row r="673" spans="7:9" x14ac:dyDescent="0.25">
      <c r="G673" s="40" t="str">
        <f t="shared" si="30"/>
        <v/>
      </c>
      <c r="H673" s="40" t="str">
        <f t="shared" si="31"/>
        <v/>
      </c>
      <c r="I673" s="40" t="str">
        <f t="shared" si="32"/>
        <v/>
      </c>
    </row>
    <row r="674" spans="7:9" x14ac:dyDescent="0.25">
      <c r="G674" s="40" t="str">
        <f t="shared" si="30"/>
        <v/>
      </c>
      <c r="H674" s="40" t="str">
        <f t="shared" si="31"/>
        <v/>
      </c>
      <c r="I674" s="40" t="str">
        <f t="shared" si="32"/>
        <v/>
      </c>
    </row>
    <row r="675" spans="7:9" x14ac:dyDescent="0.25">
      <c r="G675" s="40" t="str">
        <f t="shared" si="30"/>
        <v/>
      </c>
      <c r="H675" s="40" t="str">
        <f t="shared" si="31"/>
        <v/>
      </c>
      <c r="I675" s="40" t="str">
        <f t="shared" si="32"/>
        <v/>
      </c>
    </row>
    <row r="676" spans="7:9" x14ac:dyDescent="0.25">
      <c r="G676" s="40" t="str">
        <f t="shared" si="30"/>
        <v/>
      </c>
      <c r="H676" s="40" t="str">
        <f t="shared" si="31"/>
        <v/>
      </c>
      <c r="I676" s="40" t="str">
        <f t="shared" si="32"/>
        <v/>
      </c>
    </row>
    <row r="677" spans="7:9" x14ac:dyDescent="0.25">
      <c r="G677" s="40" t="str">
        <f t="shared" si="30"/>
        <v/>
      </c>
      <c r="H677" s="40" t="str">
        <f t="shared" si="31"/>
        <v/>
      </c>
      <c r="I677" s="40" t="str">
        <f t="shared" si="32"/>
        <v/>
      </c>
    </row>
    <row r="678" spans="7:9" x14ac:dyDescent="0.25">
      <c r="G678" s="40" t="str">
        <f t="shared" si="30"/>
        <v/>
      </c>
      <c r="H678" s="40" t="str">
        <f t="shared" si="31"/>
        <v/>
      </c>
      <c r="I678" s="40" t="str">
        <f t="shared" si="32"/>
        <v/>
      </c>
    </row>
    <row r="679" spans="7:9" x14ac:dyDescent="0.25">
      <c r="G679" s="40" t="str">
        <f t="shared" si="30"/>
        <v/>
      </c>
      <c r="H679" s="40" t="str">
        <f t="shared" si="31"/>
        <v/>
      </c>
      <c r="I679" s="40" t="str">
        <f t="shared" si="32"/>
        <v/>
      </c>
    </row>
    <row r="680" spans="7:9" x14ac:dyDescent="0.25">
      <c r="G680" s="40" t="str">
        <f t="shared" si="30"/>
        <v/>
      </c>
      <c r="H680" s="40" t="str">
        <f t="shared" si="31"/>
        <v/>
      </c>
      <c r="I680" s="40" t="str">
        <f t="shared" si="32"/>
        <v/>
      </c>
    </row>
    <row r="681" spans="7:9" x14ac:dyDescent="0.25">
      <c r="G681" s="40" t="str">
        <f t="shared" si="30"/>
        <v/>
      </c>
      <c r="H681" s="40" t="str">
        <f t="shared" si="31"/>
        <v/>
      </c>
      <c r="I681" s="40" t="str">
        <f t="shared" si="32"/>
        <v/>
      </c>
    </row>
    <row r="682" spans="7:9" x14ac:dyDescent="0.25">
      <c r="G682" s="40" t="str">
        <f t="shared" si="30"/>
        <v/>
      </c>
      <c r="H682" s="40" t="str">
        <f t="shared" si="31"/>
        <v/>
      </c>
      <c r="I682" s="40" t="str">
        <f t="shared" si="32"/>
        <v/>
      </c>
    </row>
    <row r="683" spans="7:9" x14ac:dyDescent="0.25">
      <c r="G683" s="40" t="str">
        <f t="shared" si="30"/>
        <v/>
      </c>
      <c r="H683" s="40" t="str">
        <f t="shared" si="31"/>
        <v/>
      </c>
      <c r="I683" s="40" t="str">
        <f t="shared" si="32"/>
        <v/>
      </c>
    </row>
    <row r="684" spans="7:9" x14ac:dyDescent="0.25">
      <c r="G684" s="40" t="str">
        <f t="shared" si="30"/>
        <v/>
      </c>
      <c r="H684" s="40" t="str">
        <f t="shared" si="31"/>
        <v/>
      </c>
      <c r="I684" s="40" t="str">
        <f t="shared" si="32"/>
        <v/>
      </c>
    </row>
    <row r="685" spans="7:9" x14ac:dyDescent="0.25">
      <c r="G685" s="40" t="str">
        <f t="shared" si="30"/>
        <v/>
      </c>
      <c r="H685" s="40" t="str">
        <f t="shared" si="31"/>
        <v/>
      </c>
      <c r="I685" s="40" t="str">
        <f t="shared" si="32"/>
        <v/>
      </c>
    </row>
    <row r="686" spans="7:9" x14ac:dyDescent="0.25">
      <c r="G686" s="40" t="str">
        <f t="shared" si="30"/>
        <v/>
      </c>
      <c r="H686" s="40" t="str">
        <f t="shared" si="31"/>
        <v/>
      </c>
      <c r="I686" s="40" t="str">
        <f t="shared" si="32"/>
        <v/>
      </c>
    </row>
    <row r="687" spans="7:9" x14ac:dyDescent="0.25">
      <c r="G687" s="40" t="str">
        <f t="shared" si="30"/>
        <v/>
      </c>
      <c r="H687" s="40" t="str">
        <f t="shared" si="31"/>
        <v/>
      </c>
      <c r="I687" s="40" t="str">
        <f t="shared" si="32"/>
        <v/>
      </c>
    </row>
    <row r="688" spans="7:9" x14ac:dyDescent="0.25">
      <c r="G688" s="40" t="str">
        <f t="shared" si="30"/>
        <v/>
      </c>
      <c r="H688" s="40" t="str">
        <f t="shared" si="31"/>
        <v/>
      </c>
      <c r="I688" s="40" t="str">
        <f t="shared" si="32"/>
        <v/>
      </c>
    </row>
    <row r="689" spans="7:9" x14ac:dyDescent="0.25">
      <c r="G689" s="40" t="str">
        <f t="shared" si="30"/>
        <v/>
      </c>
      <c r="H689" s="40" t="str">
        <f t="shared" si="31"/>
        <v/>
      </c>
      <c r="I689" s="40" t="str">
        <f t="shared" si="32"/>
        <v/>
      </c>
    </row>
    <row r="690" spans="7:9" x14ac:dyDescent="0.25">
      <c r="G690" s="40" t="str">
        <f t="shared" si="30"/>
        <v/>
      </c>
      <c r="H690" s="40" t="str">
        <f t="shared" si="31"/>
        <v/>
      </c>
      <c r="I690" s="40" t="str">
        <f t="shared" si="32"/>
        <v/>
      </c>
    </row>
    <row r="691" spans="7:9" x14ac:dyDescent="0.25">
      <c r="G691" s="40" t="str">
        <f t="shared" si="30"/>
        <v/>
      </c>
      <c r="H691" s="40" t="str">
        <f t="shared" si="31"/>
        <v/>
      </c>
      <c r="I691" s="40" t="str">
        <f t="shared" si="32"/>
        <v/>
      </c>
    </row>
    <row r="692" spans="7:9" x14ac:dyDescent="0.25">
      <c r="G692" s="40" t="str">
        <f t="shared" si="30"/>
        <v/>
      </c>
      <c r="H692" s="40" t="str">
        <f t="shared" si="31"/>
        <v/>
      </c>
      <c r="I692" s="40" t="str">
        <f t="shared" si="32"/>
        <v/>
      </c>
    </row>
    <row r="693" spans="7:9" x14ac:dyDescent="0.25">
      <c r="G693" s="40" t="str">
        <f t="shared" si="30"/>
        <v/>
      </c>
      <c r="H693" s="40" t="str">
        <f t="shared" si="31"/>
        <v/>
      </c>
      <c r="I693" s="40" t="str">
        <f t="shared" si="32"/>
        <v/>
      </c>
    </row>
    <row r="694" spans="7:9" x14ac:dyDescent="0.25">
      <c r="G694" s="40" t="str">
        <f t="shared" si="30"/>
        <v/>
      </c>
      <c r="H694" s="40" t="str">
        <f t="shared" si="31"/>
        <v/>
      </c>
      <c r="I694" s="40" t="str">
        <f t="shared" si="32"/>
        <v/>
      </c>
    </row>
    <row r="695" spans="7:9" x14ac:dyDescent="0.25">
      <c r="G695" s="40" t="str">
        <f t="shared" si="30"/>
        <v/>
      </c>
      <c r="H695" s="40" t="str">
        <f t="shared" si="31"/>
        <v/>
      </c>
      <c r="I695" s="40" t="str">
        <f t="shared" si="32"/>
        <v/>
      </c>
    </row>
    <row r="696" spans="7:9" x14ac:dyDescent="0.25">
      <c r="G696" s="40" t="str">
        <f t="shared" si="30"/>
        <v/>
      </c>
      <c r="H696" s="40" t="str">
        <f t="shared" si="31"/>
        <v/>
      </c>
      <c r="I696" s="40" t="str">
        <f t="shared" si="32"/>
        <v/>
      </c>
    </row>
    <row r="697" spans="7:9" x14ac:dyDescent="0.25">
      <c r="G697" s="40" t="str">
        <f t="shared" si="30"/>
        <v/>
      </c>
      <c r="H697" s="40" t="str">
        <f t="shared" si="31"/>
        <v/>
      </c>
      <c r="I697" s="40" t="str">
        <f t="shared" si="32"/>
        <v/>
      </c>
    </row>
    <row r="698" spans="7:9" x14ac:dyDescent="0.25">
      <c r="G698" s="40" t="str">
        <f t="shared" si="30"/>
        <v/>
      </c>
      <c r="H698" s="40" t="str">
        <f t="shared" si="31"/>
        <v/>
      </c>
      <c r="I698" s="40" t="str">
        <f t="shared" si="32"/>
        <v/>
      </c>
    </row>
    <row r="699" spans="7:9" x14ac:dyDescent="0.25">
      <c r="G699" s="40" t="str">
        <f t="shared" si="30"/>
        <v/>
      </c>
      <c r="H699" s="40" t="str">
        <f t="shared" si="31"/>
        <v/>
      </c>
      <c r="I699" s="40" t="str">
        <f t="shared" si="32"/>
        <v/>
      </c>
    </row>
    <row r="700" spans="7:9" x14ac:dyDescent="0.25">
      <c r="G700" s="40" t="str">
        <f t="shared" si="30"/>
        <v/>
      </c>
      <c r="H700" s="40" t="str">
        <f t="shared" si="31"/>
        <v/>
      </c>
      <c r="I700" s="40" t="str">
        <f t="shared" si="32"/>
        <v/>
      </c>
    </row>
    <row r="701" spans="7:9" x14ac:dyDescent="0.25">
      <c r="G701" s="40" t="str">
        <f t="shared" si="30"/>
        <v/>
      </c>
      <c r="H701" s="40" t="str">
        <f t="shared" si="31"/>
        <v/>
      </c>
      <c r="I701" s="40" t="str">
        <f t="shared" si="32"/>
        <v/>
      </c>
    </row>
    <row r="702" spans="7:9" x14ac:dyDescent="0.25">
      <c r="G702" s="40" t="str">
        <f t="shared" si="30"/>
        <v/>
      </c>
      <c r="H702" s="40" t="str">
        <f t="shared" si="31"/>
        <v/>
      </c>
      <c r="I702" s="40" t="str">
        <f t="shared" si="32"/>
        <v/>
      </c>
    </row>
    <row r="703" spans="7:9" x14ac:dyDescent="0.25">
      <c r="G703" s="40" t="str">
        <f t="shared" si="30"/>
        <v/>
      </c>
      <c r="H703" s="40" t="str">
        <f t="shared" si="31"/>
        <v/>
      </c>
      <c r="I703" s="40" t="str">
        <f t="shared" si="32"/>
        <v/>
      </c>
    </row>
    <row r="704" spans="7:9" x14ac:dyDescent="0.25">
      <c r="G704" s="40" t="str">
        <f t="shared" si="30"/>
        <v/>
      </c>
      <c r="H704" s="40" t="str">
        <f t="shared" si="31"/>
        <v/>
      </c>
      <c r="I704" s="40" t="str">
        <f t="shared" si="32"/>
        <v/>
      </c>
    </row>
    <row r="705" spans="7:9" x14ac:dyDescent="0.25">
      <c r="G705" s="40" t="str">
        <f t="shared" si="30"/>
        <v/>
      </c>
      <c r="H705" s="40" t="str">
        <f t="shared" si="31"/>
        <v/>
      </c>
      <c r="I705" s="40" t="str">
        <f t="shared" si="32"/>
        <v/>
      </c>
    </row>
    <row r="706" spans="7:9" x14ac:dyDescent="0.25">
      <c r="G706" s="40" t="str">
        <f t="shared" si="30"/>
        <v/>
      </c>
      <c r="H706" s="40" t="str">
        <f t="shared" si="31"/>
        <v/>
      </c>
      <c r="I706" s="40" t="str">
        <f t="shared" si="32"/>
        <v/>
      </c>
    </row>
    <row r="707" spans="7:9" x14ac:dyDescent="0.25">
      <c r="G707" s="40" t="str">
        <f t="shared" si="30"/>
        <v/>
      </c>
      <c r="H707" s="40" t="str">
        <f t="shared" si="31"/>
        <v/>
      </c>
      <c r="I707" s="40" t="str">
        <f t="shared" si="32"/>
        <v/>
      </c>
    </row>
    <row r="708" spans="7:9" x14ac:dyDescent="0.25">
      <c r="G708" s="40" t="str">
        <f t="shared" ref="G708:G771" si="33">IF(F708&gt;0,ROUNDDOWN($K$3/F708/$K$6*(1-$K$9),2),"")</f>
        <v/>
      </c>
      <c r="H708" s="40" t="str">
        <f t="shared" ref="H708:H771" si="34">IF(AND(ISNUMBER($D708),ISNUMBER($B708)), $B708/D708, "")</f>
        <v/>
      </c>
      <c r="I708" s="40" t="str">
        <f t="shared" ref="I708:I771" si="35">IF(AND(ISNUMBER($D708),ISNUMBER($C708)), $C708/D708, "")</f>
        <v/>
      </c>
    </row>
    <row r="709" spans="7:9" x14ac:dyDescent="0.25">
      <c r="G709" s="40" t="str">
        <f t="shared" si="33"/>
        <v/>
      </c>
      <c r="H709" s="40" t="str">
        <f t="shared" si="34"/>
        <v/>
      </c>
      <c r="I709" s="40" t="str">
        <f t="shared" si="35"/>
        <v/>
      </c>
    </row>
    <row r="710" spans="7:9" x14ac:dyDescent="0.25">
      <c r="G710" s="40" t="str">
        <f t="shared" si="33"/>
        <v/>
      </c>
      <c r="H710" s="40" t="str">
        <f t="shared" si="34"/>
        <v/>
      </c>
      <c r="I710" s="40" t="str">
        <f t="shared" si="35"/>
        <v/>
      </c>
    </row>
    <row r="711" spans="7:9" x14ac:dyDescent="0.25">
      <c r="G711" s="40" t="str">
        <f t="shared" si="33"/>
        <v/>
      </c>
      <c r="H711" s="40" t="str">
        <f t="shared" si="34"/>
        <v/>
      </c>
      <c r="I711" s="40" t="str">
        <f t="shared" si="35"/>
        <v/>
      </c>
    </row>
    <row r="712" spans="7:9" x14ac:dyDescent="0.25">
      <c r="G712" s="40" t="str">
        <f t="shared" si="33"/>
        <v/>
      </c>
      <c r="H712" s="40" t="str">
        <f t="shared" si="34"/>
        <v/>
      </c>
      <c r="I712" s="40" t="str">
        <f t="shared" si="35"/>
        <v/>
      </c>
    </row>
    <row r="713" spans="7:9" x14ac:dyDescent="0.25">
      <c r="G713" s="40" t="str">
        <f t="shared" si="33"/>
        <v/>
      </c>
      <c r="H713" s="40" t="str">
        <f t="shared" si="34"/>
        <v/>
      </c>
      <c r="I713" s="40" t="str">
        <f t="shared" si="35"/>
        <v/>
      </c>
    </row>
    <row r="714" spans="7:9" x14ac:dyDescent="0.25">
      <c r="G714" s="40" t="str">
        <f t="shared" si="33"/>
        <v/>
      </c>
      <c r="H714" s="40" t="str">
        <f t="shared" si="34"/>
        <v/>
      </c>
      <c r="I714" s="40" t="str">
        <f t="shared" si="35"/>
        <v/>
      </c>
    </row>
    <row r="715" spans="7:9" x14ac:dyDescent="0.25">
      <c r="G715" s="40" t="str">
        <f t="shared" si="33"/>
        <v/>
      </c>
      <c r="H715" s="40" t="str">
        <f t="shared" si="34"/>
        <v/>
      </c>
      <c r="I715" s="40" t="str">
        <f t="shared" si="35"/>
        <v/>
      </c>
    </row>
    <row r="716" spans="7:9" x14ac:dyDescent="0.25">
      <c r="G716" s="40" t="str">
        <f t="shared" si="33"/>
        <v/>
      </c>
      <c r="H716" s="40" t="str">
        <f t="shared" si="34"/>
        <v/>
      </c>
      <c r="I716" s="40" t="str">
        <f t="shared" si="35"/>
        <v/>
      </c>
    </row>
    <row r="717" spans="7:9" x14ac:dyDescent="0.25">
      <c r="G717" s="40" t="str">
        <f t="shared" si="33"/>
        <v/>
      </c>
      <c r="H717" s="40" t="str">
        <f t="shared" si="34"/>
        <v/>
      </c>
      <c r="I717" s="40" t="str">
        <f t="shared" si="35"/>
        <v/>
      </c>
    </row>
    <row r="718" spans="7:9" x14ac:dyDescent="0.25">
      <c r="G718" s="40" t="str">
        <f t="shared" si="33"/>
        <v/>
      </c>
      <c r="H718" s="40" t="str">
        <f t="shared" si="34"/>
        <v/>
      </c>
      <c r="I718" s="40" t="str">
        <f t="shared" si="35"/>
        <v/>
      </c>
    </row>
    <row r="719" spans="7:9" x14ac:dyDescent="0.25">
      <c r="G719" s="40" t="str">
        <f t="shared" si="33"/>
        <v/>
      </c>
      <c r="H719" s="40" t="str">
        <f t="shared" si="34"/>
        <v/>
      </c>
      <c r="I719" s="40" t="str">
        <f t="shared" si="35"/>
        <v/>
      </c>
    </row>
    <row r="720" spans="7:9" x14ac:dyDescent="0.25">
      <c r="G720" s="40" t="str">
        <f t="shared" si="33"/>
        <v/>
      </c>
      <c r="H720" s="40" t="str">
        <f t="shared" si="34"/>
        <v/>
      </c>
      <c r="I720" s="40" t="str">
        <f t="shared" si="35"/>
        <v/>
      </c>
    </row>
    <row r="721" spans="7:9" x14ac:dyDescent="0.25">
      <c r="G721" s="40" t="str">
        <f t="shared" si="33"/>
        <v/>
      </c>
      <c r="H721" s="40" t="str">
        <f t="shared" si="34"/>
        <v/>
      </c>
      <c r="I721" s="40" t="str">
        <f t="shared" si="35"/>
        <v/>
      </c>
    </row>
    <row r="722" spans="7:9" x14ac:dyDescent="0.25">
      <c r="G722" s="40" t="str">
        <f t="shared" si="33"/>
        <v/>
      </c>
      <c r="H722" s="40" t="str">
        <f t="shared" si="34"/>
        <v/>
      </c>
      <c r="I722" s="40" t="str">
        <f t="shared" si="35"/>
        <v/>
      </c>
    </row>
    <row r="723" spans="7:9" x14ac:dyDescent="0.25">
      <c r="G723" s="40" t="str">
        <f t="shared" si="33"/>
        <v/>
      </c>
      <c r="H723" s="40" t="str">
        <f t="shared" si="34"/>
        <v/>
      </c>
      <c r="I723" s="40" t="str">
        <f t="shared" si="35"/>
        <v/>
      </c>
    </row>
    <row r="724" spans="7:9" x14ac:dyDescent="0.25">
      <c r="G724" s="40" t="str">
        <f t="shared" si="33"/>
        <v/>
      </c>
      <c r="H724" s="40" t="str">
        <f t="shared" si="34"/>
        <v/>
      </c>
      <c r="I724" s="40" t="str">
        <f t="shared" si="35"/>
        <v/>
      </c>
    </row>
    <row r="725" spans="7:9" x14ac:dyDescent="0.25">
      <c r="G725" s="40" t="str">
        <f t="shared" si="33"/>
        <v/>
      </c>
      <c r="H725" s="40" t="str">
        <f t="shared" si="34"/>
        <v/>
      </c>
      <c r="I725" s="40" t="str">
        <f t="shared" si="35"/>
        <v/>
      </c>
    </row>
    <row r="726" spans="7:9" x14ac:dyDescent="0.25">
      <c r="G726" s="40" t="str">
        <f t="shared" si="33"/>
        <v/>
      </c>
      <c r="H726" s="40" t="str">
        <f t="shared" si="34"/>
        <v/>
      </c>
      <c r="I726" s="40" t="str">
        <f t="shared" si="35"/>
        <v/>
      </c>
    </row>
    <row r="727" spans="7:9" x14ac:dyDescent="0.25">
      <c r="G727" s="40" t="str">
        <f t="shared" si="33"/>
        <v/>
      </c>
      <c r="H727" s="40" t="str">
        <f t="shared" si="34"/>
        <v/>
      </c>
      <c r="I727" s="40" t="str">
        <f t="shared" si="35"/>
        <v/>
      </c>
    </row>
    <row r="728" spans="7:9" x14ac:dyDescent="0.25">
      <c r="G728" s="40" t="str">
        <f t="shared" si="33"/>
        <v/>
      </c>
      <c r="H728" s="40" t="str">
        <f t="shared" si="34"/>
        <v/>
      </c>
      <c r="I728" s="40" t="str">
        <f t="shared" si="35"/>
        <v/>
      </c>
    </row>
    <row r="729" spans="7:9" x14ac:dyDescent="0.25">
      <c r="G729" s="40" t="str">
        <f t="shared" si="33"/>
        <v/>
      </c>
      <c r="H729" s="40" t="str">
        <f t="shared" si="34"/>
        <v/>
      </c>
      <c r="I729" s="40" t="str">
        <f t="shared" si="35"/>
        <v/>
      </c>
    </row>
    <row r="730" spans="7:9" x14ac:dyDescent="0.25">
      <c r="G730" s="40" t="str">
        <f t="shared" si="33"/>
        <v/>
      </c>
      <c r="H730" s="40" t="str">
        <f t="shared" si="34"/>
        <v/>
      </c>
      <c r="I730" s="40" t="str">
        <f t="shared" si="35"/>
        <v/>
      </c>
    </row>
    <row r="731" spans="7:9" x14ac:dyDescent="0.25">
      <c r="G731" s="40" t="str">
        <f t="shared" si="33"/>
        <v/>
      </c>
      <c r="H731" s="40" t="str">
        <f t="shared" si="34"/>
        <v/>
      </c>
      <c r="I731" s="40" t="str">
        <f t="shared" si="35"/>
        <v/>
      </c>
    </row>
    <row r="732" spans="7:9" x14ac:dyDescent="0.25">
      <c r="G732" s="40" t="str">
        <f t="shared" si="33"/>
        <v/>
      </c>
      <c r="H732" s="40" t="str">
        <f t="shared" si="34"/>
        <v/>
      </c>
      <c r="I732" s="40" t="str">
        <f t="shared" si="35"/>
        <v/>
      </c>
    </row>
    <row r="733" spans="7:9" x14ac:dyDescent="0.25">
      <c r="G733" s="40" t="str">
        <f t="shared" si="33"/>
        <v/>
      </c>
      <c r="H733" s="40" t="str">
        <f t="shared" si="34"/>
        <v/>
      </c>
      <c r="I733" s="40" t="str">
        <f t="shared" si="35"/>
        <v/>
      </c>
    </row>
    <row r="734" spans="7:9" x14ac:dyDescent="0.25">
      <c r="G734" s="40" t="str">
        <f t="shared" si="33"/>
        <v/>
      </c>
      <c r="H734" s="40" t="str">
        <f t="shared" si="34"/>
        <v/>
      </c>
      <c r="I734" s="40" t="str">
        <f t="shared" si="35"/>
        <v/>
      </c>
    </row>
    <row r="735" spans="7:9" x14ac:dyDescent="0.25">
      <c r="G735" s="40" t="str">
        <f t="shared" si="33"/>
        <v/>
      </c>
      <c r="H735" s="40" t="str">
        <f t="shared" si="34"/>
        <v/>
      </c>
      <c r="I735" s="40" t="str">
        <f t="shared" si="35"/>
        <v/>
      </c>
    </row>
    <row r="736" spans="7:9" x14ac:dyDescent="0.25">
      <c r="G736" s="40" t="str">
        <f t="shared" si="33"/>
        <v/>
      </c>
      <c r="H736" s="40" t="str">
        <f t="shared" si="34"/>
        <v/>
      </c>
      <c r="I736" s="40" t="str">
        <f t="shared" si="35"/>
        <v/>
      </c>
    </row>
    <row r="737" spans="7:9" x14ac:dyDescent="0.25">
      <c r="G737" s="40" t="str">
        <f t="shared" si="33"/>
        <v/>
      </c>
      <c r="H737" s="40" t="str">
        <f t="shared" si="34"/>
        <v/>
      </c>
      <c r="I737" s="40" t="str">
        <f t="shared" si="35"/>
        <v/>
      </c>
    </row>
    <row r="738" spans="7:9" x14ac:dyDescent="0.25">
      <c r="G738" s="40" t="str">
        <f t="shared" si="33"/>
        <v/>
      </c>
      <c r="H738" s="40" t="str">
        <f t="shared" si="34"/>
        <v/>
      </c>
      <c r="I738" s="40" t="str">
        <f t="shared" si="35"/>
        <v/>
      </c>
    </row>
    <row r="739" spans="7:9" x14ac:dyDescent="0.25">
      <c r="G739" s="40" t="str">
        <f t="shared" si="33"/>
        <v/>
      </c>
      <c r="H739" s="40" t="str">
        <f t="shared" si="34"/>
        <v/>
      </c>
      <c r="I739" s="40" t="str">
        <f t="shared" si="35"/>
        <v/>
      </c>
    </row>
    <row r="740" spans="7:9" x14ac:dyDescent="0.25">
      <c r="G740" s="40" t="str">
        <f t="shared" si="33"/>
        <v/>
      </c>
      <c r="H740" s="40" t="str">
        <f t="shared" si="34"/>
        <v/>
      </c>
      <c r="I740" s="40" t="str">
        <f t="shared" si="35"/>
        <v/>
      </c>
    </row>
    <row r="741" spans="7:9" x14ac:dyDescent="0.25">
      <c r="G741" s="40" t="str">
        <f t="shared" si="33"/>
        <v/>
      </c>
      <c r="H741" s="40" t="str">
        <f t="shared" si="34"/>
        <v/>
      </c>
      <c r="I741" s="40" t="str">
        <f t="shared" si="35"/>
        <v/>
      </c>
    </row>
    <row r="742" spans="7:9" x14ac:dyDescent="0.25">
      <c r="G742" s="40" t="str">
        <f t="shared" si="33"/>
        <v/>
      </c>
      <c r="H742" s="40" t="str">
        <f t="shared" si="34"/>
        <v/>
      </c>
      <c r="I742" s="40" t="str">
        <f t="shared" si="35"/>
        <v/>
      </c>
    </row>
    <row r="743" spans="7:9" x14ac:dyDescent="0.25">
      <c r="G743" s="40" t="str">
        <f t="shared" si="33"/>
        <v/>
      </c>
      <c r="H743" s="40" t="str">
        <f t="shared" si="34"/>
        <v/>
      </c>
      <c r="I743" s="40" t="str">
        <f t="shared" si="35"/>
        <v/>
      </c>
    </row>
    <row r="744" spans="7:9" x14ac:dyDescent="0.25">
      <c r="G744" s="40" t="str">
        <f t="shared" si="33"/>
        <v/>
      </c>
      <c r="H744" s="40" t="str">
        <f t="shared" si="34"/>
        <v/>
      </c>
      <c r="I744" s="40" t="str">
        <f t="shared" si="35"/>
        <v/>
      </c>
    </row>
    <row r="745" spans="7:9" x14ac:dyDescent="0.25">
      <c r="G745" s="40" t="str">
        <f t="shared" si="33"/>
        <v/>
      </c>
      <c r="H745" s="40" t="str">
        <f t="shared" si="34"/>
        <v/>
      </c>
      <c r="I745" s="40" t="str">
        <f t="shared" si="35"/>
        <v/>
      </c>
    </row>
    <row r="746" spans="7:9" x14ac:dyDescent="0.25">
      <c r="G746" s="40" t="str">
        <f t="shared" si="33"/>
        <v/>
      </c>
      <c r="H746" s="40" t="str">
        <f t="shared" si="34"/>
        <v/>
      </c>
      <c r="I746" s="40" t="str">
        <f t="shared" si="35"/>
        <v/>
      </c>
    </row>
    <row r="747" spans="7:9" x14ac:dyDescent="0.25">
      <c r="G747" s="40" t="str">
        <f t="shared" si="33"/>
        <v/>
      </c>
      <c r="H747" s="40" t="str">
        <f t="shared" si="34"/>
        <v/>
      </c>
      <c r="I747" s="40" t="str">
        <f t="shared" si="35"/>
        <v/>
      </c>
    </row>
    <row r="748" spans="7:9" x14ac:dyDescent="0.25">
      <c r="G748" s="40" t="str">
        <f t="shared" si="33"/>
        <v/>
      </c>
      <c r="H748" s="40" t="str">
        <f t="shared" si="34"/>
        <v/>
      </c>
      <c r="I748" s="40" t="str">
        <f t="shared" si="35"/>
        <v/>
      </c>
    </row>
    <row r="749" spans="7:9" x14ac:dyDescent="0.25">
      <c r="G749" s="40" t="str">
        <f t="shared" si="33"/>
        <v/>
      </c>
      <c r="H749" s="40" t="str">
        <f t="shared" si="34"/>
        <v/>
      </c>
      <c r="I749" s="40" t="str">
        <f t="shared" si="35"/>
        <v/>
      </c>
    </row>
    <row r="750" spans="7:9" x14ac:dyDescent="0.25">
      <c r="G750" s="40" t="str">
        <f t="shared" si="33"/>
        <v/>
      </c>
      <c r="H750" s="40" t="str">
        <f t="shared" si="34"/>
        <v/>
      </c>
      <c r="I750" s="40" t="str">
        <f t="shared" si="35"/>
        <v/>
      </c>
    </row>
    <row r="751" spans="7:9" x14ac:dyDescent="0.25">
      <c r="G751" s="40" t="str">
        <f t="shared" si="33"/>
        <v/>
      </c>
      <c r="H751" s="40" t="str">
        <f t="shared" si="34"/>
        <v/>
      </c>
      <c r="I751" s="40" t="str">
        <f t="shared" si="35"/>
        <v/>
      </c>
    </row>
    <row r="752" spans="7:9" x14ac:dyDescent="0.25">
      <c r="G752" s="40" t="str">
        <f t="shared" si="33"/>
        <v/>
      </c>
      <c r="H752" s="40" t="str">
        <f t="shared" si="34"/>
        <v/>
      </c>
      <c r="I752" s="40" t="str">
        <f t="shared" si="35"/>
        <v/>
      </c>
    </row>
    <row r="753" spans="7:9" x14ac:dyDescent="0.25">
      <c r="G753" s="40" t="str">
        <f t="shared" si="33"/>
        <v/>
      </c>
      <c r="H753" s="40" t="str">
        <f t="shared" si="34"/>
        <v/>
      </c>
      <c r="I753" s="40" t="str">
        <f t="shared" si="35"/>
        <v/>
      </c>
    </row>
    <row r="754" spans="7:9" x14ac:dyDescent="0.25">
      <c r="G754" s="40" t="str">
        <f t="shared" si="33"/>
        <v/>
      </c>
      <c r="H754" s="40" t="str">
        <f t="shared" si="34"/>
        <v/>
      </c>
      <c r="I754" s="40" t="str">
        <f t="shared" si="35"/>
        <v/>
      </c>
    </row>
    <row r="755" spans="7:9" x14ac:dyDescent="0.25">
      <c r="G755" s="40" t="str">
        <f t="shared" si="33"/>
        <v/>
      </c>
      <c r="H755" s="40" t="str">
        <f t="shared" si="34"/>
        <v/>
      </c>
      <c r="I755" s="40" t="str">
        <f t="shared" si="35"/>
        <v/>
      </c>
    </row>
    <row r="756" spans="7:9" x14ac:dyDescent="0.25">
      <c r="G756" s="40" t="str">
        <f t="shared" si="33"/>
        <v/>
      </c>
      <c r="H756" s="40" t="str">
        <f t="shared" si="34"/>
        <v/>
      </c>
      <c r="I756" s="40" t="str">
        <f t="shared" si="35"/>
        <v/>
      </c>
    </row>
    <row r="757" spans="7:9" x14ac:dyDescent="0.25">
      <c r="G757" s="40" t="str">
        <f t="shared" si="33"/>
        <v/>
      </c>
      <c r="H757" s="40" t="str">
        <f t="shared" si="34"/>
        <v/>
      </c>
      <c r="I757" s="40" t="str">
        <f t="shared" si="35"/>
        <v/>
      </c>
    </row>
    <row r="758" spans="7:9" x14ac:dyDescent="0.25">
      <c r="G758" s="40" t="str">
        <f t="shared" si="33"/>
        <v/>
      </c>
      <c r="H758" s="40" t="str">
        <f t="shared" si="34"/>
        <v/>
      </c>
      <c r="I758" s="40" t="str">
        <f t="shared" si="35"/>
        <v/>
      </c>
    </row>
    <row r="759" spans="7:9" x14ac:dyDescent="0.25">
      <c r="G759" s="40" t="str">
        <f t="shared" si="33"/>
        <v/>
      </c>
      <c r="H759" s="40" t="str">
        <f t="shared" si="34"/>
        <v/>
      </c>
      <c r="I759" s="40" t="str">
        <f t="shared" si="35"/>
        <v/>
      </c>
    </row>
    <row r="760" spans="7:9" x14ac:dyDescent="0.25">
      <c r="G760" s="40" t="str">
        <f t="shared" si="33"/>
        <v/>
      </c>
      <c r="H760" s="40" t="str">
        <f t="shared" si="34"/>
        <v/>
      </c>
      <c r="I760" s="40" t="str">
        <f t="shared" si="35"/>
        <v/>
      </c>
    </row>
    <row r="761" spans="7:9" x14ac:dyDescent="0.25">
      <c r="G761" s="40" t="str">
        <f t="shared" si="33"/>
        <v/>
      </c>
      <c r="H761" s="40" t="str">
        <f t="shared" si="34"/>
        <v/>
      </c>
      <c r="I761" s="40" t="str">
        <f t="shared" si="35"/>
        <v/>
      </c>
    </row>
    <row r="762" spans="7:9" x14ac:dyDescent="0.25">
      <c r="G762" s="40" t="str">
        <f t="shared" si="33"/>
        <v/>
      </c>
      <c r="H762" s="40" t="str">
        <f t="shared" si="34"/>
        <v/>
      </c>
      <c r="I762" s="40" t="str">
        <f t="shared" si="35"/>
        <v/>
      </c>
    </row>
    <row r="763" spans="7:9" x14ac:dyDescent="0.25">
      <c r="G763" s="40" t="str">
        <f t="shared" si="33"/>
        <v/>
      </c>
      <c r="H763" s="40" t="str">
        <f t="shared" si="34"/>
        <v/>
      </c>
      <c r="I763" s="40" t="str">
        <f t="shared" si="35"/>
        <v/>
      </c>
    </row>
    <row r="764" spans="7:9" x14ac:dyDescent="0.25">
      <c r="G764" s="40" t="str">
        <f t="shared" si="33"/>
        <v/>
      </c>
      <c r="H764" s="40" t="str">
        <f t="shared" si="34"/>
        <v/>
      </c>
      <c r="I764" s="40" t="str">
        <f t="shared" si="35"/>
        <v/>
      </c>
    </row>
    <row r="765" spans="7:9" x14ac:dyDescent="0.25">
      <c r="G765" s="40" t="str">
        <f t="shared" si="33"/>
        <v/>
      </c>
      <c r="H765" s="40" t="str">
        <f t="shared" si="34"/>
        <v/>
      </c>
      <c r="I765" s="40" t="str">
        <f t="shared" si="35"/>
        <v/>
      </c>
    </row>
    <row r="766" spans="7:9" x14ac:dyDescent="0.25">
      <c r="G766" s="40" t="str">
        <f t="shared" si="33"/>
        <v/>
      </c>
      <c r="H766" s="40" t="str">
        <f t="shared" si="34"/>
        <v/>
      </c>
      <c r="I766" s="40" t="str">
        <f t="shared" si="35"/>
        <v/>
      </c>
    </row>
    <row r="767" spans="7:9" x14ac:dyDescent="0.25">
      <c r="G767" s="40" t="str">
        <f t="shared" si="33"/>
        <v/>
      </c>
      <c r="H767" s="40" t="str">
        <f t="shared" si="34"/>
        <v/>
      </c>
      <c r="I767" s="40" t="str">
        <f t="shared" si="35"/>
        <v/>
      </c>
    </row>
    <row r="768" spans="7:9" x14ac:dyDescent="0.25">
      <c r="G768" s="40" t="str">
        <f t="shared" si="33"/>
        <v/>
      </c>
      <c r="H768" s="40" t="str">
        <f t="shared" si="34"/>
        <v/>
      </c>
      <c r="I768" s="40" t="str">
        <f t="shared" si="35"/>
        <v/>
      </c>
    </row>
    <row r="769" spans="7:9" x14ac:dyDescent="0.25">
      <c r="G769" s="40" t="str">
        <f t="shared" si="33"/>
        <v/>
      </c>
      <c r="H769" s="40" t="str">
        <f t="shared" si="34"/>
        <v/>
      </c>
      <c r="I769" s="40" t="str">
        <f t="shared" si="35"/>
        <v/>
      </c>
    </row>
    <row r="770" spans="7:9" x14ac:dyDescent="0.25">
      <c r="G770" s="40" t="str">
        <f t="shared" si="33"/>
        <v/>
      </c>
      <c r="H770" s="40" t="str">
        <f t="shared" si="34"/>
        <v/>
      </c>
      <c r="I770" s="40" t="str">
        <f t="shared" si="35"/>
        <v/>
      </c>
    </row>
    <row r="771" spans="7:9" x14ac:dyDescent="0.25">
      <c r="G771" s="40" t="str">
        <f t="shared" si="33"/>
        <v/>
      </c>
      <c r="H771" s="40" t="str">
        <f t="shared" si="34"/>
        <v/>
      </c>
      <c r="I771" s="40" t="str">
        <f t="shared" si="35"/>
        <v/>
      </c>
    </row>
    <row r="772" spans="7:9" x14ac:dyDescent="0.25">
      <c r="G772" s="40" t="str">
        <f t="shared" ref="G772:G835" si="36">IF(F772&gt;0,ROUNDDOWN($K$3/F772/$K$6*(1-$K$9),2),"")</f>
        <v/>
      </c>
      <c r="H772" s="40" t="str">
        <f t="shared" ref="H772:H835" si="37">IF(AND(ISNUMBER($D772),ISNUMBER($B772)), $B772/D772, "")</f>
        <v/>
      </c>
      <c r="I772" s="40" t="str">
        <f t="shared" ref="I772:I835" si="38">IF(AND(ISNUMBER($D772),ISNUMBER($C772)), $C772/D772, "")</f>
        <v/>
      </c>
    </row>
    <row r="773" spans="7:9" x14ac:dyDescent="0.25">
      <c r="G773" s="40" t="str">
        <f t="shared" si="36"/>
        <v/>
      </c>
      <c r="H773" s="40" t="str">
        <f t="shared" si="37"/>
        <v/>
      </c>
      <c r="I773" s="40" t="str">
        <f t="shared" si="38"/>
        <v/>
      </c>
    </row>
    <row r="774" spans="7:9" x14ac:dyDescent="0.25">
      <c r="G774" s="40" t="str">
        <f t="shared" si="36"/>
        <v/>
      </c>
      <c r="H774" s="40" t="str">
        <f t="shared" si="37"/>
        <v/>
      </c>
      <c r="I774" s="40" t="str">
        <f t="shared" si="38"/>
        <v/>
      </c>
    </row>
    <row r="775" spans="7:9" x14ac:dyDescent="0.25">
      <c r="G775" s="40" t="str">
        <f t="shared" si="36"/>
        <v/>
      </c>
      <c r="H775" s="40" t="str">
        <f t="shared" si="37"/>
        <v/>
      </c>
      <c r="I775" s="40" t="str">
        <f t="shared" si="38"/>
        <v/>
      </c>
    </row>
    <row r="776" spans="7:9" x14ac:dyDescent="0.25">
      <c r="G776" s="40" t="str">
        <f t="shared" si="36"/>
        <v/>
      </c>
      <c r="H776" s="40" t="str">
        <f t="shared" si="37"/>
        <v/>
      </c>
      <c r="I776" s="40" t="str">
        <f t="shared" si="38"/>
        <v/>
      </c>
    </row>
    <row r="777" spans="7:9" x14ac:dyDescent="0.25">
      <c r="G777" s="40" t="str">
        <f t="shared" si="36"/>
        <v/>
      </c>
      <c r="H777" s="40" t="str">
        <f t="shared" si="37"/>
        <v/>
      </c>
      <c r="I777" s="40" t="str">
        <f t="shared" si="38"/>
        <v/>
      </c>
    </row>
    <row r="778" spans="7:9" x14ac:dyDescent="0.25">
      <c r="G778" s="40" t="str">
        <f t="shared" si="36"/>
        <v/>
      </c>
      <c r="H778" s="40" t="str">
        <f t="shared" si="37"/>
        <v/>
      </c>
      <c r="I778" s="40" t="str">
        <f t="shared" si="38"/>
        <v/>
      </c>
    </row>
    <row r="779" spans="7:9" x14ac:dyDescent="0.25">
      <c r="G779" s="40" t="str">
        <f t="shared" si="36"/>
        <v/>
      </c>
      <c r="H779" s="40" t="str">
        <f t="shared" si="37"/>
        <v/>
      </c>
      <c r="I779" s="40" t="str">
        <f t="shared" si="38"/>
        <v/>
      </c>
    </row>
    <row r="780" spans="7:9" x14ac:dyDescent="0.25">
      <c r="G780" s="40" t="str">
        <f t="shared" si="36"/>
        <v/>
      </c>
      <c r="H780" s="40" t="str">
        <f t="shared" si="37"/>
        <v/>
      </c>
      <c r="I780" s="40" t="str">
        <f t="shared" si="38"/>
        <v/>
      </c>
    </row>
    <row r="781" spans="7:9" x14ac:dyDescent="0.25">
      <c r="G781" s="40" t="str">
        <f t="shared" si="36"/>
        <v/>
      </c>
      <c r="H781" s="40" t="str">
        <f t="shared" si="37"/>
        <v/>
      </c>
      <c r="I781" s="40" t="str">
        <f t="shared" si="38"/>
        <v/>
      </c>
    </row>
    <row r="782" spans="7:9" x14ac:dyDescent="0.25">
      <c r="G782" s="40" t="str">
        <f t="shared" si="36"/>
        <v/>
      </c>
      <c r="H782" s="40" t="str">
        <f t="shared" si="37"/>
        <v/>
      </c>
      <c r="I782" s="40" t="str">
        <f t="shared" si="38"/>
        <v/>
      </c>
    </row>
    <row r="783" spans="7:9" x14ac:dyDescent="0.25">
      <c r="G783" s="40" t="str">
        <f t="shared" si="36"/>
        <v/>
      </c>
      <c r="H783" s="40" t="str">
        <f t="shared" si="37"/>
        <v/>
      </c>
      <c r="I783" s="40" t="str">
        <f t="shared" si="38"/>
        <v/>
      </c>
    </row>
    <row r="784" spans="7:9" x14ac:dyDescent="0.25">
      <c r="G784" s="40" t="str">
        <f t="shared" si="36"/>
        <v/>
      </c>
      <c r="H784" s="40" t="str">
        <f t="shared" si="37"/>
        <v/>
      </c>
      <c r="I784" s="40" t="str">
        <f t="shared" si="38"/>
        <v/>
      </c>
    </row>
    <row r="785" spans="7:9" x14ac:dyDescent="0.25">
      <c r="G785" s="40" t="str">
        <f t="shared" si="36"/>
        <v/>
      </c>
      <c r="H785" s="40" t="str">
        <f t="shared" si="37"/>
        <v/>
      </c>
      <c r="I785" s="40" t="str">
        <f t="shared" si="38"/>
        <v/>
      </c>
    </row>
    <row r="786" spans="7:9" x14ac:dyDescent="0.25">
      <c r="G786" s="40" t="str">
        <f t="shared" si="36"/>
        <v/>
      </c>
      <c r="H786" s="40" t="str">
        <f t="shared" si="37"/>
        <v/>
      </c>
      <c r="I786" s="40" t="str">
        <f t="shared" si="38"/>
        <v/>
      </c>
    </row>
    <row r="787" spans="7:9" x14ac:dyDescent="0.25">
      <c r="G787" s="40" t="str">
        <f t="shared" si="36"/>
        <v/>
      </c>
      <c r="H787" s="40" t="str">
        <f t="shared" si="37"/>
        <v/>
      </c>
      <c r="I787" s="40" t="str">
        <f t="shared" si="38"/>
        <v/>
      </c>
    </row>
    <row r="788" spans="7:9" x14ac:dyDescent="0.25">
      <c r="G788" s="40" t="str">
        <f t="shared" si="36"/>
        <v/>
      </c>
      <c r="H788" s="40" t="str">
        <f t="shared" si="37"/>
        <v/>
      </c>
      <c r="I788" s="40" t="str">
        <f t="shared" si="38"/>
        <v/>
      </c>
    </row>
    <row r="789" spans="7:9" x14ac:dyDescent="0.25">
      <c r="G789" s="40" t="str">
        <f t="shared" si="36"/>
        <v/>
      </c>
      <c r="H789" s="40" t="str">
        <f t="shared" si="37"/>
        <v/>
      </c>
      <c r="I789" s="40" t="str">
        <f t="shared" si="38"/>
        <v/>
      </c>
    </row>
    <row r="790" spans="7:9" x14ac:dyDescent="0.25">
      <c r="G790" s="40" t="str">
        <f t="shared" si="36"/>
        <v/>
      </c>
      <c r="H790" s="40" t="str">
        <f t="shared" si="37"/>
        <v/>
      </c>
      <c r="I790" s="40" t="str">
        <f t="shared" si="38"/>
        <v/>
      </c>
    </row>
    <row r="791" spans="7:9" x14ac:dyDescent="0.25">
      <c r="G791" s="40" t="str">
        <f t="shared" si="36"/>
        <v/>
      </c>
      <c r="H791" s="40" t="str">
        <f t="shared" si="37"/>
        <v/>
      </c>
      <c r="I791" s="40" t="str">
        <f t="shared" si="38"/>
        <v/>
      </c>
    </row>
    <row r="792" spans="7:9" x14ac:dyDescent="0.25">
      <c r="G792" s="40" t="str">
        <f t="shared" si="36"/>
        <v/>
      </c>
      <c r="H792" s="40" t="str">
        <f t="shared" si="37"/>
        <v/>
      </c>
      <c r="I792" s="40" t="str">
        <f t="shared" si="38"/>
        <v/>
      </c>
    </row>
    <row r="793" spans="7:9" x14ac:dyDescent="0.25">
      <c r="G793" s="40" t="str">
        <f t="shared" si="36"/>
        <v/>
      </c>
      <c r="H793" s="40" t="str">
        <f t="shared" si="37"/>
        <v/>
      </c>
      <c r="I793" s="40" t="str">
        <f t="shared" si="38"/>
        <v/>
      </c>
    </row>
    <row r="794" spans="7:9" x14ac:dyDescent="0.25">
      <c r="G794" s="40" t="str">
        <f t="shared" si="36"/>
        <v/>
      </c>
      <c r="H794" s="40" t="str">
        <f t="shared" si="37"/>
        <v/>
      </c>
      <c r="I794" s="40" t="str">
        <f t="shared" si="38"/>
        <v/>
      </c>
    </row>
    <row r="795" spans="7:9" x14ac:dyDescent="0.25">
      <c r="G795" s="40" t="str">
        <f t="shared" si="36"/>
        <v/>
      </c>
      <c r="H795" s="40" t="str">
        <f t="shared" si="37"/>
        <v/>
      </c>
      <c r="I795" s="40" t="str">
        <f t="shared" si="38"/>
        <v/>
      </c>
    </row>
    <row r="796" spans="7:9" x14ac:dyDescent="0.25">
      <c r="G796" s="40" t="str">
        <f t="shared" si="36"/>
        <v/>
      </c>
      <c r="H796" s="40" t="str">
        <f t="shared" si="37"/>
        <v/>
      </c>
      <c r="I796" s="40" t="str">
        <f t="shared" si="38"/>
        <v/>
      </c>
    </row>
    <row r="797" spans="7:9" x14ac:dyDescent="0.25">
      <c r="G797" s="40" t="str">
        <f t="shared" si="36"/>
        <v/>
      </c>
      <c r="H797" s="40" t="str">
        <f t="shared" si="37"/>
        <v/>
      </c>
      <c r="I797" s="40" t="str">
        <f t="shared" si="38"/>
        <v/>
      </c>
    </row>
    <row r="798" spans="7:9" x14ac:dyDescent="0.25">
      <c r="G798" s="40" t="str">
        <f t="shared" si="36"/>
        <v/>
      </c>
      <c r="H798" s="40" t="str">
        <f t="shared" si="37"/>
        <v/>
      </c>
      <c r="I798" s="40" t="str">
        <f t="shared" si="38"/>
        <v/>
      </c>
    </row>
    <row r="799" spans="7:9" x14ac:dyDescent="0.25">
      <c r="G799" s="40" t="str">
        <f t="shared" si="36"/>
        <v/>
      </c>
      <c r="H799" s="40" t="str">
        <f t="shared" si="37"/>
        <v/>
      </c>
      <c r="I799" s="40" t="str">
        <f t="shared" si="38"/>
        <v/>
      </c>
    </row>
    <row r="800" spans="7:9" x14ac:dyDescent="0.25">
      <c r="G800" s="40" t="str">
        <f t="shared" si="36"/>
        <v/>
      </c>
      <c r="H800" s="40" t="str">
        <f t="shared" si="37"/>
        <v/>
      </c>
      <c r="I800" s="40" t="str">
        <f t="shared" si="38"/>
        <v/>
      </c>
    </row>
    <row r="801" spans="7:9" x14ac:dyDescent="0.25">
      <c r="G801" s="40" t="str">
        <f t="shared" si="36"/>
        <v/>
      </c>
      <c r="H801" s="40" t="str">
        <f t="shared" si="37"/>
        <v/>
      </c>
      <c r="I801" s="40" t="str">
        <f t="shared" si="38"/>
        <v/>
      </c>
    </row>
    <row r="802" spans="7:9" x14ac:dyDescent="0.25">
      <c r="G802" s="40" t="str">
        <f t="shared" si="36"/>
        <v/>
      </c>
      <c r="H802" s="40" t="str">
        <f t="shared" si="37"/>
        <v/>
      </c>
      <c r="I802" s="40" t="str">
        <f t="shared" si="38"/>
        <v/>
      </c>
    </row>
    <row r="803" spans="7:9" x14ac:dyDescent="0.25">
      <c r="G803" s="40" t="str">
        <f t="shared" si="36"/>
        <v/>
      </c>
      <c r="H803" s="40" t="str">
        <f t="shared" si="37"/>
        <v/>
      </c>
      <c r="I803" s="40" t="str">
        <f t="shared" si="38"/>
        <v/>
      </c>
    </row>
    <row r="804" spans="7:9" x14ac:dyDescent="0.25">
      <c r="G804" s="40" t="str">
        <f t="shared" si="36"/>
        <v/>
      </c>
      <c r="H804" s="40" t="str">
        <f t="shared" si="37"/>
        <v/>
      </c>
      <c r="I804" s="40" t="str">
        <f t="shared" si="38"/>
        <v/>
      </c>
    </row>
    <row r="805" spans="7:9" x14ac:dyDescent="0.25">
      <c r="G805" s="40" t="str">
        <f t="shared" si="36"/>
        <v/>
      </c>
      <c r="H805" s="40" t="str">
        <f t="shared" si="37"/>
        <v/>
      </c>
      <c r="I805" s="40" t="str">
        <f t="shared" si="38"/>
        <v/>
      </c>
    </row>
    <row r="806" spans="7:9" x14ac:dyDescent="0.25">
      <c r="G806" s="40" t="str">
        <f t="shared" si="36"/>
        <v/>
      </c>
      <c r="H806" s="40" t="str">
        <f t="shared" si="37"/>
        <v/>
      </c>
      <c r="I806" s="40" t="str">
        <f t="shared" si="38"/>
        <v/>
      </c>
    </row>
    <row r="807" spans="7:9" x14ac:dyDescent="0.25">
      <c r="G807" s="40" t="str">
        <f t="shared" si="36"/>
        <v/>
      </c>
      <c r="H807" s="40" t="str">
        <f t="shared" si="37"/>
        <v/>
      </c>
      <c r="I807" s="40" t="str">
        <f t="shared" si="38"/>
        <v/>
      </c>
    </row>
    <row r="808" spans="7:9" x14ac:dyDescent="0.25">
      <c r="G808" s="40" t="str">
        <f t="shared" si="36"/>
        <v/>
      </c>
      <c r="H808" s="40" t="str">
        <f t="shared" si="37"/>
        <v/>
      </c>
      <c r="I808" s="40" t="str">
        <f t="shared" si="38"/>
        <v/>
      </c>
    </row>
    <row r="809" spans="7:9" x14ac:dyDescent="0.25">
      <c r="G809" s="40" t="str">
        <f t="shared" si="36"/>
        <v/>
      </c>
      <c r="H809" s="40" t="str">
        <f t="shared" si="37"/>
        <v/>
      </c>
      <c r="I809" s="40" t="str">
        <f t="shared" si="38"/>
        <v/>
      </c>
    </row>
    <row r="810" spans="7:9" x14ac:dyDescent="0.25">
      <c r="G810" s="40" t="str">
        <f t="shared" si="36"/>
        <v/>
      </c>
      <c r="H810" s="40" t="str">
        <f t="shared" si="37"/>
        <v/>
      </c>
      <c r="I810" s="40" t="str">
        <f t="shared" si="38"/>
        <v/>
      </c>
    </row>
    <row r="811" spans="7:9" x14ac:dyDescent="0.25">
      <c r="G811" s="40" t="str">
        <f t="shared" si="36"/>
        <v/>
      </c>
      <c r="H811" s="40" t="str">
        <f t="shared" si="37"/>
        <v/>
      </c>
      <c r="I811" s="40" t="str">
        <f t="shared" si="38"/>
        <v/>
      </c>
    </row>
    <row r="812" spans="7:9" x14ac:dyDescent="0.25">
      <c r="G812" s="40" t="str">
        <f t="shared" si="36"/>
        <v/>
      </c>
      <c r="H812" s="40" t="str">
        <f t="shared" si="37"/>
        <v/>
      </c>
      <c r="I812" s="40" t="str">
        <f t="shared" si="38"/>
        <v/>
      </c>
    </row>
    <row r="813" spans="7:9" x14ac:dyDescent="0.25">
      <c r="G813" s="40" t="str">
        <f t="shared" si="36"/>
        <v/>
      </c>
      <c r="H813" s="40" t="str">
        <f t="shared" si="37"/>
        <v/>
      </c>
      <c r="I813" s="40" t="str">
        <f t="shared" si="38"/>
        <v/>
      </c>
    </row>
    <row r="814" spans="7:9" x14ac:dyDescent="0.25">
      <c r="G814" s="40" t="str">
        <f t="shared" si="36"/>
        <v/>
      </c>
      <c r="H814" s="40" t="str">
        <f t="shared" si="37"/>
        <v/>
      </c>
      <c r="I814" s="40" t="str">
        <f t="shared" si="38"/>
        <v/>
      </c>
    </row>
    <row r="815" spans="7:9" x14ac:dyDescent="0.25">
      <c r="G815" s="40" t="str">
        <f t="shared" si="36"/>
        <v/>
      </c>
      <c r="H815" s="40" t="str">
        <f t="shared" si="37"/>
        <v/>
      </c>
      <c r="I815" s="40" t="str">
        <f t="shared" si="38"/>
        <v/>
      </c>
    </row>
    <row r="816" spans="7:9" x14ac:dyDescent="0.25">
      <c r="G816" s="40" t="str">
        <f t="shared" si="36"/>
        <v/>
      </c>
      <c r="H816" s="40" t="str">
        <f t="shared" si="37"/>
        <v/>
      </c>
      <c r="I816" s="40" t="str">
        <f t="shared" si="38"/>
        <v/>
      </c>
    </row>
    <row r="817" spans="7:9" x14ac:dyDescent="0.25">
      <c r="G817" s="40" t="str">
        <f t="shared" si="36"/>
        <v/>
      </c>
      <c r="H817" s="40" t="str">
        <f t="shared" si="37"/>
        <v/>
      </c>
      <c r="I817" s="40" t="str">
        <f t="shared" si="38"/>
        <v/>
      </c>
    </row>
    <row r="818" spans="7:9" x14ac:dyDescent="0.25">
      <c r="G818" s="40" t="str">
        <f t="shared" si="36"/>
        <v/>
      </c>
      <c r="H818" s="40" t="str">
        <f t="shared" si="37"/>
        <v/>
      </c>
      <c r="I818" s="40" t="str">
        <f t="shared" si="38"/>
        <v/>
      </c>
    </row>
    <row r="819" spans="7:9" x14ac:dyDescent="0.25">
      <c r="G819" s="40" t="str">
        <f t="shared" si="36"/>
        <v/>
      </c>
      <c r="H819" s="40" t="str">
        <f t="shared" si="37"/>
        <v/>
      </c>
      <c r="I819" s="40" t="str">
        <f t="shared" si="38"/>
        <v/>
      </c>
    </row>
    <row r="820" spans="7:9" x14ac:dyDescent="0.25">
      <c r="G820" s="40" t="str">
        <f t="shared" si="36"/>
        <v/>
      </c>
      <c r="H820" s="40" t="str">
        <f t="shared" si="37"/>
        <v/>
      </c>
      <c r="I820" s="40" t="str">
        <f t="shared" si="38"/>
        <v/>
      </c>
    </row>
    <row r="821" spans="7:9" x14ac:dyDescent="0.25">
      <c r="G821" s="40" t="str">
        <f t="shared" si="36"/>
        <v/>
      </c>
      <c r="H821" s="40" t="str">
        <f t="shared" si="37"/>
        <v/>
      </c>
      <c r="I821" s="40" t="str">
        <f t="shared" si="38"/>
        <v/>
      </c>
    </row>
    <row r="822" spans="7:9" x14ac:dyDescent="0.25">
      <c r="G822" s="40" t="str">
        <f t="shared" si="36"/>
        <v/>
      </c>
      <c r="H822" s="40" t="str">
        <f t="shared" si="37"/>
        <v/>
      </c>
      <c r="I822" s="40" t="str">
        <f t="shared" si="38"/>
        <v/>
      </c>
    </row>
    <row r="823" spans="7:9" x14ac:dyDescent="0.25">
      <c r="G823" s="40" t="str">
        <f t="shared" si="36"/>
        <v/>
      </c>
      <c r="H823" s="40" t="str">
        <f t="shared" si="37"/>
        <v/>
      </c>
      <c r="I823" s="40" t="str">
        <f t="shared" si="38"/>
        <v/>
      </c>
    </row>
    <row r="824" spans="7:9" x14ac:dyDescent="0.25">
      <c r="G824" s="40" t="str">
        <f t="shared" si="36"/>
        <v/>
      </c>
      <c r="H824" s="40" t="str">
        <f t="shared" si="37"/>
        <v/>
      </c>
      <c r="I824" s="40" t="str">
        <f t="shared" si="38"/>
        <v/>
      </c>
    </row>
    <row r="825" spans="7:9" x14ac:dyDescent="0.25">
      <c r="G825" s="40" t="str">
        <f t="shared" si="36"/>
        <v/>
      </c>
      <c r="H825" s="40" t="str">
        <f t="shared" si="37"/>
        <v/>
      </c>
      <c r="I825" s="40" t="str">
        <f t="shared" si="38"/>
        <v/>
      </c>
    </row>
    <row r="826" spans="7:9" x14ac:dyDescent="0.25">
      <c r="G826" s="40" t="str">
        <f t="shared" si="36"/>
        <v/>
      </c>
      <c r="H826" s="40" t="str">
        <f t="shared" si="37"/>
        <v/>
      </c>
      <c r="I826" s="40" t="str">
        <f t="shared" si="38"/>
        <v/>
      </c>
    </row>
    <row r="827" spans="7:9" x14ac:dyDescent="0.25">
      <c r="G827" s="40" t="str">
        <f t="shared" si="36"/>
        <v/>
      </c>
      <c r="H827" s="40" t="str">
        <f t="shared" si="37"/>
        <v/>
      </c>
      <c r="I827" s="40" t="str">
        <f t="shared" si="38"/>
        <v/>
      </c>
    </row>
    <row r="828" spans="7:9" x14ac:dyDescent="0.25">
      <c r="G828" s="40" t="str">
        <f t="shared" si="36"/>
        <v/>
      </c>
      <c r="H828" s="40" t="str">
        <f t="shared" si="37"/>
        <v/>
      </c>
      <c r="I828" s="40" t="str">
        <f t="shared" si="38"/>
        <v/>
      </c>
    </row>
    <row r="829" spans="7:9" x14ac:dyDescent="0.25">
      <c r="G829" s="40" t="str">
        <f t="shared" si="36"/>
        <v/>
      </c>
      <c r="H829" s="40" t="str">
        <f t="shared" si="37"/>
        <v/>
      </c>
      <c r="I829" s="40" t="str">
        <f t="shared" si="38"/>
        <v/>
      </c>
    </row>
    <row r="830" spans="7:9" x14ac:dyDescent="0.25">
      <c r="G830" s="40" t="str">
        <f t="shared" si="36"/>
        <v/>
      </c>
      <c r="H830" s="40" t="str">
        <f t="shared" si="37"/>
        <v/>
      </c>
      <c r="I830" s="40" t="str">
        <f t="shared" si="38"/>
        <v/>
      </c>
    </row>
    <row r="831" spans="7:9" x14ac:dyDescent="0.25">
      <c r="G831" s="40" t="str">
        <f t="shared" si="36"/>
        <v/>
      </c>
      <c r="H831" s="40" t="str">
        <f t="shared" si="37"/>
        <v/>
      </c>
      <c r="I831" s="40" t="str">
        <f t="shared" si="38"/>
        <v/>
      </c>
    </row>
    <row r="832" spans="7:9" x14ac:dyDescent="0.25">
      <c r="G832" s="40" t="str">
        <f t="shared" si="36"/>
        <v/>
      </c>
      <c r="H832" s="40" t="str">
        <f t="shared" si="37"/>
        <v/>
      </c>
      <c r="I832" s="40" t="str">
        <f t="shared" si="38"/>
        <v/>
      </c>
    </row>
    <row r="833" spans="7:9" x14ac:dyDescent="0.25">
      <c r="G833" s="40" t="str">
        <f t="shared" si="36"/>
        <v/>
      </c>
      <c r="H833" s="40" t="str">
        <f t="shared" si="37"/>
        <v/>
      </c>
      <c r="I833" s="40" t="str">
        <f t="shared" si="38"/>
        <v/>
      </c>
    </row>
    <row r="834" spans="7:9" x14ac:dyDescent="0.25">
      <c r="G834" s="40" t="str">
        <f t="shared" si="36"/>
        <v/>
      </c>
      <c r="H834" s="40" t="str">
        <f t="shared" si="37"/>
        <v/>
      </c>
      <c r="I834" s="40" t="str">
        <f t="shared" si="38"/>
        <v/>
      </c>
    </row>
    <row r="835" spans="7:9" x14ac:dyDescent="0.25">
      <c r="G835" s="40" t="str">
        <f t="shared" si="36"/>
        <v/>
      </c>
      <c r="H835" s="40" t="str">
        <f t="shared" si="37"/>
        <v/>
      </c>
      <c r="I835" s="40" t="str">
        <f t="shared" si="38"/>
        <v/>
      </c>
    </row>
    <row r="836" spans="7:9" x14ac:dyDescent="0.25">
      <c r="G836" s="40" t="str">
        <f t="shared" ref="G836:G899" si="39">IF(F836&gt;0,ROUNDDOWN($K$3/F836/$K$6*(1-$K$9),2),"")</f>
        <v/>
      </c>
      <c r="H836" s="40" t="str">
        <f t="shared" ref="H836:H899" si="40">IF(AND(ISNUMBER($D836),ISNUMBER($B836)), $B836/D836, "")</f>
        <v/>
      </c>
      <c r="I836" s="40" t="str">
        <f t="shared" ref="I836:I899" si="41">IF(AND(ISNUMBER($D836),ISNUMBER($C836)), $C836/D836, "")</f>
        <v/>
      </c>
    </row>
    <row r="837" spans="7:9" x14ac:dyDescent="0.25">
      <c r="G837" s="40" t="str">
        <f t="shared" si="39"/>
        <v/>
      </c>
      <c r="H837" s="40" t="str">
        <f t="shared" si="40"/>
        <v/>
      </c>
      <c r="I837" s="40" t="str">
        <f t="shared" si="41"/>
        <v/>
      </c>
    </row>
    <row r="838" spans="7:9" x14ac:dyDescent="0.25">
      <c r="G838" s="40" t="str">
        <f t="shared" si="39"/>
        <v/>
      </c>
      <c r="H838" s="40" t="str">
        <f t="shared" si="40"/>
        <v/>
      </c>
      <c r="I838" s="40" t="str">
        <f t="shared" si="41"/>
        <v/>
      </c>
    </row>
    <row r="839" spans="7:9" x14ac:dyDescent="0.25">
      <c r="G839" s="40" t="str">
        <f t="shared" si="39"/>
        <v/>
      </c>
      <c r="H839" s="40" t="str">
        <f t="shared" si="40"/>
        <v/>
      </c>
      <c r="I839" s="40" t="str">
        <f t="shared" si="41"/>
        <v/>
      </c>
    </row>
    <row r="840" spans="7:9" x14ac:dyDescent="0.25">
      <c r="G840" s="40" t="str">
        <f t="shared" si="39"/>
        <v/>
      </c>
      <c r="H840" s="40" t="str">
        <f t="shared" si="40"/>
        <v/>
      </c>
      <c r="I840" s="40" t="str">
        <f t="shared" si="41"/>
        <v/>
      </c>
    </row>
    <row r="841" spans="7:9" x14ac:dyDescent="0.25">
      <c r="G841" s="40" t="str">
        <f t="shared" si="39"/>
        <v/>
      </c>
      <c r="H841" s="40" t="str">
        <f t="shared" si="40"/>
        <v/>
      </c>
      <c r="I841" s="40" t="str">
        <f t="shared" si="41"/>
        <v/>
      </c>
    </row>
    <row r="842" spans="7:9" x14ac:dyDescent="0.25">
      <c r="G842" s="40" t="str">
        <f t="shared" si="39"/>
        <v/>
      </c>
      <c r="H842" s="40" t="str">
        <f t="shared" si="40"/>
        <v/>
      </c>
      <c r="I842" s="40" t="str">
        <f t="shared" si="41"/>
        <v/>
      </c>
    </row>
    <row r="843" spans="7:9" x14ac:dyDescent="0.25">
      <c r="G843" s="40" t="str">
        <f t="shared" si="39"/>
        <v/>
      </c>
      <c r="H843" s="40" t="str">
        <f t="shared" si="40"/>
        <v/>
      </c>
      <c r="I843" s="40" t="str">
        <f t="shared" si="41"/>
        <v/>
      </c>
    </row>
    <row r="844" spans="7:9" x14ac:dyDescent="0.25">
      <c r="G844" s="40" t="str">
        <f t="shared" si="39"/>
        <v/>
      </c>
      <c r="H844" s="40" t="str">
        <f t="shared" si="40"/>
        <v/>
      </c>
      <c r="I844" s="40" t="str">
        <f t="shared" si="41"/>
        <v/>
      </c>
    </row>
    <row r="845" spans="7:9" x14ac:dyDescent="0.25">
      <c r="G845" s="40" t="str">
        <f t="shared" si="39"/>
        <v/>
      </c>
      <c r="H845" s="40" t="str">
        <f t="shared" si="40"/>
        <v/>
      </c>
      <c r="I845" s="40" t="str">
        <f t="shared" si="41"/>
        <v/>
      </c>
    </row>
    <row r="846" spans="7:9" x14ac:dyDescent="0.25">
      <c r="G846" s="40" t="str">
        <f t="shared" si="39"/>
        <v/>
      </c>
      <c r="H846" s="40" t="str">
        <f t="shared" si="40"/>
        <v/>
      </c>
      <c r="I846" s="40" t="str">
        <f t="shared" si="41"/>
        <v/>
      </c>
    </row>
    <row r="847" spans="7:9" x14ac:dyDescent="0.25">
      <c r="G847" s="40" t="str">
        <f t="shared" si="39"/>
        <v/>
      </c>
      <c r="H847" s="40" t="str">
        <f t="shared" si="40"/>
        <v/>
      </c>
      <c r="I847" s="40" t="str">
        <f t="shared" si="41"/>
        <v/>
      </c>
    </row>
    <row r="848" spans="7:9" x14ac:dyDescent="0.25">
      <c r="G848" s="40" t="str">
        <f t="shared" si="39"/>
        <v/>
      </c>
      <c r="H848" s="40" t="str">
        <f t="shared" si="40"/>
        <v/>
      </c>
      <c r="I848" s="40" t="str">
        <f t="shared" si="41"/>
        <v/>
      </c>
    </row>
    <row r="849" spans="7:9" x14ac:dyDescent="0.25">
      <c r="G849" s="40" t="str">
        <f t="shared" si="39"/>
        <v/>
      </c>
      <c r="H849" s="40" t="str">
        <f t="shared" si="40"/>
        <v/>
      </c>
      <c r="I849" s="40" t="str">
        <f t="shared" si="41"/>
        <v/>
      </c>
    </row>
    <row r="850" spans="7:9" x14ac:dyDescent="0.25">
      <c r="G850" s="40" t="str">
        <f t="shared" si="39"/>
        <v/>
      </c>
      <c r="H850" s="40" t="str">
        <f t="shared" si="40"/>
        <v/>
      </c>
      <c r="I850" s="40" t="str">
        <f t="shared" si="41"/>
        <v/>
      </c>
    </row>
    <row r="851" spans="7:9" x14ac:dyDescent="0.25">
      <c r="G851" s="40" t="str">
        <f t="shared" si="39"/>
        <v/>
      </c>
      <c r="H851" s="40" t="str">
        <f t="shared" si="40"/>
        <v/>
      </c>
      <c r="I851" s="40" t="str">
        <f t="shared" si="41"/>
        <v/>
      </c>
    </row>
    <row r="852" spans="7:9" x14ac:dyDescent="0.25">
      <c r="G852" s="40" t="str">
        <f t="shared" si="39"/>
        <v/>
      </c>
      <c r="H852" s="40" t="str">
        <f t="shared" si="40"/>
        <v/>
      </c>
      <c r="I852" s="40" t="str">
        <f t="shared" si="41"/>
        <v/>
      </c>
    </row>
    <row r="853" spans="7:9" x14ac:dyDescent="0.25">
      <c r="G853" s="40" t="str">
        <f t="shared" si="39"/>
        <v/>
      </c>
      <c r="H853" s="40" t="str">
        <f t="shared" si="40"/>
        <v/>
      </c>
      <c r="I853" s="40" t="str">
        <f t="shared" si="41"/>
        <v/>
      </c>
    </row>
    <row r="854" spans="7:9" x14ac:dyDescent="0.25">
      <c r="G854" s="40" t="str">
        <f t="shared" si="39"/>
        <v/>
      </c>
      <c r="H854" s="40" t="str">
        <f t="shared" si="40"/>
        <v/>
      </c>
      <c r="I854" s="40" t="str">
        <f t="shared" si="41"/>
        <v/>
      </c>
    </row>
    <row r="855" spans="7:9" x14ac:dyDescent="0.25">
      <c r="G855" s="40" t="str">
        <f t="shared" si="39"/>
        <v/>
      </c>
      <c r="H855" s="40" t="str">
        <f t="shared" si="40"/>
        <v/>
      </c>
      <c r="I855" s="40" t="str">
        <f t="shared" si="41"/>
        <v/>
      </c>
    </row>
    <row r="856" spans="7:9" x14ac:dyDescent="0.25">
      <c r="G856" s="40" t="str">
        <f t="shared" si="39"/>
        <v/>
      </c>
      <c r="H856" s="40" t="str">
        <f t="shared" si="40"/>
        <v/>
      </c>
      <c r="I856" s="40" t="str">
        <f t="shared" si="41"/>
        <v/>
      </c>
    </row>
    <row r="857" spans="7:9" x14ac:dyDescent="0.25">
      <c r="G857" s="40" t="str">
        <f t="shared" si="39"/>
        <v/>
      </c>
      <c r="H857" s="40" t="str">
        <f t="shared" si="40"/>
        <v/>
      </c>
      <c r="I857" s="40" t="str">
        <f t="shared" si="41"/>
        <v/>
      </c>
    </row>
    <row r="858" spans="7:9" x14ac:dyDescent="0.25">
      <c r="G858" s="40" t="str">
        <f t="shared" si="39"/>
        <v/>
      </c>
      <c r="H858" s="40" t="str">
        <f t="shared" si="40"/>
        <v/>
      </c>
      <c r="I858" s="40" t="str">
        <f t="shared" si="41"/>
        <v/>
      </c>
    </row>
    <row r="859" spans="7:9" x14ac:dyDescent="0.25">
      <c r="G859" s="40" t="str">
        <f t="shared" si="39"/>
        <v/>
      </c>
      <c r="H859" s="40" t="str">
        <f t="shared" si="40"/>
        <v/>
      </c>
      <c r="I859" s="40" t="str">
        <f t="shared" si="41"/>
        <v/>
      </c>
    </row>
    <row r="860" spans="7:9" x14ac:dyDescent="0.25">
      <c r="G860" s="40" t="str">
        <f t="shared" si="39"/>
        <v/>
      </c>
      <c r="H860" s="40" t="str">
        <f t="shared" si="40"/>
        <v/>
      </c>
      <c r="I860" s="40" t="str">
        <f t="shared" si="41"/>
        <v/>
      </c>
    </row>
    <row r="861" spans="7:9" x14ac:dyDescent="0.25">
      <c r="G861" s="40" t="str">
        <f t="shared" si="39"/>
        <v/>
      </c>
      <c r="H861" s="40" t="str">
        <f t="shared" si="40"/>
        <v/>
      </c>
      <c r="I861" s="40" t="str">
        <f t="shared" si="41"/>
        <v/>
      </c>
    </row>
    <row r="862" spans="7:9" x14ac:dyDescent="0.25">
      <c r="G862" s="40" t="str">
        <f t="shared" si="39"/>
        <v/>
      </c>
      <c r="H862" s="40" t="str">
        <f t="shared" si="40"/>
        <v/>
      </c>
      <c r="I862" s="40" t="str">
        <f t="shared" si="41"/>
        <v/>
      </c>
    </row>
    <row r="863" spans="7:9" x14ac:dyDescent="0.25">
      <c r="G863" s="40" t="str">
        <f t="shared" si="39"/>
        <v/>
      </c>
      <c r="H863" s="40" t="str">
        <f t="shared" si="40"/>
        <v/>
      </c>
      <c r="I863" s="40" t="str">
        <f t="shared" si="41"/>
        <v/>
      </c>
    </row>
    <row r="864" spans="7:9" x14ac:dyDescent="0.25">
      <c r="G864" s="40" t="str">
        <f t="shared" si="39"/>
        <v/>
      </c>
      <c r="H864" s="40" t="str">
        <f t="shared" si="40"/>
        <v/>
      </c>
      <c r="I864" s="40" t="str">
        <f t="shared" si="41"/>
        <v/>
      </c>
    </row>
    <row r="865" spans="7:9" x14ac:dyDescent="0.25">
      <c r="G865" s="40" t="str">
        <f t="shared" si="39"/>
        <v/>
      </c>
      <c r="H865" s="40" t="str">
        <f t="shared" si="40"/>
        <v/>
      </c>
      <c r="I865" s="40" t="str">
        <f t="shared" si="41"/>
        <v/>
      </c>
    </row>
    <row r="866" spans="7:9" x14ac:dyDescent="0.25">
      <c r="G866" s="40" t="str">
        <f t="shared" si="39"/>
        <v/>
      </c>
      <c r="H866" s="40" t="str">
        <f t="shared" si="40"/>
        <v/>
      </c>
      <c r="I866" s="40" t="str">
        <f t="shared" si="41"/>
        <v/>
      </c>
    </row>
    <row r="867" spans="7:9" x14ac:dyDescent="0.25">
      <c r="G867" s="40" t="str">
        <f t="shared" si="39"/>
        <v/>
      </c>
      <c r="H867" s="40" t="str">
        <f t="shared" si="40"/>
        <v/>
      </c>
      <c r="I867" s="40" t="str">
        <f t="shared" si="41"/>
        <v/>
      </c>
    </row>
    <row r="868" spans="7:9" x14ac:dyDescent="0.25">
      <c r="G868" s="40" t="str">
        <f t="shared" si="39"/>
        <v/>
      </c>
      <c r="H868" s="40" t="str">
        <f t="shared" si="40"/>
        <v/>
      </c>
      <c r="I868" s="40" t="str">
        <f t="shared" si="41"/>
        <v/>
      </c>
    </row>
    <row r="869" spans="7:9" x14ac:dyDescent="0.25">
      <c r="G869" s="40" t="str">
        <f t="shared" si="39"/>
        <v/>
      </c>
      <c r="H869" s="40" t="str">
        <f t="shared" si="40"/>
        <v/>
      </c>
      <c r="I869" s="40" t="str">
        <f t="shared" si="41"/>
        <v/>
      </c>
    </row>
    <row r="870" spans="7:9" x14ac:dyDescent="0.25">
      <c r="G870" s="40" t="str">
        <f t="shared" si="39"/>
        <v/>
      </c>
      <c r="H870" s="40" t="str">
        <f t="shared" si="40"/>
        <v/>
      </c>
      <c r="I870" s="40" t="str">
        <f t="shared" si="41"/>
        <v/>
      </c>
    </row>
    <row r="871" spans="7:9" x14ac:dyDescent="0.25">
      <c r="G871" s="40" t="str">
        <f t="shared" si="39"/>
        <v/>
      </c>
      <c r="H871" s="40" t="str">
        <f t="shared" si="40"/>
        <v/>
      </c>
      <c r="I871" s="40" t="str">
        <f t="shared" si="41"/>
        <v/>
      </c>
    </row>
    <row r="872" spans="7:9" x14ac:dyDescent="0.25">
      <c r="G872" s="40" t="str">
        <f t="shared" si="39"/>
        <v/>
      </c>
      <c r="H872" s="40" t="str">
        <f t="shared" si="40"/>
        <v/>
      </c>
      <c r="I872" s="40" t="str">
        <f t="shared" si="41"/>
        <v/>
      </c>
    </row>
    <row r="873" spans="7:9" x14ac:dyDescent="0.25">
      <c r="G873" s="40" t="str">
        <f t="shared" si="39"/>
        <v/>
      </c>
      <c r="H873" s="40" t="str">
        <f t="shared" si="40"/>
        <v/>
      </c>
      <c r="I873" s="40" t="str">
        <f t="shared" si="41"/>
        <v/>
      </c>
    </row>
    <row r="874" spans="7:9" x14ac:dyDescent="0.25">
      <c r="G874" s="40" t="str">
        <f t="shared" si="39"/>
        <v/>
      </c>
      <c r="H874" s="40" t="str">
        <f t="shared" si="40"/>
        <v/>
      </c>
      <c r="I874" s="40" t="str">
        <f t="shared" si="41"/>
        <v/>
      </c>
    </row>
    <row r="875" spans="7:9" x14ac:dyDescent="0.25">
      <c r="G875" s="40" t="str">
        <f t="shared" si="39"/>
        <v/>
      </c>
      <c r="H875" s="40" t="str">
        <f t="shared" si="40"/>
        <v/>
      </c>
      <c r="I875" s="40" t="str">
        <f t="shared" si="41"/>
        <v/>
      </c>
    </row>
    <row r="876" spans="7:9" x14ac:dyDescent="0.25">
      <c r="G876" s="40" t="str">
        <f t="shared" si="39"/>
        <v/>
      </c>
      <c r="H876" s="40" t="str">
        <f t="shared" si="40"/>
        <v/>
      </c>
      <c r="I876" s="40" t="str">
        <f t="shared" si="41"/>
        <v/>
      </c>
    </row>
    <row r="877" spans="7:9" x14ac:dyDescent="0.25">
      <c r="G877" s="40" t="str">
        <f t="shared" si="39"/>
        <v/>
      </c>
      <c r="H877" s="40" t="str">
        <f t="shared" si="40"/>
        <v/>
      </c>
      <c r="I877" s="40" t="str">
        <f t="shared" si="41"/>
        <v/>
      </c>
    </row>
    <row r="878" spans="7:9" x14ac:dyDescent="0.25">
      <c r="G878" s="40" t="str">
        <f t="shared" si="39"/>
        <v/>
      </c>
      <c r="H878" s="40" t="str">
        <f t="shared" si="40"/>
        <v/>
      </c>
      <c r="I878" s="40" t="str">
        <f t="shared" si="41"/>
        <v/>
      </c>
    </row>
    <row r="879" spans="7:9" x14ac:dyDescent="0.25">
      <c r="G879" s="40" t="str">
        <f t="shared" si="39"/>
        <v/>
      </c>
      <c r="H879" s="40" t="str">
        <f t="shared" si="40"/>
        <v/>
      </c>
      <c r="I879" s="40" t="str">
        <f t="shared" si="41"/>
        <v/>
      </c>
    </row>
    <row r="880" spans="7:9" x14ac:dyDescent="0.25">
      <c r="G880" s="40" t="str">
        <f t="shared" si="39"/>
        <v/>
      </c>
      <c r="H880" s="40" t="str">
        <f t="shared" si="40"/>
        <v/>
      </c>
      <c r="I880" s="40" t="str">
        <f t="shared" si="41"/>
        <v/>
      </c>
    </row>
    <row r="881" spans="7:9" x14ac:dyDescent="0.25">
      <c r="G881" s="40" t="str">
        <f t="shared" si="39"/>
        <v/>
      </c>
      <c r="H881" s="40" t="str">
        <f t="shared" si="40"/>
        <v/>
      </c>
      <c r="I881" s="40" t="str">
        <f t="shared" si="41"/>
        <v/>
      </c>
    </row>
    <row r="882" spans="7:9" x14ac:dyDescent="0.25">
      <c r="G882" s="40" t="str">
        <f t="shared" si="39"/>
        <v/>
      </c>
      <c r="H882" s="40" t="str">
        <f t="shared" si="40"/>
        <v/>
      </c>
      <c r="I882" s="40" t="str">
        <f t="shared" si="41"/>
        <v/>
      </c>
    </row>
    <row r="883" spans="7:9" x14ac:dyDescent="0.25">
      <c r="G883" s="40" t="str">
        <f t="shared" si="39"/>
        <v/>
      </c>
      <c r="H883" s="40" t="str">
        <f t="shared" si="40"/>
        <v/>
      </c>
      <c r="I883" s="40" t="str">
        <f t="shared" si="41"/>
        <v/>
      </c>
    </row>
    <row r="884" spans="7:9" x14ac:dyDescent="0.25">
      <c r="G884" s="40" t="str">
        <f t="shared" si="39"/>
        <v/>
      </c>
      <c r="H884" s="40" t="str">
        <f t="shared" si="40"/>
        <v/>
      </c>
      <c r="I884" s="40" t="str">
        <f t="shared" si="41"/>
        <v/>
      </c>
    </row>
    <row r="885" spans="7:9" x14ac:dyDescent="0.25">
      <c r="G885" s="40" t="str">
        <f t="shared" si="39"/>
        <v/>
      </c>
      <c r="H885" s="40" t="str">
        <f t="shared" si="40"/>
        <v/>
      </c>
      <c r="I885" s="40" t="str">
        <f t="shared" si="41"/>
        <v/>
      </c>
    </row>
    <row r="886" spans="7:9" x14ac:dyDescent="0.25">
      <c r="G886" s="40" t="str">
        <f t="shared" si="39"/>
        <v/>
      </c>
      <c r="H886" s="40" t="str">
        <f t="shared" si="40"/>
        <v/>
      </c>
      <c r="I886" s="40" t="str">
        <f t="shared" si="41"/>
        <v/>
      </c>
    </row>
    <row r="887" spans="7:9" x14ac:dyDescent="0.25">
      <c r="G887" s="40" t="str">
        <f t="shared" si="39"/>
        <v/>
      </c>
      <c r="H887" s="40" t="str">
        <f t="shared" si="40"/>
        <v/>
      </c>
      <c r="I887" s="40" t="str">
        <f t="shared" si="41"/>
        <v/>
      </c>
    </row>
    <row r="888" spans="7:9" x14ac:dyDescent="0.25">
      <c r="G888" s="40" t="str">
        <f t="shared" si="39"/>
        <v/>
      </c>
      <c r="H888" s="40" t="str">
        <f t="shared" si="40"/>
        <v/>
      </c>
      <c r="I888" s="40" t="str">
        <f t="shared" si="41"/>
        <v/>
      </c>
    </row>
    <row r="889" spans="7:9" x14ac:dyDescent="0.25">
      <c r="G889" s="40" t="str">
        <f t="shared" si="39"/>
        <v/>
      </c>
      <c r="H889" s="40" t="str">
        <f t="shared" si="40"/>
        <v/>
      </c>
      <c r="I889" s="40" t="str">
        <f t="shared" si="41"/>
        <v/>
      </c>
    </row>
    <row r="890" spans="7:9" x14ac:dyDescent="0.25">
      <c r="G890" s="40" t="str">
        <f t="shared" si="39"/>
        <v/>
      </c>
      <c r="H890" s="40" t="str">
        <f t="shared" si="40"/>
        <v/>
      </c>
      <c r="I890" s="40" t="str">
        <f t="shared" si="41"/>
        <v/>
      </c>
    </row>
    <row r="891" spans="7:9" x14ac:dyDescent="0.25">
      <c r="G891" s="40" t="str">
        <f t="shared" si="39"/>
        <v/>
      </c>
      <c r="H891" s="40" t="str">
        <f t="shared" si="40"/>
        <v/>
      </c>
      <c r="I891" s="40" t="str">
        <f t="shared" si="41"/>
        <v/>
      </c>
    </row>
    <row r="892" spans="7:9" x14ac:dyDescent="0.25">
      <c r="G892" s="40" t="str">
        <f t="shared" si="39"/>
        <v/>
      </c>
      <c r="H892" s="40" t="str">
        <f t="shared" si="40"/>
        <v/>
      </c>
      <c r="I892" s="40" t="str">
        <f t="shared" si="41"/>
        <v/>
      </c>
    </row>
    <row r="893" spans="7:9" x14ac:dyDescent="0.25">
      <c r="G893" s="40" t="str">
        <f t="shared" si="39"/>
        <v/>
      </c>
      <c r="H893" s="40" t="str">
        <f t="shared" si="40"/>
        <v/>
      </c>
      <c r="I893" s="40" t="str">
        <f t="shared" si="41"/>
        <v/>
      </c>
    </row>
    <row r="894" spans="7:9" x14ac:dyDescent="0.25">
      <c r="G894" s="40" t="str">
        <f t="shared" si="39"/>
        <v/>
      </c>
      <c r="H894" s="40" t="str">
        <f t="shared" si="40"/>
        <v/>
      </c>
      <c r="I894" s="40" t="str">
        <f t="shared" si="41"/>
        <v/>
      </c>
    </row>
    <row r="895" spans="7:9" x14ac:dyDescent="0.25">
      <c r="G895" s="40" t="str">
        <f t="shared" si="39"/>
        <v/>
      </c>
      <c r="H895" s="40" t="str">
        <f t="shared" si="40"/>
        <v/>
      </c>
      <c r="I895" s="40" t="str">
        <f t="shared" si="41"/>
        <v/>
      </c>
    </row>
    <row r="896" spans="7:9" x14ac:dyDescent="0.25">
      <c r="G896" s="40" t="str">
        <f t="shared" si="39"/>
        <v/>
      </c>
      <c r="H896" s="40" t="str">
        <f t="shared" si="40"/>
        <v/>
      </c>
      <c r="I896" s="40" t="str">
        <f t="shared" si="41"/>
        <v/>
      </c>
    </row>
    <row r="897" spans="7:9" x14ac:dyDescent="0.25">
      <c r="G897" s="40" t="str">
        <f t="shared" si="39"/>
        <v/>
      </c>
      <c r="H897" s="40" t="str">
        <f t="shared" si="40"/>
        <v/>
      </c>
      <c r="I897" s="40" t="str">
        <f t="shared" si="41"/>
        <v/>
      </c>
    </row>
    <row r="898" spans="7:9" x14ac:dyDescent="0.25">
      <c r="G898" s="40" t="str">
        <f t="shared" si="39"/>
        <v/>
      </c>
      <c r="H898" s="40" t="str">
        <f t="shared" si="40"/>
        <v/>
      </c>
      <c r="I898" s="40" t="str">
        <f t="shared" si="41"/>
        <v/>
      </c>
    </row>
    <row r="899" spans="7:9" x14ac:dyDescent="0.25">
      <c r="G899" s="40" t="str">
        <f t="shared" si="39"/>
        <v/>
      </c>
      <c r="H899" s="40" t="str">
        <f t="shared" si="40"/>
        <v/>
      </c>
      <c r="I899" s="40" t="str">
        <f t="shared" si="41"/>
        <v/>
      </c>
    </row>
    <row r="900" spans="7:9" x14ac:dyDescent="0.25">
      <c r="G900" s="40" t="str">
        <f t="shared" ref="G900:G963" si="42">IF(F900&gt;0,ROUNDDOWN($K$3/F900/$K$6*(1-$K$9),2),"")</f>
        <v/>
      </c>
      <c r="H900" s="40" t="str">
        <f t="shared" ref="H900:H963" si="43">IF(AND(ISNUMBER($D900),ISNUMBER($B900)), $B900/D900, "")</f>
        <v/>
      </c>
      <c r="I900" s="40" t="str">
        <f t="shared" ref="I900:I963" si="44">IF(AND(ISNUMBER($D900),ISNUMBER($C900)), $C900/D900, "")</f>
        <v/>
      </c>
    </row>
    <row r="901" spans="7:9" x14ac:dyDescent="0.25">
      <c r="G901" s="40" t="str">
        <f t="shared" si="42"/>
        <v/>
      </c>
      <c r="H901" s="40" t="str">
        <f t="shared" si="43"/>
        <v/>
      </c>
      <c r="I901" s="40" t="str">
        <f t="shared" si="44"/>
        <v/>
      </c>
    </row>
    <row r="902" spans="7:9" x14ac:dyDescent="0.25">
      <c r="G902" s="40" t="str">
        <f t="shared" si="42"/>
        <v/>
      </c>
      <c r="H902" s="40" t="str">
        <f t="shared" si="43"/>
        <v/>
      </c>
      <c r="I902" s="40" t="str">
        <f t="shared" si="44"/>
        <v/>
      </c>
    </row>
    <row r="903" spans="7:9" x14ac:dyDescent="0.25">
      <c r="G903" s="40" t="str">
        <f t="shared" si="42"/>
        <v/>
      </c>
      <c r="H903" s="40" t="str">
        <f t="shared" si="43"/>
        <v/>
      </c>
      <c r="I903" s="40" t="str">
        <f t="shared" si="44"/>
        <v/>
      </c>
    </row>
    <row r="904" spans="7:9" x14ac:dyDescent="0.25">
      <c r="G904" s="40" t="str">
        <f t="shared" si="42"/>
        <v/>
      </c>
      <c r="H904" s="40" t="str">
        <f t="shared" si="43"/>
        <v/>
      </c>
      <c r="I904" s="40" t="str">
        <f t="shared" si="44"/>
        <v/>
      </c>
    </row>
    <row r="905" spans="7:9" x14ac:dyDescent="0.25">
      <c r="G905" s="40" t="str">
        <f t="shared" si="42"/>
        <v/>
      </c>
      <c r="H905" s="40" t="str">
        <f t="shared" si="43"/>
        <v/>
      </c>
      <c r="I905" s="40" t="str">
        <f t="shared" si="44"/>
        <v/>
      </c>
    </row>
    <row r="906" spans="7:9" x14ac:dyDescent="0.25">
      <c r="G906" s="40" t="str">
        <f t="shared" si="42"/>
        <v/>
      </c>
      <c r="H906" s="40" t="str">
        <f t="shared" si="43"/>
        <v/>
      </c>
      <c r="I906" s="40" t="str">
        <f t="shared" si="44"/>
        <v/>
      </c>
    </row>
    <row r="907" spans="7:9" x14ac:dyDescent="0.25">
      <c r="G907" s="40" t="str">
        <f t="shared" si="42"/>
        <v/>
      </c>
      <c r="H907" s="40" t="str">
        <f t="shared" si="43"/>
        <v/>
      </c>
      <c r="I907" s="40" t="str">
        <f t="shared" si="44"/>
        <v/>
      </c>
    </row>
    <row r="908" spans="7:9" x14ac:dyDescent="0.25">
      <c r="G908" s="40" t="str">
        <f t="shared" si="42"/>
        <v/>
      </c>
      <c r="H908" s="40" t="str">
        <f t="shared" si="43"/>
        <v/>
      </c>
      <c r="I908" s="40" t="str">
        <f t="shared" si="44"/>
        <v/>
      </c>
    </row>
    <row r="909" spans="7:9" x14ac:dyDescent="0.25">
      <c r="G909" s="40" t="str">
        <f t="shared" si="42"/>
        <v/>
      </c>
      <c r="H909" s="40" t="str">
        <f t="shared" si="43"/>
        <v/>
      </c>
      <c r="I909" s="40" t="str">
        <f t="shared" si="44"/>
        <v/>
      </c>
    </row>
    <row r="910" spans="7:9" x14ac:dyDescent="0.25">
      <c r="G910" s="40" t="str">
        <f t="shared" si="42"/>
        <v/>
      </c>
      <c r="H910" s="40" t="str">
        <f t="shared" si="43"/>
        <v/>
      </c>
      <c r="I910" s="40" t="str">
        <f t="shared" si="44"/>
        <v/>
      </c>
    </row>
    <row r="911" spans="7:9" x14ac:dyDescent="0.25">
      <c r="G911" s="40" t="str">
        <f t="shared" si="42"/>
        <v/>
      </c>
      <c r="H911" s="40" t="str">
        <f t="shared" si="43"/>
        <v/>
      </c>
      <c r="I911" s="40" t="str">
        <f t="shared" si="44"/>
        <v/>
      </c>
    </row>
    <row r="912" spans="7:9" x14ac:dyDescent="0.25">
      <c r="G912" s="40" t="str">
        <f t="shared" si="42"/>
        <v/>
      </c>
      <c r="H912" s="40" t="str">
        <f t="shared" si="43"/>
        <v/>
      </c>
      <c r="I912" s="40" t="str">
        <f t="shared" si="44"/>
        <v/>
      </c>
    </row>
    <row r="913" spans="7:9" x14ac:dyDescent="0.25">
      <c r="G913" s="40" t="str">
        <f t="shared" si="42"/>
        <v/>
      </c>
      <c r="H913" s="40" t="str">
        <f t="shared" si="43"/>
        <v/>
      </c>
      <c r="I913" s="40" t="str">
        <f t="shared" si="44"/>
        <v/>
      </c>
    </row>
    <row r="914" spans="7:9" x14ac:dyDescent="0.25">
      <c r="G914" s="40" t="str">
        <f t="shared" si="42"/>
        <v/>
      </c>
      <c r="H914" s="40" t="str">
        <f t="shared" si="43"/>
        <v/>
      </c>
      <c r="I914" s="40" t="str">
        <f t="shared" si="44"/>
        <v/>
      </c>
    </row>
    <row r="915" spans="7:9" x14ac:dyDescent="0.25">
      <c r="G915" s="40" t="str">
        <f t="shared" si="42"/>
        <v/>
      </c>
      <c r="H915" s="40" t="str">
        <f t="shared" si="43"/>
        <v/>
      </c>
      <c r="I915" s="40" t="str">
        <f t="shared" si="44"/>
        <v/>
      </c>
    </row>
    <row r="916" spans="7:9" x14ac:dyDescent="0.25">
      <c r="G916" s="40" t="str">
        <f t="shared" si="42"/>
        <v/>
      </c>
      <c r="H916" s="40" t="str">
        <f t="shared" si="43"/>
        <v/>
      </c>
      <c r="I916" s="40" t="str">
        <f t="shared" si="44"/>
        <v/>
      </c>
    </row>
    <row r="917" spans="7:9" x14ac:dyDescent="0.25">
      <c r="G917" s="40" t="str">
        <f t="shared" si="42"/>
        <v/>
      </c>
      <c r="H917" s="40" t="str">
        <f t="shared" si="43"/>
        <v/>
      </c>
      <c r="I917" s="40" t="str">
        <f t="shared" si="44"/>
        <v/>
      </c>
    </row>
    <row r="918" spans="7:9" x14ac:dyDescent="0.25">
      <c r="G918" s="40" t="str">
        <f t="shared" si="42"/>
        <v/>
      </c>
      <c r="H918" s="40" t="str">
        <f t="shared" si="43"/>
        <v/>
      </c>
      <c r="I918" s="40" t="str">
        <f t="shared" si="44"/>
        <v/>
      </c>
    </row>
    <row r="919" spans="7:9" x14ac:dyDescent="0.25">
      <c r="G919" s="40" t="str">
        <f t="shared" si="42"/>
        <v/>
      </c>
      <c r="H919" s="40" t="str">
        <f t="shared" si="43"/>
        <v/>
      </c>
      <c r="I919" s="40" t="str">
        <f t="shared" si="44"/>
        <v/>
      </c>
    </row>
    <row r="920" spans="7:9" x14ac:dyDescent="0.25">
      <c r="G920" s="40" t="str">
        <f t="shared" si="42"/>
        <v/>
      </c>
      <c r="H920" s="40" t="str">
        <f t="shared" si="43"/>
        <v/>
      </c>
      <c r="I920" s="40" t="str">
        <f t="shared" si="44"/>
        <v/>
      </c>
    </row>
    <row r="921" spans="7:9" x14ac:dyDescent="0.25">
      <c r="G921" s="40" t="str">
        <f t="shared" si="42"/>
        <v/>
      </c>
      <c r="H921" s="40" t="str">
        <f t="shared" si="43"/>
        <v/>
      </c>
      <c r="I921" s="40" t="str">
        <f t="shared" si="44"/>
        <v/>
      </c>
    </row>
    <row r="922" spans="7:9" x14ac:dyDescent="0.25">
      <c r="G922" s="40" t="str">
        <f t="shared" si="42"/>
        <v/>
      </c>
      <c r="H922" s="40" t="str">
        <f t="shared" si="43"/>
        <v/>
      </c>
      <c r="I922" s="40" t="str">
        <f t="shared" si="44"/>
        <v/>
      </c>
    </row>
    <row r="923" spans="7:9" x14ac:dyDescent="0.25">
      <c r="G923" s="40" t="str">
        <f t="shared" si="42"/>
        <v/>
      </c>
      <c r="H923" s="40" t="str">
        <f t="shared" si="43"/>
        <v/>
      </c>
      <c r="I923" s="40" t="str">
        <f t="shared" si="44"/>
        <v/>
      </c>
    </row>
    <row r="924" spans="7:9" x14ac:dyDescent="0.25">
      <c r="G924" s="40" t="str">
        <f t="shared" si="42"/>
        <v/>
      </c>
      <c r="H924" s="40" t="str">
        <f t="shared" si="43"/>
        <v/>
      </c>
      <c r="I924" s="40" t="str">
        <f t="shared" si="44"/>
        <v/>
      </c>
    </row>
    <row r="925" spans="7:9" x14ac:dyDescent="0.25">
      <c r="G925" s="40" t="str">
        <f t="shared" si="42"/>
        <v/>
      </c>
      <c r="H925" s="40" t="str">
        <f t="shared" si="43"/>
        <v/>
      </c>
      <c r="I925" s="40" t="str">
        <f t="shared" si="44"/>
        <v/>
      </c>
    </row>
    <row r="926" spans="7:9" x14ac:dyDescent="0.25">
      <c r="G926" s="40" t="str">
        <f t="shared" si="42"/>
        <v/>
      </c>
      <c r="H926" s="40" t="str">
        <f t="shared" si="43"/>
        <v/>
      </c>
      <c r="I926" s="40" t="str">
        <f t="shared" si="44"/>
        <v/>
      </c>
    </row>
    <row r="927" spans="7:9" x14ac:dyDescent="0.25">
      <c r="G927" s="40" t="str">
        <f t="shared" si="42"/>
        <v/>
      </c>
      <c r="H927" s="40" t="str">
        <f t="shared" si="43"/>
        <v/>
      </c>
      <c r="I927" s="40" t="str">
        <f t="shared" si="44"/>
        <v/>
      </c>
    </row>
    <row r="928" spans="7:9" x14ac:dyDescent="0.25">
      <c r="G928" s="40" t="str">
        <f t="shared" si="42"/>
        <v/>
      </c>
      <c r="H928" s="40" t="str">
        <f t="shared" si="43"/>
        <v/>
      </c>
      <c r="I928" s="40" t="str">
        <f t="shared" si="44"/>
        <v/>
      </c>
    </row>
    <row r="929" spans="7:9" x14ac:dyDescent="0.25">
      <c r="G929" s="40" t="str">
        <f t="shared" si="42"/>
        <v/>
      </c>
      <c r="H929" s="40" t="str">
        <f t="shared" si="43"/>
        <v/>
      </c>
      <c r="I929" s="40" t="str">
        <f t="shared" si="44"/>
        <v/>
      </c>
    </row>
    <row r="930" spans="7:9" x14ac:dyDescent="0.25">
      <c r="G930" s="40" t="str">
        <f t="shared" si="42"/>
        <v/>
      </c>
      <c r="H930" s="40" t="str">
        <f t="shared" si="43"/>
        <v/>
      </c>
      <c r="I930" s="40" t="str">
        <f t="shared" si="44"/>
        <v/>
      </c>
    </row>
    <row r="931" spans="7:9" x14ac:dyDescent="0.25">
      <c r="G931" s="40" t="str">
        <f t="shared" si="42"/>
        <v/>
      </c>
      <c r="H931" s="40" t="str">
        <f t="shared" si="43"/>
        <v/>
      </c>
      <c r="I931" s="40" t="str">
        <f t="shared" si="44"/>
        <v/>
      </c>
    </row>
    <row r="932" spans="7:9" x14ac:dyDescent="0.25">
      <c r="G932" s="40" t="str">
        <f t="shared" si="42"/>
        <v/>
      </c>
      <c r="H932" s="40" t="str">
        <f t="shared" si="43"/>
        <v/>
      </c>
      <c r="I932" s="40" t="str">
        <f t="shared" si="44"/>
        <v/>
      </c>
    </row>
    <row r="933" spans="7:9" x14ac:dyDescent="0.25">
      <c r="G933" s="40" t="str">
        <f t="shared" si="42"/>
        <v/>
      </c>
      <c r="H933" s="40" t="str">
        <f t="shared" si="43"/>
        <v/>
      </c>
      <c r="I933" s="40" t="str">
        <f t="shared" si="44"/>
        <v/>
      </c>
    </row>
    <row r="934" spans="7:9" x14ac:dyDescent="0.25">
      <c r="G934" s="40" t="str">
        <f t="shared" si="42"/>
        <v/>
      </c>
      <c r="H934" s="40" t="str">
        <f t="shared" si="43"/>
        <v/>
      </c>
      <c r="I934" s="40" t="str">
        <f t="shared" si="44"/>
        <v/>
      </c>
    </row>
    <row r="935" spans="7:9" x14ac:dyDescent="0.25">
      <c r="G935" s="40" t="str">
        <f t="shared" si="42"/>
        <v/>
      </c>
      <c r="H935" s="40" t="str">
        <f t="shared" si="43"/>
        <v/>
      </c>
      <c r="I935" s="40" t="str">
        <f t="shared" si="44"/>
        <v/>
      </c>
    </row>
    <row r="936" spans="7:9" x14ac:dyDescent="0.25">
      <c r="G936" s="40" t="str">
        <f t="shared" si="42"/>
        <v/>
      </c>
      <c r="H936" s="40" t="str">
        <f t="shared" si="43"/>
        <v/>
      </c>
      <c r="I936" s="40" t="str">
        <f t="shared" si="44"/>
        <v/>
      </c>
    </row>
    <row r="937" spans="7:9" x14ac:dyDescent="0.25">
      <c r="G937" s="40" t="str">
        <f t="shared" si="42"/>
        <v/>
      </c>
      <c r="H937" s="40" t="str">
        <f t="shared" si="43"/>
        <v/>
      </c>
      <c r="I937" s="40" t="str">
        <f t="shared" si="44"/>
        <v/>
      </c>
    </row>
    <row r="938" spans="7:9" x14ac:dyDescent="0.25">
      <c r="G938" s="40" t="str">
        <f t="shared" si="42"/>
        <v/>
      </c>
      <c r="H938" s="40" t="str">
        <f t="shared" si="43"/>
        <v/>
      </c>
      <c r="I938" s="40" t="str">
        <f t="shared" si="44"/>
        <v/>
      </c>
    </row>
    <row r="939" spans="7:9" x14ac:dyDescent="0.25">
      <c r="G939" s="40" t="str">
        <f t="shared" si="42"/>
        <v/>
      </c>
      <c r="H939" s="40" t="str">
        <f t="shared" si="43"/>
        <v/>
      </c>
      <c r="I939" s="40" t="str">
        <f t="shared" si="44"/>
        <v/>
      </c>
    </row>
    <row r="940" spans="7:9" x14ac:dyDescent="0.25">
      <c r="G940" s="40" t="str">
        <f t="shared" si="42"/>
        <v/>
      </c>
      <c r="H940" s="40" t="str">
        <f t="shared" si="43"/>
        <v/>
      </c>
      <c r="I940" s="40" t="str">
        <f t="shared" si="44"/>
        <v/>
      </c>
    </row>
    <row r="941" spans="7:9" x14ac:dyDescent="0.25">
      <c r="G941" s="40" t="str">
        <f t="shared" si="42"/>
        <v/>
      </c>
      <c r="H941" s="40" t="str">
        <f t="shared" si="43"/>
        <v/>
      </c>
      <c r="I941" s="40" t="str">
        <f t="shared" si="44"/>
        <v/>
      </c>
    </row>
    <row r="942" spans="7:9" x14ac:dyDescent="0.25">
      <c r="G942" s="40" t="str">
        <f t="shared" si="42"/>
        <v/>
      </c>
      <c r="H942" s="40" t="str">
        <f t="shared" si="43"/>
        <v/>
      </c>
      <c r="I942" s="40" t="str">
        <f t="shared" si="44"/>
        <v/>
      </c>
    </row>
    <row r="943" spans="7:9" x14ac:dyDescent="0.25">
      <c r="G943" s="40" t="str">
        <f t="shared" si="42"/>
        <v/>
      </c>
      <c r="H943" s="40" t="str">
        <f t="shared" si="43"/>
        <v/>
      </c>
      <c r="I943" s="40" t="str">
        <f t="shared" si="44"/>
        <v/>
      </c>
    </row>
    <row r="944" spans="7:9" x14ac:dyDescent="0.25">
      <c r="G944" s="40" t="str">
        <f t="shared" si="42"/>
        <v/>
      </c>
      <c r="H944" s="40" t="str">
        <f t="shared" si="43"/>
        <v/>
      </c>
      <c r="I944" s="40" t="str">
        <f t="shared" si="44"/>
        <v/>
      </c>
    </row>
    <row r="945" spans="7:9" x14ac:dyDescent="0.25">
      <c r="G945" s="40" t="str">
        <f t="shared" si="42"/>
        <v/>
      </c>
      <c r="H945" s="40" t="str">
        <f t="shared" si="43"/>
        <v/>
      </c>
      <c r="I945" s="40" t="str">
        <f t="shared" si="44"/>
        <v/>
      </c>
    </row>
    <row r="946" spans="7:9" x14ac:dyDescent="0.25">
      <c r="G946" s="40" t="str">
        <f t="shared" si="42"/>
        <v/>
      </c>
      <c r="H946" s="40" t="str">
        <f t="shared" si="43"/>
        <v/>
      </c>
      <c r="I946" s="40" t="str">
        <f t="shared" si="44"/>
        <v/>
      </c>
    </row>
    <row r="947" spans="7:9" x14ac:dyDescent="0.25">
      <c r="G947" s="40" t="str">
        <f t="shared" si="42"/>
        <v/>
      </c>
      <c r="H947" s="40" t="str">
        <f t="shared" si="43"/>
        <v/>
      </c>
      <c r="I947" s="40" t="str">
        <f t="shared" si="44"/>
        <v/>
      </c>
    </row>
    <row r="948" spans="7:9" x14ac:dyDescent="0.25">
      <c r="G948" s="40" t="str">
        <f t="shared" si="42"/>
        <v/>
      </c>
      <c r="H948" s="40" t="str">
        <f t="shared" si="43"/>
        <v/>
      </c>
      <c r="I948" s="40" t="str">
        <f t="shared" si="44"/>
        <v/>
      </c>
    </row>
    <row r="949" spans="7:9" x14ac:dyDescent="0.25">
      <c r="G949" s="40" t="str">
        <f t="shared" si="42"/>
        <v/>
      </c>
      <c r="H949" s="40" t="str">
        <f t="shared" si="43"/>
        <v/>
      </c>
      <c r="I949" s="40" t="str">
        <f t="shared" si="44"/>
        <v/>
      </c>
    </row>
    <row r="950" spans="7:9" x14ac:dyDescent="0.25">
      <c r="G950" s="40" t="str">
        <f t="shared" si="42"/>
        <v/>
      </c>
      <c r="H950" s="40" t="str">
        <f t="shared" si="43"/>
        <v/>
      </c>
      <c r="I950" s="40" t="str">
        <f t="shared" si="44"/>
        <v/>
      </c>
    </row>
    <row r="951" spans="7:9" x14ac:dyDescent="0.25">
      <c r="G951" s="40" t="str">
        <f t="shared" si="42"/>
        <v/>
      </c>
      <c r="H951" s="40" t="str">
        <f t="shared" si="43"/>
        <v/>
      </c>
      <c r="I951" s="40" t="str">
        <f t="shared" si="44"/>
        <v/>
      </c>
    </row>
    <row r="952" spans="7:9" x14ac:dyDescent="0.25">
      <c r="G952" s="40" t="str">
        <f t="shared" si="42"/>
        <v/>
      </c>
      <c r="H952" s="40" t="str">
        <f t="shared" si="43"/>
        <v/>
      </c>
      <c r="I952" s="40" t="str">
        <f t="shared" si="44"/>
        <v/>
      </c>
    </row>
    <row r="953" spans="7:9" x14ac:dyDescent="0.25">
      <c r="G953" s="40" t="str">
        <f t="shared" si="42"/>
        <v/>
      </c>
      <c r="H953" s="40" t="str">
        <f t="shared" si="43"/>
        <v/>
      </c>
      <c r="I953" s="40" t="str">
        <f t="shared" si="44"/>
        <v/>
      </c>
    </row>
    <row r="954" spans="7:9" x14ac:dyDescent="0.25">
      <c r="G954" s="40" t="str">
        <f t="shared" si="42"/>
        <v/>
      </c>
      <c r="H954" s="40" t="str">
        <f t="shared" si="43"/>
        <v/>
      </c>
      <c r="I954" s="40" t="str">
        <f t="shared" si="44"/>
        <v/>
      </c>
    </row>
    <row r="955" spans="7:9" x14ac:dyDescent="0.25">
      <c r="G955" s="40" t="str">
        <f t="shared" si="42"/>
        <v/>
      </c>
      <c r="H955" s="40" t="str">
        <f t="shared" si="43"/>
        <v/>
      </c>
      <c r="I955" s="40" t="str">
        <f t="shared" si="44"/>
        <v/>
      </c>
    </row>
    <row r="956" spans="7:9" x14ac:dyDescent="0.25">
      <c r="G956" s="40" t="str">
        <f t="shared" si="42"/>
        <v/>
      </c>
      <c r="H956" s="40" t="str">
        <f t="shared" si="43"/>
        <v/>
      </c>
      <c r="I956" s="40" t="str">
        <f t="shared" si="44"/>
        <v/>
      </c>
    </row>
    <row r="957" spans="7:9" x14ac:dyDescent="0.25">
      <c r="G957" s="40" t="str">
        <f t="shared" si="42"/>
        <v/>
      </c>
      <c r="H957" s="40" t="str">
        <f t="shared" si="43"/>
        <v/>
      </c>
      <c r="I957" s="40" t="str">
        <f t="shared" si="44"/>
        <v/>
      </c>
    </row>
    <row r="958" spans="7:9" x14ac:dyDescent="0.25">
      <c r="G958" s="40" t="str">
        <f t="shared" si="42"/>
        <v/>
      </c>
      <c r="H958" s="40" t="str">
        <f t="shared" si="43"/>
        <v/>
      </c>
      <c r="I958" s="40" t="str">
        <f t="shared" si="44"/>
        <v/>
      </c>
    </row>
    <row r="959" spans="7:9" x14ac:dyDescent="0.25">
      <c r="G959" s="40" t="str">
        <f t="shared" si="42"/>
        <v/>
      </c>
      <c r="H959" s="40" t="str">
        <f t="shared" si="43"/>
        <v/>
      </c>
      <c r="I959" s="40" t="str">
        <f t="shared" si="44"/>
        <v/>
      </c>
    </row>
    <row r="960" spans="7:9" x14ac:dyDescent="0.25">
      <c r="G960" s="40" t="str">
        <f t="shared" si="42"/>
        <v/>
      </c>
      <c r="H960" s="40" t="str">
        <f t="shared" si="43"/>
        <v/>
      </c>
      <c r="I960" s="40" t="str">
        <f t="shared" si="44"/>
        <v/>
      </c>
    </row>
    <row r="961" spans="7:9" x14ac:dyDescent="0.25">
      <c r="G961" s="40" t="str">
        <f t="shared" si="42"/>
        <v/>
      </c>
      <c r="H961" s="40" t="str">
        <f t="shared" si="43"/>
        <v/>
      </c>
      <c r="I961" s="40" t="str">
        <f t="shared" si="44"/>
        <v/>
      </c>
    </row>
    <row r="962" spans="7:9" x14ac:dyDescent="0.25">
      <c r="G962" s="40" t="str">
        <f t="shared" si="42"/>
        <v/>
      </c>
      <c r="H962" s="40" t="str">
        <f t="shared" si="43"/>
        <v/>
      </c>
      <c r="I962" s="40" t="str">
        <f t="shared" si="44"/>
        <v/>
      </c>
    </row>
    <row r="963" spans="7:9" x14ac:dyDescent="0.25">
      <c r="G963" s="40" t="str">
        <f t="shared" si="42"/>
        <v/>
      </c>
      <c r="H963" s="40" t="str">
        <f t="shared" si="43"/>
        <v/>
      </c>
      <c r="I963" s="40" t="str">
        <f t="shared" si="44"/>
        <v/>
      </c>
    </row>
    <row r="964" spans="7:9" x14ac:dyDescent="0.25">
      <c r="G964" s="40" t="str">
        <f t="shared" ref="G964:G1000" si="45">IF(F964&gt;0,ROUNDDOWN($K$3/F964/$K$6*(1-$K$9),2),"")</f>
        <v/>
      </c>
      <c r="H964" s="40" t="str">
        <f t="shared" ref="H964:H1000" si="46">IF(AND(ISNUMBER($D964),ISNUMBER($B964)), $B964/D964, "")</f>
        <v/>
      </c>
      <c r="I964" s="40" t="str">
        <f t="shared" ref="I964:I1000" si="47">IF(AND(ISNUMBER($D964),ISNUMBER($C964)), $C964/D964, "")</f>
        <v/>
      </c>
    </row>
    <row r="965" spans="7:9" x14ac:dyDescent="0.25">
      <c r="G965" s="40" t="str">
        <f t="shared" si="45"/>
        <v/>
      </c>
      <c r="H965" s="40" t="str">
        <f t="shared" si="46"/>
        <v/>
      </c>
      <c r="I965" s="40" t="str">
        <f t="shared" si="47"/>
        <v/>
      </c>
    </row>
    <row r="966" spans="7:9" x14ac:dyDescent="0.25">
      <c r="G966" s="40" t="str">
        <f t="shared" si="45"/>
        <v/>
      </c>
      <c r="H966" s="40" t="str">
        <f t="shared" si="46"/>
        <v/>
      </c>
      <c r="I966" s="40" t="str">
        <f t="shared" si="47"/>
        <v/>
      </c>
    </row>
    <row r="967" spans="7:9" x14ac:dyDescent="0.25">
      <c r="G967" s="40" t="str">
        <f t="shared" si="45"/>
        <v/>
      </c>
      <c r="H967" s="40" t="str">
        <f t="shared" si="46"/>
        <v/>
      </c>
      <c r="I967" s="40" t="str">
        <f t="shared" si="47"/>
        <v/>
      </c>
    </row>
    <row r="968" spans="7:9" x14ac:dyDescent="0.25">
      <c r="G968" s="40" t="str">
        <f t="shared" si="45"/>
        <v/>
      </c>
      <c r="H968" s="40" t="str">
        <f t="shared" si="46"/>
        <v/>
      </c>
      <c r="I968" s="40" t="str">
        <f t="shared" si="47"/>
        <v/>
      </c>
    </row>
    <row r="969" spans="7:9" x14ac:dyDescent="0.25">
      <c r="G969" s="40" t="str">
        <f t="shared" si="45"/>
        <v/>
      </c>
      <c r="H969" s="40" t="str">
        <f t="shared" si="46"/>
        <v/>
      </c>
      <c r="I969" s="40" t="str">
        <f t="shared" si="47"/>
        <v/>
      </c>
    </row>
    <row r="970" spans="7:9" x14ac:dyDescent="0.25">
      <c r="G970" s="40" t="str">
        <f t="shared" si="45"/>
        <v/>
      </c>
      <c r="H970" s="40" t="str">
        <f t="shared" si="46"/>
        <v/>
      </c>
      <c r="I970" s="40" t="str">
        <f t="shared" si="47"/>
        <v/>
      </c>
    </row>
    <row r="971" spans="7:9" x14ac:dyDescent="0.25">
      <c r="G971" s="40" t="str">
        <f t="shared" si="45"/>
        <v/>
      </c>
      <c r="H971" s="40" t="str">
        <f t="shared" si="46"/>
        <v/>
      </c>
      <c r="I971" s="40" t="str">
        <f t="shared" si="47"/>
        <v/>
      </c>
    </row>
    <row r="972" spans="7:9" x14ac:dyDescent="0.25">
      <c r="G972" s="40" t="str">
        <f t="shared" si="45"/>
        <v/>
      </c>
      <c r="H972" s="40" t="str">
        <f t="shared" si="46"/>
        <v/>
      </c>
      <c r="I972" s="40" t="str">
        <f t="shared" si="47"/>
        <v/>
      </c>
    </row>
    <row r="973" spans="7:9" x14ac:dyDescent="0.25">
      <c r="G973" s="40" t="str">
        <f t="shared" si="45"/>
        <v/>
      </c>
      <c r="H973" s="40" t="str">
        <f t="shared" si="46"/>
        <v/>
      </c>
      <c r="I973" s="40" t="str">
        <f t="shared" si="47"/>
        <v/>
      </c>
    </row>
    <row r="974" spans="7:9" x14ac:dyDescent="0.25">
      <c r="G974" s="40" t="str">
        <f t="shared" si="45"/>
        <v/>
      </c>
      <c r="H974" s="40" t="str">
        <f t="shared" si="46"/>
        <v/>
      </c>
      <c r="I974" s="40" t="str">
        <f t="shared" si="47"/>
        <v/>
      </c>
    </row>
    <row r="975" spans="7:9" x14ac:dyDescent="0.25">
      <c r="G975" s="40" t="str">
        <f t="shared" si="45"/>
        <v/>
      </c>
      <c r="H975" s="40" t="str">
        <f t="shared" si="46"/>
        <v/>
      </c>
      <c r="I975" s="40" t="str">
        <f t="shared" si="47"/>
        <v/>
      </c>
    </row>
    <row r="976" spans="7:9" x14ac:dyDescent="0.25">
      <c r="G976" s="40" t="str">
        <f t="shared" si="45"/>
        <v/>
      </c>
      <c r="H976" s="40" t="str">
        <f t="shared" si="46"/>
        <v/>
      </c>
      <c r="I976" s="40" t="str">
        <f t="shared" si="47"/>
        <v/>
      </c>
    </row>
    <row r="977" spans="7:9" x14ac:dyDescent="0.25">
      <c r="G977" s="40" t="str">
        <f t="shared" si="45"/>
        <v/>
      </c>
      <c r="H977" s="40" t="str">
        <f t="shared" si="46"/>
        <v/>
      </c>
      <c r="I977" s="40" t="str">
        <f t="shared" si="47"/>
        <v/>
      </c>
    </row>
    <row r="978" spans="7:9" x14ac:dyDescent="0.25">
      <c r="G978" s="40" t="str">
        <f t="shared" si="45"/>
        <v/>
      </c>
      <c r="H978" s="40" t="str">
        <f t="shared" si="46"/>
        <v/>
      </c>
      <c r="I978" s="40" t="str">
        <f t="shared" si="47"/>
        <v/>
      </c>
    </row>
    <row r="979" spans="7:9" x14ac:dyDescent="0.25">
      <c r="G979" s="40" t="str">
        <f t="shared" si="45"/>
        <v/>
      </c>
      <c r="H979" s="40" t="str">
        <f t="shared" si="46"/>
        <v/>
      </c>
      <c r="I979" s="40" t="str">
        <f t="shared" si="47"/>
        <v/>
      </c>
    </row>
    <row r="980" spans="7:9" x14ac:dyDescent="0.25">
      <c r="G980" s="40" t="str">
        <f t="shared" si="45"/>
        <v/>
      </c>
      <c r="H980" s="40" t="str">
        <f t="shared" si="46"/>
        <v/>
      </c>
      <c r="I980" s="40" t="str">
        <f t="shared" si="47"/>
        <v/>
      </c>
    </row>
    <row r="981" spans="7:9" x14ac:dyDescent="0.25">
      <c r="G981" s="40" t="str">
        <f t="shared" si="45"/>
        <v/>
      </c>
      <c r="H981" s="40" t="str">
        <f t="shared" si="46"/>
        <v/>
      </c>
      <c r="I981" s="40" t="str">
        <f t="shared" si="47"/>
        <v/>
      </c>
    </row>
    <row r="982" spans="7:9" x14ac:dyDescent="0.25">
      <c r="G982" s="40" t="str">
        <f t="shared" si="45"/>
        <v/>
      </c>
      <c r="H982" s="40" t="str">
        <f t="shared" si="46"/>
        <v/>
      </c>
      <c r="I982" s="40" t="str">
        <f t="shared" si="47"/>
        <v/>
      </c>
    </row>
    <row r="983" spans="7:9" x14ac:dyDescent="0.25">
      <c r="G983" s="40" t="str">
        <f t="shared" si="45"/>
        <v/>
      </c>
      <c r="H983" s="40" t="str">
        <f t="shared" si="46"/>
        <v/>
      </c>
      <c r="I983" s="40" t="str">
        <f t="shared" si="47"/>
        <v/>
      </c>
    </row>
    <row r="984" spans="7:9" x14ac:dyDescent="0.25">
      <c r="G984" s="40" t="str">
        <f t="shared" si="45"/>
        <v/>
      </c>
      <c r="H984" s="40" t="str">
        <f t="shared" si="46"/>
        <v/>
      </c>
      <c r="I984" s="40" t="str">
        <f t="shared" si="47"/>
        <v/>
      </c>
    </row>
    <row r="985" spans="7:9" x14ac:dyDescent="0.25">
      <c r="G985" s="40" t="str">
        <f t="shared" si="45"/>
        <v/>
      </c>
      <c r="H985" s="40" t="str">
        <f t="shared" si="46"/>
        <v/>
      </c>
      <c r="I985" s="40" t="str">
        <f t="shared" si="47"/>
        <v/>
      </c>
    </row>
    <row r="986" spans="7:9" x14ac:dyDescent="0.25">
      <c r="G986" s="40" t="str">
        <f t="shared" si="45"/>
        <v/>
      </c>
      <c r="H986" s="40" t="str">
        <f t="shared" si="46"/>
        <v/>
      </c>
      <c r="I986" s="40" t="str">
        <f t="shared" si="47"/>
        <v/>
      </c>
    </row>
    <row r="987" spans="7:9" x14ac:dyDescent="0.25">
      <c r="G987" s="40" t="str">
        <f t="shared" si="45"/>
        <v/>
      </c>
      <c r="H987" s="40" t="str">
        <f t="shared" si="46"/>
        <v/>
      </c>
      <c r="I987" s="40" t="str">
        <f t="shared" si="47"/>
        <v/>
      </c>
    </row>
    <row r="988" spans="7:9" x14ac:dyDescent="0.25">
      <c r="G988" s="40" t="str">
        <f t="shared" si="45"/>
        <v/>
      </c>
      <c r="H988" s="40" t="str">
        <f t="shared" si="46"/>
        <v/>
      </c>
      <c r="I988" s="40" t="str">
        <f t="shared" si="47"/>
        <v/>
      </c>
    </row>
    <row r="989" spans="7:9" x14ac:dyDescent="0.25">
      <c r="G989" s="40" t="str">
        <f t="shared" si="45"/>
        <v/>
      </c>
      <c r="H989" s="40" t="str">
        <f t="shared" si="46"/>
        <v/>
      </c>
      <c r="I989" s="40" t="str">
        <f t="shared" si="47"/>
        <v/>
      </c>
    </row>
    <row r="990" spans="7:9" x14ac:dyDescent="0.25">
      <c r="G990" s="40" t="str">
        <f t="shared" si="45"/>
        <v/>
      </c>
      <c r="H990" s="40" t="str">
        <f t="shared" si="46"/>
        <v/>
      </c>
      <c r="I990" s="40" t="str">
        <f t="shared" si="47"/>
        <v/>
      </c>
    </row>
    <row r="991" spans="7:9" x14ac:dyDescent="0.25">
      <c r="G991" s="40" t="str">
        <f t="shared" si="45"/>
        <v/>
      </c>
      <c r="H991" s="40" t="str">
        <f t="shared" si="46"/>
        <v/>
      </c>
      <c r="I991" s="40" t="str">
        <f t="shared" si="47"/>
        <v/>
      </c>
    </row>
    <row r="992" spans="7:9" x14ac:dyDescent="0.25">
      <c r="G992" s="40" t="str">
        <f t="shared" si="45"/>
        <v/>
      </c>
      <c r="H992" s="40" t="str">
        <f t="shared" si="46"/>
        <v/>
      </c>
      <c r="I992" s="40" t="str">
        <f t="shared" si="47"/>
        <v/>
      </c>
    </row>
    <row r="993" spans="7:9" x14ac:dyDescent="0.25">
      <c r="G993" s="40" t="str">
        <f t="shared" si="45"/>
        <v/>
      </c>
      <c r="H993" s="40" t="str">
        <f t="shared" si="46"/>
        <v/>
      </c>
      <c r="I993" s="40" t="str">
        <f t="shared" si="47"/>
        <v/>
      </c>
    </row>
    <row r="994" spans="7:9" x14ac:dyDescent="0.25">
      <c r="G994" s="40" t="str">
        <f t="shared" si="45"/>
        <v/>
      </c>
      <c r="H994" s="40" t="str">
        <f t="shared" si="46"/>
        <v/>
      </c>
      <c r="I994" s="40" t="str">
        <f t="shared" si="47"/>
        <v/>
      </c>
    </row>
    <row r="995" spans="7:9" x14ac:dyDescent="0.25">
      <c r="G995" s="40" t="str">
        <f t="shared" si="45"/>
        <v/>
      </c>
      <c r="H995" s="40" t="str">
        <f t="shared" si="46"/>
        <v/>
      </c>
      <c r="I995" s="40" t="str">
        <f t="shared" si="47"/>
        <v/>
      </c>
    </row>
    <row r="996" spans="7:9" x14ac:dyDescent="0.25">
      <c r="G996" s="40" t="str">
        <f t="shared" si="45"/>
        <v/>
      </c>
      <c r="H996" s="40" t="str">
        <f t="shared" si="46"/>
        <v/>
      </c>
      <c r="I996" s="40" t="str">
        <f t="shared" si="47"/>
        <v/>
      </c>
    </row>
    <row r="997" spans="7:9" x14ac:dyDescent="0.25">
      <c r="G997" s="40" t="str">
        <f t="shared" si="45"/>
        <v/>
      </c>
      <c r="H997" s="40" t="str">
        <f t="shared" si="46"/>
        <v/>
      </c>
      <c r="I997" s="40" t="str">
        <f t="shared" si="47"/>
        <v/>
      </c>
    </row>
    <row r="998" spans="7:9" x14ac:dyDescent="0.25">
      <c r="G998" s="40" t="str">
        <f t="shared" si="45"/>
        <v/>
      </c>
      <c r="H998" s="40" t="str">
        <f t="shared" si="46"/>
        <v/>
      </c>
      <c r="I998" s="40" t="str">
        <f t="shared" si="47"/>
        <v/>
      </c>
    </row>
    <row r="999" spans="7:9" x14ac:dyDescent="0.25">
      <c r="G999" s="40" t="str">
        <f t="shared" si="45"/>
        <v/>
      </c>
      <c r="H999" s="40" t="str">
        <f t="shared" si="46"/>
        <v/>
      </c>
      <c r="I999" s="40" t="str">
        <f t="shared" si="47"/>
        <v/>
      </c>
    </row>
    <row r="1000" spans="7:9" x14ac:dyDescent="0.25">
      <c r="G1000" s="40" t="str">
        <f t="shared" si="45"/>
        <v/>
      </c>
      <c r="H1000" s="40" t="str">
        <f t="shared" si="46"/>
        <v/>
      </c>
      <c r="I1000" s="40" t="str">
        <f t="shared" si="47"/>
        <v/>
      </c>
    </row>
  </sheetData>
  <sheetProtection sheet="1" objects="1" scenarios="1" formatCells="0" formatColumns="0" formatRows="0"/>
  <mergeCells count="7">
    <mergeCell ref="H1:H2"/>
    <mergeCell ref="I1:I2"/>
    <mergeCell ref="A1:A2"/>
    <mergeCell ref="B1:D1"/>
    <mergeCell ref="E1:E2"/>
    <mergeCell ref="F1:F2"/>
    <mergeCell ref="G1:G2"/>
  </mergeCells>
  <dataValidations count="3">
    <dataValidation type="list" showInputMessage="1" showErrorMessage="1" sqref="E1001:E1048576" xr:uid="{9368BF63-2485-4C11-8F9D-74CDFBE1AB36}">
      <formula1>"$c$2:$c:1000"</formula1>
    </dataValidation>
    <dataValidation showInputMessage="1" showErrorMessage="1" sqref="E1" xr:uid="{0AD960BF-E42B-4FB2-A0F2-477641DFF02D}"/>
    <dataValidation type="list" showInputMessage="1" showErrorMessage="1" sqref="E3:E1000" xr:uid="{AF59325F-4F9C-4455-A9E4-F794BB298CDF}">
      <formula1>"Organic,Inorganic,Crafted"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7CC-A5A8-4AFD-8A81-C430CAAE0236}">
  <sheetPr codeName="Sheet6"/>
  <dimension ref="A1:J25"/>
  <sheetViews>
    <sheetView workbookViewId="0">
      <selection activeCell="A2" sqref="A2"/>
    </sheetView>
  </sheetViews>
  <sheetFormatPr defaultRowHeight="15" x14ac:dyDescent="0.25"/>
  <cols>
    <col min="1" max="1" width="57.42578125" bestFit="1" customWidth="1"/>
    <col min="2" max="2" width="16.28515625" customWidth="1"/>
    <col min="3" max="3" width="18.85546875" customWidth="1"/>
    <col min="4" max="4" width="32" bestFit="1" customWidth="1"/>
    <col min="5" max="5" width="15.7109375" customWidth="1"/>
    <col min="6" max="6" width="13.5703125" customWidth="1"/>
    <col min="7" max="7" width="18.140625" customWidth="1"/>
    <col min="8" max="8" width="15.85546875" customWidth="1"/>
    <col min="9" max="9" width="32" customWidth="1"/>
    <col min="10" max="10" width="30.85546875" customWidth="1"/>
    <col min="13" max="13" width="15.7109375" bestFit="1" customWidth="1"/>
    <col min="15" max="15" width="16.140625" bestFit="1" customWidth="1"/>
  </cols>
  <sheetData>
    <row r="1" spans="1:9" s="2" customFormat="1" x14ac:dyDescent="0.25">
      <c r="A1" s="22" t="s">
        <v>50</v>
      </c>
      <c r="B1" s="23" t="s">
        <v>0</v>
      </c>
      <c r="C1" s="23" t="s">
        <v>1</v>
      </c>
      <c r="D1" s="23" t="s">
        <v>11</v>
      </c>
      <c r="E1" s="32" t="s">
        <v>149</v>
      </c>
      <c r="F1" s="32" t="s">
        <v>150</v>
      </c>
      <c r="G1" s="32" t="s">
        <v>151</v>
      </c>
      <c r="H1" s="32" t="s">
        <v>152</v>
      </c>
      <c r="I1" s="24" t="s">
        <v>153</v>
      </c>
    </row>
    <row r="2" spans="1:9" x14ac:dyDescent="0.25">
      <c r="A2" s="25" t="str">
        <f t="shared" ref="A2:A25" si="0">IF(B2&lt;&gt;"", IF(C2&lt;&gt;"", IF(D2&lt;&gt;"", _xlfn.CONCAT(B2, " - ", C2, " - ", D2),""),""),"")</f>
        <v>Carinae - Carinae III-a - Outpost 1</v>
      </c>
      <c r="B2" s="19" t="s">
        <v>41</v>
      </c>
      <c r="C2" s="19" t="s">
        <v>42</v>
      </c>
      <c r="D2" s="19" t="s">
        <v>10</v>
      </c>
      <c r="E2" s="19">
        <v>0</v>
      </c>
      <c r="F2" s="19">
        <v>0</v>
      </c>
      <c r="G2" s="19">
        <v>0</v>
      </c>
      <c r="H2" s="19">
        <v>0</v>
      </c>
      <c r="I2" s="27" t="s">
        <v>48</v>
      </c>
    </row>
    <row r="3" spans="1:9" x14ac:dyDescent="0.25">
      <c r="A3" s="25" t="str">
        <f t="shared" si="0"/>
        <v>Carinae - Carinae III-a - Outpost 3</v>
      </c>
      <c r="B3" s="19" t="s">
        <v>41</v>
      </c>
      <c r="C3" s="19" t="s">
        <v>42</v>
      </c>
      <c r="D3" s="19" t="s">
        <v>53</v>
      </c>
      <c r="E3" s="19">
        <v>0</v>
      </c>
      <c r="F3" s="19">
        <v>0</v>
      </c>
      <c r="G3" s="19">
        <v>0</v>
      </c>
      <c r="H3" s="19">
        <v>0</v>
      </c>
      <c r="I3" s="27" t="s">
        <v>48</v>
      </c>
    </row>
    <row r="4" spans="1:9" x14ac:dyDescent="0.25">
      <c r="A4" s="25" t="str">
        <f t="shared" si="0"/>
        <v>Heisenberg - Heisenberg VIII-a - Outpost 1 - Li</v>
      </c>
      <c r="B4" s="19" t="s">
        <v>3</v>
      </c>
      <c r="C4" s="19" t="s">
        <v>4</v>
      </c>
      <c r="D4" s="19" t="s">
        <v>88</v>
      </c>
      <c r="E4" s="19">
        <v>0</v>
      </c>
      <c r="F4" s="19">
        <v>0</v>
      </c>
      <c r="G4" s="19">
        <v>0</v>
      </c>
      <c r="H4" s="19">
        <v>0</v>
      </c>
      <c r="I4" s="27" t="s">
        <v>48</v>
      </c>
    </row>
    <row r="5" spans="1:9" x14ac:dyDescent="0.25">
      <c r="A5" s="25" t="str">
        <f t="shared" si="0"/>
        <v>Rutherford - Rutherford VI-b - Outpost 1 - Sb &amp; Semimetal Wafer</v>
      </c>
      <c r="B5" s="19" t="s">
        <v>6</v>
      </c>
      <c r="C5" s="19" t="s">
        <v>54</v>
      </c>
      <c r="D5" s="19" t="s">
        <v>68</v>
      </c>
      <c r="E5" s="19">
        <v>0</v>
      </c>
      <c r="F5" s="19">
        <v>0</v>
      </c>
      <c r="G5" s="19">
        <v>0</v>
      </c>
      <c r="H5" s="19">
        <v>0</v>
      </c>
      <c r="I5" s="27" t="s">
        <v>48</v>
      </c>
    </row>
    <row r="6" spans="1:9" x14ac:dyDescent="0.25">
      <c r="A6" s="25" t="str">
        <f t="shared" si="0"/>
        <v>Kumasi - Kumasi VII-b - Outpost 1 - Ionic Liquid &amp; Tetra Fl</v>
      </c>
      <c r="B6" s="19" t="s">
        <v>7</v>
      </c>
      <c r="C6" s="19" t="s">
        <v>13</v>
      </c>
      <c r="D6" s="19" t="s">
        <v>57</v>
      </c>
      <c r="E6" s="19">
        <v>0</v>
      </c>
      <c r="F6" s="19">
        <v>0</v>
      </c>
      <c r="G6" s="19">
        <v>0</v>
      </c>
      <c r="H6" s="19">
        <v>0</v>
      </c>
      <c r="I6" s="27" t="s">
        <v>48</v>
      </c>
    </row>
    <row r="7" spans="1:9" x14ac:dyDescent="0.25">
      <c r="A7" s="25" t="str">
        <f t="shared" si="0"/>
        <v>Kumasi - Kumasi VII-a - Outpost 1 - Nd, Iso Mag, &amp; Iso Cool</v>
      </c>
      <c r="B7" s="19" t="s">
        <v>7</v>
      </c>
      <c r="C7" s="19" t="s">
        <v>12</v>
      </c>
      <c r="D7" s="19" t="s">
        <v>56</v>
      </c>
      <c r="E7" s="19">
        <v>0</v>
      </c>
      <c r="F7" s="19">
        <v>0</v>
      </c>
      <c r="G7" s="19">
        <v>0</v>
      </c>
      <c r="H7" s="19">
        <v>0</v>
      </c>
      <c r="I7" s="27" t="s">
        <v>48</v>
      </c>
    </row>
    <row r="8" spans="1:9" x14ac:dyDescent="0.25">
      <c r="A8" s="25" t="str">
        <f t="shared" si="0"/>
        <v>Kumasi - Kumasi V-a - Outpost 1 -Au, Cu, &amp; Zero Wire</v>
      </c>
      <c r="B8" s="19" t="s">
        <v>7</v>
      </c>
      <c r="C8" s="19" t="s">
        <v>14</v>
      </c>
      <c r="D8" s="19" t="s">
        <v>55</v>
      </c>
      <c r="E8" s="19">
        <v>0</v>
      </c>
      <c r="F8" s="19">
        <v>0</v>
      </c>
      <c r="G8" s="19">
        <v>0</v>
      </c>
      <c r="H8" s="19">
        <v>0</v>
      </c>
      <c r="I8" s="27" t="s">
        <v>48</v>
      </c>
    </row>
    <row r="9" spans="1:9" x14ac:dyDescent="0.25">
      <c r="A9" s="25" t="str">
        <f t="shared" si="0"/>
        <v>Cheyenne - Skink - Outpost 1 - Co &amp; Ni</v>
      </c>
      <c r="B9" s="19" t="s">
        <v>15</v>
      </c>
      <c r="C9" s="19" t="s">
        <v>17</v>
      </c>
      <c r="D9" s="19" t="s">
        <v>61</v>
      </c>
      <c r="E9" s="19">
        <v>0</v>
      </c>
      <c r="F9" s="19">
        <v>0</v>
      </c>
      <c r="G9" s="19">
        <v>0</v>
      </c>
      <c r="H9" s="19">
        <v>0</v>
      </c>
      <c r="I9" s="27" t="s">
        <v>48</v>
      </c>
    </row>
    <row r="10" spans="1:9" x14ac:dyDescent="0.25">
      <c r="A10" s="25" t="str">
        <f t="shared" si="0"/>
        <v>Cheyenne - Agamon A - Outpost 1 - Cu &amp; Ar</v>
      </c>
      <c r="B10" s="19" t="s">
        <v>15</v>
      </c>
      <c r="C10" s="19" t="s">
        <v>25</v>
      </c>
      <c r="D10" s="19" t="s">
        <v>62</v>
      </c>
      <c r="E10" s="19">
        <v>0</v>
      </c>
      <c r="F10" s="19">
        <v>0</v>
      </c>
      <c r="G10" s="19">
        <v>0</v>
      </c>
      <c r="H10" s="19">
        <v>0</v>
      </c>
      <c r="I10" s="27" t="s">
        <v>48</v>
      </c>
    </row>
    <row r="11" spans="1:9" x14ac:dyDescent="0.25">
      <c r="A11" s="25" t="str">
        <f t="shared" si="0"/>
        <v>Cheyenne - Burran - Outpost 1 - Fe &amp; He3</v>
      </c>
      <c r="B11" s="19" t="s">
        <v>15</v>
      </c>
      <c r="C11" s="19" t="s">
        <v>16</v>
      </c>
      <c r="D11" s="19" t="s">
        <v>67</v>
      </c>
      <c r="E11" s="19">
        <v>0</v>
      </c>
      <c r="F11" s="19">
        <v>0</v>
      </c>
      <c r="G11" s="19">
        <v>0</v>
      </c>
      <c r="H11" s="19">
        <v>0</v>
      </c>
      <c r="I11" s="27" t="s">
        <v>48</v>
      </c>
    </row>
    <row r="12" spans="1:9" x14ac:dyDescent="0.25">
      <c r="A12" s="25" t="str">
        <f t="shared" si="0"/>
        <v>Maheo - Maheo III - Outpost 1 - Be &amp; He3</v>
      </c>
      <c r="B12" s="19" t="s">
        <v>8</v>
      </c>
      <c r="C12" s="19" t="s">
        <v>26</v>
      </c>
      <c r="D12" s="19" t="s">
        <v>63</v>
      </c>
      <c r="E12" s="19">
        <v>0</v>
      </c>
      <c r="F12" s="19">
        <v>0</v>
      </c>
      <c r="G12" s="19">
        <v>0</v>
      </c>
      <c r="H12" s="19">
        <v>0</v>
      </c>
      <c r="I12" s="27" t="s">
        <v>48</v>
      </c>
    </row>
    <row r="13" spans="1:9" x14ac:dyDescent="0.25">
      <c r="A13" s="25" t="str">
        <f t="shared" ref="A13" si="1">IF(B13&lt;&gt;"", IF(C13&lt;&gt;"", IF(D13&lt;&gt;"", _xlfn.CONCAT(B13, " - ", C13, " - ", D13),""),""),"")</f>
        <v>Maheo - Maheo I - Outpost 1 - Ni &amp; Co</v>
      </c>
      <c r="B13" s="19" t="s">
        <v>8</v>
      </c>
      <c r="C13" s="19" t="s">
        <v>9</v>
      </c>
      <c r="D13" s="19" t="s">
        <v>64</v>
      </c>
      <c r="E13" s="19">
        <v>0</v>
      </c>
      <c r="F13" s="19">
        <v>0</v>
      </c>
      <c r="G13" s="19">
        <v>0</v>
      </c>
      <c r="H13" s="19">
        <v>0</v>
      </c>
      <c r="I13" s="27" t="s">
        <v>48</v>
      </c>
    </row>
    <row r="14" spans="1:9" x14ac:dyDescent="0.25">
      <c r="A14" s="25" t="str">
        <f t="shared" si="0"/>
        <v>Valo - Hillex - Outpost 1 - He3 &amp; Al</v>
      </c>
      <c r="B14" s="19" t="s">
        <v>21</v>
      </c>
      <c r="C14" s="19" t="s">
        <v>22</v>
      </c>
      <c r="D14" s="19" t="s">
        <v>65</v>
      </c>
      <c r="E14" s="19">
        <v>0</v>
      </c>
      <c r="F14" s="19">
        <v>0</v>
      </c>
      <c r="G14" s="19">
        <v>0</v>
      </c>
      <c r="H14" s="19">
        <v>0</v>
      </c>
      <c r="I14" s="27" t="s">
        <v>48</v>
      </c>
    </row>
    <row r="15" spans="1:9" x14ac:dyDescent="0.25">
      <c r="A15" s="25" t="str">
        <f t="shared" si="0"/>
        <v>Sol - Pluto - Outpost 1 - Ti &amp; W</v>
      </c>
      <c r="B15" s="19" t="s">
        <v>18</v>
      </c>
      <c r="C15" s="19" t="s">
        <v>28</v>
      </c>
      <c r="D15" s="19" t="s">
        <v>66</v>
      </c>
      <c r="E15" s="19">
        <v>0</v>
      </c>
      <c r="F15" s="19">
        <v>0</v>
      </c>
      <c r="G15" s="19">
        <v>0</v>
      </c>
      <c r="H15" s="19">
        <v>0</v>
      </c>
      <c r="I15" s="27" t="s">
        <v>48</v>
      </c>
    </row>
    <row r="16" spans="1:9" x14ac:dyDescent="0.25">
      <c r="A16" s="25" t="str">
        <f t="shared" si="0"/>
        <v>Sol - Venus - Outpost 1</v>
      </c>
      <c r="B16" s="19" t="s">
        <v>18</v>
      </c>
      <c r="C16" s="19" t="s">
        <v>19</v>
      </c>
      <c r="D16" s="19" t="s">
        <v>10</v>
      </c>
      <c r="E16" s="19">
        <v>0</v>
      </c>
      <c r="F16" s="19">
        <v>0</v>
      </c>
      <c r="G16" s="19">
        <v>0</v>
      </c>
      <c r="H16" s="19">
        <v>0</v>
      </c>
      <c r="I16" s="27" t="s">
        <v>48</v>
      </c>
    </row>
    <row r="17" spans="1:10" x14ac:dyDescent="0.25">
      <c r="A17" s="25" t="str">
        <f t="shared" si="0"/>
        <v>Alpha Centari - Jemison - Outpost 1</v>
      </c>
      <c r="B17" s="19" t="s">
        <v>23</v>
      </c>
      <c r="C17" s="19" t="s">
        <v>24</v>
      </c>
      <c r="D17" s="19" t="s">
        <v>10</v>
      </c>
      <c r="E17" s="19">
        <v>0</v>
      </c>
      <c r="F17" s="19">
        <v>0</v>
      </c>
      <c r="G17" s="19">
        <v>0</v>
      </c>
      <c r="H17" s="19">
        <v>0</v>
      </c>
      <c r="I17" s="27" t="s">
        <v>48</v>
      </c>
    </row>
    <row r="18" spans="1:10" x14ac:dyDescent="0.25">
      <c r="A18" s="25" t="str">
        <f t="shared" si="0"/>
        <v>Narion - Kreet - Outpost 2</v>
      </c>
      <c r="B18" s="19" t="s">
        <v>58</v>
      </c>
      <c r="C18" s="19" t="s">
        <v>59</v>
      </c>
      <c r="D18" s="19" t="s">
        <v>49</v>
      </c>
      <c r="E18" s="19">
        <v>0</v>
      </c>
      <c r="F18" s="19">
        <v>0</v>
      </c>
      <c r="G18" s="19">
        <v>0</v>
      </c>
      <c r="H18" s="19">
        <v>0</v>
      </c>
      <c r="I18" s="27" t="s">
        <v>48</v>
      </c>
    </row>
    <row r="19" spans="1:10" x14ac:dyDescent="0.25">
      <c r="A19" s="25" t="str">
        <f t="shared" si="0"/>
        <v>Narion - Kreet - Outpost 3</v>
      </c>
      <c r="B19" s="19" t="s">
        <v>58</v>
      </c>
      <c r="C19" s="19" t="s">
        <v>59</v>
      </c>
      <c r="D19" s="19" t="s">
        <v>53</v>
      </c>
      <c r="E19" s="19">
        <v>0</v>
      </c>
      <c r="F19" s="19">
        <v>0</v>
      </c>
      <c r="G19" s="19">
        <v>0</v>
      </c>
      <c r="H19" s="19">
        <v>0</v>
      </c>
      <c r="I19" s="27" t="s">
        <v>48</v>
      </c>
    </row>
    <row r="20" spans="1:10" x14ac:dyDescent="0.25">
      <c r="A20" s="25" t="str">
        <f t="shared" si="0"/>
        <v>Narion - Kreet - Outpost 4</v>
      </c>
      <c r="B20" s="19" t="s">
        <v>58</v>
      </c>
      <c r="C20" s="19" t="s">
        <v>59</v>
      </c>
      <c r="D20" s="19" t="s">
        <v>104</v>
      </c>
      <c r="E20" s="19">
        <v>0</v>
      </c>
      <c r="F20" s="19">
        <v>0</v>
      </c>
      <c r="G20" s="19">
        <v>0</v>
      </c>
      <c r="H20" s="19">
        <v>0</v>
      </c>
      <c r="I20" s="27" t="s">
        <v>48</v>
      </c>
    </row>
    <row r="21" spans="1:10" x14ac:dyDescent="0.25">
      <c r="A21" s="25" t="str">
        <f t="shared" si="0"/>
        <v>Narion - Kreet - Outpost 5</v>
      </c>
      <c r="B21" s="19" t="s">
        <v>58</v>
      </c>
      <c r="C21" s="19" t="s">
        <v>59</v>
      </c>
      <c r="D21" s="19" t="s">
        <v>105</v>
      </c>
      <c r="E21" s="19">
        <v>0</v>
      </c>
      <c r="F21" s="19">
        <v>0</v>
      </c>
      <c r="G21" s="19">
        <v>0</v>
      </c>
      <c r="H21" s="19">
        <v>0</v>
      </c>
      <c r="I21" s="27" t="s">
        <v>48</v>
      </c>
    </row>
    <row r="22" spans="1:10" x14ac:dyDescent="0.25">
      <c r="A22" s="25" t="str">
        <f t="shared" si="0"/>
        <v>Narion - Kreet - Outpost 6</v>
      </c>
      <c r="B22" s="19" t="s">
        <v>58</v>
      </c>
      <c r="C22" s="19" t="s">
        <v>59</v>
      </c>
      <c r="D22" s="19" t="s">
        <v>106</v>
      </c>
      <c r="E22" s="19">
        <v>0</v>
      </c>
      <c r="F22" s="19">
        <v>0</v>
      </c>
      <c r="G22" s="19">
        <v>0</v>
      </c>
      <c r="H22" s="19">
        <v>0</v>
      </c>
      <c r="I22" s="27" t="s">
        <v>48</v>
      </c>
    </row>
    <row r="23" spans="1:10" x14ac:dyDescent="0.25">
      <c r="A23" s="25" t="str">
        <f t="shared" si="0"/>
        <v>Narion - Kreet - Outpost 1 - Ag</v>
      </c>
      <c r="B23" s="19" t="s">
        <v>58</v>
      </c>
      <c r="C23" s="19" t="s">
        <v>59</v>
      </c>
      <c r="D23" s="19" t="s">
        <v>60</v>
      </c>
      <c r="E23" s="19">
        <v>0</v>
      </c>
      <c r="F23" s="19">
        <v>0</v>
      </c>
      <c r="G23" s="19">
        <v>0</v>
      </c>
      <c r="H23" s="19">
        <v>0</v>
      </c>
      <c r="I23" s="27" t="s">
        <v>48</v>
      </c>
      <c r="J23" s="38"/>
    </row>
    <row r="24" spans="1:10" x14ac:dyDescent="0.25">
      <c r="A24" s="25" t="str">
        <f t="shared" si="0"/>
        <v/>
      </c>
      <c r="B24" s="19"/>
      <c r="C24" s="19"/>
      <c r="D24" s="19"/>
      <c r="E24" s="19"/>
      <c r="F24" s="19"/>
      <c r="G24" s="19"/>
      <c r="H24" s="19"/>
      <c r="I24" s="27"/>
    </row>
    <row r="25" spans="1:10" ht="15.75" thickBot="1" x14ac:dyDescent="0.3">
      <c r="A25" s="26" t="str">
        <f t="shared" si="0"/>
        <v/>
      </c>
      <c r="B25" s="28"/>
      <c r="C25" s="28"/>
      <c r="D25" s="28"/>
      <c r="E25" s="28"/>
      <c r="F25" s="28"/>
      <c r="G25" s="28"/>
      <c r="H25" s="28"/>
      <c r="I25" s="29"/>
    </row>
  </sheetData>
  <sheetProtection sheet="1" objects="1" scenarios="1" formatCells="0" formatColumns="0" formatRows="0"/>
  <phoneticPr fontId="2" type="noConversion"/>
  <dataValidations count="2">
    <dataValidation type="list" allowBlank="1" showInputMessage="1" showErrorMessage="1" sqref="I2:I1001" xr:uid="{4ED41F2D-B892-42A1-8DAE-61C8C445909F}">
      <formula1>"Yes,No"</formula1>
    </dataValidation>
    <dataValidation type="list" allowBlank="1" showInputMessage="1" showErrorMessage="1" sqref="E2:H25" xr:uid="{87D6B905-CCA7-43DE-9FBB-317EA5077326}">
      <formula1>"0,1,2,3,4,5,6"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50F5-C1B6-4662-911C-6B3D596FF747}">
  <dimension ref="B2:H1003"/>
  <sheetViews>
    <sheetView workbookViewId="0">
      <selection activeCell="L22" sqref="L22"/>
    </sheetView>
  </sheetViews>
  <sheetFormatPr defaultRowHeight="15" x14ac:dyDescent="0.25"/>
  <cols>
    <col min="2" max="2" width="20.42578125" customWidth="1"/>
    <col min="3" max="3" width="21.85546875" customWidth="1"/>
    <col min="5" max="5" width="9.42578125" customWidth="1"/>
    <col min="6" max="6" width="24.42578125" bestFit="1" customWidth="1"/>
    <col min="7" max="7" width="3.42578125" customWidth="1"/>
    <col min="8" max="8" width="48.28515625" customWidth="1"/>
  </cols>
  <sheetData>
    <row r="2" spans="2:8" x14ac:dyDescent="0.25">
      <c r="B2" s="7" t="s">
        <v>102</v>
      </c>
      <c r="C2" s="7" t="s">
        <v>155</v>
      </c>
    </row>
    <row r="3" spans="2:8" x14ac:dyDescent="0.25">
      <c r="B3" s="53" t="s">
        <v>156</v>
      </c>
      <c r="C3" s="51">
        <f>F23</f>
        <v>8.518518518518519</v>
      </c>
      <c r="D3" s="52"/>
      <c r="E3" s="44"/>
      <c r="F3" s="44"/>
      <c r="G3" s="44"/>
      <c r="H3" s="45"/>
    </row>
    <row r="4" spans="2:8" x14ac:dyDescent="0.25">
      <c r="B4" s="19" t="s">
        <v>43</v>
      </c>
      <c r="C4" s="19">
        <v>7.98</v>
      </c>
      <c r="E4" s="49"/>
      <c r="F4" s="54" t="s">
        <v>160</v>
      </c>
      <c r="G4" s="58"/>
      <c r="H4" s="60" t="s">
        <v>169</v>
      </c>
    </row>
    <row r="5" spans="2:8" x14ac:dyDescent="0.25">
      <c r="B5" s="19" t="s">
        <v>154</v>
      </c>
      <c r="C5" s="19">
        <v>10</v>
      </c>
      <c r="E5" s="49"/>
      <c r="F5" s="19">
        <v>46</v>
      </c>
      <c r="G5" s="56"/>
      <c r="H5" s="60"/>
    </row>
    <row r="6" spans="2:8" x14ac:dyDescent="0.25">
      <c r="B6" s="19" t="s">
        <v>116</v>
      </c>
      <c r="C6" s="19">
        <v>10</v>
      </c>
      <c r="E6" s="49"/>
      <c r="F6" s="42"/>
      <c r="G6" s="57"/>
      <c r="H6" s="60"/>
    </row>
    <row r="7" spans="2:8" x14ac:dyDescent="0.25">
      <c r="B7" s="19"/>
      <c r="C7" s="19"/>
      <c r="E7" s="49"/>
      <c r="F7" s="54" t="s">
        <v>164</v>
      </c>
      <c r="G7" s="58"/>
      <c r="H7" s="60"/>
    </row>
    <row r="8" spans="2:8" x14ac:dyDescent="0.25">
      <c r="B8" s="19"/>
      <c r="C8" s="19"/>
      <c r="E8" s="49"/>
      <c r="F8" s="19">
        <v>3</v>
      </c>
      <c r="G8" s="56"/>
      <c r="H8" s="46"/>
    </row>
    <row r="9" spans="2:8" x14ac:dyDescent="0.25">
      <c r="B9" s="19"/>
      <c r="C9" s="19"/>
      <c r="E9" s="49"/>
      <c r="F9" s="42"/>
      <c r="G9" s="57"/>
      <c r="H9" s="46"/>
    </row>
    <row r="10" spans="2:8" x14ac:dyDescent="0.25">
      <c r="B10" s="19"/>
      <c r="C10" s="19"/>
      <c r="E10" s="49"/>
      <c r="F10" s="54" t="s">
        <v>166</v>
      </c>
      <c r="G10" s="58"/>
      <c r="H10" s="46"/>
    </row>
    <row r="11" spans="2:8" x14ac:dyDescent="0.25">
      <c r="B11" s="19"/>
      <c r="C11" s="19"/>
      <c r="E11" s="49"/>
      <c r="F11" s="19">
        <v>6</v>
      </c>
      <c r="G11" s="56"/>
      <c r="H11" s="46"/>
    </row>
    <row r="12" spans="2:8" x14ac:dyDescent="0.25">
      <c r="B12" s="19"/>
      <c r="C12" s="19"/>
      <c r="E12" s="49"/>
      <c r="F12" s="42"/>
      <c r="G12" s="57"/>
      <c r="H12" s="46"/>
    </row>
    <row r="13" spans="2:8" x14ac:dyDescent="0.25">
      <c r="B13" s="19"/>
      <c r="C13" s="19"/>
      <c r="E13" s="49"/>
      <c r="F13" s="55" t="s">
        <v>157</v>
      </c>
      <c r="G13" s="58"/>
      <c r="H13" s="46"/>
    </row>
    <row r="14" spans="2:8" x14ac:dyDescent="0.25">
      <c r="B14" s="19"/>
      <c r="C14" s="19"/>
      <c r="E14" s="49"/>
      <c r="F14">
        <f>F5*10</f>
        <v>460</v>
      </c>
      <c r="G14" s="57"/>
      <c r="H14" s="59" t="s">
        <v>170</v>
      </c>
    </row>
    <row r="15" spans="2:8" x14ac:dyDescent="0.25">
      <c r="B15" s="19"/>
      <c r="C15" s="19"/>
      <c r="E15" s="49"/>
      <c r="F15" s="42"/>
      <c r="G15" s="57"/>
      <c r="H15" s="46" t="s">
        <v>171</v>
      </c>
    </row>
    <row r="16" spans="2:8" x14ac:dyDescent="0.25">
      <c r="B16" s="19"/>
      <c r="C16" s="19"/>
      <c r="E16" s="49"/>
      <c r="F16" s="55" t="s">
        <v>158</v>
      </c>
      <c r="G16" s="58"/>
      <c r="H16" s="46"/>
    </row>
    <row r="17" spans="2:8" x14ac:dyDescent="0.25">
      <c r="B17" s="19"/>
      <c r="C17" s="19"/>
      <c r="E17" s="49"/>
      <c r="F17">
        <f>F14/'Resource List'!K6</f>
        <v>153.33333333333334</v>
      </c>
      <c r="G17" s="57"/>
      <c r="H17" s="46" t="s">
        <v>159</v>
      </c>
    </row>
    <row r="18" spans="2:8" x14ac:dyDescent="0.25">
      <c r="B18" s="19"/>
      <c r="C18" s="19"/>
      <c r="E18" s="49"/>
      <c r="F18" s="42"/>
      <c r="G18" s="57"/>
      <c r="H18" s="46"/>
    </row>
    <row r="19" spans="2:8" x14ac:dyDescent="0.25">
      <c r="B19" s="19"/>
      <c r="C19" s="19"/>
      <c r="E19" s="49"/>
      <c r="F19" s="55" t="s">
        <v>165</v>
      </c>
      <c r="G19" s="58"/>
      <c r="H19" s="46"/>
    </row>
    <row r="20" spans="2:8" x14ac:dyDescent="0.25">
      <c r="B20" s="19"/>
      <c r="C20" s="19"/>
      <c r="E20" s="49"/>
      <c r="F20">
        <f>F17/F8</f>
        <v>51.111111111111114</v>
      </c>
      <c r="G20" s="57"/>
      <c r="H20" s="46"/>
    </row>
    <row r="21" spans="2:8" x14ac:dyDescent="0.25">
      <c r="B21" s="19"/>
      <c r="C21" s="19"/>
      <c r="E21" s="49"/>
      <c r="F21" s="42"/>
      <c r="G21" s="57"/>
      <c r="H21" s="46"/>
    </row>
    <row r="22" spans="2:8" x14ac:dyDescent="0.25">
      <c r="B22" s="19"/>
      <c r="C22" s="19"/>
      <c r="E22" s="49"/>
      <c r="F22" s="55" t="s">
        <v>167</v>
      </c>
      <c r="G22" s="58"/>
      <c r="H22" s="46"/>
    </row>
    <row r="23" spans="2:8" x14ac:dyDescent="0.25">
      <c r="B23" s="19"/>
      <c r="C23" s="19"/>
      <c r="E23" s="49"/>
      <c r="F23">
        <f>F20/F11</f>
        <v>8.518518518518519</v>
      </c>
      <c r="G23" s="57"/>
      <c r="H23" s="46"/>
    </row>
    <row r="24" spans="2:8" x14ac:dyDescent="0.25">
      <c r="B24" s="19"/>
      <c r="C24" s="19"/>
      <c r="E24" s="50"/>
      <c r="F24" s="47"/>
      <c r="G24" s="47"/>
      <c r="H24" s="48"/>
    </row>
    <row r="25" spans="2:8" x14ac:dyDescent="0.25">
      <c r="B25" s="19"/>
      <c r="C25" s="19"/>
      <c r="F25" s="43"/>
      <c r="G25" s="43"/>
    </row>
    <row r="26" spans="2:8" x14ac:dyDescent="0.25">
      <c r="B26" s="19"/>
      <c r="C26" s="19"/>
    </row>
    <row r="27" spans="2:8" x14ac:dyDescent="0.25">
      <c r="B27" s="19"/>
      <c r="C27" s="19"/>
    </row>
    <row r="28" spans="2:8" x14ac:dyDescent="0.25">
      <c r="B28" s="19"/>
      <c r="C28" s="19"/>
    </row>
    <row r="29" spans="2:8" x14ac:dyDescent="0.25">
      <c r="B29" s="19"/>
      <c r="C29" s="19"/>
    </row>
    <row r="30" spans="2:8" x14ac:dyDescent="0.25">
      <c r="B30" s="19"/>
      <c r="C30" s="19"/>
    </row>
    <row r="31" spans="2:8" x14ac:dyDescent="0.25">
      <c r="B31" s="19"/>
      <c r="C31" s="19"/>
    </row>
    <row r="32" spans="2:8" x14ac:dyDescent="0.25">
      <c r="B32" s="19"/>
      <c r="C32" s="19"/>
    </row>
    <row r="33" spans="2:3" x14ac:dyDescent="0.25">
      <c r="B33" s="19"/>
      <c r="C33" s="19"/>
    </row>
    <row r="34" spans="2:3" x14ac:dyDescent="0.25">
      <c r="B34" s="19"/>
      <c r="C34" s="19"/>
    </row>
    <row r="35" spans="2:3" x14ac:dyDescent="0.25">
      <c r="B35" s="19"/>
      <c r="C35" s="19"/>
    </row>
    <row r="36" spans="2:3" x14ac:dyDescent="0.25">
      <c r="B36" s="19"/>
      <c r="C36" s="19"/>
    </row>
    <row r="37" spans="2:3" x14ac:dyDescent="0.25">
      <c r="B37" s="19"/>
      <c r="C37" s="19"/>
    </row>
    <row r="38" spans="2:3" x14ac:dyDescent="0.25">
      <c r="B38" s="19"/>
      <c r="C38" s="19"/>
    </row>
    <row r="39" spans="2:3" x14ac:dyDescent="0.25">
      <c r="B39" s="19"/>
      <c r="C39" s="19"/>
    </row>
    <row r="40" spans="2:3" x14ac:dyDescent="0.25">
      <c r="B40" s="19"/>
      <c r="C40" s="19"/>
    </row>
    <row r="41" spans="2:3" x14ac:dyDescent="0.25">
      <c r="B41" s="19"/>
      <c r="C41" s="19"/>
    </row>
    <row r="42" spans="2:3" x14ac:dyDescent="0.25">
      <c r="B42" s="19"/>
      <c r="C42" s="19"/>
    </row>
    <row r="43" spans="2:3" x14ac:dyDescent="0.25">
      <c r="B43" s="19"/>
      <c r="C43" s="19"/>
    </row>
    <row r="44" spans="2:3" x14ac:dyDescent="0.25">
      <c r="B44" s="19"/>
      <c r="C44" s="19"/>
    </row>
    <row r="45" spans="2:3" x14ac:dyDescent="0.25">
      <c r="B45" s="19"/>
      <c r="C45" s="19"/>
    </row>
    <row r="46" spans="2:3" x14ac:dyDescent="0.25">
      <c r="B46" s="19"/>
      <c r="C46" s="19"/>
    </row>
    <row r="47" spans="2:3" x14ac:dyDescent="0.25">
      <c r="B47" s="19"/>
      <c r="C47" s="19"/>
    </row>
    <row r="48" spans="2:3" x14ac:dyDescent="0.25">
      <c r="B48" s="19"/>
      <c r="C48" s="19"/>
    </row>
    <row r="49" spans="2:3" x14ac:dyDescent="0.25">
      <c r="B49" s="19"/>
      <c r="C49" s="19"/>
    </row>
    <row r="50" spans="2:3" x14ac:dyDescent="0.25">
      <c r="B50" s="19"/>
      <c r="C50" s="19"/>
    </row>
    <row r="51" spans="2:3" x14ac:dyDescent="0.25">
      <c r="B51" s="19"/>
      <c r="C51" s="19"/>
    </row>
    <row r="52" spans="2:3" x14ac:dyDescent="0.25">
      <c r="B52" s="19"/>
      <c r="C52" s="19"/>
    </row>
    <row r="53" spans="2:3" x14ac:dyDescent="0.25">
      <c r="B53" s="19"/>
      <c r="C53" s="19"/>
    </row>
    <row r="54" spans="2:3" x14ac:dyDescent="0.25">
      <c r="B54" s="19"/>
      <c r="C54" s="19"/>
    </row>
    <row r="55" spans="2:3" x14ac:dyDescent="0.25">
      <c r="B55" s="19"/>
      <c r="C55" s="19"/>
    </row>
    <row r="56" spans="2:3" x14ac:dyDescent="0.25">
      <c r="B56" s="19"/>
      <c r="C56" s="19"/>
    </row>
    <row r="57" spans="2:3" x14ac:dyDescent="0.25">
      <c r="B57" s="19"/>
      <c r="C57" s="19"/>
    </row>
    <row r="58" spans="2:3" x14ac:dyDescent="0.25">
      <c r="B58" s="19"/>
      <c r="C58" s="19"/>
    </row>
    <row r="59" spans="2:3" x14ac:dyDescent="0.25">
      <c r="B59" s="19"/>
      <c r="C59" s="19"/>
    </row>
    <row r="60" spans="2:3" x14ac:dyDescent="0.25">
      <c r="B60" s="19"/>
      <c r="C60" s="19"/>
    </row>
    <row r="61" spans="2:3" x14ac:dyDescent="0.25">
      <c r="B61" s="19"/>
      <c r="C61" s="19"/>
    </row>
    <row r="62" spans="2:3" x14ac:dyDescent="0.25">
      <c r="B62" s="19"/>
      <c r="C62" s="19"/>
    </row>
    <row r="63" spans="2:3" x14ac:dyDescent="0.25">
      <c r="B63" s="19"/>
      <c r="C63" s="19"/>
    </row>
    <row r="64" spans="2:3" x14ac:dyDescent="0.25">
      <c r="B64" s="19"/>
      <c r="C64" s="19"/>
    </row>
    <row r="65" spans="2:3" x14ac:dyDescent="0.25">
      <c r="B65" s="19"/>
      <c r="C65" s="19"/>
    </row>
    <row r="66" spans="2:3" x14ac:dyDescent="0.25">
      <c r="B66" s="19"/>
      <c r="C66" s="19"/>
    </row>
    <row r="67" spans="2:3" x14ac:dyDescent="0.25">
      <c r="B67" s="19"/>
      <c r="C67" s="19"/>
    </row>
    <row r="68" spans="2:3" x14ac:dyDescent="0.25">
      <c r="B68" s="19"/>
      <c r="C68" s="19"/>
    </row>
    <row r="69" spans="2:3" x14ac:dyDescent="0.25">
      <c r="B69" s="19"/>
      <c r="C69" s="19"/>
    </row>
    <row r="70" spans="2:3" x14ac:dyDescent="0.25">
      <c r="B70" s="19"/>
      <c r="C70" s="19"/>
    </row>
    <row r="71" spans="2:3" x14ac:dyDescent="0.25">
      <c r="B71" s="19"/>
      <c r="C71" s="19"/>
    </row>
    <row r="72" spans="2:3" x14ac:dyDescent="0.25">
      <c r="B72" s="19"/>
      <c r="C72" s="19"/>
    </row>
    <row r="73" spans="2:3" x14ac:dyDescent="0.25">
      <c r="B73" s="19"/>
      <c r="C73" s="19"/>
    </row>
    <row r="74" spans="2:3" x14ac:dyDescent="0.25">
      <c r="B74" s="19"/>
      <c r="C74" s="19"/>
    </row>
    <row r="75" spans="2:3" x14ac:dyDescent="0.25">
      <c r="B75" s="19"/>
      <c r="C75" s="19"/>
    </row>
    <row r="76" spans="2:3" x14ac:dyDescent="0.25">
      <c r="B76" s="19"/>
      <c r="C76" s="19"/>
    </row>
    <row r="77" spans="2:3" x14ac:dyDescent="0.25">
      <c r="B77" s="19"/>
      <c r="C77" s="19"/>
    </row>
    <row r="78" spans="2:3" x14ac:dyDescent="0.25">
      <c r="B78" s="19"/>
      <c r="C78" s="19"/>
    </row>
    <row r="79" spans="2:3" x14ac:dyDescent="0.25">
      <c r="B79" s="19"/>
      <c r="C79" s="19"/>
    </row>
    <row r="80" spans="2:3" x14ac:dyDescent="0.25">
      <c r="B80" s="19"/>
      <c r="C80" s="19"/>
    </row>
    <row r="81" spans="2:3" x14ac:dyDescent="0.25">
      <c r="B81" s="19"/>
      <c r="C81" s="19"/>
    </row>
    <row r="82" spans="2:3" x14ac:dyDescent="0.25">
      <c r="B82" s="19"/>
      <c r="C82" s="19"/>
    </row>
    <row r="83" spans="2:3" x14ac:dyDescent="0.25">
      <c r="B83" s="19"/>
      <c r="C83" s="19"/>
    </row>
    <row r="84" spans="2:3" x14ac:dyDescent="0.25">
      <c r="B84" s="19"/>
      <c r="C84" s="19"/>
    </row>
    <row r="85" spans="2:3" x14ac:dyDescent="0.25">
      <c r="B85" s="19"/>
      <c r="C85" s="19"/>
    </row>
    <row r="86" spans="2:3" x14ac:dyDescent="0.25">
      <c r="B86" s="19"/>
      <c r="C86" s="19"/>
    </row>
    <row r="87" spans="2:3" x14ac:dyDescent="0.25">
      <c r="B87" s="19"/>
      <c r="C87" s="19"/>
    </row>
    <row r="88" spans="2:3" x14ac:dyDescent="0.25">
      <c r="B88" s="19"/>
      <c r="C88" s="19"/>
    </row>
    <row r="89" spans="2:3" x14ac:dyDescent="0.25">
      <c r="B89" s="19"/>
      <c r="C89" s="19"/>
    </row>
    <row r="90" spans="2:3" x14ac:dyDescent="0.25">
      <c r="B90" s="19"/>
      <c r="C90" s="19"/>
    </row>
    <row r="91" spans="2:3" x14ac:dyDescent="0.25">
      <c r="B91" s="19"/>
      <c r="C91" s="19"/>
    </row>
    <row r="92" spans="2:3" x14ac:dyDescent="0.25">
      <c r="B92" s="19"/>
      <c r="C92" s="19"/>
    </row>
    <row r="93" spans="2:3" x14ac:dyDescent="0.25">
      <c r="B93" s="19"/>
      <c r="C93" s="19"/>
    </row>
    <row r="94" spans="2:3" x14ac:dyDescent="0.25">
      <c r="B94" s="19"/>
      <c r="C94" s="19"/>
    </row>
    <row r="95" spans="2:3" x14ac:dyDescent="0.25">
      <c r="B95" s="19"/>
      <c r="C95" s="19"/>
    </row>
    <row r="96" spans="2:3" x14ac:dyDescent="0.25">
      <c r="B96" s="19"/>
      <c r="C96" s="19"/>
    </row>
    <row r="97" spans="2:3" x14ac:dyDescent="0.25">
      <c r="B97" s="19"/>
      <c r="C97" s="19"/>
    </row>
    <row r="98" spans="2:3" x14ac:dyDescent="0.25">
      <c r="B98" s="19"/>
      <c r="C98" s="19"/>
    </row>
    <row r="99" spans="2:3" x14ac:dyDescent="0.25">
      <c r="B99" s="19"/>
      <c r="C99" s="19"/>
    </row>
    <row r="100" spans="2:3" x14ac:dyDescent="0.25">
      <c r="B100" s="19"/>
      <c r="C100" s="19"/>
    </row>
    <row r="101" spans="2:3" x14ac:dyDescent="0.25">
      <c r="B101" s="19"/>
      <c r="C101" s="19"/>
    </row>
    <row r="102" spans="2:3" x14ac:dyDescent="0.25">
      <c r="B102" s="19"/>
      <c r="C102" s="19"/>
    </row>
    <row r="103" spans="2:3" x14ac:dyDescent="0.25">
      <c r="B103" s="19"/>
      <c r="C103" s="19"/>
    </row>
    <row r="104" spans="2:3" x14ac:dyDescent="0.25">
      <c r="B104" s="19"/>
      <c r="C104" s="19"/>
    </row>
    <row r="105" spans="2:3" x14ac:dyDescent="0.25">
      <c r="B105" s="19"/>
      <c r="C105" s="19"/>
    </row>
    <row r="106" spans="2:3" x14ac:dyDescent="0.25">
      <c r="B106" s="19"/>
      <c r="C106" s="19"/>
    </row>
    <row r="107" spans="2:3" x14ac:dyDescent="0.25">
      <c r="B107" s="19"/>
      <c r="C107" s="19"/>
    </row>
    <row r="108" spans="2:3" x14ac:dyDescent="0.25">
      <c r="B108" s="19"/>
      <c r="C108" s="19"/>
    </row>
    <row r="109" spans="2:3" x14ac:dyDescent="0.25">
      <c r="B109" s="19"/>
      <c r="C109" s="19"/>
    </row>
    <row r="110" spans="2:3" x14ac:dyDescent="0.25">
      <c r="B110" s="19"/>
      <c r="C110" s="19"/>
    </row>
    <row r="111" spans="2:3" x14ac:dyDescent="0.25">
      <c r="B111" s="19"/>
      <c r="C111" s="19"/>
    </row>
    <row r="112" spans="2:3" x14ac:dyDescent="0.25">
      <c r="B112" s="19"/>
      <c r="C112" s="19"/>
    </row>
    <row r="113" spans="2:3" x14ac:dyDescent="0.25">
      <c r="B113" s="19"/>
      <c r="C113" s="19"/>
    </row>
    <row r="114" spans="2:3" x14ac:dyDescent="0.25">
      <c r="B114" s="19"/>
      <c r="C114" s="19"/>
    </row>
    <row r="115" spans="2:3" x14ac:dyDescent="0.25">
      <c r="B115" s="19"/>
      <c r="C115" s="19"/>
    </row>
    <row r="116" spans="2:3" x14ac:dyDescent="0.25">
      <c r="B116" s="19"/>
      <c r="C116" s="19"/>
    </row>
    <row r="117" spans="2:3" x14ac:dyDescent="0.25">
      <c r="B117" s="19"/>
      <c r="C117" s="19"/>
    </row>
    <row r="118" spans="2:3" x14ac:dyDescent="0.25">
      <c r="B118" s="19"/>
      <c r="C118" s="19"/>
    </row>
    <row r="119" spans="2:3" x14ac:dyDescent="0.25">
      <c r="B119" s="19"/>
      <c r="C119" s="19"/>
    </row>
    <row r="120" spans="2:3" x14ac:dyDescent="0.25">
      <c r="B120" s="19"/>
      <c r="C120" s="19"/>
    </row>
    <row r="121" spans="2:3" x14ac:dyDescent="0.25">
      <c r="B121" s="19"/>
      <c r="C121" s="19"/>
    </row>
    <row r="122" spans="2:3" x14ac:dyDescent="0.25">
      <c r="B122" s="19"/>
      <c r="C122" s="19"/>
    </row>
    <row r="123" spans="2:3" x14ac:dyDescent="0.25">
      <c r="B123" s="19"/>
      <c r="C123" s="19"/>
    </row>
    <row r="124" spans="2:3" x14ac:dyDescent="0.25">
      <c r="B124" s="19"/>
      <c r="C124" s="19"/>
    </row>
    <row r="125" spans="2:3" x14ac:dyDescent="0.25">
      <c r="B125" s="19"/>
      <c r="C125" s="19"/>
    </row>
    <row r="126" spans="2:3" x14ac:dyDescent="0.25">
      <c r="B126" s="19"/>
      <c r="C126" s="19"/>
    </row>
    <row r="127" spans="2:3" x14ac:dyDescent="0.25">
      <c r="B127" s="19"/>
      <c r="C127" s="19"/>
    </row>
    <row r="128" spans="2:3" x14ac:dyDescent="0.25">
      <c r="B128" s="19"/>
      <c r="C128" s="19"/>
    </row>
    <row r="129" spans="2:3" x14ac:dyDescent="0.25">
      <c r="B129" s="19"/>
      <c r="C129" s="19"/>
    </row>
    <row r="130" spans="2:3" x14ac:dyDescent="0.25">
      <c r="B130" s="19"/>
      <c r="C130" s="19"/>
    </row>
    <row r="131" spans="2:3" x14ac:dyDescent="0.25">
      <c r="B131" s="19"/>
      <c r="C131" s="19"/>
    </row>
    <row r="132" spans="2:3" x14ac:dyDescent="0.25">
      <c r="B132" s="19"/>
      <c r="C132" s="19"/>
    </row>
    <row r="133" spans="2:3" x14ac:dyDescent="0.25">
      <c r="B133" s="19"/>
      <c r="C133" s="19"/>
    </row>
    <row r="134" spans="2:3" x14ac:dyDescent="0.25">
      <c r="B134" s="19"/>
      <c r="C134" s="19"/>
    </row>
    <row r="135" spans="2:3" x14ac:dyDescent="0.25">
      <c r="B135" s="19"/>
      <c r="C135" s="19"/>
    </row>
    <row r="136" spans="2:3" x14ac:dyDescent="0.25">
      <c r="B136" s="19"/>
      <c r="C136" s="19"/>
    </row>
    <row r="137" spans="2:3" x14ac:dyDescent="0.25">
      <c r="B137" s="19"/>
      <c r="C137" s="19"/>
    </row>
    <row r="138" spans="2:3" x14ac:dyDescent="0.25">
      <c r="B138" s="19"/>
      <c r="C138" s="19"/>
    </row>
    <row r="139" spans="2:3" x14ac:dyDescent="0.25">
      <c r="B139" s="19"/>
      <c r="C139" s="19"/>
    </row>
    <row r="140" spans="2:3" x14ac:dyDescent="0.25">
      <c r="B140" s="19"/>
      <c r="C140" s="19"/>
    </row>
    <row r="141" spans="2:3" x14ac:dyDescent="0.25">
      <c r="B141" s="19"/>
      <c r="C141" s="19"/>
    </row>
    <row r="142" spans="2:3" x14ac:dyDescent="0.25">
      <c r="B142" s="19"/>
      <c r="C142" s="19"/>
    </row>
    <row r="143" spans="2:3" x14ac:dyDescent="0.25">
      <c r="B143" s="19"/>
      <c r="C143" s="19"/>
    </row>
    <row r="144" spans="2:3" x14ac:dyDescent="0.25">
      <c r="B144" s="19"/>
      <c r="C144" s="19"/>
    </row>
    <row r="145" spans="2:3" x14ac:dyDescent="0.25">
      <c r="B145" s="19"/>
      <c r="C145" s="19"/>
    </row>
    <row r="146" spans="2:3" x14ac:dyDescent="0.25">
      <c r="B146" s="19"/>
      <c r="C146" s="19"/>
    </row>
    <row r="147" spans="2:3" x14ac:dyDescent="0.25">
      <c r="B147" s="19"/>
      <c r="C147" s="19"/>
    </row>
    <row r="148" spans="2:3" x14ac:dyDescent="0.25">
      <c r="B148" s="19"/>
      <c r="C148" s="19"/>
    </row>
    <row r="149" spans="2:3" x14ac:dyDescent="0.25">
      <c r="B149" s="19"/>
      <c r="C149" s="19"/>
    </row>
    <row r="150" spans="2:3" x14ac:dyDescent="0.25">
      <c r="B150" s="19"/>
      <c r="C150" s="19"/>
    </row>
    <row r="151" spans="2:3" x14ac:dyDescent="0.25">
      <c r="B151" s="19"/>
      <c r="C151" s="19"/>
    </row>
    <row r="152" spans="2:3" x14ac:dyDescent="0.25">
      <c r="B152" s="19"/>
      <c r="C152" s="19"/>
    </row>
    <row r="153" spans="2:3" x14ac:dyDescent="0.25">
      <c r="B153" s="19"/>
      <c r="C153" s="19"/>
    </row>
    <row r="154" spans="2:3" x14ac:dyDescent="0.25">
      <c r="B154" s="19"/>
      <c r="C154" s="19"/>
    </row>
    <row r="155" spans="2:3" x14ac:dyDescent="0.25">
      <c r="B155" s="19"/>
      <c r="C155" s="19"/>
    </row>
    <row r="156" spans="2:3" x14ac:dyDescent="0.25">
      <c r="B156" s="19"/>
      <c r="C156" s="19"/>
    </row>
    <row r="157" spans="2:3" x14ac:dyDescent="0.25">
      <c r="B157" s="19"/>
      <c r="C157" s="19"/>
    </row>
    <row r="158" spans="2:3" x14ac:dyDescent="0.25">
      <c r="B158" s="19"/>
      <c r="C158" s="19"/>
    </row>
    <row r="159" spans="2:3" x14ac:dyDescent="0.25">
      <c r="B159" s="19"/>
      <c r="C159" s="19"/>
    </row>
    <row r="160" spans="2:3" x14ac:dyDescent="0.25">
      <c r="B160" s="19"/>
      <c r="C160" s="19"/>
    </row>
    <row r="161" spans="2:3" x14ac:dyDescent="0.25">
      <c r="B161" s="19"/>
      <c r="C161" s="19"/>
    </row>
    <row r="162" spans="2:3" x14ac:dyDescent="0.25">
      <c r="B162" s="19"/>
      <c r="C162" s="19"/>
    </row>
    <row r="163" spans="2:3" x14ac:dyDescent="0.25">
      <c r="B163" s="19"/>
      <c r="C163" s="19"/>
    </row>
    <row r="164" spans="2:3" x14ac:dyDescent="0.25">
      <c r="B164" s="19"/>
      <c r="C164" s="19"/>
    </row>
    <row r="165" spans="2:3" x14ac:dyDescent="0.25">
      <c r="B165" s="19"/>
      <c r="C165" s="19"/>
    </row>
    <row r="166" spans="2:3" x14ac:dyDescent="0.25">
      <c r="B166" s="19"/>
      <c r="C166" s="19"/>
    </row>
    <row r="167" spans="2:3" x14ac:dyDescent="0.25">
      <c r="B167" s="19"/>
      <c r="C167" s="19"/>
    </row>
    <row r="168" spans="2:3" x14ac:dyDescent="0.25">
      <c r="B168" s="19"/>
      <c r="C168" s="19"/>
    </row>
    <row r="169" spans="2:3" x14ac:dyDescent="0.25">
      <c r="B169" s="19"/>
      <c r="C169" s="19"/>
    </row>
    <row r="170" spans="2:3" x14ac:dyDescent="0.25">
      <c r="B170" s="19"/>
      <c r="C170" s="19"/>
    </row>
    <row r="171" spans="2:3" x14ac:dyDescent="0.25">
      <c r="B171" s="19"/>
      <c r="C171" s="19"/>
    </row>
    <row r="172" spans="2:3" x14ac:dyDescent="0.25">
      <c r="B172" s="19"/>
      <c r="C172" s="19"/>
    </row>
    <row r="173" spans="2:3" x14ac:dyDescent="0.25">
      <c r="B173" s="19"/>
      <c r="C173" s="19"/>
    </row>
    <row r="174" spans="2:3" x14ac:dyDescent="0.25">
      <c r="B174" s="19"/>
      <c r="C174" s="19"/>
    </row>
    <row r="175" spans="2:3" x14ac:dyDescent="0.25">
      <c r="B175" s="19"/>
      <c r="C175" s="19"/>
    </row>
    <row r="176" spans="2:3" x14ac:dyDescent="0.25">
      <c r="B176" s="19"/>
      <c r="C176" s="19"/>
    </row>
    <row r="177" spans="2:3" x14ac:dyDescent="0.25">
      <c r="B177" s="19"/>
      <c r="C177" s="19"/>
    </row>
    <row r="178" spans="2:3" x14ac:dyDescent="0.25">
      <c r="B178" s="19"/>
      <c r="C178" s="19"/>
    </row>
    <row r="179" spans="2:3" x14ac:dyDescent="0.25">
      <c r="B179" s="19"/>
      <c r="C179" s="19"/>
    </row>
    <row r="180" spans="2:3" x14ac:dyDescent="0.25">
      <c r="B180" s="19"/>
      <c r="C180" s="19"/>
    </row>
    <row r="181" spans="2:3" x14ac:dyDescent="0.25">
      <c r="B181" s="19"/>
      <c r="C181" s="19"/>
    </row>
    <row r="182" spans="2:3" x14ac:dyDescent="0.25">
      <c r="B182" s="19"/>
      <c r="C182" s="19"/>
    </row>
    <row r="183" spans="2:3" x14ac:dyDescent="0.25">
      <c r="B183" s="19"/>
      <c r="C183" s="19"/>
    </row>
    <row r="184" spans="2:3" x14ac:dyDescent="0.25">
      <c r="B184" s="19"/>
      <c r="C184" s="19"/>
    </row>
    <row r="185" spans="2:3" x14ac:dyDescent="0.25">
      <c r="B185" s="19"/>
      <c r="C185" s="19"/>
    </row>
    <row r="186" spans="2:3" x14ac:dyDescent="0.25">
      <c r="B186" s="19"/>
      <c r="C186" s="19"/>
    </row>
    <row r="187" spans="2:3" x14ac:dyDescent="0.25">
      <c r="B187" s="19"/>
      <c r="C187" s="19"/>
    </row>
    <row r="188" spans="2:3" x14ac:dyDescent="0.25">
      <c r="B188" s="19"/>
      <c r="C188" s="19"/>
    </row>
    <row r="189" spans="2:3" x14ac:dyDescent="0.25">
      <c r="B189" s="19"/>
      <c r="C189" s="19"/>
    </row>
    <row r="190" spans="2:3" x14ac:dyDescent="0.25">
      <c r="B190" s="19"/>
      <c r="C190" s="19"/>
    </row>
    <row r="191" spans="2:3" x14ac:dyDescent="0.25">
      <c r="B191" s="19"/>
      <c r="C191" s="19"/>
    </row>
    <row r="192" spans="2:3" x14ac:dyDescent="0.25">
      <c r="B192" s="19"/>
      <c r="C192" s="19"/>
    </row>
    <row r="193" spans="2:3" x14ac:dyDescent="0.25">
      <c r="B193" s="19"/>
      <c r="C193" s="19"/>
    </row>
    <row r="194" spans="2:3" x14ac:dyDescent="0.25">
      <c r="B194" s="19"/>
      <c r="C194" s="19"/>
    </row>
    <row r="195" spans="2:3" x14ac:dyDescent="0.25">
      <c r="B195" s="19"/>
      <c r="C195" s="19"/>
    </row>
    <row r="196" spans="2:3" x14ac:dyDescent="0.25">
      <c r="B196" s="19"/>
      <c r="C196" s="19"/>
    </row>
    <row r="197" spans="2:3" x14ac:dyDescent="0.25">
      <c r="B197" s="19"/>
      <c r="C197" s="19"/>
    </row>
    <row r="198" spans="2:3" x14ac:dyDescent="0.25">
      <c r="B198" s="19"/>
      <c r="C198" s="19"/>
    </row>
    <row r="199" spans="2:3" x14ac:dyDescent="0.25">
      <c r="B199" s="19"/>
      <c r="C199" s="19"/>
    </row>
    <row r="200" spans="2:3" x14ac:dyDescent="0.25">
      <c r="B200" s="19"/>
      <c r="C200" s="19"/>
    </row>
    <row r="201" spans="2:3" x14ac:dyDescent="0.25">
      <c r="B201" s="19"/>
      <c r="C201" s="19"/>
    </row>
    <row r="202" spans="2:3" x14ac:dyDescent="0.25">
      <c r="B202" s="19"/>
      <c r="C202" s="19"/>
    </row>
    <row r="203" spans="2:3" x14ac:dyDescent="0.25">
      <c r="B203" s="19"/>
      <c r="C203" s="19"/>
    </row>
    <row r="204" spans="2:3" x14ac:dyDescent="0.25">
      <c r="B204" s="19"/>
      <c r="C204" s="19"/>
    </row>
    <row r="205" spans="2:3" x14ac:dyDescent="0.25">
      <c r="B205" s="19"/>
      <c r="C205" s="19"/>
    </row>
    <row r="206" spans="2:3" x14ac:dyDescent="0.25">
      <c r="B206" s="19"/>
      <c r="C206" s="19"/>
    </row>
    <row r="207" spans="2:3" x14ac:dyDescent="0.25">
      <c r="B207" s="19"/>
      <c r="C207" s="19"/>
    </row>
    <row r="208" spans="2:3" x14ac:dyDescent="0.25">
      <c r="B208" s="19"/>
      <c r="C208" s="19"/>
    </row>
    <row r="209" spans="2:3" x14ac:dyDescent="0.25">
      <c r="B209" s="19"/>
      <c r="C209" s="19"/>
    </row>
    <row r="210" spans="2:3" x14ac:dyDescent="0.25">
      <c r="B210" s="19"/>
      <c r="C210" s="19"/>
    </row>
    <row r="211" spans="2:3" x14ac:dyDescent="0.25">
      <c r="B211" s="19"/>
      <c r="C211" s="19"/>
    </row>
    <row r="212" spans="2:3" x14ac:dyDescent="0.25">
      <c r="B212" s="19"/>
      <c r="C212" s="19"/>
    </row>
    <row r="213" spans="2:3" x14ac:dyDescent="0.25">
      <c r="B213" s="19"/>
      <c r="C213" s="19"/>
    </row>
    <row r="214" spans="2:3" x14ac:dyDescent="0.25">
      <c r="B214" s="19"/>
      <c r="C214" s="19"/>
    </row>
    <row r="215" spans="2:3" x14ac:dyDescent="0.25">
      <c r="B215" s="19"/>
      <c r="C215" s="19"/>
    </row>
    <row r="216" spans="2:3" x14ac:dyDescent="0.25">
      <c r="B216" s="19"/>
      <c r="C216" s="19"/>
    </row>
    <row r="217" spans="2:3" x14ac:dyDescent="0.25">
      <c r="B217" s="19"/>
      <c r="C217" s="19"/>
    </row>
    <row r="218" spans="2:3" x14ac:dyDescent="0.25">
      <c r="B218" s="19"/>
      <c r="C218" s="19"/>
    </row>
    <row r="219" spans="2:3" x14ac:dyDescent="0.25">
      <c r="B219" s="19"/>
      <c r="C219" s="19"/>
    </row>
    <row r="220" spans="2:3" x14ac:dyDescent="0.25">
      <c r="B220" s="19"/>
      <c r="C220" s="19"/>
    </row>
    <row r="221" spans="2:3" x14ac:dyDescent="0.25">
      <c r="B221" s="19"/>
      <c r="C221" s="19"/>
    </row>
    <row r="222" spans="2:3" x14ac:dyDescent="0.25">
      <c r="B222" s="19"/>
      <c r="C222" s="19"/>
    </row>
    <row r="223" spans="2:3" x14ac:dyDescent="0.25">
      <c r="B223" s="19"/>
      <c r="C223" s="19"/>
    </row>
    <row r="224" spans="2:3" x14ac:dyDescent="0.25">
      <c r="B224" s="19"/>
      <c r="C224" s="19"/>
    </row>
    <row r="225" spans="2:3" x14ac:dyDescent="0.25">
      <c r="B225" s="19"/>
      <c r="C225" s="19"/>
    </row>
    <row r="226" spans="2:3" x14ac:dyDescent="0.25">
      <c r="B226" s="19"/>
      <c r="C226" s="19"/>
    </row>
    <row r="227" spans="2:3" x14ac:dyDescent="0.25">
      <c r="B227" s="19"/>
      <c r="C227" s="19"/>
    </row>
    <row r="228" spans="2:3" x14ac:dyDescent="0.25">
      <c r="B228" s="19"/>
      <c r="C228" s="19"/>
    </row>
    <row r="229" spans="2:3" x14ac:dyDescent="0.25">
      <c r="B229" s="19"/>
      <c r="C229" s="19"/>
    </row>
    <row r="230" spans="2:3" x14ac:dyDescent="0.25">
      <c r="B230" s="19"/>
      <c r="C230" s="19"/>
    </row>
    <row r="231" spans="2:3" x14ac:dyDescent="0.25">
      <c r="B231" s="19"/>
      <c r="C231" s="19"/>
    </row>
    <row r="232" spans="2:3" x14ac:dyDescent="0.25">
      <c r="B232" s="19"/>
      <c r="C232" s="19"/>
    </row>
    <row r="233" spans="2:3" x14ac:dyDescent="0.25">
      <c r="B233" s="19"/>
      <c r="C233" s="19"/>
    </row>
    <row r="234" spans="2:3" x14ac:dyDescent="0.25">
      <c r="B234" s="19"/>
      <c r="C234" s="19"/>
    </row>
    <row r="235" spans="2:3" x14ac:dyDescent="0.25">
      <c r="B235" s="19"/>
      <c r="C235" s="19"/>
    </row>
    <row r="236" spans="2:3" x14ac:dyDescent="0.25">
      <c r="B236" s="19"/>
      <c r="C236" s="19"/>
    </row>
    <row r="237" spans="2:3" x14ac:dyDescent="0.25">
      <c r="B237" s="19"/>
      <c r="C237" s="19"/>
    </row>
    <row r="238" spans="2:3" x14ac:dyDescent="0.25">
      <c r="B238" s="19"/>
      <c r="C238" s="19"/>
    </row>
    <row r="239" spans="2:3" x14ac:dyDescent="0.25">
      <c r="B239" s="19"/>
      <c r="C239" s="19"/>
    </row>
    <row r="240" spans="2:3" x14ac:dyDescent="0.25">
      <c r="B240" s="19"/>
      <c r="C240" s="19"/>
    </row>
    <row r="241" spans="2:3" x14ac:dyDescent="0.25">
      <c r="B241" s="19"/>
      <c r="C241" s="19"/>
    </row>
    <row r="242" spans="2:3" x14ac:dyDescent="0.25">
      <c r="B242" s="19"/>
      <c r="C242" s="19"/>
    </row>
    <row r="243" spans="2:3" x14ac:dyDescent="0.25">
      <c r="B243" s="19"/>
      <c r="C243" s="19"/>
    </row>
    <row r="244" spans="2:3" x14ac:dyDescent="0.25">
      <c r="B244" s="19"/>
      <c r="C244" s="19"/>
    </row>
    <row r="245" spans="2:3" x14ac:dyDescent="0.25">
      <c r="B245" s="19"/>
      <c r="C245" s="19"/>
    </row>
    <row r="246" spans="2:3" x14ac:dyDescent="0.25">
      <c r="B246" s="19"/>
      <c r="C246" s="19"/>
    </row>
    <row r="247" spans="2:3" x14ac:dyDescent="0.25">
      <c r="B247" s="19"/>
      <c r="C247" s="19"/>
    </row>
    <row r="248" spans="2:3" x14ac:dyDescent="0.25">
      <c r="B248" s="19"/>
      <c r="C248" s="19"/>
    </row>
    <row r="249" spans="2:3" x14ac:dyDescent="0.25">
      <c r="B249" s="19"/>
      <c r="C249" s="19"/>
    </row>
    <row r="250" spans="2:3" x14ac:dyDescent="0.25">
      <c r="B250" s="19"/>
      <c r="C250" s="19"/>
    </row>
    <row r="251" spans="2:3" x14ac:dyDescent="0.25">
      <c r="B251" s="19"/>
      <c r="C251" s="19"/>
    </row>
    <row r="252" spans="2:3" x14ac:dyDescent="0.25">
      <c r="B252" s="19"/>
      <c r="C252" s="19"/>
    </row>
    <row r="253" spans="2:3" x14ac:dyDescent="0.25">
      <c r="B253" s="19"/>
      <c r="C253" s="19"/>
    </row>
    <row r="254" spans="2:3" x14ac:dyDescent="0.25">
      <c r="B254" s="19"/>
      <c r="C254" s="19"/>
    </row>
    <row r="255" spans="2:3" x14ac:dyDescent="0.25">
      <c r="B255" s="19"/>
      <c r="C255" s="19"/>
    </row>
    <row r="256" spans="2:3" x14ac:dyDescent="0.25">
      <c r="B256" s="19"/>
      <c r="C256" s="19"/>
    </row>
    <row r="257" spans="2:3" x14ac:dyDescent="0.25">
      <c r="B257" s="19"/>
      <c r="C257" s="19"/>
    </row>
    <row r="258" spans="2:3" x14ac:dyDescent="0.25">
      <c r="B258" s="19"/>
      <c r="C258" s="19"/>
    </row>
    <row r="259" spans="2:3" x14ac:dyDescent="0.25">
      <c r="B259" s="19"/>
      <c r="C259" s="19"/>
    </row>
    <row r="260" spans="2:3" x14ac:dyDescent="0.25">
      <c r="B260" s="19"/>
      <c r="C260" s="19"/>
    </row>
    <row r="261" spans="2:3" x14ac:dyDescent="0.25">
      <c r="B261" s="19"/>
      <c r="C261" s="19"/>
    </row>
    <row r="262" spans="2:3" x14ac:dyDescent="0.25">
      <c r="B262" s="19"/>
      <c r="C262" s="19"/>
    </row>
    <row r="263" spans="2:3" x14ac:dyDescent="0.25">
      <c r="B263" s="19"/>
      <c r="C263" s="19"/>
    </row>
    <row r="264" spans="2:3" x14ac:dyDescent="0.25">
      <c r="B264" s="19"/>
      <c r="C264" s="19"/>
    </row>
    <row r="265" spans="2:3" x14ac:dyDescent="0.25">
      <c r="B265" s="19"/>
      <c r="C265" s="19"/>
    </row>
    <row r="266" spans="2:3" x14ac:dyDescent="0.25">
      <c r="B266" s="19"/>
      <c r="C266" s="19"/>
    </row>
    <row r="267" spans="2:3" x14ac:dyDescent="0.25">
      <c r="B267" s="19"/>
      <c r="C267" s="19"/>
    </row>
    <row r="268" spans="2:3" x14ac:dyDescent="0.25">
      <c r="B268" s="19"/>
      <c r="C268" s="19"/>
    </row>
    <row r="269" spans="2:3" x14ac:dyDescent="0.25">
      <c r="B269" s="19"/>
      <c r="C269" s="19"/>
    </row>
    <row r="270" spans="2:3" x14ac:dyDescent="0.25">
      <c r="B270" s="19"/>
      <c r="C270" s="19"/>
    </row>
    <row r="271" spans="2:3" x14ac:dyDescent="0.25">
      <c r="B271" s="19"/>
      <c r="C271" s="19"/>
    </row>
    <row r="272" spans="2:3" x14ac:dyDescent="0.25">
      <c r="B272" s="19"/>
      <c r="C272" s="19"/>
    </row>
    <row r="273" spans="2:3" x14ac:dyDescent="0.25">
      <c r="B273" s="19"/>
      <c r="C273" s="19"/>
    </row>
    <row r="274" spans="2:3" x14ac:dyDescent="0.25">
      <c r="B274" s="19"/>
      <c r="C274" s="19"/>
    </row>
    <row r="275" spans="2:3" x14ac:dyDescent="0.25">
      <c r="B275" s="19"/>
      <c r="C275" s="19"/>
    </row>
    <row r="276" spans="2:3" x14ac:dyDescent="0.25">
      <c r="B276" s="19"/>
      <c r="C276" s="19"/>
    </row>
    <row r="277" spans="2:3" x14ac:dyDescent="0.25">
      <c r="B277" s="19"/>
      <c r="C277" s="19"/>
    </row>
    <row r="278" spans="2:3" x14ac:dyDescent="0.25">
      <c r="B278" s="19"/>
      <c r="C278" s="19"/>
    </row>
    <row r="279" spans="2:3" x14ac:dyDescent="0.25">
      <c r="B279" s="19"/>
      <c r="C279" s="19"/>
    </row>
    <row r="280" spans="2:3" x14ac:dyDescent="0.25">
      <c r="B280" s="19"/>
      <c r="C280" s="19"/>
    </row>
    <row r="281" spans="2:3" x14ac:dyDescent="0.25">
      <c r="B281" s="19"/>
      <c r="C281" s="19"/>
    </row>
    <row r="282" spans="2:3" x14ac:dyDescent="0.25">
      <c r="B282" s="19"/>
      <c r="C282" s="19"/>
    </row>
    <row r="283" spans="2:3" x14ac:dyDescent="0.25">
      <c r="B283" s="19"/>
      <c r="C283" s="19"/>
    </row>
    <row r="284" spans="2:3" x14ac:dyDescent="0.25">
      <c r="B284" s="19"/>
      <c r="C284" s="19"/>
    </row>
    <row r="285" spans="2:3" x14ac:dyDescent="0.25">
      <c r="B285" s="19"/>
      <c r="C285" s="19"/>
    </row>
    <row r="286" spans="2:3" x14ac:dyDescent="0.25">
      <c r="B286" s="19"/>
      <c r="C286" s="19"/>
    </row>
    <row r="287" spans="2:3" x14ac:dyDescent="0.25">
      <c r="B287" s="19"/>
      <c r="C287" s="19"/>
    </row>
    <row r="288" spans="2:3" x14ac:dyDescent="0.25">
      <c r="B288" s="19"/>
      <c r="C288" s="19"/>
    </row>
    <row r="289" spans="2:3" x14ac:dyDescent="0.25">
      <c r="B289" s="19"/>
      <c r="C289" s="19"/>
    </row>
    <row r="290" spans="2:3" x14ac:dyDescent="0.25">
      <c r="B290" s="19"/>
      <c r="C290" s="19"/>
    </row>
    <row r="291" spans="2:3" x14ac:dyDescent="0.25">
      <c r="B291" s="19"/>
      <c r="C291" s="19"/>
    </row>
    <row r="292" spans="2:3" x14ac:dyDescent="0.25">
      <c r="B292" s="19"/>
      <c r="C292" s="19"/>
    </row>
    <row r="293" spans="2:3" x14ac:dyDescent="0.25">
      <c r="B293" s="19"/>
      <c r="C293" s="19"/>
    </row>
    <row r="294" spans="2:3" x14ac:dyDescent="0.25">
      <c r="B294" s="19"/>
      <c r="C294" s="19"/>
    </row>
    <row r="295" spans="2:3" x14ac:dyDescent="0.25">
      <c r="B295" s="19"/>
      <c r="C295" s="19"/>
    </row>
    <row r="296" spans="2:3" x14ac:dyDescent="0.25">
      <c r="B296" s="19"/>
      <c r="C296" s="19"/>
    </row>
    <row r="297" spans="2:3" x14ac:dyDescent="0.25">
      <c r="B297" s="19"/>
      <c r="C297" s="19"/>
    </row>
    <row r="298" spans="2:3" x14ac:dyDescent="0.25">
      <c r="B298" s="19"/>
      <c r="C298" s="19"/>
    </row>
    <row r="299" spans="2:3" x14ac:dyDescent="0.25">
      <c r="B299" s="19"/>
      <c r="C299" s="19"/>
    </row>
    <row r="300" spans="2:3" x14ac:dyDescent="0.25">
      <c r="B300" s="19"/>
      <c r="C300" s="19"/>
    </row>
    <row r="301" spans="2:3" x14ac:dyDescent="0.25">
      <c r="B301" s="19"/>
      <c r="C301" s="19"/>
    </row>
    <row r="302" spans="2:3" x14ac:dyDescent="0.25">
      <c r="B302" s="19"/>
      <c r="C302" s="19"/>
    </row>
    <row r="303" spans="2:3" x14ac:dyDescent="0.25">
      <c r="B303" s="19"/>
      <c r="C303" s="19"/>
    </row>
    <row r="304" spans="2:3" x14ac:dyDescent="0.25">
      <c r="B304" s="19"/>
      <c r="C304" s="19"/>
    </row>
    <row r="305" spans="2:3" x14ac:dyDescent="0.25">
      <c r="B305" s="19"/>
      <c r="C305" s="19"/>
    </row>
    <row r="306" spans="2:3" x14ac:dyDescent="0.25">
      <c r="B306" s="19"/>
      <c r="C306" s="19"/>
    </row>
    <row r="307" spans="2:3" x14ac:dyDescent="0.25">
      <c r="B307" s="19"/>
      <c r="C307" s="19"/>
    </row>
    <row r="308" spans="2:3" x14ac:dyDescent="0.25">
      <c r="B308" s="19"/>
      <c r="C308" s="19"/>
    </row>
    <row r="309" spans="2:3" x14ac:dyDescent="0.25">
      <c r="B309" s="19"/>
      <c r="C309" s="19"/>
    </row>
    <row r="310" spans="2:3" x14ac:dyDescent="0.25">
      <c r="B310" s="19"/>
      <c r="C310" s="19"/>
    </row>
    <row r="311" spans="2:3" x14ac:dyDescent="0.25">
      <c r="B311" s="19"/>
      <c r="C311" s="19"/>
    </row>
    <row r="312" spans="2:3" x14ac:dyDescent="0.25">
      <c r="B312" s="19"/>
      <c r="C312" s="19"/>
    </row>
    <row r="313" spans="2:3" x14ac:dyDescent="0.25">
      <c r="B313" s="19"/>
      <c r="C313" s="19"/>
    </row>
    <row r="314" spans="2:3" x14ac:dyDescent="0.25">
      <c r="B314" s="19"/>
      <c r="C314" s="19"/>
    </row>
    <row r="315" spans="2:3" x14ac:dyDescent="0.25">
      <c r="B315" s="19"/>
      <c r="C315" s="19"/>
    </row>
    <row r="316" spans="2:3" x14ac:dyDescent="0.25">
      <c r="B316" s="19"/>
      <c r="C316" s="19"/>
    </row>
    <row r="317" spans="2:3" x14ac:dyDescent="0.25">
      <c r="B317" s="19"/>
      <c r="C317" s="19"/>
    </row>
    <row r="318" spans="2:3" x14ac:dyDescent="0.25">
      <c r="B318" s="19"/>
      <c r="C318" s="19"/>
    </row>
    <row r="319" spans="2:3" x14ac:dyDescent="0.25">
      <c r="B319" s="19"/>
      <c r="C319" s="19"/>
    </row>
    <row r="320" spans="2:3" x14ac:dyDescent="0.25">
      <c r="B320" s="19"/>
      <c r="C320" s="19"/>
    </row>
    <row r="321" spans="2:3" x14ac:dyDescent="0.25">
      <c r="B321" s="19"/>
      <c r="C321" s="19"/>
    </row>
    <row r="322" spans="2:3" x14ac:dyDescent="0.25">
      <c r="B322" s="19"/>
      <c r="C322" s="19"/>
    </row>
    <row r="323" spans="2:3" x14ac:dyDescent="0.25">
      <c r="B323" s="19"/>
      <c r="C323" s="19"/>
    </row>
    <row r="324" spans="2:3" x14ac:dyDescent="0.25">
      <c r="B324" s="19"/>
      <c r="C324" s="19"/>
    </row>
    <row r="325" spans="2:3" x14ac:dyDescent="0.25">
      <c r="B325" s="19"/>
      <c r="C325" s="19"/>
    </row>
    <row r="326" spans="2:3" x14ac:dyDescent="0.25">
      <c r="B326" s="19"/>
      <c r="C326" s="19"/>
    </row>
    <row r="327" spans="2:3" x14ac:dyDescent="0.25">
      <c r="B327" s="19"/>
      <c r="C327" s="19"/>
    </row>
    <row r="328" spans="2:3" x14ac:dyDescent="0.25">
      <c r="B328" s="19"/>
      <c r="C328" s="19"/>
    </row>
    <row r="329" spans="2:3" x14ac:dyDescent="0.25">
      <c r="B329" s="19"/>
      <c r="C329" s="19"/>
    </row>
    <row r="330" spans="2:3" x14ac:dyDescent="0.25">
      <c r="B330" s="19"/>
      <c r="C330" s="19"/>
    </row>
    <row r="331" spans="2:3" x14ac:dyDescent="0.25">
      <c r="B331" s="19"/>
      <c r="C331" s="19"/>
    </row>
    <row r="332" spans="2:3" x14ac:dyDescent="0.25">
      <c r="B332" s="19"/>
      <c r="C332" s="19"/>
    </row>
    <row r="333" spans="2:3" x14ac:dyDescent="0.25">
      <c r="B333" s="19"/>
      <c r="C333" s="19"/>
    </row>
    <row r="334" spans="2:3" x14ac:dyDescent="0.25">
      <c r="B334" s="19"/>
      <c r="C334" s="19"/>
    </row>
    <row r="335" spans="2:3" x14ac:dyDescent="0.25">
      <c r="B335" s="19"/>
      <c r="C335" s="19"/>
    </row>
    <row r="336" spans="2:3" x14ac:dyDescent="0.25">
      <c r="B336" s="19"/>
      <c r="C336" s="19"/>
    </row>
    <row r="337" spans="2:3" x14ac:dyDescent="0.25">
      <c r="B337" s="19"/>
      <c r="C337" s="19"/>
    </row>
    <row r="338" spans="2:3" x14ac:dyDescent="0.25">
      <c r="B338" s="19"/>
      <c r="C338" s="19"/>
    </row>
    <row r="339" spans="2:3" x14ac:dyDescent="0.25">
      <c r="B339" s="19"/>
      <c r="C339" s="19"/>
    </row>
    <row r="340" spans="2:3" x14ac:dyDescent="0.25">
      <c r="B340" s="19"/>
      <c r="C340" s="19"/>
    </row>
    <row r="341" spans="2:3" x14ac:dyDescent="0.25">
      <c r="B341" s="19"/>
      <c r="C341" s="19"/>
    </row>
    <row r="342" spans="2:3" x14ac:dyDescent="0.25">
      <c r="B342" s="19"/>
      <c r="C342" s="19"/>
    </row>
    <row r="343" spans="2:3" x14ac:dyDescent="0.25">
      <c r="B343" s="19"/>
      <c r="C343" s="19"/>
    </row>
    <row r="344" spans="2:3" x14ac:dyDescent="0.25">
      <c r="B344" s="19"/>
      <c r="C344" s="19"/>
    </row>
    <row r="345" spans="2:3" x14ac:dyDescent="0.25">
      <c r="B345" s="19"/>
      <c r="C345" s="19"/>
    </row>
    <row r="346" spans="2:3" x14ac:dyDescent="0.25">
      <c r="B346" s="19"/>
      <c r="C346" s="19"/>
    </row>
    <row r="347" spans="2:3" x14ac:dyDescent="0.25">
      <c r="B347" s="19"/>
      <c r="C347" s="19"/>
    </row>
    <row r="348" spans="2:3" x14ac:dyDescent="0.25">
      <c r="B348" s="19"/>
      <c r="C348" s="19"/>
    </row>
    <row r="349" spans="2:3" x14ac:dyDescent="0.25">
      <c r="B349" s="19"/>
      <c r="C349" s="19"/>
    </row>
    <row r="350" spans="2:3" x14ac:dyDescent="0.25">
      <c r="B350" s="19"/>
      <c r="C350" s="19"/>
    </row>
    <row r="351" spans="2:3" x14ac:dyDescent="0.25">
      <c r="B351" s="19"/>
      <c r="C351" s="19"/>
    </row>
    <row r="352" spans="2:3" x14ac:dyDescent="0.25">
      <c r="B352" s="19"/>
      <c r="C352" s="19"/>
    </row>
    <row r="353" spans="2:3" x14ac:dyDescent="0.25">
      <c r="B353" s="19"/>
      <c r="C353" s="19"/>
    </row>
    <row r="354" spans="2:3" x14ac:dyDescent="0.25">
      <c r="B354" s="19"/>
      <c r="C354" s="19"/>
    </row>
    <row r="355" spans="2:3" x14ac:dyDescent="0.25">
      <c r="B355" s="19"/>
      <c r="C355" s="19"/>
    </row>
    <row r="356" spans="2:3" x14ac:dyDescent="0.25">
      <c r="B356" s="19"/>
      <c r="C356" s="19"/>
    </row>
    <row r="357" spans="2:3" x14ac:dyDescent="0.25">
      <c r="B357" s="19"/>
      <c r="C357" s="19"/>
    </row>
    <row r="358" spans="2:3" x14ac:dyDescent="0.25">
      <c r="B358" s="19"/>
      <c r="C358" s="19"/>
    </row>
    <row r="359" spans="2:3" x14ac:dyDescent="0.25">
      <c r="B359" s="19"/>
      <c r="C359" s="19"/>
    </row>
    <row r="360" spans="2:3" x14ac:dyDescent="0.25">
      <c r="B360" s="19"/>
      <c r="C360" s="19"/>
    </row>
    <row r="361" spans="2:3" x14ac:dyDescent="0.25">
      <c r="B361" s="19"/>
      <c r="C361" s="19"/>
    </row>
    <row r="362" spans="2:3" x14ac:dyDescent="0.25">
      <c r="B362" s="19"/>
      <c r="C362" s="19"/>
    </row>
    <row r="363" spans="2:3" x14ac:dyDescent="0.25">
      <c r="B363" s="19"/>
      <c r="C363" s="19"/>
    </row>
    <row r="364" spans="2:3" x14ac:dyDescent="0.25">
      <c r="B364" s="19"/>
      <c r="C364" s="19"/>
    </row>
    <row r="365" spans="2:3" x14ac:dyDescent="0.25">
      <c r="B365" s="19"/>
      <c r="C365" s="19"/>
    </row>
    <row r="366" spans="2:3" x14ac:dyDescent="0.25">
      <c r="B366" s="19"/>
      <c r="C366" s="19"/>
    </row>
    <row r="367" spans="2:3" x14ac:dyDescent="0.25">
      <c r="B367" s="19"/>
      <c r="C367" s="19"/>
    </row>
    <row r="368" spans="2:3" x14ac:dyDescent="0.25">
      <c r="B368" s="19"/>
      <c r="C368" s="19"/>
    </row>
    <row r="369" spans="2:3" x14ac:dyDescent="0.25">
      <c r="B369" s="19"/>
      <c r="C369" s="19"/>
    </row>
    <row r="370" spans="2:3" x14ac:dyDescent="0.25">
      <c r="B370" s="19"/>
      <c r="C370" s="19"/>
    </row>
    <row r="371" spans="2:3" x14ac:dyDescent="0.25">
      <c r="B371" s="19"/>
      <c r="C371" s="19"/>
    </row>
    <row r="372" spans="2:3" x14ac:dyDescent="0.25">
      <c r="B372" s="19"/>
      <c r="C372" s="19"/>
    </row>
    <row r="373" spans="2:3" x14ac:dyDescent="0.25">
      <c r="B373" s="19"/>
      <c r="C373" s="19"/>
    </row>
    <row r="374" spans="2:3" x14ac:dyDescent="0.25">
      <c r="B374" s="19"/>
      <c r="C374" s="19"/>
    </row>
    <row r="375" spans="2:3" x14ac:dyDescent="0.25">
      <c r="B375" s="19"/>
      <c r="C375" s="19"/>
    </row>
    <row r="376" spans="2:3" x14ac:dyDescent="0.25">
      <c r="B376" s="19"/>
      <c r="C376" s="19"/>
    </row>
    <row r="377" spans="2:3" x14ac:dyDescent="0.25">
      <c r="B377" s="19"/>
      <c r="C377" s="19"/>
    </row>
    <row r="378" spans="2:3" x14ac:dyDescent="0.25">
      <c r="B378" s="19"/>
      <c r="C378" s="19"/>
    </row>
    <row r="379" spans="2:3" x14ac:dyDescent="0.25">
      <c r="B379" s="19"/>
      <c r="C379" s="19"/>
    </row>
    <row r="380" spans="2:3" x14ac:dyDescent="0.25">
      <c r="B380" s="19"/>
      <c r="C380" s="19"/>
    </row>
    <row r="381" spans="2:3" x14ac:dyDescent="0.25">
      <c r="B381" s="19"/>
      <c r="C381" s="19"/>
    </row>
    <row r="382" spans="2:3" x14ac:dyDescent="0.25">
      <c r="B382" s="19"/>
      <c r="C382" s="19"/>
    </row>
    <row r="383" spans="2:3" x14ac:dyDescent="0.25">
      <c r="B383" s="19"/>
      <c r="C383" s="19"/>
    </row>
    <row r="384" spans="2:3" x14ac:dyDescent="0.25">
      <c r="B384" s="19"/>
      <c r="C384" s="19"/>
    </row>
    <row r="385" spans="2:3" x14ac:dyDescent="0.25">
      <c r="B385" s="19"/>
      <c r="C385" s="19"/>
    </row>
    <row r="386" spans="2:3" x14ac:dyDescent="0.25">
      <c r="B386" s="19"/>
      <c r="C386" s="19"/>
    </row>
    <row r="387" spans="2:3" x14ac:dyDescent="0.25">
      <c r="B387" s="19"/>
      <c r="C387" s="19"/>
    </row>
    <row r="388" spans="2:3" x14ac:dyDescent="0.25">
      <c r="B388" s="19"/>
      <c r="C388" s="19"/>
    </row>
    <row r="389" spans="2:3" x14ac:dyDescent="0.25">
      <c r="B389" s="19"/>
      <c r="C389" s="19"/>
    </row>
    <row r="390" spans="2:3" x14ac:dyDescent="0.25">
      <c r="B390" s="19"/>
      <c r="C390" s="19"/>
    </row>
    <row r="391" spans="2:3" x14ac:dyDescent="0.25">
      <c r="B391" s="19"/>
      <c r="C391" s="19"/>
    </row>
    <row r="392" spans="2:3" x14ac:dyDescent="0.25">
      <c r="B392" s="19"/>
      <c r="C392" s="19"/>
    </row>
    <row r="393" spans="2:3" x14ac:dyDescent="0.25">
      <c r="B393" s="19"/>
      <c r="C393" s="19"/>
    </row>
    <row r="394" spans="2:3" x14ac:dyDescent="0.25">
      <c r="B394" s="19"/>
      <c r="C394" s="19"/>
    </row>
    <row r="395" spans="2:3" x14ac:dyDescent="0.25">
      <c r="B395" s="19"/>
      <c r="C395" s="19"/>
    </row>
    <row r="396" spans="2:3" x14ac:dyDescent="0.25">
      <c r="B396" s="19"/>
      <c r="C396" s="19"/>
    </row>
    <row r="397" spans="2:3" x14ac:dyDescent="0.25">
      <c r="B397" s="19"/>
      <c r="C397" s="19"/>
    </row>
    <row r="398" spans="2:3" x14ac:dyDescent="0.25">
      <c r="B398" s="19"/>
      <c r="C398" s="19"/>
    </row>
    <row r="399" spans="2:3" x14ac:dyDescent="0.25">
      <c r="B399" s="19"/>
      <c r="C399" s="19"/>
    </row>
    <row r="400" spans="2:3" x14ac:dyDescent="0.25">
      <c r="B400" s="19"/>
      <c r="C400" s="19"/>
    </row>
    <row r="401" spans="2:3" x14ac:dyDescent="0.25">
      <c r="B401" s="19"/>
      <c r="C401" s="19"/>
    </row>
    <row r="402" spans="2:3" x14ac:dyDescent="0.25">
      <c r="B402" s="19"/>
      <c r="C402" s="19"/>
    </row>
    <row r="403" spans="2:3" x14ac:dyDescent="0.25">
      <c r="B403" s="19"/>
      <c r="C403" s="19"/>
    </row>
    <row r="404" spans="2:3" x14ac:dyDescent="0.25">
      <c r="B404" s="19"/>
      <c r="C404" s="19"/>
    </row>
    <row r="405" spans="2:3" x14ac:dyDescent="0.25">
      <c r="B405" s="19"/>
      <c r="C405" s="19"/>
    </row>
    <row r="406" spans="2:3" x14ac:dyDescent="0.25">
      <c r="B406" s="19"/>
      <c r="C406" s="19"/>
    </row>
    <row r="407" spans="2:3" x14ac:dyDescent="0.25">
      <c r="B407" s="19"/>
      <c r="C407" s="19"/>
    </row>
    <row r="408" spans="2:3" x14ac:dyDescent="0.25">
      <c r="B408" s="19"/>
      <c r="C408" s="19"/>
    </row>
    <row r="409" spans="2:3" x14ac:dyDescent="0.25">
      <c r="B409" s="19"/>
      <c r="C409" s="19"/>
    </row>
    <row r="410" spans="2:3" x14ac:dyDescent="0.25">
      <c r="B410" s="19"/>
      <c r="C410" s="19"/>
    </row>
    <row r="411" spans="2:3" x14ac:dyDescent="0.25">
      <c r="B411" s="19"/>
      <c r="C411" s="19"/>
    </row>
    <row r="412" spans="2:3" x14ac:dyDescent="0.25">
      <c r="B412" s="19"/>
      <c r="C412" s="19"/>
    </row>
    <row r="413" spans="2:3" x14ac:dyDescent="0.25">
      <c r="B413" s="19"/>
      <c r="C413" s="19"/>
    </row>
    <row r="414" spans="2:3" x14ac:dyDescent="0.25">
      <c r="B414" s="19"/>
      <c r="C414" s="19"/>
    </row>
    <row r="415" spans="2:3" x14ac:dyDescent="0.25">
      <c r="B415" s="19"/>
      <c r="C415" s="19"/>
    </row>
    <row r="416" spans="2:3" x14ac:dyDescent="0.25">
      <c r="B416" s="19"/>
      <c r="C416" s="19"/>
    </row>
    <row r="417" spans="2:3" x14ac:dyDescent="0.25">
      <c r="B417" s="19"/>
      <c r="C417" s="19"/>
    </row>
    <row r="418" spans="2:3" x14ac:dyDescent="0.25">
      <c r="B418" s="19"/>
      <c r="C418" s="19"/>
    </row>
    <row r="419" spans="2:3" x14ac:dyDescent="0.25">
      <c r="B419" s="19"/>
      <c r="C419" s="19"/>
    </row>
    <row r="420" spans="2:3" x14ac:dyDescent="0.25">
      <c r="B420" s="19"/>
      <c r="C420" s="19"/>
    </row>
    <row r="421" spans="2:3" x14ac:dyDescent="0.25">
      <c r="B421" s="19"/>
      <c r="C421" s="19"/>
    </row>
    <row r="422" spans="2:3" x14ac:dyDescent="0.25">
      <c r="B422" s="19"/>
      <c r="C422" s="19"/>
    </row>
    <row r="423" spans="2:3" x14ac:dyDescent="0.25">
      <c r="B423" s="19"/>
      <c r="C423" s="19"/>
    </row>
    <row r="424" spans="2:3" x14ac:dyDescent="0.25">
      <c r="B424" s="19"/>
      <c r="C424" s="19"/>
    </row>
    <row r="425" spans="2:3" x14ac:dyDescent="0.25">
      <c r="B425" s="19"/>
      <c r="C425" s="19"/>
    </row>
    <row r="426" spans="2:3" x14ac:dyDescent="0.25">
      <c r="B426" s="19"/>
      <c r="C426" s="19"/>
    </row>
    <row r="427" spans="2:3" x14ac:dyDescent="0.25">
      <c r="B427" s="19"/>
      <c r="C427" s="19"/>
    </row>
    <row r="428" spans="2:3" x14ac:dyDescent="0.25">
      <c r="B428" s="19"/>
      <c r="C428" s="19"/>
    </row>
    <row r="429" spans="2:3" x14ac:dyDescent="0.25">
      <c r="B429" s="19"/>
      <c r="C429" s="19"/>
    </row>
    <row r="430" spans="2:3" x14ac:dyDescent="0.25">
      <c r="B430" s="19"/>
      <c r="C430" s="19"/>
    </row>
    <row r="431" spans="2:3" x14ac:dyDescent="0.25">
      <c r="B431" s="19"/>
      <c r="C431" s="19"/>
    </row>
    <row r="432" spans="2:3" x14ac:dyDescent="0.25">
      <c r="B432" s="19"/>
      <c r="C432" s="19"/>
    </row>
    <row r="433" spans="2:3" x14ac:dyDescent="0.25">
      <c r="B433" s="19"/>
      <c r="C433" s="19"/>
    </row>
    <row r="434" spans="2:3" x14ac:dyDescent="0.25">
      <c r="B434" s="19"/>
      <c r="C434" s="19"/>
    </row>
    <row r="435" spans="2:3" x14ac:dyDescent="0.25">
      <c r="B435" s="19"/>
      <c r="C435" s="19"/>
    </row>
    <row r="436" spans="2:3" x14ac:dyDescent="0.25">
      <c r="B436" s="19"/>
      <c r="C436" s="19"/>
    </row>
    <row r="437" spans="2:3" x14ac:dyDescent="0.25">
      <c r="B437" s="19"/>
      <c r="C437" s="19"/>
    </row>
    <row r="438" spans="2:3" x14ac:dyDescent="0.25">
      <c r="B438" s="19"/>
      <c r="C438" s="19"/>
    </row>
    <row r="439" spans="2:3" x14ac:dyDescent="0.25">
      <c r="B439" s="19"/>
      <c r="C439" s="19"/>
    </row>
    <row r="440" spans="2:3" x14ac:dyDescent="0.25">
      <c r="B440" s="19"/>
      <c r="C440" s="19"/>
    </row>
    <row r="441" spans="2:3" x14ac:dyDescent="0.25">
      <c r="B441" s="19"/>
      <c r="C441" s="19"/>
    </row>
    <row r="442" spans="2:3" x14ac:dyDescent="0.25">
      <c r="B442" s="19"/>
      <c r="C442" s="19"/>
    </row>
    <row r="443" spans="2:3" x14ac:dyDescent="0.25">
      <c r="B443" s="19"/>
      <c r="C443" s="19"/>
    </row>
    <row r="444" spans="2:3" x14ac:dyDescent="0.25">
      <c r="B444" s="19"/>
      <c r="C444" s="19"/>
    </row>
    <row r="445" spans="2:3" x14ac:dyDescent="0.25">
      <c r="B445" s="19"/>
      <c r="C445" s="19"/>
    </row>
    <row r="446" spans="2:3" x14ac:dyDescent="0.25">
      <c r="B446" s="19"/>
      <c r="C446" s="19"/>
    </row>
    <row r="447" spans="2:3" x14ac:dyDescent="0.25">
      <c r="B447" s="19"/>
      <c r="C447" s="19"/>
    </row>
    <row r="448" spans="2:3" x14ac:dyDescent="0.25">
      <c r="B448" s="19"/>
      <c r="C448" s="19"/>
    </row>
    <row r="449" spans="2:3" x14ac:dyDescent="0.25">
      <c r="B449" s="19"/>
      <c r="C449" s="19"/>
    </row>
    <row r="450" spans="2:3" x14ac:dyDescent="0.25">
      <c r="B450" s="19"/>
      <c r="C450" s="19"/>
    </row>
    <row r="451" spans="2:3" x14ac:dyDescent="0.25">
      <c r="B451" s="19"/>
      <c r="C451" s="19"/>
    </row>
    <row r="452" spans="2:3" x14ac:dyDescent="0.25">
      <c r="B452" s="19"/>
      <c r="C452" s="19"/>
    </row>
    <row r="453" spans="2:3" x14ac:dyDescent="0.25">
      <c r="B453" s="19"/>
      <c r="C453" s="19"/>
    </row>
    <row r="454" spans="2:3" x14ac:dyDescent="0.25">
      <c r="B454" s="19"/>
      <c r="C454" s="19"/>
    </row>
    <row r="455" spans="2:3" x14ac:dyDescent="0.25">
      <c r="B455" s="19"/>
      <c r="C455" s="19"/>
    </row>
    <row r="456" spans="2:3" x14ac:dyDescent="0.25">
      <c r="B456" s="19"/>
      <c r="C456" s="19"/>
    </row>
    <row r="457" spans="2:3" x14ac:dyDescent="0.25">
      <c r="B457" s="19"/>
      <c r="C457" s="19"/>
    </row>
    <row r="458" spans="2:3" x14ac:dyDescent="0.25">
      <c r="B458" s="19"/>
      <c r="C458" s="19"/>
    </row>
    <row r="459" spans="2:3" x14ac:dyDescent="0.25">
      <c r="B459" s="19"/>
      <c r="C459" s="19"/>
    </row>
    <row r="460" spans="2:3" x14ac:dyDescent="0.25">
      <c r="B460" s="19"/>
      <c r="C460" s="19"/>
    </row>
    <row r="461" spans="2:3" x14ac:dyDescent="0.25">
      <c r="B461" s="19"/>
      <c r="C461" s="19"/>
    </row>
    <row r="462" spans="2:3" x14ac:dyDescent="0.25">
      <c r="B462" s="19"/>
      <c r="C462" s="19"/>
    </row>
    <row r="463" spans="2:3" x14ac:dyDescent="0.25">
      <c r="B463" s="19"/>
      <c r="C463" s="19"/>
    </row>
    <row r="464" spans="2:3" x14ac:dyDescent="0.25">
      <c r="B464" s="19"/>
      <c r="C464" s="19"/>
    </row>
    <row r="465" spans="2:3" x14ac:dyDescent="0.25">
      <c r="B465" s="19"/>
      <c r="C465" s="19"/>
    </row>
    <row r="466" spans="2:3" x14ac:dyDescent="0.25">
      <c r="B466" s="19"/>
      <c r="C466" s="19"/>
    </row>
    <row r="467" spans="2:3" x14ac:dyDescent="0.25">
      <c r="B467" s="19"/>
      <c r="C467" s="19"/>
    </row>
    <row r="468" spans="2:3" x14ac:dyDescent="0.25">
      <c r="B468" s="19"/>
      <c r="C468" s="19"/>
    </row>
    <row r="469" spans="2:3" x14ac:dyDescent="0.25">
      <c r="B469" s="19"/>
      <c r="C469" s="19"/>
    </row>
    <row r="470" spans="2:3" x14ac:dyDescent="0.25">
      <c r="B470" s="19"/>
      <c r="C470" s="19"/>
    </row>
    <row r="471" spans="2:3" x14ac:dyDescent="0.25">
      <c r="B471" s="19"/>
      <c r="C471" s="19"/>
    </row>
    <row r="472" spans="2:3" x14ac:dyDescent="0.25">
      <c r="B472" s="19"/>
      <c r="C472" s="19"/>
    </row>
    <row r="473" spans="2:3" x14ac:dyDescent="0.25">
      <c r="B473" s="19"/>
      <c r="C473" s="19"/>
    </row>
    <row r="474" spans="2:3" x14ac:dyDescent="0.25">
      <c r="B474" s="19"/>
      <c r="C474" s="19"/>
    </row>
    <row r="475" spans="2:3" x14ac:dyDescent="0.25">
      <c r="B475" s="19"/>
      <c r="C475" s="19"/>
    </row>
    <row r="476" spans="2:3" x14ac:dyDescent="0.25">
      <c r="B476" s="19"/>
      <c r="C476" s="19"/>
    </row>
    <row r="477" spans="2:3" x14ac:dyDescent="0.25">
      <c r="B477" s="19"/>
      <c r="C477" s="19"/>
    </row>
    <row r="478" spans="2:3" x14ac:dyDescent="0.25">
      <c r="B478" s="19"/>
      <c r="C478" s="19"/>
    </row>
    <row r="479" spans="2:3" x14ac:dyDescent="0.25">
      <c r="B479" s="19"/>
      <c r="C479" s="19"/>
    </row>
    <row r="480" spans="2:3" x14ac:dyDescent="0.25">
      <c r="B480" s="19"/>
      <c r="C480" s="19"/>
    </row>
    <row r="481" spans="2:3" x14ac:dyDescent="0.25">
      <c r="B481" s="19"/>
      <c r="C481" s="19"/>
    </row>
    <row r="482" spans="2:3" x14ac:dyDescent="0.25">
      <c r="B482" s="19"/>
      <c r="C482" s="19"/>
    </row>
    <row r="483" spans="2:3" x14ac:dyDescent="0.25">
      <c r="B483" s="19"/>
      <c r="C483" s="19"/>
    </row>
    <row r="484" spans="2:3" x14ac:dyDescent="0.25">
      <c r="B484" s="19"/>
      <c r="C484" s="19"/>
    </row>
    <row r="485" spans="2:3" x14ac:dyDescent="0.25">
      <c r="B485" s="19"/>
      <c r="C485" s="19"/>
    </row>
    <row r="486" spans="2:3" x14ac:dyDescent="0.25">
      <c r="B486" s="19"/>
      <c r="C486" s="19"/>
    </row>
    <row r="487" spans="2:3" x14ac:dyDescent="0.25">
      <c r="B487" s="19"/>
      <c r="C487" s="19"/>
    </row>
    <row r="488" spans="2:3" x14ac:dyDescent="0.25">
      <c r="B488" s="19"/>
      <c r="C488" s="19"/>
    </row>
    <row r="489" spans="2:3" x14ac:dyDescent="0.25">
      <c r="B489" s="19"/>
      <c r="C489" s="19"/>
    </row>
    <row r="490" spans="2:3" x14ac:dyDescent="0.25">
      <c r="B490" s="19"/>
      <c r="C490" s="19"/>
    </row>
    <row r="491" spans="2:3" x14ac:dyDescent="0.25">
      <c r="B491" s="19"/>
      <c r="C491" s="19"/>
    </row>
    <row r="492" spans="2:3" x14ac:dyDescent="0.25">
      <c r="B492" s="19"/>
      <c r="C492" s="19"/>
    </row>
    <row r="493" spans="2:3" x14ac:dyDescent="0.25">
      <c r="B493" s="19"/>
      <c r="C493" s="19"/>
    </row>
    <row r="494" spans="2:3" x14ac:dyDescent="0.25">
      <c r="B494" s="19"/>
      <c r="C494" s="19"/>
    </row>
    <row r="495" spans="2:3" x14ac:dyDescent="0.25">
      <c r="B495" s="19"/>
      <c r="C495" s="19"/>
    </row>
    <row r="496" spans="2:3" x14ac:dyDescent="0.25">
      <c r="B496" s="19"/>
      <c r="C496" s="19"/>
    </row>
    <row r="497" spans="2:3" x14ac:dyDescent="0.25">
      <c r="B497" s="19"/>
      <c r="C497" s="19"/>
    </row>
    <row r="498" spans="2:3" x14ac:dyDescent="0.25">
      <c r="B498" s="19"/>
      <c r="C498" s="19"/>
    </row>
    <row r="499" spans="2:3" x14ac:dyDescent="0.25">
      <c r="B499" s="19"/>
      <c r="C499" s="19"/>
    </row>
    <row r="500" spans="2:3" x14ac:dyDescent="0.25">
      <c r="B500" s="19"/>
      <c r="C500" s="19"/>
    </row>
    <row r="501" spans="2:3" x14ac:dyDescent="0.25">
      <c r="B501" s="19"/>
      <c r="C501" s="19"/>
    </row>
    <row r="502" spans="2:3" x14ac:dyDescent="0.25">
      <c r="B502" s="19"/>
      <c r="C502" s="19"/>
    </row>
    <row r="503" spans="2:3" x14ac:dyDescent="0.25">
      <c r="B503" s="19"/>
      <c r="C503" s="19"/>
    </row>
    <row r="504" spans="2:3" x14ac:dyDescent="0.25">
      <c r="B504" s="19"/>
      <c r="C504" s="19"/>
    </row>
    <row r="505" spans="2:3" x14ac:dyDescent="0.25">
      <c r="B505" s="19"/>
      <c r="C505" s="19"/>
    </row>
    <row r="506" spans="2:3" x14ac:dyDescent="0.25">
      <c r="B506" s="19"/>
      <c r="C506" s="19"/>
    </row>
    <row r="507" spans="2:3" x14ac:dyDescent="0.25">
      <c r="B507" s="19"/>
      <c r="C507" s="19"/>
    </row>
    <row r="508" spans="2:3" x14ac:dyDescent="0.25">
      <c r="B508" s="19"/>
      <c r="C508" s="19"/>
    </row>
    <row r="509" spans="2:3" x14ac:dyDescent="0.25">
      <c r="B509" s="19"/>
      <c r="C509" s="19"/>
    </row>
    <row r="510" spans="2:3" x14ac:dyDescent="0.25">
      <c r="B510" s="19"/>
      <c r="C510" s="19"/>
    </row>
    <row r="511" spans="2:3" x14ac:dyDescent="0.25">
      <c r="B511" s="19"/>
      <c r="C511" s="19"/>
    </row>
    <row r="512" spans="2:3" x14ac:dyDescent="0.25">
      <c r="B512" s="19"/>
      <c r="C512" s="19"/>
    </row>
    <row r="513" spans="2:3" x14ac:dyDescent="0.25">
      <c r="B513" s="19"/>
      <c r="C513" s="19"/>
    </row>
    <row r="514" spans="2:3" x14ac:dyDescent="0.25">
      <c r="B514" s="19"/>
      <c r="C514" s="19"/>
    </row>
    <row r="515" spans="2:3" x14ac:dyDescent="0.25">
      <c r="B515" s="19"/>
      <c r="C515" s="19"/>
    </row>
    <row r="516" spans="2:3" x14ac:dyDescent="0.25">
      <c r="B516" s="19"/>
      <c r="C516" s="19"/>
    </row>
    <row r="517" spans="2:3" x14ac:dyDescent="0.25">
      <c r="B517" s="19"/>
      <c r="C517" s="19"/>
    </row>
    <row r="518" spans="2:3" x14ac:dyDescent="0.25">
      <c r="B518" s="19"/>
      <c r="C518" s="19"/>
    </row>
    <row r="519" spans="2:3" x14ac:dyDescent="0.25">
      <c r="B519" s="19"/>
      <c r="C519" s="19"/>
    </row>
    <row r="520" spans="2:3" x14ac:dyDescent="0.25">
      <c r="B520" s="19"/>
      <c r="C520" s="19"/>
    </row>
    <row r="521" spans="2:3" x14ac:dyDescent="0.25">
      <c r="B521" s="19"/>
      <c r="C521" s="19"/>
    </row>
    <row r="522" spans="2:3" x14ac:dyDescent="0.25">
      <c r="B522" s="19"/>
      <c r="C522" s="19"/>
    </row>
    <row r="523" spans="2:3" x14ac:dyDescent="0.25">
      <c r="B523" s="19"/>
      <c r="C523" s="19"/>
    </row>
    <row r="524" spans="2:3" x14ac:dyDescent="0.25">
      <c r="B524" s="19"/>
      <c r="C524" s="19"/>
    </row>
    <row r="525" spans="2:3" x14ac:dyDescent="0.25">
      <c r="B525" s="19"/>
      <c r="C525" s="19"/>
    </row>
    <row r="526" spans="2:3" x14ac:dyDescent="0.25">
      <c r="B526" s="19"/>
      <c r="C526" s="19"/>
    </row>
    <row r="527" spans="2:3" x14ac:dyDescent="0.25">
      <c r="B527" s="19"/>
      <c r="C527" s="19"/>
    </row>
    <row r="528" spans="2:3" x14ac:dyDescent="0.25">
      <c r="B528" s="19"/>
      <c r="C528" s="19"/>
    </row>
    <row r="529" spans="2:3" x14ac:dyDescent="0.25">
      <c r="B529" s="19"/>
      <c r="C529" s="19"/>
    </row>
    <row r="530" spans="2:3" x14ac:dyDescent="0.25">
      <c r="B530" s="19"/>
      <c r="C530" s="19"/>
    </row>
    <row r="531" spans="2:3" x14ac:dyDescent="0.25">
      <c r="B531" s="19"/>
      <c r="C531" s="19"/>
    </row>
    <row r="532" spans="2:3" x14ac:dyDescent="0.25">
      <c r="B532" s="19"/>
      <c r="C532" s="19"/>
    </row>
    <row r="533" spans="2:3" x14ac:dyDescent="0.25">
      <c r="B533" s="19"/>
      <c r="C533" s="19"/>
    </row>
    <row r="534" spans="2:3" x14ac:dyDescent="0.25">
      <c r="B534" s="19"/>
      <c r="C534" s="19"/>
    </row>
    <row r="535" spans="2:3" x14ac:dyDescent="0.25">
      <c r="B535" s="19"/>
      <c r="C535" s="19"/>
    </row>
    <row r="536" spans="2:3" x14ac:dyDescent="0.25">
      <c r="B536" s="19"/>
      <c r="C536" s="19"/>
    </row>
    <row r="537" spans="2:3" x14ac:dyDescent="0.25">
      <c r="B537" s="19"/>
      <c r="C537" s="19"/>
    </row>
    <row r="538" spans="2:3" x14ac:dyDescent="0.25">
      <c r="B538" s="19"/>
      <c r="C538" s="19"/>
    </row>
    <row r="539" spans="2:3" x14ac:dyDescent="0.25">
      <c r="B539" s="19"/>
      <c r="C539" s="19"/>
    </row>
    <row r="540" spans="2:3" x14ac:dyDescent="0.25">
      <c r="B540" s="19"/>
      <c r="C540" s="19"/>
    </row>
    <row r="541" spans="2:3" x14ac:dyDescent="0.25">
      <c r="B541" s="19"/>
      <c r="C541" s="19"/>
    </row>
    <row r="542" spans="2:3" x14ac:dyDescent="0.25">
      <c r="B542" s="19"/>
      <c r="C542" s="19"/>
    </row>
    <row r="543" spans="2:3" x14ac:dyDescent="0.25">
      <c r="B543" s="19"/>
      <c r="C543" s="19"/>
    </row>
    <row r="544" spans="2:3" x14ac:dyDescent="0.25">
      <c r="B544" s="19"/>
      <c r="C544" s="19"/>
    </row>
    <row r="545" spans="2:3" x14ac:dyDescent="0.25">
      <c r="B545" s="19"/>
      <c r="C545" s="19"/>
    </row>
    <row r="546" spans="2:3" x14ac:dyDescent="0.25">
      <c r="B546" s="19"/>
      <c r="C546" s="19"/>
    </row>
    <row r="547" spans="2:3" x14ac:dyDescent="0.25">
      <c r="B547" s="19"/>
      <c r="C547" s="19"/>
    </row>
    <row r="548" spans="2:3" x14ac:dyDescent="0.25">
      <c r="B548" s="19"/>
      <c r="C548" s="19"/>
    </row>
    <row r="549" spans="2:3" x14ac:dyDescent="0.25">
      <c r="B549" s="19"/>
      <c r="C549" s="19"/>
    </row>
    <row r="550" spans="2:3" x14ac:dyDescent="0.25">
      <c r="B550" s="19"/>
      <c r="C550" s="19"/>
    </row>
    <row r="551" spans="2:3" x14ac:dyDescent="0.25">
      <c r="B551" s="19"/>
      <c r="C551" s="19"/>
    </row>
    <row r="552" spans="2:3" x14ac:dyDescent="0.25">
      <c r="B552" s="19"/>
      <c r="C552" s="19"/>
    </row>
    <row r="553" spans="2:3" x14ac:dyDescent="0.25">
      <c r="B553" s="19"/>
      <c r="C553" s="19"/>
    </row>
    <row r="554" spans="2:3" x14ac:dyDescent="0.25">
      <c r="B554" s="19"/>
      <c r="C554" s="19"/>
    </row>
    <row r="555" spans="2:3" x14ac:dyDescent="0.25">
      <c r="B555" s="19"/>
      <c r="C555" s="19"/>
    </row>
    <row r="556" spans="2:3" x14ac:dyDescent="0.25">
      <c r="B556" s="19"/>
      <c r="C556" s="19"/>
    </row>
    <row r="557" spans="2:3" x14ac:dyDescent="0.25">
      <c r="B557" s="19"/>
      <c r="C557" s="19"/>
    </row>
    <row r="558" spans="2:3" x14ac:dyDescent="0.25">
      <c r="B558" s="19"/>
      <c r="C558" s="19"/>
    </row>
    <row r="559" spans="2:3" x14ac:dyDescent="0.25">
      <c r="B559" s="19"/>
      <c r="C559" s="19"/>
    </row>
    <row r="560" spans="2:3" x14ac:dyDescent="0.25">
      <c r="B560" s="19"/>
      <c r="C560" s="19"/>
    </row>
    <row r="561" spans="2:3" x14ac:dyDescent="0.25">
      <c r="B561" s="19"/>
      <c r="C561" s="19"/>
    </row>
    <row r="562" spans="2:3" x14ac:dyDescent="0.25">
      <c r="B562" s="19"/>
      <c r="C562" s="19"/>
    </row>
    <row r="563" spans="2:3" x14ac:dyDescent="0.25">
      <c r="B563" s="19"/>
      <c r="C563" s="19"/>
    </row>
    <row r="564" spans="2:3" x14ac:dyDescent="0.25">
      <c r="B564" s="19"/>
      <c r="C564" s="19"/>
    </row>
    <row r="565" spans="2:3" x14ac:dyDescent="0.25">
      <c r="B565" s="19"/>
      <c r="C565" s="19"/>
    </row>
    <row r="566" spans="2:3" x14ac:dyDescent="0.25">
      <c r="B566" s="19"/>
      <c r="C566" s="19"/>
    </row>
    <row r="567" spans="2:3" x14ac:dyDescent="0.25">
      <c r="B567" s="19"/>
      <c r="C567" s="19"/>
    </row>
    <row r="568" spans="2:3" x14ac:dyDescent="0.25">
      <c r="B568" s="19"/>
      <c r="C568" s="19"/>
    </row>
    <row r="569" spans="2:3" x14ac:dyDescent="0.25">
      <c r="B569" s="19"/>
      <c r="C569" s="19"/>
    </row>
    <row r="570" spans="2:3" x14ac:dyDescent="0.25">
      <c r="B570" s="19"/>
      <c r="C570" s="19"/>
    </row>
    <row r="571" spans="2:3" x14ac:dyDescent="0.25">
      <c r="B571" s="19"/>
      <c r="C571" s="19"/>
    </row>
    <row r="572" spans="2:3" x14ac:dyDescent="0.25">
      <c r="B572" s="19"/>
      <c r="C572" s="19"/>
    </row>
    <row r="573" spans="2:3" x14ac:dyDescent="0.25">
      <c r="B573" s="19"/>
      <c r="C573" s="19"/>
    </row>
    <row r="574" spans="2:3" x14ac:dyDescent="0.25">
      <c r="B574" s="19"/>
      <c r="C574" s="19"/>
    </row>
    <row r="575" spans="2:3" x14ac:dyDescent="0.25">
      <c r="B575" s="19"/>
      <c r="C575" s="19"/>
    </row>
    <row r="576" spans="2:3" x14ac:dyDescent="0.25">
      <c r="B576" s="19"/>
      <c r="C576" s="19"/>
    </row>
    <row r="577" spans="2:3" x14ac:dyDescent="0.25">
      <c r="B577" s="19"/>
      <c r="C577" s="19"/>
    </row>
    <row r="578" spans="2:3" x14ac:dyDescent="0.25">
      <c r="B578" s="19"/>
      <c r="C578" s="19"/>
    </row>
    <row r="579" spans="2:3" x14ac:dyDescent="0.25">
      <c r="B579" s="19"/>
      <c r="C579" s="19"/>
    </row>
    <row r="580" spans="2:3" x14ac:dyDescent="0.25">
      <c r="B580" s="19"/>
      <c r="C580" s="19"/>
    </row>
    <row r="581" spans="2:3" x14ac:dyDescent="0.25">
      <c r="B581" s="19"/>
      <c r="C581" s="19"/>
    </row>
    <row r="582" spans="2:3" x14ac:dyDescent="0.25">
      <c r="B582" s="19"/>
      <c r="C582" s="19"/>
    </row>
    <row r="583" spans="2:3" x14ac:dyDescent="0.25">
      <c r="B583" s="19"/>
      <c r="C583" s="19"/>
    </row>
    <row r="584" spans="2:3" x14ac:dyDescent="0.25">
      <c r="B584" s="19"/>
      <c r="C584" s="19"/>
    </row>
    <row r="585" spans="2:3" x14ac:dyDescent="0.25">
      <c r="B585" s="19"/>
      <c r="C585" s="19"/>
    </row>
    <row r="586" spans="2:3" x14ac:dyDescent="0.25">
      <c r="B586" s="19"/>
      <c r="C586" s="19"/>
    </row>
    <row r="587" spans="2:3" x14ac:dyDescent="0.25">
      <c r="B587" s="19"/>
      <c r="C587" s="19"/>
    </row>
    <row r="588" spans="2:3" x14ac:dyDescent="0.25">
      <c r="B588" s="19"/>
      <c r="C588" s="19"/>
    </row>
    <row r="589" spans="2:3" x14ac:dyDescent="0.25">
      <c r="B589" s="19"/>
      <c r="C589" s="19"/>
    </row>
    <row r="590" spans="2:3" x14ac:dyDescent="0.25">
      <c r="B590" s="19"/>
      <c r="C590" s="19"/>
    </row>
    <row r="591" spans="2:3" x14ac:dyDescent="0.25">
      <c r="B591" s="19"/>
      <c r="C591" s="19"/>
    </row>
    <row r="592" spans="2:3" x14ac:dyDescent="0.25">
      <c r="B592" s="19"/>
      <c r="C592" s="19"/>
    </row>
    <row r="593" spans="2:3" x14ac:dyDescent="0.25">
      <c r="B593" s="19"/>
      <c r="C593" s="19"/>
    </row>
    <row r="594" spans="2:3" x14ac:dyDescent="0.25">
      <c r="B594" s="19"/>
      <c r="C594" s="19"/>
    </row>
    <row r="595" spans="2:3" x14ac:dyDescent="0.25">
      <c r="B595" s="19"/>
      <c r="C595" s="19"/>
    </row>
    <row r="596" spans="2:3" x14ac:dyDescent="0.25">
      <c r="B596" s="19"/>
      <c r="C596" s="19"/>
    </row>
    <row r="597" spans="2:3" x14ac:dyDescent="0.25">
      <c r="B597" s="19"/>
      <c r="C597" s="19"/>
    </row>
    <row r="598" spans="2:3" x14ac:dyDescent="0.25">
      <c r="B598" s="19"/>
      <c r="C598" s="19"/>
    </row>
    <row r="599" spans="2:3" x14ac:dyDescent="0.25">
      <c r="B599" s="19"/>
      <c r="C599" s="19"/>
    </row>
    <row r="600" spans="2:3" x14ac:dyDescent="0.25">
      <c r="B600" s="19"/>
      <c r="C600" s="19"/>
    </row>
    <row r="601" spans="2:3" x14ac:dyDescent="0.25">
      <c r="B601" s="19"/>
      <c r="C601" s="19"/>
    </row>
    <row r="602" spans="2:3" x14ac:dyDescent="0.25">
      <c r="B602" s="19"/>
      <c r="C602" s="19"/>
    </row>
    <row r="603" spans="2:3" x14ac:dyDescent="0.25">
      <c r="B603" s="19"/>
      <c r="C603" s="19"/>
    </row>
    <row r="604" spans="2:3" x14ac:dyDescent="0.25">
      <c r="B604" s="19"/>
      <c r="C604" s="19"/>
    </row>
    <row r="605" spans="2:3" x14ac:dyDescent="0.25">
      <c r="B605" s="19"/>
      <c r="C605" s="19"/>
    </row>
    <row r="606" spans="2:3" x14ac:dyDescent="0.25">
      <c r="B606" s="19"/>
      <c r="C606" s="19"/>
    </row>
    <row r="607" spans="2:3" x14ac:dyDescent="0.25">
      <c r="B607" s="19"/>
      <c r="C607" s="19"/>
    </row>
    <row r="608" spans="2:3" x14ac:dyDescent="0.25">
      <c r="B608" s="19"/>
      <c r="C608" s="19"/>
    </row>
    <row r="609" spans="2:3" x14ac:dyDescent="0.25">
      <c r="B609" s="19"/>
      <c r="C609" s="19"/>
    </row>
    <row r="610" spans="2:3" x14ac:dyDescent="0.25">
      <c r="B610" s="19"/>
      <c r="C610" s="19"/>
    </row>
    <row r="611" spans="2:3" x14ac:dyDescent="0.25">
      <c r="B611" s="19"/>
      <c r="C611" s="19"/>
    </row>
    <row r="612" spans="2:3" x14ac:dyDescent="0.25">
      <c r="B612" s="19"/>
      <c r="C612" s="19"/>
    </row>
    <row r="613" spans="2:3" x14ac:dyDescent="0.25">
      <c r="B613" s="19"/>
      <c r="C613" s="19"/>
    </row>
    <row r="614" spans="2:3" x14ac:dyDescent="0.25">
      <c r="B614" s="19"/>
      <c r="C614" s="19"/>
    </row>
    <row r="615" spans="2:3" x14ac:dyDescent="0.25">
      <c r="B615" s="19"/>
      <c r="C615" s="19"/>
    </row>
    <row r="616" spans="2:3" x14ac:dyDescent="0.25">
      <c r="B616" s="19"/>
      <c r="C616" s="19"/>
    </row>
    <row r="617" spans="2:3" x14ac:dyDescent="0.25">
      <c r="B617" s="19"/>
      <c r="C617" s="19"/>
    </row>
    <row r="618" spans="2:3" x14ac:dyDescent="0.25">
      <c r="B618" s="19"/>
      <c r="C618" s="19"/>
    </row>
    <row r="619" spans="2:3" x14ac:dyDescent="0.25">
      <c r="B619" s="19"/>
      <c r="C619" s="19"/>
    </row>
    <row r="620" spans="2:3" x14ac:dyDescent="0.25">
      <c r="B620" s="19"/>
      <c r="C620" s="19"/>
    </row>
    <row r="621" spans="2:3" x14ac:dyDescent="0.25">
      <c r="B621" s="19"/>
      <c r="C621" s="19"/>
    </row>
    <row r="622" spans="2:3" x14ac:dyDescent="0.25">
      <c r="B622" s="19"/>
      <c r="C622" s="19"/>
    </row>
    <row r="623" spans="2:3" x14ac:dyDescent="0.25">
      <c r="B623" s="19"/>
      <c r="C623" s="19"/>
    </row>
    <row r="624" spans="2:3" x14ac:dyDescent="0.25">
      <c r="B624" s="19"/>
      <c r="C624" s="19"/>
    </row>
    <row r="625" spans="2:3" x14ac:dyDescent="0.25">
      <c r="B625" s="19"/>
      <c r="C625" s="19"/>
    </row>
    <row r="626" spans="2:3" x14ac:dyDescent="0.25">
      <c r="B626" s="19"/>
      <c r="C626" s="19"/>
    </row>
    <row r="627" spans="2:3" x14ac:dyDescent="0.25">
      <c r="B627" s="19"/>
      <c r="C627" s="19"/>
    </row>
    <row r="628" spans="2:3" x14ac:dyDescent="0.25">
      <c r="B628" s="19"/>
      <c r="C628" s="19"/>
    </row>
    <row r="629" spans="2:3" x14ac:dyDescent="0.25">
      <c r="B629" s="19"/>
      <c r="C629" s="19"/>
    </row>
    <row r="630" spans="2:3" x14ac:dyDescent="0.25">
      <c r="B630" s="19"/>
      <c r="C630" s="19"/>
    </row>
    <row r="631" spans="2:3" x14ac:dyDescent="0.25">
      <c r="B631" s="19"/>
      <c r="C631" s="19"/>
    </row>
    <row r="632" spans="2:3" x14ac:dyDescent="0.25">
      <c r="B632" s="19"/>
      <c r="C632" s="19"/>
    </row>
    <row r="633" spans="2:3" x14ac:dyDescent="0.25">
      <c r="B633" s="19"/>
      <c r="C633" s="19"/>
    </row>
    <row r="634" spans="2:3" x14ac:dyDescent="0.25">
      <c r="B634" s="19"/>
      <c r="C634" s="19"/>
    </row>
    <row r="635" spans="2:3" x14ac:dyDescent="0.25">
      <c r="B635" s="19"/>
      <c r="C635" s="19"/>
    </row>
    <row r="636" spans="2:3" x14ac:dyDescent="0.25">
      <c r="B636" s="19"/>
      <c r="C636" s="19"/>
    </row>
    <row r="637" spans="2:3" x14ac:dyDescent="0.25">
      <c r="B637" s="19"/>
      <c r="C637" s="19"/>
    </row>
    <row r="638" spans="2:3" x14ac:dyDescent="0.25">
      <c r="B638" s="19"/>
      <c r="C638" s="19"/>
    </row>
    <row r="639" spans="2:3" x14ac:dyDescent="0.25">
      <c r="B639" s="19"/>
      <c r="C639" s="19"/>
    </row>
    <row r="640" spans="2:3" x14ac:dyDescent="0.25">
      <c r="B640" s="19"/>
      <c r="C640" s="19"/>
    </row>
    <row r="641" spans="2:3" x14ac:dyDescent="0.25">
      <c r="B641" s="19"/>
      <c r="C641" s="19"/>
    </row>
    <row r="642" spans="2:3" x14ac:dyDescent="0.25">
      <c r="B642" s="19"/>
      <c r="C642" s="19"/>
    </row>
    <row r="643" spans="2:3" x14ac:dyDescent="0.25">
      <c r="B643" s="19"/>
      <c r="C643" s="19"/>
    </row>
    <row r="644" spans="2:3" x14ac:dyDescent="0.25">
      <c r="B644" s="19"/>
      <c r="C644" s="19"/>
    </row>
    <row r="645" spans="2:3" x14ac:dyDescent="0.25">
      <c r="B645" s="19"/>
      <c r="C645" s="19"/>
    </row>
    <row r="646" spans="2:3" x14ac:dyDescent="0.25">
      <c r="B646" s="19"/>
      <c r="C646" s="19"/>
    </row>
    <row r="647" spans="2:3" x14ac:dyDescent="0.25">
      <c r="B647" s="19"/>
      <c r="C647" s="19"/>
    </row>
    <row r="648" spans="2:3" x14ac:dyDescent="0.25">
      <c r="B648" s="19"/>
      <c r="C648" s="19"/>
    </row>
    <row r="649" spans="2:3" x14ac:dyDescent="0.25">
      <c r="B649" s="19"/>
      <c r="C649" s="19"/>
    </row>
    <row r="650" spans="2:3" x14ac:dyDescent="0.25">
      <c r="B650" s="19"/>
      <c r="C650" s="19"/>
    </row>
    <row r="651" spans="2:3" x14ac:dyDescent="0.25">
      <c r="B651" s="19"/>
      <c r="C651" s="19"/>
    </row>
    <row r="652" spans="2:3" x14ac:dyDescent="0.25">
      <c r="B652" s="19"/>
      <c r="C652" s="19"/>
    </row>
    <row r="653" spans="2:3" x14ac:dyDescent="0.25">
      <c r="B653" s="19"/>
      <c r="C653" s="19"/>
    </row>
    <row r="654" spans="2:3" x14ac:dyDescent="0.25">
      <c r="B654" s="19"/>
      <c r="C654" s="19"/>
    </row>
    <row r="655" spans="2:3" x14ac:dyDescent="0.25">
      <c r="B655" s="19"/>
      <c r="C655" s="19"/>
    </row>
    <row r="656" spans="2:3" x14ac:dyDescent="0.25">
      <c r="B656" s="19"/>
      <c r="C656" s="19"/>
    </row>
    <row r="657" spans="2:3" x14ac:dyDescent="0.25">
      <c r="B657" s="19"/>
      <c r="C657" s="19"/>
    </row>
    <row r="658" spans="2:3" x14ac:dyDescent="0.25">
      <c r="B658" s="19"/>
      <c r="C658" s="19"/>
    </row>
    <row r="659" spans="2:3" x14ac:dyDescent="0.25">
      <c r="B659" s="19"/>
      <c r="C659" s="19"/>
    </row>
    <row r="660" spans="2:3" x14ac:dyDescent="0.25">
      <c r="B660" s="19"/>
      <c r="C660" s="19"/>
    </row>
    <row r="661" spans="2:3" x14ac:dyDescent="0.25">
      <c r="B661" s="19"/>
      <c r="C661" s="19"/>
    </row>
    <row r="662" spans="2:3" x14ac:dyDescent="0.25">
      <c r="B662" s="19"/>
      <c r="C662" s="19"/>
    </row>
    <row r="663" spans="2:3" x14ac:dyDescent="0.25">
      <c r="B663" s="19"/>
      <c r="C663" s="19"/>
    </row>
    <row r="664" spans="2:3" x14ac:dyDescent="0.25">
      <c r="B664" s="19"/>
      <c r="C664" s="19"/>
    </row>
    <row r="665" spans="2:3" x14ac:dyDescent="0.25">
      <c r="B665" s="19"/>
      <c r="C665" s="19"/>
    </row>
    <row r="666" spans="2:3" x14ac:dyDescent="0.25">
      <c r="B666" s="19"/>
      <c r="C666" s="19"/>
    </row>
    <row r="667" spans="2:3" x14ac:dyDescent="0.25">
      <c r="B667" s="19"/>
      <c r="C667" s="19"/>
    </row>
    <row r="668" spans="2:3" x14ac:dyDescent="0.25">
      <c r="B668" s="19"/>
      <c r="C668" s="19"/>
    </row>
    <row r="669" spans="2:3" x14ac:dyDescent="0.25">
      <c r="B669" s="19"/>
      <c r="C669" s="19"/>
    </row>
    <row r="670" spans="2:3" x14ac:dyDescent="0.25">
      <c r="B670" s="19"/>
      <c r="C670" s="19"/>
    </row>
    <row r="671" spans="2:3" x14ac:dyDescent="0.25">
      <c r="B671" s="19"/>
      <c r="C671" s="19"/>
    </row>
    <row r="672" spans="2:3" x14ac:dyDescent="0.25">
      <c r="B672" s="19"/>
      <c r="C672" s="19"/>
    </row>
    <row r="673" spans="2:3" x14ac:dyDescent="0.25">
      <c r="B673" s="19"/>
      <c r="C673" s="19"/>
    </row>
    <row r="674" spans="2:3" x14ac:dyDescent="0.25">
      <c r="B674" s="19"/>
      <c r="C674" s="19"/>
    </row>
    <row r="675" spans="2:3" x14ac:dyDescent="0.25">
      <c r="B675" s="19"/>
      <c r="C675" s="19"/>
    </row>
    <row r="676" spans="2:3" x14ac:dyDescent="0.25">
      <c r="B676" s="19"/>
      <c r="C676" s="19"/>
    </row>
    <row r="677" spans="2:3" x14ac:dyDescent="0.25">
      <c r="B677" s="19"/>
      <c r="C677" s="19"/>
    </row>
    <row r="678" spans="2:3" x14ac:dyDescent="0.25">
      <c r="B678" s="19"/>
      <c r="C678" s="19"/>
    </row>
    <row r="679" spans="2:3" x14ac:dyDescent="0.25">
      <c r="B679" s="19"/>
      <c r="C679" s="19"/>
    </row>
    <row r="680" spans="2:3" x14ac:dyDescent="0.25">
      <c r="B680" s="19"/>
      <c r="C680" s="19"/>
    </row>
    <row r="681" spans="2:3" x14ac:dyDescent="0.25">
      <c r="B681" s="19"/>
      <c r="C681" s="19"/>
    </row>
    <row r="682" spans="2:3" x14ac:dyDescent="0.25">
      <c r="B682" s="19"/>
      <c r="C682" s="19"/>
    </row>
    <row r="683" spans="2:3" x14ac:dyDescent="0.25">
      <c r="B683" s="19"/>
      <c r="C683" s="19"/>
    </row>
    <row r="684" spans="2:3" x14ac:dyDescent="0.25">
      <c r="B684" s="19"/>
      <c r="C684" s="19"/>
    </row>
    <row r="685" spans="2:3" x14ac:dyDescent="0.25">
      <c r="B685" s="19"/>
      <c r="C685" s="19"/>
    </row>
    <row r="686" spans="2:3" x14ac:dyDescent="0.25">
      <c r="B686" s="19"/>
      <c r="C686" s="19"/>
    </row>
    <row r="687" spans="2:3" x14ac:dyDescent="0.25">
      <c r="B687" s="19"/>
      <c r="C687" s="19"/>
    </row>
    <row r="688" spans="2:3" x14ac:dyDescent="0.25">
      <c r="B688" s="19"/>
      <c r="C688" s="19"/>
    </row>
    <row r="689" spans="2:3" x14ac:dyDescent="0.25">
      <c r="B689" s="19"/>
      <c r="C689" s="19"/>
    </row>
    <row r="690" spans="2:3" x14ac:dyDescent="0.25">
      <c r="B690" s="19"/>
      <c r="C690" s="19"/>
    </row>
    <row r="691" spans="2:3" x14ac:dyDescent="0.25">
      <c r="B691" s="19"/>
      <c r="C691" s="19"/>
    </row>
    <row r="692" spans="2:3" x14ac:dyDescent="0.25">
      <c r="B692" s="19"/>
      <c r="C692" s="19"/>
    </row>
    <row r="693" spans="2:3" x14ac:dyDescent="0.25">
      <c r="B693" s="19"/>
      <c r="C693" s="19"/>
    </row>
    <row r="694" spans="2:3" x14ac:dyDescent="0.25">
      <c r="B694" s="19"/>
      <c r="C694" s="19"/>
    </row>
    <row r="695" spans="2:3" x14ac:dyDescent="0.25">
      <c r="B695" s="19"/>
      <c r="C695" s="19"/>
    </row>
    <row r="696" spans="2:3" x14ac:dyDescent="0.25">
      <c r="B696" s="19"/>
      <c r="C696" s="19"/>
    </row>
    <row r="697" spans="2:3" x14ac:dyDescent="0.25">
      <c r="B697" s="19"/>
      <c r="C697" s="19"/>
    </row>
    <row r="698" spans="2:3" x14ac:dyDescent="0.25">
      <c r="B698" s="19"/>
      <c r="C698" s="19"/>
    </row>
    <row r="699" spans="2:3" x14ac:dyDescent="0.25">
      <c r="B699" s="19"/>
      <c r="C699" s="19"/>
    </row>
    <row r="700" spans="2:3" x14ac:dyDescent="0.25">
      <c r="B700" s="19"/>
      <c r="C700" s="19"/>
    </row>
    <row r="701" spans="2:3" x14ac:dyDescent="0.25">
      <c r="B701" s="19"/>
      <c r="C701" s="19"/>
    </row>
    <row r="702" spans="2:3" x14ac:dyDescent="0.25">
      <c r="B702" s="19"/>
      <c r="C702" s="19"/>
    </row>
    <row r="703" spans="2:3" x14ac:dyDescent="0.25">
      <c r="B703" s="19"/>
      <c r="C703" s="19"/>
    </row>
    <row r="704" spans="2:3" x14ac:dyDescent="0.25">
      <c r="B704" s="19"/>
      <c r="C704" s="19"/>
    </row>
    <row r="705" spans="2:3" x14ac:dyDescent="0.25">
      <c r="B705" s="19"/>
      <c r="C705" s="19"/>
    </row>
    <row r="706" spans="2:3" x14ac:dyDescent="0.25">
      <c r="B706" s="19"/>
      <c r="C706" s="19"/>
    </row>
    <row r="707" spans="2:3" x14ac:dyDescent="0.25">
      <c r="B707" s="19"/>
      <c r="C707" s="19"/>
    </row>
    <row r="708" spans="2:3" x14ac:dyDescent="0.25">
      <c r="B708" s="19"/>
      <c r="C708" s="19"/>
    </row>
    <row r="709" spans="2:3" x14ac:dyDescent="0.25">
      <c r="B709" s="19"/>
      <c r="C709" s="19"/>
    </row>
    <row r="710" spans="2:3" x14ac:dyDescent="0.25">
      <c r="B710" s="19"/>
      <c r="C710" s="19"/>
    </row>
    <row r="711" spans="2:3" x14ac:dyDescent="0.25">
      <c r="B711" s="19"/>
      <c r="C711" s="19"/>
    </row>
    <row r="712" spans="2:3" x14ac:dyDescent="0.25">
      <c r="B712" s="19"/>
      <c r="C712" s="19"/>
    </row>
    <row r="713" spans="2:3" x14ac:dyDescent="0.25">
      <c r="B713" s="19"/>
      <c r="C713" s="19"/>
    </row>
    <row r="714" spans="2:3" x14ac:dyDescent="0.25">
      <c r="B714" s="19"/>
      <c r="C714" s="19"/>
    </row>
    <row r="715" spans="2:3" x14ac:dyDescent="0.25">
      <c r="B715" s="19"/>
      <c r="C715" s="19"/>
    </row>
    <row r="716" spans="2:3" x14ac:dyDescent="0.25">
      <c r="B716" s="19"/>
      <c r="C716" s="19"/>
    </row>
    <row r="717" spans="2:3" x14ac:dyDescent="0.25">
      <c r="B717" s="19"/>
      <c r="C717" s="19"/>
    </row>
    <row r="718" spans="2:3" x14ac:dyDescent="0.25">
      <c r="B718" s="19"/>
      <c r="C718" s="19"/>
    </row>
    <row r="719" spans="2:3" x14ac:dyDescent="0.25">
      <c r="B719" s="19"/>
      <c r="C719" s="19"/>
    </row>
    <row r="720" spans="2:3" x14ac:dyDescent="0.25">
      <c r="B720" s="19"/>
      <c r="C720" s="19"/>
    </row>
    <row r="721" spans="2:3" x14ac:dyDescent="0.25">
      <c r="B721" s="19"/>
      <c r="C721" s="19"/>
    </row>
    <row r="722" spans="2:3" x14ac:dyDescent="0.25">
      <c r="B722" s="19"/>
      <c r="C722" s="19"/>
    </row>
    <row r="723" spans="2:3" x14ac:dyDescent="0.25">
      <c r="B723" s="19"/>
      <c r="C723" s="19"/>
    </row>
    <row r="724" spans="2:3" x14ac:dyDescent="0.25">
      <c r="B724" s="19"/>
      <c r="C724" s="19"/>
    </row>
    <row r="725" spans="2:3" x14ac:dyDescent="0.25">
      <c r="B725" s="19"/>
      <c r="C725" s="19"/>
    </row>
    <row r="726" spans="2:3" x14ac:dyDescent="0.25">
      <c r="B726" s="19"/>
      <c r="C726" s="19"/>
    </row>
    <row r="727" spans="2:3" x14ac:dyDescent="0.25">
      <c r="B727" s="19"/>
      <c r="C727" s="19"/>
    </row>
    <row r="728" spans="2:3" x14ac:dyDescent="0.25">
      <c r="B728" s="19"/>
      <c r="C728" s="19"/>
    </row>
    <row r="729" spans="2:3" x14ac:dyDescent="0.25">
      <c r="B729" s="19"/>
      <c r="C729" s="19"/>
    </row>
    <row r="730" spans="2:3" x14ac:dyDescent="0.25">
      <c r="B730" s="19"/>
      <c r="C730" s="19"/>
    </row>
    <row r="731" spans="2:3" x14ac:dyDescent="0.25">
      <c r="B731" s="19"/>
      <c r="C731" s="19"/>
    </row>
    <row r="732" spans="2:3" x14ac:dyDescent="0.25">
      <c r="B732" s="19"/>
      <c r="C732" s="19"/>
    </row>
    <row r="733" spans="2:3" x14ac:dyDescent="0.25">
      <c r="B733" s="19"/>
      <c r="C733" s="19"/>
    </row>
    <row r="734" spans="2:3" x14ac:dyDescent="0.25">
      <c r="B734" s="19"/>
      <c r="C734" s="19"/>
    </row>
    <row r="735" spans="2:3" x14ac:dyDescent="0.25">
      <c r="B735" s="19"/>
      <c r="C735" s="19"/>
    </row>
    <row r="736" spans="2:3" x14ac:dyDescent="0.25">
      <c r="B736" s="19"/>
      <c r="C736" s="19"/>
    </row>
    <row r="737" spans="2:3" x14ac:dyDescent="0.25">
      <c r="B737" s="19"/>
      <c r="C737" s="19"/>
    </row>
    <row r="738" spans="2:3" x14ac:dyDescent="0.25">
      <c r="B738" s="19"/>
      <c r="C738" s="19"/>
    </row>
    <row r="739" spans="2:3" x14ac:dyDescent="0.25">
      <c r="B739" s="19"/>
      <c r="C739" s="19"/>
    </row>
    <row r="740" spans="2:3" x14ac:dyDescent="0.25">
      <c r="B740" s="19"/>
      <c r="C740" s="19"/>
    </row>
    <row r="741" spans="2:3" x14ac:dyDescent="0.25">
      <c r="B741" s="19"/>
      <c r="C741" s="19"/>
    </row>
    <row r="742" spans="2:3" x14ac:dyDescent="0.25">
      <c r="B742" s="19"/>
      <c r="C742" s="19"/>
    </row>
    <row r="743" spans="2:3" x14ac:dyDescent="0.25">
      <c r="B743" s="19"/>
      <c r="C743" s="19"/>
    </row>
    <row r="744" spans="2:3" x14ac:dyDescent="0.25">
      <c r="B744" s="19"/>
      <c r="C744" s="19"/>
    </row>
    <row r="745" spans="2:3" x14ac:dyDescent="0.25">
      <c r="B745" s="19"/>
      <c r="C745" s="19"/>
    </row>
    <row r="746" spans="2:3" x14ac:dyDescent="0.25">
      <c r="B746" s="19"/>
      <c r="C746" s="19"/>
    </row>
    <row r="747" spans="2:3" x14ac:dyDescent="0.25">
      <c r="B747" s="19"/>
      <c r="C747" s="19"/>
    </row>
    <row r="748" spans="2:3" x14ac:dyDescent="0.25">
      <c r="B748" s="19"/>
      <c r="C748" s="19"/>
    </row>
    <row r="749" spans="2:3" x14ac:dyDescent="0.25">
      <c r="B749" s="19"/>
      <c r="C749" s="19"/>
    </row>
    <row r="750" spans="2:3" x14ac:dyDescent="0.25">
      <c r="B750" s="19"/>
      <c r="C750" s="19"/>
    </row>
    <row r="751" spans="2:3" x14ac:dyDescent="0.25">
      <c r="B751" s="19"/>
      <c r="C751" s="19"/>
    </row>
    <row r="752" spans="2:3" x14ac:dyDescent="0.25">
      <c r="B752" s="19"/>
      <c r="C752" s="19"/>
    </row>
    <row r="753" spans="2:3" x14ac:dyDescent="0.25">
      <c r="B753" s="19"/>
      <c r="C753" s="19"/>
    </row>
    <row r="754" spans="2:3" x14ac:dyDescent="0.25">
      <c r="B754" s="19"/>
      <c r="C754" s="19"/>
    </row>
    <row r="755" spans="2:3" x14ac:dyDescent="0.25">
      <c r="B755" s="19"/>
      <c r="C755" s="19"/>
    </row>
    <row r="756" spans="2:3" x14ac:dyDescent="0.25">
      <c r="B756" s="19"/>
      <c r="C756" s="19"/>
    </row>
    <row r="757" spans="2:3" x14ac:dyDescent="0.25">
      <c r="B757" s="19"/>
      <c r="C757" s="19"/>
    </row>
    <row r="758" spans="2:3" x14ac:dyDescent="0.25">
      <c r="B758" s="19"/>
      <c r="C758" s="19"/>
    </row>
    <row r="759" spans="2:3" x14ac:dyDescent="0.25">
      <c r="B759" s="19"/>
      <c r="C759" s="19"/>
    </row>
    <row r="760" spans="2:3" x14ac:dyDescent="0.25">
      <c r="B760" s="19"/>
      <c r="C760" s="19"/>
    </row>
    <row r="761" spans="2:3" x14ac:dyDescent="0.25">
      <c r="B761" s="19"/>
      <c r="C761" s="19"/>
    </row>
    <row r="762" spans="2:3" x14ac:dyDescent="0.25">
      <c r="B762" s="19"/>
      <c r="C762" s="19"/>
    </row>
    <row r="763" spans="2:3" x14ac:dyDescent="0.25">
      <c r="B763" s="19"/>
      <c r="C763" s="19"/>
    </row>
    <row r="764" spans="2:3" x14ac:dyDescent="0.25">
      <c r="B764" s="19"/>
      <c r="C764" s="19"/>
    </row>
    <row r="765" spans="2:3" x14ac:dyDescent="0.25">
      <c r="B765" s="19"/>
      <c r="C765" s="19"/>
    </row>
    <row r="766" spans="2:3" x14ac:dyDescent="0.25">
      <c r="B766" s="19"/>
      <c r="C766" s="19"/>
    </row>
    <row r="767" spans="2:3" x14ac:dyDescent="0.25">
      <c r="B767" s="19"/>
      <c r="C767" s="19"/>
    </row>
    <row r="768" spans="2:3" x14ac:dyDescent="0.25">
      <c r="B768" s="19"/>
      <c r="C768" s="19"/>
    </row>
    <row r="769" spans="2:3" x14ac:dyDescent="0.25">
      <c r="B769" s="19"/>
      <c r="C769" s="19"/>
    </row>
    <row r="770" spans="2:3" x14ac:dyDescent="0.25">
      <c r="B770" s="19"/>
      <c r="C770" s="19"/>
    </row>
    <row r="771" spans="2:3" x14ac:dyDescent="0.25">
      <c r="B771" s="19"/>
      <c r="C771" s="19"/>
    </row>
    <row r="772" spans="2:3" x14ac:dyDescent="0.25">
      <c r="B772" s="19"/>
      <c r="C772" s="19"/>
    </row>
    <row r="773" spans="2:3" x14ac:dyDescent="0.25">
      <c r="B773" s="19"/>
      <c r="C773" s="19"/>
    </row>
    <row r="774" spans="2:3" x14ac:dyDescent="0.25">
      <c r="B774" s="19"/>
      <c r="C774" s="19"/>
    </row>
    <row r="775" spans="2:3" x14ac:dyDescent="0.25">
      <c r="B775" s="19"/>
      <c r="C775" s="19"/>
    </row>
    <row r="776" spans="2:3" x14ac:dyDescent="0.25">
      <c r="B776" s="19"/>
      <c r="C776" s="19"/>
    </row>
    <row r="777" spans="2:3" x14ac:dyDescent="0.25">
      <c r="B777" s="19"/>
      <c r="C777" s="19"/>
    </row>
    <row r="778" spans="2:3" x14ac:dyDescent="0.25">
      <c r="B778" s="19"/>
      <c r="C778" s="19"/>
    </row>
    <row r="779" spans="2:3" x14ac:dyDescent="0.25">
      <c r="B779" s="19"/>
      <c r="C779" s="19"/>
    </row>
    <row r="780" spans="2:3" x14ac:dyDescent="0.25">
      <c r="B780" s="19"/>
      <c r="C780" s="19"/>
    </row>
    <row r="781" spans="2:3" x14ac:dyDescent="0.25">
      <c r="B781" s="19"/>
      <c r="C781" s="19"/>
    </row>
    <row r="782" spans="2:3" x14ac:dyDescent="0.25">
      <c r="B782" s="19"/>
      <c r="C782" s="19"/>
    </row>
    <row r="783" spans="2:3" x14ac:dyDescent="0.25">
      <c r="B783" s="19"/>
      <c r="C783" s="19"/>
    </row>
    <row r="784" spans="2:3" x14ac:dyDescent="0.25">
      <c r="B784" s="19"/>
      <c r="C784" s="19"/>
    </row>
    <row r="785" spans="2:3" x14ac:dyDescent="0.25">
      <c r="B785" s="19"/>
      <c r="C785" s="19"/>
    </row>
    <row r="786" spans="2:3" x14ac:dyDescent="0.25">
      <c r="B786" s="19"/>
      <c r="C786" s="19"/>
    </row>
    <row r="787" spans="2:3" x14ac:dyDescent="0.25">
      <c r="B787" s="19"/>
      <c r="C787" s="19"/>
    </row>
    <row r="788" spans="2:3" x14ac:dyDescent="0.25">
      <c r="B788" s="19"/>
      <c r="C788" s="19"/>
    </row>
    <row r="789" spans="2:3" x14ac:dyDescent="0.25">
      <c r="B789" s="19"/>
      <c r="C789" s="19"/>
    </row>
    <row r="790" spans="2:3" x14ac:dyDescent="0.25">
      <c r="B790" s="19"/>
      <c r="C790" s="19"/>
    </row>
    <row r="791" spans="2:3" x14ac:dyDescent="0.25">
      <c r="B791" s="19"/>
      <c r="C791" s="19"/>
    </row>
    <row r="792" spans="2:3" x14ac:dyDescent="0.25">
      <c r="B792" s="19"/>
      <c r="C792" s="19"/>
    </row>
    <row r="793" spans="2:3" x14ac:dyDescent="0.25">
      <c r="B793" s="19"/>
      <c r="C793" s="19"/>
    </row>
    <row r="794" spans="2:3" x14ac:dyDescent="0.25">
      <c r="B794" s="19"/>
      <c r="C794" s="19"/>
    </row>
    <row r="795" spans="2:3" x14ac:dyDescent="0.25">
      <c r="B795" s="19"/>
      <c r="C795" s="19"/>
    </row>
    <row r="796" spans="2:3" x14ac:dyDescent="0.25">
      <c r="B796" s="19"/>
      <c r="C796" s="19"/>
    </row>
    <row r="797" spans="2:3" x14ac:dyDescent="0.25">
      <c r="B797" s="19"/>
      <c r="C797" s="19"/>
    </row>
    <row r="798" spans="2:3" x14ac:dyDescent="0.25">
      <c r="B798" s="19"/>
      <c r="C798" s="19"/>
    </row>
    <row r="799" spans="2:3" x14ac:dyDescent="0.25">
      <c r="B799" s="19"/>
      <c r="C799" s="19"/>
    </row>
    <row r="800" spans="2:3" x14ac:dyDescent="0.25">
      <c r="B800" s="19"/>
      <c r="C800" s="19"/>
    </row>
    <row r="801" spans="2:3" x14ac:dyDescent="0.25">
      <c r="B801" s="19"/>
      <c r="C801" s="19"/>
    </row>
    <row r="802" spans="2:3" x14ac:dyDescent="0.25">
      <c r="B802" s="19"/>
      <c r="C802" s="19"/>
    </row>
    <row r="803" spans="2:3" x14ac:dyDescent="0.25">
      <c r="B803" s="19"/>
      <c r="C803" s="19"/>
    </row>
    <row r="804" spans="2:3" x14ac:dyDescent="0.25">
      <c r="B804" s="19"/>
      <c r="C804" s="19"/>
    </row>
    <row r="805" spans="2:3" x14ac:dyDescent="0.25">
      <c r="B805" s="19"/>
      <c r="C805" s="19"/>
    </row>
    <row r="806" spans="2:3" x14ac:dyDescent="0.25">
      <c r="B806" s="19"/>
      <c r="C806" s="19"/>
    </row>
    <row r="807" spans="2:3" x14ac:dyDescent="0.25">
      <c r="B807" s="19"/>
      <c r="C807" s="19"/>
    </row>
    <row r="808" spans="2:3" x14ac:dyDescent="0.25">
      <c r="B808" s="19"/>
      <c r="C808" s="19"/>
    </row>
    <row r="809" spans="2:3" x14ac:dyDescent="0.25">
      <c r="B809" s="19"/>
      <c r="C809" s="19"/>
    </row>
    <row r="810" spans="2:3" x14ac:dyDescent="0.25">
      <c r="B810" s="19"/>
      <c r="C810" s="19"/>
    </row>
    <row r="811" spans="2:3" x14ac:dyDescent="0.25">
      <c r="B811" s="19"/>
      <c r="C811" s="19"/>
    </row>
    <row r="812" spans="2:3" x14ac:dyDescent="0.25">
      <c r="B812" s="19"/>
      <c r="C812" s="19"/>
    </row>
    <row r="813" spans="2:3" x14ac:dyDescent="0.25">
      <c r="B813" s="19"/>
      <c r="C813" s="19"/>
    </row>
    <row r="814" spans="2:3" x14ac:dyDescent="0.25">
      <c r="B814" s="19"/>
      <c r="C814" s="19"/>
    </row>
    <row r="815" spans="2:3" x14ac:dyDescent="0.25">
      <c r="B815" s="19"/>
      <c r="C815" s="19"/>
    </row>
    <row r="816" spans="2:3" x14ac:dyDescent="0.25">
      <c r="B816" s="19"/>
      <c r="C816" s="19"/>
    </row>
    <row r="817" spans="2:3" x14ac:dyDescent="0.25">
      <c r="B817" s="19"/>
      <c r="C817" s="19"/>
    </row>
    <row r="818" spans="2:3" x14ac:dyDescent="0.25">
      <c r="B818" s="19"/>
      <c r="C818" s="19"/>
    </row>
    <row r="819" spans="2:3" x14ac:dyDescent="0.25">
      <c r="B819" s="19"/>
      <c r="C819" s="19"/>
    </row>
    <row r="820" spans="2:3" x14ac:dyDescent="0.25">
      <c r="B820" s="19"/>
      <c r="C820" s="19"/>
    </row>
    <row r="821" spans="2:3" x14ac:dyDescent="0.25">
      <c r="B821" s="19"/>
      <c r="C821" s="19"/>
    </row>
    <row r="822" spans="2:3" x14ac:dyDescent="0.25">
      <c r="B822" s="19"/>
      <c r="C822" s="19"/>
    </row>
    <row r="823" spans="2:3" x14ac:dyDescent="0.25">
      <c r="B823" s="19"/>
      <c r="C823" s="19"/>
    </row>
    <row r="824" spans="2:3" x14ac:dyDescent="0.25">
      <c r="B824" s="19"/>
      <c r="C824" s="19"/>
    </row>
    <row r="825" spans="2:3" x14ac:dyDescent="0.25">
      <c r="B825" s="19"/>
      <c r="C825" s="19"/>
    </row>
    <row r="826" spans="2:3" x14ac:dyDescent="0.25">
      <c r="B826" s="19"/>
      <c r="C826" s="19"/>
    </row>
    <row r="827" spans="2:3" x14ac:dyDescent="0.25">
      <c r="B827" s="19"/>
      <c r="C827" s="19"/>
    </row>
    <row r="828" spans="2:3" x14ac:dyDescent="0.25">
      <c r="B828" s="19"/>
      <c r="C828" s="19"/>
    </row>
    <row r="829" spans="2:3" x14ac:dyDescent="0.25">
      <c r="B829" s="19"/>
      <c r="C829" s="19"/>
    </row>
    <row r="830" spans="2:3" x14ac:dyDescent="0.25">
      <c r="B830" s="19"/>
      <c r="C830" s="19"/>
    </row>
    <row r="831" spans="2:3" x14ac:dyDescent="0.25">
      <c r="B831" s="19"/>
      <c r="C831" s="19"/>
    </row>
    <row r="832" spans="2:3" x14ac:dyDescent="0.25">
      <c r="B832" s="19"/>
      <c r="C832" s="19"/>
    </row>
    <row r="833" spans="2:3" x14ac:dyDescent="0.25">
      <c r="B833" s="19"/>
      <c r="C833" s="19"/>
    </row>
    <row r="834" spans="2:3" x14ac:dyDescent="0.25">
      <c r="B834" s="19"/>
      <c r="C834" s="19"/>
    </row>
    <row r="835" spans="2:3" x14ac:dyDescent="0.25">
      <c r="B835" s="19"/>
      <c r="C835" s="19"/>
    </row>
    <row r="836" spans="2:3" x14ac:dyDescent="0.25">
      <c r="B836" s="19"/>
      <c r="C836" s="19"/>
    </row>
    <row r="837" spans="2:3" x14ac:dyDescent="0.25">
      <c r="B837" s="19"/>
      <c r="C837" s="19"/>
    </row>
    <row r="838" spans="2:3" x14ac:dyDescent="0.25">
      <c r="B838" s="19"/>
      <c r="C838" s="19"/>
    </row>
    <row r="839" spans="2:3" x14ac:dyDescent="0.25">
      <c r="B839" s="19"/>
      <c r="C839" s="19"/>
    </row>
    <row r="840" spans="2:3" x14ac:dyDescent="0.25">
      <c r="B840" s="19"/>
      <c r="C840" s="19"/>
    </row>
    <row r="841" spans="2:3" x14ac:dyDescent="0.25">
      <c r="B841" s="19"/>
      <c r="C841" s="19"/>
    </row>
    <row r="842" spans="2:3" x14ac:dyDescent="0.25">
      <c r="B842" s="19"/>
      <c r="C842" s="19"/>
    </row>
    <row r="843" spans="2:3" x14ac:dyDescent="0.25">
      <c r="B843" s="19"/>
      <c r="C843" s="19"/>
    </row>
    <row r="844" spans="2:3" x14ac:dyDescent="0.25">
      <c r="B844" s="19"/>
      <c r="C844" s="19"/>
    </row>
    <row r="845" spans="2:3" x14ac:dyDescent="0.25">
      <c r="B845" s="19"/>
      <c r="C845" s="19"/>
    </row>
    <row r="846" spans="2:3" x14ac:dyDescent="0.25">
      <c r="B846" s="19"/>
      <c r="C846" s="19"/>
    </row>
    <row r="847" spans="2:3" x14ac:dyDescent="0.25">
      <c r="B847" s="19"/>
      <c r="C847" s="19"/>
    </row>
    <row r="848" spans="2:3" x14ac:dyDescent="0.25">
      <c r="B848" s="19"/>
      <c r="C848" s="19"/>
    </row>
    <row r="849" spans="2:3" x14ac:dyDescent="0.25">
      <c r="B849" s="19"/>
      <c r="C849" s="19"/>
    </row>
    <row r="850" spans="2:3" x14ac:dyDescent="0.25">
      <c r="B850" s="19"/>
      <c r="C850" s="19"/>
    </row>
    <row r="851" spans="2:3" x14ac:dyDescent="0.25">
      <c r="B851" s="19"/>
      <c r="C851" s="19"/>
    </row>
    <row r="852" spans="2:3" x14ac:dyDescent="0.25">
      <c r="B852" s="19"/>
      <c r="C852" s="19"/>
    </row>
    <row r="853" spans="2:3" x14ac:dyDescent="0.25">
      <c r="B853" s="19"/>
      <c r="C853" s="19"/>
    </row>
    <row r="854" spans="2:3" x14ac:dyDescent="0.25">
      <c r="B854" s="19"/>
      <c r="C854" s="19"/>
    </row>
    <row r="855" spans="2:3" x14ac:dyDescent="0.25">
      <c r="B855" s="19"/>
      <c r="C855" s="19"/>
    </row>
    <row r="856" spans="2:3" x14ac:dyDescent="0.25">
      <c r="B856" s="19"/>
      <c r="C856" s="19"/>
    </row>
    <row r="857" spans="2:3" x14ac:dyDescent="0.25">
      <c r="B857" s="19"/>
      <c r="C857" s="19"/>
    </row>
    <row r="858" spans="2:3" x14ac:dyDescent="0.25">
      <c r="B858" s="19"/>
      <c r="C858" s="19"/>
    </row>
    <row r="859" spans="2:3" x14ac:dyDescent="0.25">
      <c r="B859" s="19"/>
      <c r="C859" s="19"/>
    </row>
    <row r="860" spans="2:3" x14ac:dyDescent="0.25">
      <c r="B860" s="19"/>
      <c r="C860" s="19"/>
    </row>
    <row r="861" spans="2:3" x14ac:dyDescent="0.25">
      <c r="B861" s="19"/>
      <c r="C861" s="19"/>
    </row>
    <row r="862" spans="2:3" x14ac:dyDescent="0.25">
      <c r="B862" s="19"/>
      <c r="C862" s="19"/>
    </row>
    <row r="863" spans="2:3" x14ac:dyDescent="0.25">
      <c r="B863" s="19"/>
      <c r="C863" s="19"/>
    </row>
    <row r="864" spans="2:3" x14ac:dyDescent="0.25">
      <c r="B864" s="19"/>
      <c r="C864" s="19"/>
    </row>
    <row r="865" spans="2:3" x14ac:dyDescent="0.25">
      <c r="B865" s="19"/>
      <c r="C865" s="19"/>
    </row>
    <row r="866" spans="2:3" x14ac:dyDescent="0.25">
      <c r="B866" s="19"/>
      <c r="C866" s="19"/>
    </row>
    <row r="867" spans="2:3" x14ac:dyDescent="0.25">
      <c r="B867" s="19"/>
      <c r="C867" s="19"/>
    </row>
    <row r="868" spans="2:3" x14ac:dyDescent="0.25">
      <c r="B868" s="19"/>
      <c r="C868" s="19"/>
    </row>
    <row r="869" spans="2:3" x14ac:dyDescent="0.25">
      <c r="B869" s="19"/>
      <c r="C869" s="19"/>
    </row>
    <row r="870" spans="2:3" x14ac:dyDescent="0.25">
      <c r="B870" s="19"/>
      <c r="C870" s="19"/>
    </row>
    <row r="871" spans="2:3" x14ac:dyDescent="0.25">
      <c r="B871" s="19"/>
      <c r="C871" s="19"/>
    </row>
    <row r="872" spans="2:3" x14ac:dyDescent="0.25">
      <c r="B872" s="19"/>
      <c r="C872" s="19"/>
    </row>
    <row r="873" spans="2:3" x14ac:dyDescent="0.25">
      <c r="B873" s="19"/>
      <c r="C873" s="19"/>
    </row>
    <row r="874" spans="2:3" x14ac:dyDescent="0.25">
      <c r="B874" s="19"/>
      <c r="C874" s="19"/>
    </row>
    <row r="875" spans="2:3" x14ac:dyDescent="0.25">
      <c r="B875" s="19"/>
      <c r="C875" s="19"/>
    </row>
    <row r="876" spans="2:3" x14ac:dyDescent="0.25">
      <c r="B876" s="19"/>
      <c r="C876" s="19"/>
    </row>
    <row r="877" spans="2:3" x14ac:dyDescent="0.25">
      <c r="B877" s="19"/>
      <c r="C877" s="19"/>
    </row>
    <row r="878" spans="2:3" x14ac:dyDescent="0.25">
      <c r="B878" s="19"/>
      <c r="C878" s="19"/>
    </row>
    <row r="879" spans="2:3" x14ac:dyDescent="0.25">
      <c r="B879" s="19"/>
      <c r="C879" s="19"/>
    </row>
    <row r="880" spans="2:3" x14ac:dyDescent="0.25">
      <c r="B880" s="19"/>
      <c r="C880" s="19"/>
    </row>
    <row r="881" spans="2:3" x14ac:dyDescent="0.25">
      <c r="B881" s="19"/>
      <c r="C881" s="19"/>
    </row>
    <row r="882" spans="2:3" x14ac:dyDescent="0.25">
      <c r="B882" s="19"/>
      <c r="C882" s="19"/>
    </row>
    <row r="883" spans="2:3" x14ac:dyDescent="0.25">
      <c r="B883" s="19"/>
      <c r="C883" s="19"/>
    </row>
    <row r="884" spans="2:3" x14ac:dyDescent="0.25">
      <c r="B884" s="19"/>
      <c r="C884" s="19"/>
    </row>
    <row r="885" spans="2:3" x14ac:dyDescent="0.25">
      <c r="B885" s="19"/>
      <c r="C885" s="19"/>
    </row>
    <row r="886" spans="2:3" x14ac:dyDescent="0.25">
      <c r="B886" s="19"/>
      <c r="C886" s="19"/>
    </row>
    <row r="887" spans="2:3" x14ac:dyDescent="0.25">
      <c r="B887" s="19"/>
      <c r="C887" s="19"/>
    </row>
    <row r="888" spans="2:3" x14ac:dyDescent="0.25">
      <c r="B888" s="19"/>
      <c r="C888" s="19"/>
    </row>
    <row r="889" spans="2:3" x14ac:dyDescent="0.25">
      <c r="B889" s="19"/>
      <c r="C889" s="19"/>
    </row>
    <row r="890" spans="2:3" x14ac:dyDescent="0.25">
      <c r="B890" s="19"/>
      <c r="C890" s="19"/>
    </row>
    <row r="891" spans="2:3" x14ac:dyDescent="0.25">
      <c r="B891" s="19"/>
      <c r="C891" s="19"/>
    </row>
    <row r="892" spans="2:3" x14ac:dyDescent="0.25">
      <c r="B892" s="19"/>
      <c r="C892" s="19"/>
    </row>
    <row r="893" spans="2:3" x14ac:dyDescent="0.25">
      <c r="B893" s="19"/>
      <c r="C893" s="19"/>
    </row>
    <row r="894" spans="2:3" x14ac:dyDescent="0.25">
      <c r="B894" s="19"/>
      <c r="C894" s="19"/>
    </row>
    <row r="895" spans="2:3" x14ac:dyDescent="0.25">
      <c r="B895" s="19"/>
      <c r="C895" s="19"/>
    </row>
    <row r="896" spans="2:3" x14ac:dyDescent="0.25">
      <c r="B896" s="19"/>
      <c r="C896" s="19"/>
    </row>
    <row r="897" spans="2:3" x14ac:dyDescent="0.25">
      <c r="B897" s="19"/>
      <c r="C897" s="19"/>
    </row>
    <row r="898" spans="2:3" x14ac:dyDescent="0.25">
      <c r="B898" s="19"/>
      <c r="C898" s="19"/>
    </row>
    <row r="899" spans="2:3" x14ac:dyDescent="0.25">
      <c r="B899" s="19"/>
      <c r="C899" s="19"/>
    </row>
    <row r="900" spans="2:3" x14ac:dyDescent="0.25">
      <c r="B900" s="19"/>
      <c r="C900" s="19"/>
    </row>
    <row r="901" spans="2:3" x14ac:dyDescent="0.25">
      <c r="B901" s="19"/>
      <c r="C901" s="19"/>
    </row>
    <row r="902" spans="2:3" x14ac:dyDescent="0.25">
      <c r="B902" s="19"/>
      <c r="C902" s="19"/>
    </row>
    <row r="903" spans="2:3" x14ac:dyDescent="0.25">
      <c r="B903" s="19"/>
      <c r="C903" s="19"/>
    </row>
    <row r="904" spans="2:3" x14ac:dyDescent="0.25">
      <c r="B904" s="19"/>
      <c r="C904" s="19"/>
    </row>
    <row r="905" spans="2:3" x14ac:dyDescent="0.25">
      <c r="B905" s="19"/>
      <c r="C905" s="19"/>
    </row>
    <row r="906" spans="2:3" x14ac:dyDescent="0.25">
      <c r="B906" s="19"/>
      <c r="C906" s="19"/>
    </row>
    <row r="907" spans="2:3" x14ac:dyDescent="0.25">
      <c r="B907" s="19"/>
      <c r="C907" s="19"/>
    </row>
    <row r="908" spans="2:3" x14ac:dyDescent="0.25">
      <c r="B908" s="19"/>
      <c r="C908" s="19"/>
    </row>
    <row r="909" spans="2:3" x14ac:dyDescent="0.25">
      <c r="B909" s="19"/>
      <c r="C909" s="19"/>
    </row>
    <row r="910" spans="2:3" x14ac:dyDescent="0.25">
      <c r="B910" s="19"/>
      <c r="C910" s="19"/>
    </row>
    <row r="911" spans="2:3" x14ac:dyDescent="0.25">
      <c r="B911" s="19"/>
      <c r="C911" s="19"/>
    </row>
    <row r="912" spans="2:3" x14ac:dyDescent="0.25">
      <c r="B912" s="19"/>
      <c r="C912" s="19"/>
    </row>
    <row r="913" spans="2:3" x14ac:dyDescent="0.25">
      <c r="B913" s="19"/>
      <c r="C913" s="19"/>
    </row>
    <row r="914" spans="2:3" x14ac:dyDescent="0.25">
      <c r="B914" s="19"/>
      <c r="C914" s="19"/>
    </row>
    <row r="915" spans="2:3" x14ac:dyDescent="0.25">
      <c r="B915" s="19"/>
      <c r="C915" s="19"/>
    </row>
    <row r="916" spans="2:3" x14ac:dyDescent="0.25">
      <c r="B916" s="19"/>
      <c r="C916" s="19"/>
    </row>
    <row r="917" spans="2:3" x14ac:dyDescent="0.25">
      <c r="B917" s="19"/>
      <c r="C917" s="19"/>
    </row>
    <row r="918" spans="2:3" x14ac:dyDescent="0.25">
      <c r="B918" s="19"/>
      <c r="C918" s="19"/>
    </row>
    <row r="919" spans="2:3" x14ac:dyDescent="0.25">
      <c r="B919" s="19"/>
      <c r="C919" s="19"/>
    </row>
    <row r="920" spans="2:3" x14ac:dyDescent="0.25">
      <c r="B920" s="19"/>
      <c r="C920" s="19"/>
    </row>
    <row r="921" spans="2:3" x14ac:dyDescent="0.25">
      <c r="B921" s="19"/>
      <c r="C921" s="19"/>
    </row>
    <row r="922" spans="2:3" x14ac:dyDescent="0.25">
      <c r="B922" s="19"/>
      <c r="C922" s="19"/>
    </row>
    <row r="923" spans="2:3" x14ac:dyDescent="0.25">
      <c r="B923" s="19"/>
      <c r="C923" s="19"/>
    </row>
    <row r="924" spans="2:3" x14ac:dyDescent="0.25">
      <c r="B924" s="19"/>
      <c r="C924" s="19"/>
    </row>
    <row r="925" spans="2:3" x14ac:dyDescent="0.25">
      <c r="B925" s="19"/>
      <c r="C925" s="19"/>
    </row>
    <row r="926" spans="2:3" x14ac:dyDescent="0.25">
      <c r="B926" s="19"/>
      <c r="C926" s="19"/>
    </row>
    <row r="927" spans="2:3" x14ac:dyDescent="0.25">
      <c r="B927" s="19"/>
      <c r="C927" s="19"/>
    </row>
    <row r="928" spans="2:3" x14ac:dyDescent="0.25">
      <c r="B928" s="19"/>
      <c r="C928" s="19"/>
    </row>
    <row r="929" spans="2:3" x14ac:dyDescent="0.25">
      <c r="B929" s="19"/>
      <c r="C929" s="19"/>
    </row>
    <row r="930" spans="2:3" x14ac:dyDescent="0.25">
      <c r="B930" s="19"/>
      <c r="C930" s="19"/>
    </row>
    <row r="931" spans="2:3" x14ac:dyDescent="0.25">
      <c r="B931" s="19"/>
      <c r="C931" s="19"/>
    </row>
    <row r="932" spans="2:3" x14ac:dyDescent="0.25">
      <c r="B932" s="19"/>
      <c r="C932" s="19"/>
    </row>
    <row r="933" spans="2:3" x14ac:dyDescent="0.25">
      <c r="B933" s="19"/>
      <c r="C933" s="19"/>
    </row>
    <row r="934" spans="2:3" x14ac:dyDescent="0.25">
      <c r="B934" s="19"/>
      <c r="C934" s="19"/>
    </row>
    <row r="935" spans="2:3" x14ac:dyDescent="0.25">
      <c r="B935" s="19"/>
      <c r="C935" s="19"/>
    </row>
    <row r="936" spans="2:3" x14ac:dyDescent="0.25">
      <c r="B936" s="19"/>
      <c r="C936" s="19"/>
    </row>
    <row r="937" spans="2:3" x14ac:dyDescent="0.25">
      <c r="B937" s="19"/>
      <c r="C937" s="19"/>
    </row>
    <row r="938" spans="2:3" x14ac:dyDescent="0.25">
      <c r="B938" s="19"/>
      <c r="C938" s="19"/>
    </row>
    <row r="939" spans="2:3" x14ac:dyDescent="0.25">
      <c r="B939" s="19"/>
      <c r="C939" s="19"/>
    </row>
    <row r="940" spans="2:3" x14ac:dyDescent="0.25">
      <c r="B940" s="19"/>
      <c r="C940" s="19"/>
    </row>
    <row r="941" spans="2:3" x14ac:dyDescent="0.25">
      <c r="B941" s="19"/>
      <c r="C941" s="19"/>
    </row>
    <row r="942" spans="2:3" x14ac:dyDescent="0.25">
      <c r="B942" s="19"/>
      <c r="C942" s="19"/>
    </row>
    <row r="943" spans="2:3" x14ac:dyDescent="0.25">
      <c r="B943" s="19"/>
      <c r="C943" s="19"/>
    </row>
    <row r="944" spans="2:3" x14ac:dyDescent="0.25">
      <c r="B944" s="19"/>
      <c r="C944" s="19"/>
    </row>
    <row r="945" spans="2:3" x14ac:dyDescent="0.25">
      <c r="B945" s="19"/>
      <c r="C945" s="19"/>
    </row>
    <row r="946" spans="2:3" x14ac:dyDescent="0.25">
      <c r="B946" s="19"/>
      <c r="C946" s="19"/>
    </row>
    <row r="947" spans="2:3" x14ac:dyDescent="0.25">
      <c r="B947" s="19"/>
      <c r="C947" s="19"/>
    </row>
    <row r="948" spans="2:3" x14ac:dyDescent="0.25">
      <c r="B948" s="19"/>
      <c r="C948" s="19"/>
    </row>
    <row r="949" spans="2:3" x14ac:dyDescent="0.25">
      <c r="B949" s="19"/>
      <c r="C949" s="19"/>
    </row>
    <row r="950" spans="2:3" x14ac:dyDescent="0.25">
      <c r="B950" s="19"/>
      <c r="C950" s="19"/>
    </row>
    <row r="951" spans="2:3" x14ac:dyDescent="0.25">
      <c r="B951" s="19"/>
      <c r="C951" s="19"/>
    </row>
    <row r="952" spans="2:3" x14ac:dyDescent="0.25">
      <c r="B952" s="19"/>
      <c r="C952" s="19"/>
    </row>
    <row r="953" spans="2:3" x14ac:dyDescent="0.25">
      <c r="B953" s="19"/>
      <c r="C953" s="19"/>
    </row>
    <row r="954" spans="2:3" x14ac:dyDescent="0.25">
      <c r="B954" s="19"/>
      <c r="C954" s="19"/>
    </row>
    <row r="955" spans="2:3" x14ac:dyDescent="0.25">
      <c r="B955" s="19"/>
      <c r="C955" s="19"/>
    </row>
    <row r="956" spans="2:3" x14ac:dyDescent="0.25">
      <c r="B956" s="19"/>
      <c r="C956" s="19"/>
    </row>
    <row r="957" spans="2:3" x14ac:dyDescent="0.25">
      <c r="B957" s="19"/>
      <c r="C957" s="19"/>
    </row>
    <row r="958" spans="2:3" x14ac:dyDescent="0.25">
      <c r="B958" s="19"/>
      <c r="C958" s="19"/>
    </row>
    <row r="959" spans="2:3" x14ac:dyDescent="0.25">
      <c r="B959" s="19"/>
      <c r="C959" s="19"/>
    </row>
    <row r="960" spans="2:3" x14ac:dyDescent="0.25">
      <c r="B960" s="19"/>
      <c r="C960" s="19"/>
    </row>
    <row r="961" spans="2:3" x14ac:dyDescent="0.25">
      <c r="B961" s="19"/>
      <c r="C961" s="19"/>
    </row>
    <row r="962" spans="2:3" x14ac:dyDescent="0.25">
      <c r="B962" s="19"/>
      <c r="C962" s="19"/>
    </row>
    <row r="963" spans="2:3" x14ac:dyDescent="0.25">
      <c r="B963" s="19"/>
      <c r="C963" s="19"/>
    </row>
    <row r="964" spans="2:3" x14ac:dyDescent="0.25">
      <c r="B964" s="19"/>
      <c r="C964" s="19"/>
    </row>
    <row r="965" spans="2:3" x14ac:dyDescent="0.25">
      <c r="B965" s="19"/>
      <c r="C965" s="19"/>
    </row>
    <row r="966" spans="2:3" x14ac:dyDescent="0.25">
      <c r="B966" s="19"/>
      <c r="C966" s="19"/>
    </row>
    <row r="967" spans="2:3" x14ac:dyDescent="0.25">
      <c r="B967" s="19"/>
      <c r="C967" s="19"/>
    </row>
    <row r="968" spans="2:3" x14ac:dyDescent="0.25">
      <c r="B968" s="19"/>
      <c r="C968" s="19"/>
    </row>
    <row r="969" spans="2:3" x14ac:dyDescent="0.25">
      <c r="B969" s="19"/>
      <c r="C969" s="19"/>
    </row>
    <row r="970" spans="2:3" x14ac:dyDescent="0.25">
      <c r="B970" s="19"/>
      <c r="C970" s="19"/>
    </row>
    <row r="971" spans="2:3" x14ac:dyDescent="0.25">
      <c r="B971" s="19"/>
      <c r="C971" s="19"/>
    </row>
    <row r="972" spans="2:3" x14ac:dyDescent="0.25">
      <c r="B972" s="19"/>
      <c r="C972" s="19"/>
    </row>
    <row r="973" spans="2:3" x14ac:dyDescent="0.25">
      <c r="B973" s="19"/>
      <c r="C973" s="19"/>
    </row>
    <row r="974" spans="2:3" x14ac:dyDescent="0.25">
      <c r="B974" s="19"/>
      <c r="C974" s="19"/>
    </row>
    <row r="975" spans="2:3" x14ac:dyDescent="0.25">
      <c r="B975" s="19"/>
      <c r="C975" s="19"/>
    </row>
    <row r="976" spans="2:3" x14ac:dyDescent="0.25">
      <c r="B976" s="19"/>
      <c r="C976" s="19"/>
    </row>
    <row r="977" spans="2:3" x14ac:dyDescent="0.25">
      <c r="B977" s="19"/>
      <c r="C977" s="19"/>
    </row>
    <row r="978" spans="2:3" x14ac:dyDescent="0.25">
      <c r="B978" s="19"/>
      <c r="C978" s="19"/>
    </row>
    <row r="979" spans="2:3" x14ac:dyDescent="0.25">
      <c r="B979" s="19"/>
      <c r="C979" s="19"/>
    </row>
    <row r="980" spans="2:3" x14ac:dyDescent="0.25">
      <c r="B980" s="19"/>
      <c r="C980" s="19"/>
    </row>
    <row r="981" spans="2:3" x14ac:dyDescent="0.25">
      <c r="B981" s="19"/>
      <c r="C981" s="19"/>
    </row>
    <row r="982" spans="2:3" x14ac:dyDescent="0.25">
      <c r="B982" s="19"/>
      <c r="C982" s="19"/>
    </row>
    <row r="983" spans="2:3" x14ac:dyDescent="0.25">
      <c r="B983" s="19"/>
      <c r="C983" s="19"/>
    </row>
    <row r="984" spans="2:3" x14ac:dyDescent="0.25">
      <c r="B984" s="19"/>
      <c r="C984" s="19"/>
    </row>
    <row r="985" spans="2:3" x14ac:dyDescent="0.25">
      <c r="B985" s="19"/>
      <c r="C985" s="19"/>
    </row>
    <row r="986" spans="2:3" x14ac:dyDescent="0.25">
      <c r="B986" s="19"/>
      <c r="C986" s="19"/>
    </row>
    <row r="987" spans="2:3" x14ac:dyDescent="0.25">
      <c r="B987" s="19"/>
      <c r="C987" s="19"/>
    </row>
    <row r="988" spans="2:3" x14ac:dyDescent="0.25">
      <c r="B988" s="19"/>
      <c r="C988" s="19"/>
    </row>
    <row r="989" spans="2:3" x14ac:dyDescent="0.25">
      <c r="B989" s="19"/>
      <c r="C989" s="19"/>
    </row>
    <row r="990" spans="2:3" x14ac:dyDescent="0.25">
      <c r="B990" s="19"/>
      <c r="C990" s="19"/>
    </row>
    <row r="991" spans="2:3" x14ac:dyDescent="0.25">
      <c r="B991" s="19"/>
      <c r="C991" s="19"/>
    </row>
    <row r="992" spans="2:3" x14ac:dyDescent="0.25">
      <c r="B992" s="19"/>
      <c r="C992" s="19"/>
    </row>
    <row r="993" spans="2:3" x14ac:dyDescent="0.25">
      <c r="B993" s="19"/>
      <c r="C993" s="19"/>
    </row>
    <row r="994" spans="2:3" x14ac:dyDescent="0.25">
      <c r="B994" s="19"/>
      <c r="C994" s="19"/>
    </row>
    <row r="995" spans="2:3" x14ac:dyDescent="0.25">
      <c r="B995" s="19"/>
      <c r="C995" s="19"/>
    </row>
    <row r="996" spans="2:3" x14ac:dyDescent="0.25">
      <c r="B996" s="19"/>
      <c r="C996" s="19"/>
    </row>
    <row r="997" spans="2:3" x14ac:dyDescent="0.25">
      <c r="B997" s="19"/>
      <c r="C997" s="19"/>
    </row>
    <row r="998" spans="2:3" x14ac:dyDescent="0.25">
      <c r="B998" s="19"/>
      <c r="C998" s="19"/>
    </row>
    <row r="999" spans="2:3" x14ac:dyDescent="0.25">
      <c r="B999" s="19"/>
      <c r="C999" s="19"/>
    </row>
    <row r="1000" spans="2:3" x14ac:dyDescent="0.25">
      <c r="B1000" s="19"/>
      <c r="C1000" s="19"/>
    </row>
    <row r="1001" spans="2:3" x14ac:dyDescent="0.25">
      <c r="B1001" s="19"/>
      <c r="C1001" s="19"/>
    </row>
    <row r="1002" spans="2:3" x14ac:dyDescent="0.25">
      <c r="B1002" s="19"/>
      <c r="C1002" s="19"/>
    </row>
    <row r="1003" spans="2:3" x14ac:dyDescent="0.25">
      <c r="B1003" s="19"/>
      <c r="C1003" s="19"/>
    </row>
  </sheetData>
  <sheetProtection sheet="1" objects="1" scenarios="1" formatCells="0" formatColumns="0" formatRows="0"/>
  <mergeCells count="1">
    <mergeCell ref="H4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3B7E-18EC-4A2F-BCAF-9643E7DC2B87}">
  <sheetPr codeName="Sheet4"/>
  <dimension ref="A1:W1004"/>
  <sheetViews>
    <sheetView topLeftCell="A12" workbookViewId="0">
      <selection activeCell="G26" sqref="G26"/>
    </sheetView>
  </sheetViews>
  <sheetFormatPr defaultRowHeight="15" x14ac:dyDescent="0.25"/>
  <cols>
    <col min="1" max="1" width="24.7109375" style="5" customWidth="1"/>
    <col min="2" max="2" width="21.85546875" style="5" bestFit="1" customWidth="1"/>
    <col min="3" max="3" width="57.42578125" style="17" bestFit="1" customWidth="1"/>
    <col min="4" max="4" width="19.140625" style="17" bestFit="1" customWidth="1"/>
    <col min="5" max="7" width="13.7109375" style="17" customWidth="1"/>
    <col min="8" max="8" width="2.7109375" style="6" customWidth="1"/>
    <col min="9" max="9" width="15.7109375" style="5" customWidth="1"/>
    <col min="10" max="10" width="11.42578125" style="5" customWidth="1"/>
    <col min="11" max="11" width="15.28515625" style="5" bestFit="1" customWidth="1"/>
    <col min="12" max="12" width="12.42578125" style="5" bestFit="1" customWidth="1"/>
    <col min="13" max="16" width="13.28515625" style="5" customWidth="1"/>
    <col min="17" max="17" width="12" style="5" customWidth="1"/>
    <col min="18" max="18" width="11.7109375" style="5" customWidth="1"/>
    <col min="19" max="19" width="11.28515625" style="5" bestFit="1" customWidth="1"/>
    <col min="20" max="20" width="16.85546875" style="5" customWidth="1"/>
    <col min="21" max="21" width="16.140625" style="5" bestFit="1" customWidth="1"/>
    <col min="22" max="22" width="30.85546875" style="5" bestFit="1" customWidth="1"/>
    <col min="23" max="23" width="74.42578125" style="5" bestFit="1" customWidth="1"/>
    <col min="24" max="26" width="9.140625" style="5"/>
    <col min="27" max="27" width="10" style="5" customWidth="1"/>
    <col min="28" max="16384" width="9.140625" style="5"/>
  </cols>
  <sheetData>
    <row r="1" spans="1:23" x14ac:dyDescent="0.25">
      <c r="A1" s="7" t="s">
        <v>30</v>
      </c>
      <c r="B1" s="17" t="s">
        <v>48</v>
      </c>
      <c r="C1" s="7" t="s">
        <v>35</v>
      </c>
      <c r="D1" s="17" t="s">
        <v>37</v>
      </c>
    </row>
    <row r="2" spans="1:23" x14ac:dyDescent="0.25">
      <c r="A2" s="10"/>
      <c r="C2" s="18"/>
    </row>
    <row r="3" spans="1:23" s="3" customFormat="1" x14ac:dyDescent="0.25">
      <c r="A3" s="8" t="s">
        <v>40</v>
      </c>
      <c r="B3" s="8" t="s">
        <v>101</v>
      </c>
      <c r="C3" s="7" t="s">
        <v>11</v>
      </c>
      <c r="D3" s="7" t="s">
        <v>29</v>
      </c>
      <c r="E3" s="7" t="s">
        <v>33</v>
      </c>
      <c r="F3" s="7" t="s">
        <v>34</v>
      </c>
      <c r="G3" s="7" t="s">
        <v>32</v>
      </c>
      <c r="H3" s="4"/>
      <c r="I3" s="9" t="s">
        <v>149</v>
      </c>
      <c r="J3" s="9" t="s">
        <v>150</v>
      </c>
      <c r="K3" s="9" t="s">
        <v>151</v>
      </c>
      <c r="L3" s="9" t="s">
        <v>152</v>
      </c>
      <c r="M3" s="9" t="s">
        <v>31</v>
      </c>
      <c r="N3" s="9" t="s">
        <v>33</v>
      </c>
      <c r="O3" s="9" t="s">
        <v>34</v>
      </c>
      <c r="P3" s="9" t="s">
        <v>32</v>
      </c>
      <c r="Q3" s="9" t="s">
        <v>36</v>
      </c>
      <c r="R3" s="9" t="s">
        <v>39</v>
      </c>
      <c r="S3" s="9" t="s">
        <v>138</v>
      </c>
      <c r="T3" s="9" t="s">
        <v>0</v>
      </c>
      <c r="U3" s="9" t="s">
        <v>1</v>
      </c>
      <c r="V3" s="9" t="s">
        <v>11</v>
      </c>
      <c r="W3" s="9" t="s">
        <v>99</v>
      </c>
    </row>
    <row r="4" spans="1:23" x14ac:dyDescent="0.25">
      <c r="A4" s="5" cm="1">
        <f t="array" ref="A4">ROUNDDOWN(
_xlfn.IFS(R4="Crafted",
L4*K4*M4*P4*S4,
R4="Inorganic",
L4*I4*M4*(N4+O4+P4)*Q4*S4,
R4="Organic",
L4*J4*M4*(N4+O4+P4)*S4,
TRUE,0),2)</f>
        <v>7.98</v>
      </c>
      <c r="B4" s="5">
        <f t="shared" ref="B4:B67" si="0">IF(D4="","",VLOOKUP(D4,resource_list,7,FALSE))</f>
        <v>54.54</v>
      </c>
      <c r="C4" s="17" t="s">
        <v>51</v>
      </c>
      <c r="D4" s="17" t="s">
        <v>2</v>
      </c>
      <c r="E4" s="17">
        <v>3</v>
      </c>
      <c r="F4" s="17">
        <v>0</v>
      </c>
      <c r="G4" s="17">
        <v>0</v>
      </c>
      <c r="I4" s="5">
        <f t="shared" ref="I4:I67" si="1">IF($C4="","",IF(VLOOKUP($C4,locations_outposts,5,FALSE)&gt;0, 1.1^VLOOKUP($C4,locations_outposts,5,FALSE),1))</f>
        <v>1</v>
      </c>
      <c r="J4" s="5">
        <f t="shared" ref="J4:J67" si="2">IF($C4="","",IF(VLOOKUP($C4,locations_outposts,6,FALSE)&gt;0, 1.1^VLOOKUP($C4,locations_outposts,6,FALSE),1))</f>
        <v>1</v>
      </c>
      <c r="K4" s="5">
        <f t="shared" ref="K4:K67" si="3">IF($C4="","",IF(VLOOKUP($C4,locations_outposts,7,FALSE)&gt;0, 1.1^VLOOKUP($C4,locations_outposts,7,FALSE),1))</f>
        <v>1</v>
      </c>
      <c r="L4" s="5">
        <f t="shared" ref="L4:L67" si="4">IF($C4="","",IF(VLOOKUP($C4,locations_outposts,8,FALSE)&gt;0, 1.05^VLOOKUP($C4,locations_outposts,8,FALSE),1))</f>
        <v>1</v>
      </c>
      <c r="M4" s="5">
        <f t="shared" ref="M4:M20" si="5">IF($B$1="Yes",1.05,1)</f>
        <v>1</v>
      </c>
      <c r="N4" s="5">
        <f t="shared" ref="N4:N67" si="6">IF(D4="",0,VLOOKUP(D4,resource_list,2,FALSE)*E4)</f>
        <v>3.99</v>
      </c>
      <c r="O4" s="5">
        <f t="shared" ref="O4:O67" si="7">IF(D4="",0,VLOOKUP(D4,resource_list,3,FALSE)*F4)</f>
        <v>0</v>
      </c>
      <c r="P4" s="5">
        <f t="shared" ref="P4:P67" si="8">IF(D4="",0,VLOOKUP(D4,resource_list,4,FALSE)*G4)</f>
        <v>0</v>
      </c>
      <c r="Q4" s="5">
        <f t="shared" ref="Q4:Q20" si="9">IF($D$1="Yes",2,1)</f>
        <v>2</v>
      </c>
      <c r="R4" s="5" t="str">
        <f t="shared" ref="R4:R67" si="10">IF(D4="","",VLOOKUP(D4,resource_list,5,FALSE))</f>
        <v>Inorganic</v>
      </c>
      <c r="S4" s="5">
        <f t="shared" ref="S4:S67" si="11">IF(C4="", "",  IF(VLOOKUP(C4,locations_outposts,9,FALSE)="No", 1, 1.1))</f>
        <v>1</v>
      </c>
      <c r="T4" s="5" t="str">
        <f t="shared" ref="T4:T67" si="12">IF($C4&lt;&gt;"",VLOOKUP($C4,locations_outposts,2,FALSE),"")</f>
        <v>Carinae</v>
      </c>
      <c r="U4" s="5" t="str">
        <f t="shared" ref="U4:U67" si="13">IF($C4&lt;&gt;"",VLOOKUP($C4,locations_outposts,3,FALSE),"")</f>
        <v>Carinae III-a</v>
      </c>
      <c r="V4" s="5" t="str">
        <f t="shared" ref="V4:V67" si="14">IF($C4&lt;&gt;"",VLOOKUP($C4,locations_outposts,4,FALSE),"")</f>
        <v>Outpost 1</v>
      </c>
      <c r="W4" s="5" t="str">
        <f t="shared" ref="W4:W67" si="15">IF(C4&lt;&gt;"",IF(D4&lt;&gt;"",_xlfn.CONCAT(C4," - ",D4),""),"")</f>
        <v>Carinae - Carinae III-a - Outpost 1 - Rothicite</v>
      </c>
    </row>
    <row r="5" spans="1:23" x14ac:dyDescent="0.25">
      <c r="A5" s="5" cm="1">
        <f t="array" ref="A5">ROUNDDOWN(
_xlfn.IFS(R5="Crafted",
L5*K5*M5*P5*S5,
R5="Inorganic",
L5*I5*M5*(N5+O5+P5)*Q5*S5,
R5="Organic",
L5*J5*M5*(N5+O5+P5)*S5,
TRUE,0),2)</f>
        <v>23.94</v>
      </c>
      <c r="B5" s="5">
        <f t="shared" si="0"/>
        <v>54.54</v>
      </c>
      <c r="C5" s="17" t="s">
        <v>52</v>
      </c>
      <c r="D5" s="17" t="s">
        <v>2</v>
      </c>
      <c r="E5" s="17">
        <v>9</v>
      </c>
      <c r="F5" s="17">
        <v>0</v>
      </c>
      <c r="G5" s="17">
        <v>0</v>
      </c>
      <c r="I5" s="5">
        <f t="shared" si="1"/>
        <v>1</v>
      </c>
      <c r="J5" s="5">
        <f t="shared" si="2"/>
        <v>1</v>
      </c>
      <c r="K5" s="5">
        <f t="shared" si="3"/>
        <v>1</v>
      </c>
      <c r="L5" s="5">
        <f t="shared" si="4"/>
        <v>1</v>
      </c>
      <c r="M5" s="5">
        <f t="shared" si="5"/>
        <v>1</v>
      </c>
      <c r="N5" s="5">
        <f t="shared" si="6"/>
        <v>11.97</v>
      </c>
      <c r="O5" s="5">
        <f t="shared" si="7"/>
        <v>0</v>
      </c>
      <c r="P5" s="5">
        <f t="shared" si="8"/>
        <v>0</v>
      </c>
      <c r="Q5" s="5">
        <f t="shared" si="9"/>
        <v>2</v>
      </c>
      <c r="R5" s="5" t="str">
        <f t="shared" si="10"/>
        <v>Inorganic</v>
      </c>
      <c r="S5" s="5">
        <f t="shared" si="11"/>
        <v>1</v>
      </c>
      <c r="T5" s="5" t="str">
        <f t="shared" si="12"/>
        <v>Carinae</v>
      </c>
      <c r="U5" s="5" t="str">
        <f t="shared" si="13"/>
        <v>Carinae III-a</v>
      </c>
      <c r="V5" s="5" t="str">
        <f t="shared" si="14"/>
        <v>Outpost 3</v>
      </c>
      <c r="W5" s="5" t="str">
        <f t="shared" si="15"/>
        <v>Carinae - Carinae III-a - Outpost 3 - Rothicite</v>
      </c>
    </row>
    <row r="6" spans="1:23" x14ac:dyDescent="0.25">
      <c r="A6" s="5" cm="1">
        <f t="array" ref="A6">ROUNDDOWN(
_xlfn.IFS(R6="Crafted",
L6*K6*M6*P6*S6,
R6="Inorganic",
L6*I6*M6*(N6+O6+P6)*Q6*S6,
R6="Organic",
L6*J6*M6*(N6+O6+P6)*S6,
TRUE,0),2)</f>
        <v>14.98</v>
      </c>
      <c r="B6" s="5">
        <f t="shared" si="0"/>
        <v>236.84</v>
      </c>
      <c r="C6" s="17" t="s">
        <v>98</v>
      </c>
      <c r="D6" s="17" t="s">
        <v>5</v>
      </c>
      <c r="E6" s="17">
        <v>1</v>
      </c>
      <c r="F6" s="17">
        <v>2</v>
      </c>
      <c r="G6" s="17">
        <v>0</v>
      </c>
      <c r="I6" s="5">
        <f t="shared" si="1"/>
        <v>1</v>
      </c>
      <c r="J6" s="5">
        <f t="shared" si="2"/>
        <v>1</v>
      </c>
      <c r="K6" s="5">
        <f t="shared" si="3"/>
        <v>1</v>
      </c>
      <c r="L6" s="5">
        <f t="shared" si="4"/>
        <v>1</v>
      </c>
      <c r="M6" s="5">
        <f t="shared" si="5"/>
        <v>1</v>
      </c>
      <c r="N6" s="5">
        <f t="shared" si="6"/>
        <v>3.33</v>
      </c>
      <c r="O6" s="5">
        <f t="shared" si="7"/>
        <v>4.16</v>
      </c>
      <c r="P6" s="5">
        <f t="shared" si="8"/>
        <v>0</v>
      </c>
      <c r="Q6" s="5">
        <f t="shared" si="9"/>
        <v>2</v>
      </c>
      <c r="R6" s="5" t="str">
        <f t="shared" si="10"/>
        <v>Inorganic</v>
      </c>
      <c r="S6" s="5">
        <f t="shared" si="11"/>
        <v>1</v>
      </c>
      <c r="T6" s="5" t="str">
        <f>IF($C6&lt;&gt;"",VLOOKUP($C6,locations_outposts,2,FALSE),"")</f>
        <v>Heisenberg</v>
      </c>
      <c r="U6" s="5" t="str">
        <f t="shared" si="13"/>
        <v>Heisenberg VIII-a</v>
      </c>
      <c r="V6" s="5" t="str">
        <f t="shared" si="14"/>
        <v>Outpost 1 - Li</v>
      </c>
      <c r="W6" s="5" t="str">
        <f t="shared" si="15"/>
        <v>Heisenberg - Heisenberg VIII-a - Outpost 1 - Li - Lithium</v>
      </c>
    </row>
    <row r="7" spans="1:23" x14ac:dyDescent="0.25">
      <c r="A7" s="5" cm="1">
        <f t="array" ref="A7">ROUNDDOWN(
_xlfn.IFS(R7="Crafted",
L7*K7*M7*P7*S7,
R7="Inorganic",
L7*I7*M7*(N7+O7+P7)*Q7*S7,
R7="Organic",
L7*J7*M7*(N7+O7+P7)*S7,
TRUE,0),2)</f>
        <v>7.56</v>
      </c>
      <c r="B7" s="5">
        <f t="shared" si="0"/>
        <v>37.5</v>
      </c>
      <c r="C7" s="17" t="s">
        <v>86</v>
      </c>
      <c r="D7" s="17" t="s">
        <v>74</v>
      </c>
      <c r="E7" s="17">
        <v>0</v>
      </c>
      <c r="F7" s="17">
        <v>0</v>
      </c>
      <c r="G7" s="17">
        <v>2</v>
      </c>
      <c r="I7" s="5">
        <f t="shared" si="1"/>
        <v>1</v>
      </c>
      <c r="J7" s="5">
        <f t="shared" si="2"/>
        <v>1</v>
      </c>
      <c r="K7" s="5">
        <f t="shared" si="3"/>
        <v>1</v>
      </c>
      <c r="L7" s="5">
        <f t="shared" si="4"/>
        <v>1</v>
      </c>
      <c r="M7" s="5">
        <f t="shared" si="5"/>
        <v>1</v>
      </c>
      <c r="N7" s="5">
        <f t="shared" si="6"/>
        <v>0</v>
      </c>
      <c r="O7" s="5">
        <f t="shared" si="7"/>
        <v>0</v>
      </c>
      <c r="P7" s="5">
        <f t="shared" si="8"/>
        <v>7.56</v>
      </c>
      <c r="Q7" s="5">
        <f t="shared" si="9"/>
        <v>2</v>
      </c>
      <c r="R7" s="5" t="str">
        <f t="shared" si="10"/>
        <v>Crafted</v>
      </c>
      <c r="S7" s="5">
        <f t="shared" si="11"/>
        <v>1</v>
      </c>
      <c r="T7" s="5" t="str">
        <f t="shared" si="12"/>
        <v>Kumasi</v>
      </c>
      <c r="U7" s="5" t="str">
        <f t="shared" si="13"/>
        <v>Kumasi VII-a</v>
      </c>
      <c r="V7" s="5" t="str">
        <f t="shared" si="14"/>
        <v>Outpost 1 - Nd, Iso Mag, &amp; Iso Cool</v>
      </c>
      <c r="W7" s="5" t="str">
        <f t="shared" si="15"/>
        <v>Kumasi - Kumasi VII-a - Outpost 1 - Nd, Iso Mag, &amp; Iso Cool - Supercooled Magnet</v>
      </c>
    </row>
    <row r="8" spans="1:23" x14ac:dyDescent="0.25">
      <c r="A8" s="5" cm="1">
        <f t="array" ref="A8">ROUNDDOWN(
_xlfn.IFS(R8="Crafted",
L8*K8*M8*P8*S8,
R8="Inorganic",
L8*I8*M8*(N8+O8+P8)*Q8*S8,
R8="Organic",
L8*J8*M8*(N8+O8+P8)*S8,
TRUE,0),2)</f>
        <v>23.38</v>
      </c>
      <c r="B8" s="5">
        <f t="shared" si="0"/>
        <v>150</v>
      </c>
      <c r="C8" s="17" t="s">
        <v>86</v>
      </c>
      <c r="D8" s="17" t="s">
        <v>75</v>
      </c>
      <c r="E8" s="17">
        <v>7</v>
      </c>
      <c r="F8" s="17">
        <v>0</v>
      </c>
      <c r="G8" s="17">
        <v>0</v>
      </c>
      <c r="I8" s="5">
        <f t="shared" si="1"/>
        <v>1</v>
      </c>
      <c r="J8" s="5">
        <f t="shared" si="2"/>
        <v>1</v>
      </c>
      <c r="K8" s="5">
        <f t="shared" si="3"/>
        <v>1</v>
      </c>
      <c r="L8" s="5">
        <f t="shared" si="4"/>
        <v>1</v>
      </c>
      <c r="M8" s="5">
        <f t="shared" si="5"/>
        <v>1</v>
      </c>
      <c r="N8" s="5">
        <f t="shared" si="6"/>
        <v>11.69</v>
      </c>
      <c r="O8" s="5">
        <f t="shared" si="7"/>
        <v>0</v>
      </c>
      <c r="P8" s="5">
        <f t="shared" si="8"/>
        <v>0</v>
      </c>
      <c r="Q8" s="5">
        <f t="shared" si="9"/>
        <v>2</v>
      </c>
      <c r="R8" s="5" t="str">
        <f t="shared" si="10"/>
        <v>Inorganic</v>
      </c>
      <c r="S8" s="5">
        <f t="shared" si="11"/>
        <v>1</v>
      </c>
      <c r="T8" s="5" t="str">
        <f t="shared" si="12"/>
        <v>Kumasi</v>
      </c>
      <c r="U8" s="5" t="str">
        <f t="shared" si="13"/>
        <v>Kumasi VII-a</v>
      </c>
      <c r="V8" s="5" t="str">
        <f t="shared" si="14"/>
        <v>Outpost 1 - Nd, Iso Mag, &amp; Iso Cool</v>
      </c>
      <c r="W8" s="5" t="str">
        <f t="shared" si="15"/>
        <v>Kumasi - Kumasi VII-a - Outpost 1 - Nd, Iso Mag, &amp; Iso Cool - Neodymium</v>
      </c>
    </row>
    <row r="9" spans="1:23" x14ac:dyDescent="0.25">
      <c r="A9" s="5" cm="1">
        <f t="array" ref="A9">ROUNDDOWN(
_xlfn.IFS(R9="Crafted",
L9*K9*M9*P9*S9,
R9="Inorganic",
L9*I9*M9*(N9+O9+P9)*Q9*S9,
R9="Organic",
L9*J9*M9*(N9+O9+P9)*S9,
TRUE,0),2)</f>
        <v>7.57</v>
      </c>
      <c r="B9" s="5">
        <f t="shared" si="0"/>
        <v>66.66</v>
      </c>
      <c r="C9" s="17" t="s">
        <v>86</v>
      </c>
      <c r="D9" s="17" t="s">
        <v>76</v>
      </c>
      <c r="E9" s="17">
        <v>0</v>
      </c>
      <c r="F9" s="17">
        <v>0</v>
      </c>
      <c r="G9" s="17">
        <v>1</v>
      </c>
      <c r="I9" s="5">
        <f t="shared" si="1"/>
        <v>1</v>
      </c>
      <c r="J9" s="5">
        <f t="shared" si="2"/>
        <v>1</v>
      </c>
      <c r="K9" s="5">
        <f t="shared" si="3"/>
        <v>1</v>
      </c>
      <c r="L9" s="5">
        <f t="shared" si="4"/>
        <v>1</v>
      </c>
      <c r="M9" s="5">
        <f t="shared" si="5"/>
        <v>1</v>
      </c>
      <c r="N9" s="5">
        <f t="shared" si="6"/>
        <v>0</v>
      </c>
      <c r="O9" s="5">
        <f t="shared" si="7"/>
        <v>0</v>
      </c>
      <c r="P9" s="5">
        <f t="shared" si="8"/>
        <v>7.57</v>
      </c>
      <c r="Q9" s="5">
        <f t="shared" si="9"/>
        <v>2</v>
      </c>
      <c r="R9" s="5" t="str">
        <f t="shared" si="10"/>
        <v>Crafted</v>
      </c>
      <c r="S9" s="5">
        <f t="shared" si="11"/>
        <v>1</v>
      </c>
      <c r="T9" s="5" t="str">
        <f t="shared" si="12"/>
        <v>Kumasi</v>
      </c>
      <c r="U9" s="5" t="str">
        <f t="shared" si="13"/>
        <v>Kumasi VII-a</v>
      </c>
      <c r="V9" s="5" t="str">
        <f t="shared" si="14"/>
        <v>Outpost 1 - Nd, Iso Mag, &amp; Iso Cool</v>
      </c>
      <c r="W9" s="5" t="str">
        <f t="shared" si="15"/>
        <v>Kumasi - Kumasi VII-a - Outpost 1 - Nd, Iso Mag, &amp; Iso Cool - Isocentered Magnet</v>
      </c>
    </row>
    <row r="10" spans="1:23" x14ac:dyDescent="0.25">
      <c r="A10" s="5" cm="1">
        <f t="array" ref="A10">ROUNDDOWN(
_xlfn.IFS(R10="Crafted",
L10*K10*M10*P10*S10,
R10="Inorganic",
L10*I10*M10*(N10+O10+P10)*Q10*S10,
R10="Organic",
L10*J10*M10*(N10+O10+P10)*S10,
TRUE,0),2)</f>
        <v>7.78</v>
      </c>
      <c r="B10" s="5">
        <f t="shared" si="0"/>
        <v>150</v>
      </c>
      <c r="C10" s="17" t="s">
        <v>85</v>
      </c>
      <c r="D10" s="17" t="s">
        <v>78</v>
      </c>
      <c r="E10" s="17">
        <v>0</v>
      </c>
      <c r="F10" s="17">
        <v>2</v>
      </c>
      <c r="G10" s="17">
        <v>1</v>
      </c>
      <c r="I10" s="5">
        <f t="shared" si="1"/>
        <v>1</v>
      </c>
      <c r="J10" s="5">
        <f t="shared" si="2"/>
        <v>1</v>
      </c>
      <c r="K10" s="5">
        <f t="shared" si="3"/>
        <v>1</v>
      </c>
      <c r="L10" s="5">
        <f t="shared" si="4"/>
        <v>1</v>
      </c>
      <c r="M10" s="5">
        <f t="shared" si="5"/>
        <v>1</v>
      </c>
      <c r="N10" s="5">
        <f t="shared" si="6"/>
        <v>0</v>
      </c>
      <c r="O10" s="5">
        <f t="shared" si="7"/>
        <v>2.78</v>
      </c>
      <c r="P10" s="5">
        <f t="shared" si="8"/>
        <v>1.1100000000000001</v>
      </c>
      <c r="Q10" s="5">
        <f t="shared" si="9"/>
        <v>2</v>
      </c>
      <c r="R10" s="5" t="str">
        <f t="shared" si="10"/>
        <v>Inorganic</v>
      </c>
      <c r="S10" s="5">
        <f t="shared" si="11"/>
        <v>1</v>
      </c>
      <c r="T10" s="5" t="str">
        <f t="shared" si="12"/>
        <v>Cheyenne</v>
      </c>
      <c r="U10" s="5" t="str">
        <f t="shared" si="13"/>
        <v>Skink</v>
      </c>
      <c r="V10" s="5" t="str">
        <f t="shared" si="14"/>
        <v>Outpost 1 - Co &amp; Ni</v>
      </c>
      <c r="W10" s="5" t="str">
        <f t="shared" si="15"/>
        <v>Cheyenne - Skink - Outpost 1 - Co &amp; Ni - Colbalt</v>
      </c>
    </row>
    <row r="11" spans="1:23" x14ac:dyDescent="0.25">
      <c r="A11" s="5" cm="1">
        <f t="array" ref="A11">ROUNDDOWN(
_xlfn.IFS(R11="Crafted",
L11*K11*M11*P11*S11,
R11="Inorganic",
L11*I11*M11*(N11+O11+P11)*Q11*S11,
R11="Organic",
L11*J11*M11*(N11+O11+P11)*S11,
TRUE,0),2)</f>
        <v>7.5</v>
      </c>
      <c r="B11" s="5">
        <f t="shared" si="0"/>
        <v>150</v>
      </c>
      <c r="C11" s="17" t="s">
        <v>85</v>
      </c>
      <c r="D11" s="17" t="s">
        <v>77</v>
      </c>
      <c r="E11" s="17">
        <v>0</v>
      </c>
      <c r="F11" s="17">
        <v>1</v>
      </c>
      <c r="G11" s="17">
        <v>1</v>
      </c>
      <c r="I11" s="5">
        <f t="shared" si="1"/>
        <v>1</v>
      </c>
      <c r="J11" s="5">
        <f t="shared" si="2"/>
        <v>1</v>
      </c>
      <c r="K11" s="5">
        <f t="shared" si="3"/>
        <v>1</v>
      </c>
      <c r="L11" s="5">
        <f t="shared" si="4"/>
        <v>1</v>
      </c>
      <c r="M11" s="5">
        <f t="shared" si="5"/>
        <v>1</v>
      </c>
      <c r="N11" s="5">
        <f t="shared" si="6"/>
        <v>0</v>
      </c>
      <c r="O11" s="5">
        <f t="shared" si="7"/>
        <v>2.08</v>
      </c>
      <c r="P11" s="5">
        <f t="shared" si="8"/>
        <v>1.67</v>
      </c>
      <c r="Q11" s="5">
        <f t="shared" si="9"/>
        <v>2</v>
      </c>
      <c r="R11" s="5" t="str">
        <f t="shared" si="10"/>
        <v>Inorganic</v>
      </c>
      <c r="S11" s="5">
        <f t="shared" si="11"/>
        <v>1</v>
      </c>
      <c r="T11" s="5" t="str">
        <f t="shared" si="12"/>
        <v>Cheyenne</v>
      </c>
      <c r="U11" s="5" t="str">
        <f t="shared" si="13"/>
        <v>Skink</v>
      </c>
      <c r="V11" s="5" t="str">
        <f t="shared" si="14"/>
        <v>Outpost 1 - Co &amp; Ni</v>
      </c>
      <c r="W11" s="5" t="str">
        <f t="shared" si="15"/>
        <v>Cheyenne - Skink - Outpost 1 - Co &amp; Ni - Nickle</v>
      </c>
    </row>
    <row r="12" spans="1:23" x14ac:dyDescent="0.25">
      <c r="A12" s="5" cm="1">
        <f t="array" ref="A12">ROUNDDOWN(
_xlfn.IFS(R12="Crafted",
L12*K12*M12*P12*S12,
R12="Inorganic",
L12*I12*M12*(N12+O12+P12)*Q12*S12,
R12="Organic",
L12*J12*M12*(N12+O12+P12)*S12,
TRUE,0),2)</f>
        <v>7.57</v>
      </c>
      <c r="B12" s="5">
        <f t="shared" si="0"/>
        <v>112.5</v>
      </c>
      <c r="C12" s="17" t="s">
        <v>86</v>
      </c>
      <c r="D12" s="17" t="s">
        <v>79</v>
      </c>
      <c r="E12" s="17">
        <v>0</v>
      </c>
      <c r="F12" s="17">
        <v>0</v>
      </c>
      <c r="G12" s="17">
        <v>1</v>
      </c>
      <c r="I12" s="5">
        <f t="shared" si="1"/>
        <v>1</v>
      </c>
      <c r="J12" s="5">
        <f t="shared" si="2"/>
        <v>1</v>
      </c>
      <c r="K12" s="5">
        <f t="shared" si="3"/>
        <v>1</v>
      </c>
      <c r="L12" s="5">
        <f t="shared" si="4"/>
        <v>1</v>
      </c>
      <c r="M12" s="5">
        <f t="shared" si="5"/>
        <v>1</v>
      </c>
      <c r="N12" s="5">
        <f t="shared" si="6"/>
        <v>0</v>
      </c>
      <c r="O12" s="5">
        <f t="shared" si="7"/>
        <v>0</v>
      </c>
      <c r="P12" s="5">
        <f t="shared" si="8"/>
        <v>7.57</v>
      </c>
      <c r="Q12" s="5">
        <f t="shared" si="9"/>
        <v>2</v>
      </c>
      <c r="R12" s="5" t="str">
        <f t="shared" si="10"/>
        <v>Crafted</v>
      </c>
      <c r="S12" s="5">
        <f t="shared" si="11"/>
        <v>1</v>
      </c>
      <c r="T12" s="5" t="str">
        <f t="shared" si="12"/>
        <v>Kumasi</v>
      </c>
      <c r="U12" s="5" t="str">
        <f t="shared" si="13"/>
        <v>Kumasi VII-a</v>
      </c>
      <c r="V12" s="5" t="str">
        <f t="shared" si="14"/>
        <v>Outpost 1 - Nd, Iso Mag, &amp; Iso Cool</v>
      </c>
      <c r="W12" s="5" t="str">
        <f t="shared" si="15"/>
        <v>Kumasi - Kumasi VII-a - Outpost 1 - Nd, Iso Mag, &amp; Iso Cool - Isotopic Coolant</v>
      </c>
    </row>
    <row r="13" spans="1:23" x14ac:dyDescent="0.25">
      <c r="A13" s="5" cm="1">
        <f t="array" ref="A13">ROUNDDOWN(
_xlfn.IFS(R13="Crafted",
L13*K13*M13*P13*S13,
R13="Inorganic",
L13*I13*M13*(N13+O13+P13)*Q13*S13,
R13="Organic",
L13*J13*M13*(N13+O13+P13)*S13,
TRUE,0),2)</f>
        <v>7.9</v>
      </c>
      <c r="B13" s="5">
        <f t="shared" si="0"/>
        <v>173.07</v>
      </c>
      <c r="C13" s="17" t="s">
        <v>87</v>
      </c>
      <c r="D13" s="17" t="s">
        <v>81</v>
      </c>
      <c r="E13" s="17">
        <v>3</v>
      </c>
      <c r="F13" s="17">
        <v>2</v>
      </c>
      <c r="G13" s="17">
        <v>2</v>
      </c>
      <c r="I13" s="5">
        <f t="shared" si="1"/>
        <v>1</v>
      </c>
      <c r="J13" s="5">
        <f t="shared" si="2"/>
        <v>1</v>
      </c>
      <c r="K13" s="5">
        <f t="shared" si="3"/>
        <v>1</v>
      </c>
      <c r="L13" s="5">
        <f t="shared" si="4"/>
        <v>1</v>
      </c>
      <c r="M13" s="5">
        <f t="shared" si="5"/>
        <v>1</v>
      </c>
      <c r="N13" s="5">
        <f t="shared" si="6"/>
        <v>2.4899999999999998</v>
      </c>
      <c r="O13" s="5">
        <f t="shared" si="7"/>
        <v>1.04</v>
      </c>
      <c r="P13" s="5">
        <f t="shared" si="8"/>
        <v>0.42</v>
      </c>
      <c r="Q13" s="5">
        <f t="shared" si="9"/>
        <v>2</v>
      </c>
      <c r="R13" s="5" t="str">
        <f t="shared" si="10"/>
        <v>Inorganic</v>
      </c>
      <c r="S13" s="5">
        <f t="shared" si="11"/>
        <v>1</v>
      </c>
      <c r="T13" s="5" t="str">
        <f t="shared" si="12"/>
        <v>Kumasi</v>
      </c>
      <c r="U13" s="5" t="str">
        <f t="shared" si="13"/>
        <v>Kumasi VII-b</v>
      </c>
      <c r="V13" s="5" t="str">
        <f t="shared" si="14"/>
        <v>Outpost 1 - Ionic Liquid &amp; Tetra Fl</v>
      </c>
      <c r="W13" s="5" t="str">
        <f t="shared" si="15"/>
        <v>Kumasi - Kumasi VII-b - Outpost 1 - Ionic Liquid &amp; Tetra Fl - Tetraflorides</v>
      </c>
    </row>
    <row r="14" spans="1:23" x14ac:dyDescent="0.25">
      <c r="A14" s="5" cm="1">
        <f t="array" ref="A14">ROUNDDOWN(
_xlfn.IFS(R14="Crafted",
L14*K14*M14*P14*S14,
R14="Inorganic",
L14*I14*M14*(N14+O14+P14)*Q14*S14,
R14="Organic",
L14*J14*M14*(N14+O14+P14)*S14,
TRUE,0),2)</f>
        <v>7.64</v>
      </c>
      <c r="B14" s="5">
        <f t="shared" si="0"/>
        <v>150</v>
      </c>
      <c r="C14" s="17" t="s">
        <v>87</v>
      </c>
      <c r="D14" s="17" t="s">
        <v>80</v>
      </c>
      <c r="E14" s="17">
        <v>2</v>
      </c>
      <c r="F14" s="17">
        <v>1</v>
      </c>
      <c r="G14" s="17">
        <v>1</v>
      </c>
      <c r="I14" s="5">
        <f t="shared" si="1"/>
        <v>1</v>
      </c>
      <c r="J14" s="5">
        <f t="shared" si="2"/>
        <v>1</v>
      </c>
      <c r="K14" s="5">
        <f t="shared" si="3"/>
        <v>1</v>
      </c>
      <c r="L14" s="5">
        <f t="shared" si="4"/>
        <v>1</v>
      </c>
      <c r="M14" s="5">
        <f t="shared" si="5"/>
        <v>1</v>
      </c>
      <c r="N14" s="5">
        <f t="shared" si="6"/>
        <v>2.66</v>
      </c>
      <c r="O14" s="5">
        <f t="shared" si="7"/>
        <v>0.83</v>
      </c>
      <c r="P14" s="5">
        <f t="shared" si="8"/>
        <v>0.33</v>
      </c>
      <c r="Q14" s="5">
        <f t="shared" si="9"/>
        <v>2</v>
      </c>
      <c r="R14" s="5" t="str">
        <f t="shared" si="10"/>
        <v>Inorganic</v>
      </c>
      <c r="S14" s="5">
        <f t="shared" si="11"/>
        <v>1</v>
      </c>
      <c r="T14" s="5" t="str">
        <f t="shared" si="12"/>
        <v>Kumasi</v>
      </c>
      <c r="U14" s="5" t="str">
        <f t="shared" si="13"/>
        <v>Kumasi VII-b</v>
      </c>
      <c r="V14" s="5" t="str">
        <f t="shared" si="14"/>
        <v>Outpost 1 - Ionic Liquid &amp; Tetra Fl</v>
      </c>
      <c r="W14" s="5" t="str">
        <f t="shared" si="15"/>
        <v>Kumasi - Kumasi VII-b - Outpost 1 - Ionic Liquid &amp; Tetra Fl - Ionic Liquids</v>
      </c>
    </row>
    <row r="15" spans="1:23" x14ac:dyDescent="0.25">
      <c r="A15" s="5" cm="1">
        <f t="array" ref="A15">ROUNDDOWN(
_xlfn.IFS(R15="Crafted",
L15*K15*M15*P15*S15,
R15="Inorganic",
L15*I15*M15*(N15+O15+P15)*Q15*S15,
R15="Organic",
L15*J15*M15*(N15+O15+P15)*S15,
TRUE,0),2)</f>
        <v>7.56</v>
      </c>
      <c r="B15" s="5">
        <f t="shared" si="0"/>
        <v>34.35</v>
      </c>
      <c r="C15" s="17" t="s">
        <v>69</v>
      </c>
      <c r="D15" s="17" t="s">
        <v>71</v>
      </c>
      <c r="E15" s="17">
        <v>0</v>
      </c>
      <c r="F15" s="17">
        <v>0</v>
      </c>
      <c r="G15" s="17">
        <v>2</v>
      </c>
      <c r="I15" s="5">
        <f t="shared" si="1"/>
        <v>1</v>
      </c>
      <c r="J15" s="5">
        <f t="shared" si="2"/>
        <v>1</v>
      </c>
      <c r="K15" s="5">
        <f t="shared" si="3"/>
        <v>1</v>
      </c>
      <c r="L15" s="5">
        <f t="shared" si="4"/>
        <v>1</v>
      </c>
      <c r="M15" s="5">
        <f t="shared" si="5"/>
        <v>1</v>
      </c>
      <c r="N15" s="5">
        <f t="shared" si="6"/>
        <v>0</v>
      </c>
      <c r="O15" s="5">
        <f t="shared" si="7"/>
        <v>0</v>
      </c>
      <c r="P15" s="5">
        <f t="shared" si="8"/>
        <v>7.56</v>
      </c>
      <c r="Q15" s="5">
        <f t="shared" si="9"/>
        <v>2</v>
      </c>
      <c r="R15" s="5" t="str">
        <f t="shared" si="10"/>
        <v>Crafted</v>
      </c>
      <c r="S15" s="5">
        <f t="shared" si="11"/>
        <v>1</v>
      </c>
      <c r="T15" s="5" t="str">
        <f t="shared" si="12"/>
        <v>Rutherford</v>
      </c>
      <c r="U15" s="5" t="str">
        <f t="shared" si="13"/>
        <v>Rutherford VI-b</v>
      </c>
      <c r="V15" s="5" t="str">
        <f t="shared" si="14"/>
        <v>Outpost 1 - Sb &amp; Semimetal Wafer</v>
      </c>
      <c r="W15" s="5" t="str">
        <f t="shared" si="15"/>
        <v>Rutherford - Rutherford VI-b - Outpost 1 - Sb &amp; Semimetal Wafer - Semimetal Wafer</v>
      </c>
    </row>
    <row r="16" spans="1:23" x14ac:dyDescent="0.25">
      <c r="A16" s="5" cm="1">
        <f t="array" ref="A16">ROUNDDOWN(
_xlfn.IFS(R16="Crafted",
L16*K16*M16*P16*S16,
R16="Inorganic",
L16*I16*M16*(N16+O16+P16)*Q16*S16,
R16="Organic",
L16*J16*M16*(N16+O16+P16)*S16,
TRUE,0),2)</f>
        <v>15.64</v>
      </c>
      <c r="B16" s="5">
        <f t="shared" si="0"/>
        <v>150</v>
      </c>
      <c r="C16" s="17" t="s">
        <v>69</v>
      </c>
      <c r="D16" s="17" t="s">
        <v>70</v>
      </c>
      <c r="E16" s="17">
        <v>3</v>
      </c>
      <c r="F16" s="17">
        <v>3</v>
      </c>
      <c r="G16" s="17">
        <v>2</v>
      </c>
      <c r="I16" s="5">
        <f t="shared" si="1"/>
        <v>1</v>
      </c>
      <c r="J16" s="5">
        <f t="shared" si="2"/>
        <v>1</v>
      </c>
      <c r="K16" s="5">
        <f t="shared" si="3"/>
        <v>1</v>
      </c>
      <c r="L16" s="5">
        <f t="shared" si="4"/>
        <v>1</v>
      </c>
      <c r="M16" s="5">
        <f t="shared" si="5"/>
        <v>1</v>
      </c>
      <c r="N16" s="5">
        <f t="shared" si="6"/>
        <v>3.99</v>
      </c>
      <c r="O16" s="5">
        <f t="shared" si="7"/>
        <v>2.4899999999999998</v>
      </c>
      <c r="P16" s="5">
        <f t="shared" si="8"/>
        <v>1.34</v>
      </c>
      <c r="Q16" s="5">
        <f t="shared" si="9"/>
        <v>2</v>
      </c>
      <c r="R16" s="5" t="str">
        <f t="shared" si="10"/>
        <v>Inorganic</v>
      </c>
      <c r="S16" s="5">
        <f t="shared" si="11"/>
        <v>1</v>
      </c>
      <c r="T16" s="5" t="str">
        <f t="shared" si="12"/>
        <v>Rutherford</v>
      </c>
      <c r="U16" s="5" t="str">
        <f t="shared" si="13"/>
        <v>Rutherford VI-b</v>
      </c>
      <c r="V16" s="5" t="str">
        <f t="shared" si="14"/>
        <v>Outpost 1 - Sb &amp; Semimetal Wafer</v>
      </c>
      <c r="W16" s="5" t="str">
        <f t="shared" si="15"/>
        <v>Rutherford - Rutherford VI-b - Outpost 1 - Sb &amp; Semimetal Wafer - Antimony</v>
      </c>
    </row>
    <row r="17" spans="1:23" x14ac:dyDescent="0.25">
      <c r="A17" s="5" cm="1">
        <f t="array" ref="A17">ROUNDDOWN(
_xlfn.IFS(R17="Crafted",
L17*K17*M17*P17*S17,
R17="Inorganic",
L17*I17*M17*(N17+O17+P17)*Q17*S17,
R17="Organic",
L17*J17*M17*(N17+O17+P17)*S17,
TRUE,0),2)</f>
        <v>15.84</v>
      </c>
      <c r="B17" s="5">
        <f t="shared" si="0"/>
        <v>112.5</v>
      </c>
      <c r="C17" s="17" t="s">
        <v>73</v>
      </c>
      <c r="D17" s="17" t="s">
        <v>82</v>
      </c>
      <c r="E17" s="17">
        <v>3</v>
      </c>
      <c r="F17" s="17">
        <v>2</v>
      </c>
      <c r="G17" s="17">
        <v>1</v>
      </c>
      <c r="I17" s="5">
        <f t="shared" si="1"/>
        <v>1</v>
      </c>
      <c r="J17" s="5">
        <f t="shared" si="2"/>
        <v>1</v>
      </c>
      <c r="K17" s="5">
        <f t="shared" si="3"/>
        <v>1</v>
      </c>
      <c r="L17" s="5">
        <f t="shared" si="4"/>
        <v>1</v>
      </c>
      <c r="M17" s="5">
        <f t="shared" si="5"/>
        <v>1</v>
      </c>
      <c r="N17" s="5">
        <f t="shared" si="6"/>
        <v>5.01</v>
      </c>
      <c r="O17" s="5">
        <f t="shared" si="7"/>
        <v>2.08</v>
      </c>
      <c r="P17" s="5">
        <f t="shared" si="8"/>
        <v>0.83</v>
      </c>
      <c r="Q17" s="5">
        <f t="shared" si="9"/>
        <v>2</v>
      </c>
      <c r="R17" s="5" t="str">
        <f t="shared" si="10"/>
        <v>Inorganic</v>
      </c>
      <c r="S17" s="5">
        <f t="shared" si="11"/>
        <v>1</v>
      </c>
      <c r="T17" s="5" t="str">
        <f t="shared" si="12"/>
        <v>Kumasi</v>
      </c>
      <c r="U17" s="5" t="str">
        <f t="shared" si="13"/>
        <v>Kumasi V-a</v>
      </c>
      <c r="V17" s="5" t="str">
        <f t="shared" si="14"/>
        <v>Outpost 1 -Au, Cu, &amp; Zero Wire</v>
      </c>
      <c r="W17" s="5" t="str">
        <f t="shared" si="15"/>
        <v>Kumasi - Kumasi V-a - Outpost 1 -Au, Cu, &amp; Zero Wire - Gold</v>
      </c>
    </row>
    <row r="18" spans="1:23" x14ac:dyDescent="0.25">
      <c r="A18" s="5" cm="1">
        <f t="array" ref="A18">ROUNDDOWN(
_xlfn.IFS(R18="Crafted",
L18*K18*M18*P18*S18,
R18="Inorganic",
L18*I18*M18*(N18+O18+P18)*Q18*S18,
R18="Organic",
L18*J18*M18*(N18+O18+P18)*S18,
TRUE,0),2)</f>
        <v>7.57</v>
      </c>
      <c r="B18" s="5">
        <f t="shared" si="0"/>
        <v>70.31</v>
      </c>
      <c r="C18" s="17" t="s">
        <v>73</v>
      </c>
      <c r="D18" s="17" t="s">
        <v>72</v>
      </c>
      <c r="E18" s="17">
        <v>0</v>
      </c>
      <c r="F18" s="17">
        <v>0</v>
      </c>
      <c r="G18" s="17">
        <v>1</v>
      </c>
      <c r="I18" s="5">
        <f t="shared" si="1"/>
        <v>1</v>
      </c>
      <c r="J18" s="5">
        <f t="shared" si="2"/>
        <v>1</v>
      </c>
      <c r="K18" s="5">
        <f t="shared" si="3"/>
        <v>1</v>
      </c>
      <c r="L18" s="5">
        <f t="shared" si="4"/>
        <v>1</v>
      </c>
      <c r="M18" s="5">
        <f t="shared" si="5"/>
        <v>1</v>
      </c>
      <c r="N18" s="5">
        <f t="shared" si="6"/>
        <v>0</v>
      </c>
      <c r="O18" s="5">
        <f t="shared" si="7"/>
        <v>0</v>
      </c>
      <c r="P18" s="5">
        <f t="shared" si="8"/>
        <v>7.57</v>
      </c>
      <c r="Q18" s="5">
        <f t="shared" si="9"/>
        <v>2</v>
      </c>
      <c r="R18" s="5" t="str">
        <f t="shared" si="10"/>
        <v>Crafted</v>
      </c>
      <c r="S18" s="5">
        <f t="shared" si="11"/>
        <v>1</v>
      </c>
      <c r="T18" s="5" t="str">
        <f t="shared" si="12"/>
        <v>Kumasi</v>
      </c>
      <c r="U18" s="5" t="str">
        <f t="shared" si="13"/>
        <v>Kumasi V-a</v>
      </c>
      <c r="V18" s="5" t="str">
        <f t="shared" si="14"/>
        <v>Outpost 1 -Au, Cu, &amp; Zero Wire</v>
      </c>
      <c r="W18" s="5" t="str">
        <f t="shared" si="15"/>
        <v>Kumasi - Kumasi V-a - Outpost 1 -Au, Cu, &amp; Zero Wire - Zero Wire</v>
      </c>
    </row>
    <row r="19" spans="1:23" x14ac:dyDescent="0.25">
      <c r="A19" s="5" cm="1">
        <f t="array" ref="A19">ROUNDDOWN(
_xlfn.IFS(R19="Crafted",
L19*K19*M19*P19*S19,
R19="Inorganic",
L19*I19*M19*(N19+O19+P19)*Q19*S19,
R19="Organic",
L19*J19*M19*(N19+O19+P19)*S19,
TRUE,0),2)</f>
        <v>7.48</v>
      </c>
      <c r="B19" s="5">
        <f t="shared" si="0"/>
        <v>200</v>
      </c>
      <c r="C19" s="17" t="s">
        <v>73</v>
      </c>
      <c r="D19" s="17" t="s">
        <v>83</v>
      </c>
      <c r="E19" s="17">
        <v>0</v>
      </c>
      <c r="F19" s="17">
        <v>1</v>
      </c>
      <c r="G19" s="17">
        <v>1</v>
      </c>
      <c r="I19" s="5">
        <f t="shared" si="1"/>
        <v>1</v>
      </c>
      <c r="J19" s="5">
        <f t="shared" si="2"/>
        <v>1</v>
      </c>
      <c r="K19" s="5">
        <f t="shared" si="3"/>
        <v>1</v>
      </c>
      <c r="L19" s="5">
        <f t="shared" si="4"/>
        <v>1</v>
      </c>
      <c r="M19" s="5">
        <f t="shared" si="5"/>
        <v>1</v>
      </c>
      <c r="N19" s="5">
        <f t="shared" si="6"/>
        <v>0</v>
      </c>
      <c r="O19" s="5">
        <f t="shared" si="7"/>
        <v>2.08</v>
      </c>
      <c r="P19" s="5">
        <f t="shared" si="8"/>
        <v>1.66</v>
      </c>
      <c r="Q19" s="5">
        <f t="shared" si="9"/>
        <v>2</v>
      </c>
      <c r="R19" s="5" t="str">
        <f t="shared" si="10"/>
        <v>Inorganic</v>
      </c>
      <c r="S19" s="5">
        <f t="shared" si="11"/>
        <v>1</v>
      </c>
      <c r="T19" s="5" t="str">
        <f t="shared" si="12"/>
        <v>Kumasi</v>
      </c>
      <c r="U19" s="5" t="str">
        <f t="shared" si="13"/>
        <v>Kumasi V-a</v>
      </c>
      <c r="V19" s="5" t="str">
        <f t="shared" si="14"/>
        <v>Outpost 1 -Au, Cu, &amp; Zero Wire</v>
      </c>
      <c r="W19" s="5" t="str">
        <f t="shared" si="15"/>
        <v>Kumasi - Kumasi V-a - Outpost 1 -Au, Cu, &amp; Zero Wire - Copper</v>
      </c>
    </row>
    <row r="20" spans="1:23" x14ac:dyDescent="0.25">
      <c r="A20" s="5" cm="1">
        <f t="array" ref="A20">ROUNDDOWN(
_xlfn.IFS(R20="Crafted",
L20*K20*M20*P20*S20,
R20="Inorganic",
L20*I20*M20*(N20+O20+P20)*Q20*S20,
R20="Organic",
L20*J20*M20*(N20+O20+P20)*S20,
TRUE,0),2)</f>
        <v>7.78</v>
      </c>
      <c r="B20" s="5">
        <f t="shared" si="0"/>
        <v>150</v>
      </c>
      <c r="C20" s="17" t="s">
        <v>84</v>
      </c>
      <c r="D20" s="17" t="s">
        <v>20</v>
      </c>
      <c r="E20" s="17">
        <v>0</v>
      </c>
      <c r="F20" s="17">
        <v>2</v>
      </c>
      <c r="G20" s="17">
        <v>1</v>
      </c>
      <c r="I20" s="5">
        <f t="shared" si="1"/>
        <v>1</v>
      </c>
      <c r="J20" s="5">
        <f t="shared" si="2"/>
        <v>1</v>
      </c>
      <c r="K20" s="5">
        <f t="shared" si="3"/>
        <v>1</v>
      </c>
      <c r="L20" s="5">
        <f t="shared" si="4"/>
        <v>1</v>
      </c>
      <c r="M20" s="5">
        <f t="shared" si="5"/>
        <v>1</v>
      </c>
      <c r="N20" s="5">
        <f t="shared" si="6"/>
        <v>0</v>
      </c>
      <c r="O20" s="5">
        <f t="shared" si="7"/>
        <v>2.78</v>
      </c>
      <c r="P20" s="5">
        <f t="shared" si="8"/>
        <v>1.1100000000000001</v>
      </c>
      <c r="Q20" s="5">
        <f t="shared" si="9"/>
        <v>2</v>
      </c>
      <c r="R20" s="5" t="str">
        <f t="shared" si="10"/>
        <v>Inorganic</v>
      </c>
      <c r="S20" s="5">
        <f t="shared" si="11"/>
        <v>1</v>
      </c>
      <c r="T20" s="5" t="str">
        <f t="shared" si="12"/>
        <v>Narion</v>
      </c>
      <c r="U20" s="5" t="str">
        <f t="shared" si="13"/>
        <v>Kreet</v>
      </c>
      <c r="V20" s="5" t="str">
        <f t="shared" si="14"/>
        <v>Outpost 1 - Ag</v>
      </c>
      <c r="W20" s="5" t="str">
        <f t="shared" si="15"/>
        <v>Narion - Kreet - Outpost 1 - Ag - Silver</v>
      </c>
    </row>
    <row r="21" spans="1:23" x14ac:dyDescent="0.25">
      <c r="A21" s="5" cm="1">
        <f t="array" ref="A21">ROUNDDOWN(
_xlfn.IFS(R21="Crafted",
L21*K21*M21*P21*S21,
R21="Inorganic",
L21*I21*M21*(N21+O21+P21)*Q21*S21,
R21="Organic",
L21*J21*M21*(N21+O21+P21)*S21,
TRUE,0),2)</f>
        <v>0</v>
      </c>
      <c r="B21" s="5" t="str">
        <f t="shared" si="0"/>
        <v/>
      </c>
      <c r="I21" s="5" t="str">
        <f t="shared" si="1"/>
        <v/>
      </c>
      <c r="J21" s="5" t="str">
        <f t="shared" si="2"/>
        <v/>
      </c>
      <c r="K21" s="5" t="str">
        <f t="shared" si="3"/>
        <v/>
      </c>
      <c r="L21" s="5" t="str">
        <f t="shared" si="4"/>
        <v/>
      </c>
      <c r="N21" s="5">
        <f t="shared" si="6"/>
        <v>0</v>
      </c>
      <c r="O21" s="5">
        <f t="shared" si="7"/>
        <v>0</v>
      </c>
      <c r="P21" s="5">
        <f t="shared" si="8"/>
        <v>0</v>
      </c>
      <c r="R21" s="5" t="str">
        <f t="shared" si="10"/>
        <v/>
      </c>
      <c r="S21" s="5" t="str">
        <f t="shared" si="11"/>
        <v/>
      </c>
      <c r="T21" s="5" t="str">
        <f t="shared" si="12"/>
        <v/>
      </c>
      <c r="U21" s="5" t="str">
        <f t="shared" si="13"/>
        <v/>
      </c>
      <c r="V21" s="5" t="str">
        <f t="shared" si="14"/>
        <v/>
      </c>
      <c r="W21" s="5" t="str">
        <f t="shared" si="15"/>
        <v/>
      </c>
    </row>
    <row r="22" spans="1:23" x14ac:dyDescent="0.25">
      <c r="A22" s="5" cm="1">
        <f t="array" ref="A22">ROUNDDOWN(
_xlfn.IFS(R22="Crafted",
L22*K22*M22*P22*S22,
R22="Inorganic",
L22*I22*M22*(N22+O22+P22)*Q22*S22,
R22="Organic",
L22*J22*M22*(N22+O22+P22)*S22,
TRUE,0),2)</f>
        <v>0</v>
      </c>
      <c r="B22" s="5" t="str">
        <f t="shared" si="0"/>
        <v/>
      </c>
      <c r="I22" s="5" t="str">
        <f t="shared" si="1"/>
        <v/>
      </c>
      <c r="J22" s="5" t="str">
        <f t="shared" si="2"/>
        <v/>
      </c>
      <c r="K22" s="5" t="str">
        <f t="shared" si="3"/>
        <v/>
      </c>
      <c r="L22" s="5" t="str">
        <f t="shared" si="4"/>
        <v/>
      </c>
      <c r="N22" s="5">
        <f t="shared" si="6"/>
        <v>0</v>
      </c>
      <c r="O22" s="5">
        <f t="shared" si="7"/>
        <v>0</v>
      </c>
      <c r="P22" s="5">
        <f t="shared" si="8"/>
        <v>0</v>
      </c>
      <c r="R22" s="5" t="str">
        <f t="shared" si="10"/>
        <v/>
      </c>
      <c r="S22" s="5" t="str">
        <f t="shared" si="11"/>
        <v/>
      </c>
      <c r="T22" s="5" t="str">
        <f t="shared" si="12"/>
        <v/>
      </c>
      <c r="U22" s="5" t="str">
        <f t="shared" si="13"/>
        <v/>
      </c>
      <c r="V22" s="5" t="str">
        <f t="shared" si="14"/>
        <v/>
      </c>
      <c r="W22" s="5" t="str">
        <f t="shared" si="15"/>
        <v/>
      </c>
    </row>
    <row r="23" spans="1:23" x14ac:dyDescent="0.25">
      <c r="A23" s="5" cm="1">
        <f t="array" ref="A23">ROUNDDOWN(
_xlfn.IFS(R23="Crafted",
L23*K23*M23*P23*S23,
R23="Inorganic",
L23*I23*M23*(N23+O23+P23)*Q23*S23,
R23="Organic",
L23*J23*M23*(N23+O23+P23)*S23,
TRUE,0),2)</f>
        <v>9.99</v>
      </c>
      <c r="B23" s="5">
        <f t="shared" si="0"/>
        <v>180</v>
      </c>
      <c r="C23" s="17" t="s">
        <v>129</v>
      </c>
      <c r="D23" s="17" t="s">
        <v>126</v>
      </c>
      <c r="E23" s="17">
        <v>3</v>
      </c>
      <c r="F23" s="17">
        <v>0</v>
      </c>
      <c r="G23" s="17">
        <v>0</v>
      </c>
      <c r="I23" s="5">
        <f t="shared" si="1"/>
        <v>1</v>
      </c>
      <c r="J23" s="5">
        <f t="shared" si="2"/>
        <v>1</v>
      </c>
      <c r="K23" s="5">
        <f t="shared" si="3"/>
        <v>1</v>
      </c>
      <c r="L23" s="5">
        <f t="shared" si="4"/>
        <v>1</v>
      </c>
      <c r="M23" s="5">
        <f t="shared" ref="M23:M86" si="16">IF($B$1="Yes",1.05,1)</f>
        <v>1</v>
      </c>
      <c r="N23" s="5">
        <f t="shared" si="6"/>
        <v>9.99</v>
      </c>
      <c r="O23" s="5">
        <f t="shared" si="7"/>
        <v>0</v>
      </c>
      <c r="P23" s="5">
        <f t="shared" si="8"/>
        <v>0</v>
      </c>
      <c r="Q23" s="5">
        <f t="shared" ref="Q23:Q86" si="17">IF($D$1="Yes",2,1)</f>
        <v>2</v>
      </c>
      <c r="R23" s="5" t="str">
        <f t="shared" si="10"/>
        <v>Organic</v>
      </c>
      <c r="S23" s="5">
        <f t="shared" si="11"/>
        <v>1</v>
      </c>
      <c r="T23" s="5" t="str">
        <f t="shared" si="12"/>
        <v>Alpha Centari</v>
      </c>
      <c r="U23" s="5" t="str">
        <f t="shared" si="13"/>
        <v>Jemison</v>
      </c>
      <c r="V23" s="5" t="str">
        <f t="shared" si="14"/>
        <v>Outpost 1</v>
      </c>
      <c r="W23" s="5" t="str">
        <f t="shared" si="15"/>
        <v>Alpha Centari - Jemison - Outpost 1 - Toxin</v>
      </c>
    </row>
    <row r="24" spans="1:23" x14ac:dyDescent="0.25">
      <c r="A24" s="5" cm="1">
        <f t="array" ref="A24">ROUNDDOWN(
_xlfn.IFS(R24="Crafted",
L24*K24*M24*P24*S24,
R24="Inorganic",
L24*I24*M24*(N24+O24+P24)*Q24*S24,
R24="Organic",
L24*J24*M24*(N24+O24+P24)*S24,
TRUE,0),2)</f>
        <v>9.99</v>
      </c>
      <c r="B24" s="5">
        <f t="shared" si="0"/>
        <v>180</v>
      </c>
      <c r="C24" s="17" t="s">
        <v>129</v>
      </c>
      <c r="D24" s="17" t="s">
        <v>127</v>
      </c>
      <c r="E24" s="17">
        <v>3</v>
      </c>
      <c r="F24" s="17">
        <v>0</v>
      </c>
      <c r="G24" s="17">
        <v>0</v>
      </c>
      <c r="I24" s="5">
        <f t="shared" si="1"/>
        <v>1</v>
      </c>
      <c r="J24" s="5">
        <f t="shared" si="2"/>
        <v>1</v>
      </c>
      <c r="K24" s="5">
        <f t="shared" si="3"/>
        <v>1</v>
      </c>
      <c r="L24" s="5">
        <f t="shared" si="4"/>
        <v>1</v>
      </c>
      <c r="M24" s="5">
        <f t="shared" si="16"/>
        <v>1</v>
      </c>
      <c r="N24" s="5">
        <f t="shared" si="6"/>
        <v>9.99</v>
      </c>
      <c r="O24" s="5">
        <f t="shared" si="7"/>
        <v>0</v>
      </c>
      <c r="P24" s="5">
        <f t="shared" si="8"/>
        <v>0</v>
      </c>
      <c r="Q24" s="5">
        <f t="shared" si="17"/>
        <v>2</v>
      </c>
      <c r="R24" s="5" t="str">
        <f t="shared" si="10"/>
        <v>Organic</v>
      </c>
      <c r="S24" s="5">
        <f t="shared" si="11"/>
        <v>1</v>
      </c>
      <c r="T24" s="5" t="str">
        <f t="shared" si="12"/>
        <v>Alpha Centari</v>
      </c>
      <c r="U24" s="5" t="str">
        <f t="shared" si="13"/>
        <v>Jemison</v>
      </c>
      <c r="V24" s="5" t="str">
        <f t="shared" si="14"/>
        <v>Outpost 1</v>
      </c>
      <c r="W24" s="5" t="str">
        <f t="shared" si="15"/>
        <v>Alpha Centari - Jemison - Outpost 1 - Metabolic Agent</v>
      </c>
    </row>
    <row r="25" spans="1:23" x14ac:dyDescent="0.25">
      <c r="A25" s="5" cm="1">
        <f t="array" ref="A25">ROUNDDOWN(
_xlfn.IFS(R25="Crafted",
L25*K25*M25*P25*S25,
R25="Inorganic",
L25*I25*M25*(N25+O25+P25)*Q25*S25,
R25="Organic",
L25*J25*M25*(N25+O25+P25)*S25,
TRUE,0),2)</f>
        <v>19.98</v>
      </c>
      <c r="B25" s="5">
        <f t="shared" si="0"/>
        <v>180</v>
      </c>
      <c r="C25" s="17" t="s">
        <v>129</v>
      </c>
      <c r="D25" s="17" t="s">
        <v>168</v>
      </c>
      <c r="E25" s="17">
        <v>3</v>
      </c>
      <c r="F25" s="17">
        <v>0</v>
      </c>
      <c r="G25" s="17">
        <v>0</v>
      </c>
      <c r="I25" s="5">
        <f t="shared" si="1"/>
        <v>1</v>
      </c>
      <c r="J25" s="5">
        <f t="shared" si="2"/>
        <v>1</v>
      </c>
      <c r="K25" s="5">
        <f t="shared" si="3"/>
        <v>1</v>
      </c>
      <c r="L25" s="5">
        <f t="shared" si="4"/>
        <v>1</v>
      </c>
      <c r="M25" s="5">
        <f t="shared" si="16"/>
        <v>1</v>
      </c>
      <c r="N25" s="5">
        <f t="shared" si="6"/>
        <v>9.99</v>
      </c>
      <c r="O25" s="5">
        <f t="shared" si="7"/>
        <v>0</v>
      </c>
      <c r="P25" s="5">
        <f t="shared" si="8"/>
        <v>0</v>
      </c>
      <c r="Q25" s="5">
        <f t="shared" si="17"/>
        <v>2</v>
      </c>
      <c r="R25" s="5" t="str">
        <f t="shared" si="10"/>
        <v>Inorganic</v>
      </c>
      <c r="S25" s="5">
        <f t="shared" si="11"/>
        <v>1</v>
      </c>
      <c r="T25" s="5" t="str">
        <f t="shared" si="12"/>
        <v>Alpha Centari</v>
      </c>
      <c r="U25" s="5" t="str">
        <f t="shared" si="13"/>
        <v>Jemison</v>
      </c>
      <c r="V25" s="5" t="str">
        <f t="shared" si="14"/>
        <v>Outpost 1</v>
      </c>
      <c r="W25" s="5" t="str">
        <f t="shared" si="15"/>
        <v>Alpha Centari - Jemison - Outpost 1 - Argon</v>
      </c>
    </row>
    <row r="26" spans="1:23" x14ac:dyDescent="0.25">
      <c r="A26" s="5" t="e" cm="1">
        <f t="array" ref="A26">ROUNDDOWN(
_xlfn.IFS(R26="Crafted",
L26*K26*M26*P26*S26,
R26="Inorganic",
L26*I26*M26*(N26+O26+P26)*Q26*S26,
R26="Organic",
L26*J26*M26*(N26+O26+P26)*S26,
TRUE,0),2)</f>
        <v>#N/A</v>
      </c>
      <c r="B26" s="5" t="e">
        <f t="shared" si="0"/>
        <v>#N/A</v>
      </c>
      <c r="C26" s="17" t="s">
        <v>129</v>
      </c>
      <c r="D26" s="17" t="s">
        <v>141</v>
      </c>
      <c r="E26" s="17">
        <v>4</v>
      </c>
      <c r="F26" s="17">
        <v>0</v>
      </c>
      <c r="G26" s="17">
        <v>2</v>
      </c>
      <c r="I26" s="5">
        <f t="shared" si="1"/>
        <v>1</v>
      </c>
      <c r="J26" s="5">
        <f t="shared" si="2"/>
        <v>1</v>
      </c>
      <c r="K26" s="5">
        <f t="shared" si="3"/>
        <v>1</v>
      </c>
      <c r="L26" s="5">
        <f t="shared" si="4"/>
        <v>1</v>
      </c>
      <c r="M26" s="5">
        <f t="shared" si="16"/>
        <v>1</v>
      </c>
      <c r="N26" s="5" t="e">
        <f t="shared" si="6"/>
        <v>#N/A</v>
      </c>
      <c r="O26" s="5" t="e">
        <f t="shared" si="7"/>
        <v>#N/A</v>
      </c>
      <c r="P26" s="5" t="e">
        <f t="shared" si="8"/>
        <v>#N/A</v>
      </c>
      <c r="Q26" s="5">
        <f t="shared" si="17"/>
        <v>2</v>
      </c>
      <c r="R26" s="5" t="e">
        <f t="shared" si="10"/>
        <v>#N/A</v>
      </c>
      <c r="S26" s="5">
        <f t="shared" si="11"/>
        <v>1</v>
      </c>
      <c r="T26" s="5" t="str">
        <f t="shared" si="12"/>
        <v>Alpha Centari</v>
      </c>
      <c r="U26" s="5" t="str">
        <f t="shared" si="13"/>
        <v>Jemison</v>
      </c>
      <c r="V26" s="5" t="str">
        <f t="shared" si="14"/>
        <v>Outpost 1</v>
      </c>
      <c r="W26" s="5" t="str">
        <f t="shared" si="15"/>
        <v>Alpha Centari - Jemison - Outpost 1 - Water (Vapor)</v>
      </c>
    </row>
    <row r="27" spans="1:23" x14ac:dyDescent="0.25">
      <c r="A27" s="5" cm="1">
        <f t="array" ref="A27">ROUNDDOWN(
_xlfn.IFS(R27="Crafted",
L27*K27*M27*P27*S27,
R27="Inorganic",
L27*I27*M27*(N27+O27+P27)*Q27*S27,
R27="Organic",
L27*J27*M27*(N27+O27+P27)*S27,
TRUE,0),2)</f>
        <v>0</v>
      </c>
      <c r="B27" s="5" t="str">
        <f t="shared" si="0"/>
        <v/>
      </c>
      <c r="E27" s="17">
        <v>0</v>
      </c>
      <c r="F27" s="17">
        <v>0</v>
      </c>
      <c r="G27" s="17">
        <v>0</v>
      </c>
      <c r="I27" s="5" t="str">
        <f t="shared" si="1"/>
        <v/>
      </c>
      <c r="J27" s="5" t="str">
        <f t="shared" si="2"/>
        <v/>
      </c>
      <c r="K27" s="5" t="str">
        <f t="shared" si="3"/>
        <v/>
      </c>
      <c r="L27" s="5" t="str">
        <f t="shared" si="4"/>
        <v/>
      </c>
      <c r="M27" s="5">
        <f t="shared" si="16"/>
        <v>1</v>
      </c>
      <c r="N27" s="5">
        <f t="shared" si="6"/>
        <v>0</v>
      </c>
      <c r="O27" s="5">
        <f t="shared" si="7"/>
        <v>0</v>
      </c>
      <c r="P27" s="5">
        <f t="shared" si="8"/>
        <v>0</v>
      </c>
      <c r="Q27" s="5">
        <f t="shared" si="17"/>
        <v>2</v>
      </c>
      <c r="R27" s="5" t="str">
        <f t="shared" si="10"/>
        <v/>
      </c>
      <c r="S27" s="5" t="str">
        <f t="shared" si="11"/>
        <v/>
      </c>
      <c r="T27" s="5" t="str">
        <f t="shared" si="12"/>
        <v/>
      </c>
      <c r="U27" s="5" t="str">
        <f t="shared" si="13"/>
        <v/>
      </c>
      <c r="V27" s="5" t="str">
        <f t="shared" si="14"/>
        <v/>
      </c>
      <c r="W27" s="5" t="str">
        <f t="shared" si="15"/>
        <v/>
      </c>
    </row>
    <row r="28" spans="1:23" x14ac:dyDescent="0.25">
      <c r="A28" s="5" t="e" cm="1">
        <f t="array" ref="A28">ROUNDDOWN(
_xlfn.IFS(R28="Crafted",
L28*K28*M28*P28*S28,
R28="Inorganic",
L28*I28*M28*(N28+O28+P28)*Q28*S28,
R28="Organic",
L28*J28*M28*(N28+O28+P28)*S28,
TRUE,0),2)</f>
        <v>#N/A</v>
      </c>
      <c r="B28" s="5" t="e">
        <f t="shared" si="0"/>
        <v>#N/A</v>
      </c>
      <c r="C28" s="17" t="s">
        <v>161</v>
      </c>
      <c r="D28" s="17" t="s">
        <v>27</v>
      </c>
      <c r="E28" s="17">
        <v>12</v>
      </c>
      <c r="F28" s="17">
        <v>0</v>
      </c>
      <c r="G28" s="17">
        <v>0</v>
      </c>
      <c r="I28" s="5">
        <f t="shared" si="1"/>
        <v>1</v>
      </c>
      <c r="J28" s="5">
        <f t="shared" si="2"/>
        <v>1</v>
      </c>
      <c r="K28" s="5">
        <f t="shared" si="3"/>
        <v>1</v>
      </c>
      <c r="L28" s="5">
        <f t="shared" si="4"/>
        <v>1</v>
      </c>
      <c r="M28" s="5">
        <f t="shared" si="16"/>
        <v>1</v>
      </c>
      <c r="N28" s="5" t="e">
        <f t="shared" si="6"/>
        <v>#N/A</v>
      </c>
      <c r="O28" s="5" t="e">
        <f t="shared" si="7"/>
        <v>#N/A</v>
      </c>
      <c r="P28" s="5" t="e">
        <f t="shared" si="8"/>
        <v>#N/A</v>
      </c>
      <c r="Q28" s="5">
        <f t="shared" si="17"/>
        <v>2</v>
      </c>
      <c r="R28" s="5" t="e">
        <f t="shared" si="10"/>
        <v>#N/A</v>
      </c>
      <c r="S28" s="5">
        <f t="shared" si="11"/>
        <v>1</v>
      </c>
      <c r="T28" s="5" t="str">
        <f t="shared" si="12"/>
        <v>Narion</v>
      </c>
      <c r="U28" s="5" t="str">
        <f t="shared" si="13"/>
        <v>Kreet</v>
      </c>
      <c r="V28" s="5" t="str">
        <f t="shared" si="14"/>
        <v>Outpost 2</v>
      </c>
      <c r="W28" s="5" t="str">
        <f t="shared" si="15"/>
        <v>Narion - Kreet - Outpost 2 - Helium 3</v>
      </c>
    </row>
    <row r="29" spans="1:23" x14ac:dyDescent="0.25">
      <c r="A29" s="5" t="e" cm="1">
        <f t="array" ref="A29">ROUNDDOWN(
_xlfn.IFS(R29="Crafted",
L29*K29*M29*P29*S29,
R29="Inorganic",
L29*I29*M29*(N29+O29+P29)*Q29*S29,
R29="Organic",
L29*J29*M29*(N29+O29+P29)*S29,
TRUE,0),2)</f>
        <v>#N/A</v>
      </c>
      <c r="B29" s="5" t="e">
        <f t="shared" si="0"/>
        <v>#N/A</v>
      </c>
      <c r="C29" s="17" t="s">
        <v>162</v>
      </c>
      <c r="D29" s="17" t="s">
        <v>27</v>
      </c>
      <c r="E29" s="17">
        <v>12</v>
      </c>
      <c r="F29" s="17">
        <v>0</v>
      </c>
      <c r="G29" s="17">
        <v>0</v>
      </c>
      <c r="I29" s="5">
        <f t="shared" si="1"/>
        <v>1</v>
      </c>
      <c r="J29" s="5">
        <f t="shared" si="2"/>
        <v>1</v>
      </c>
      <c r="K29" s="5">
        <f t="shared" si="3"/>
        <v>1</v>
      </c>
      <c r="L29" s="5">
        <f t="shared" si="4"/>
        <v>1</v>
      </c>
      <c r="M29" s="5">
        <f t="shared" si="16"/>
        <v>1</v>
      </c>
      <c r="N29" s="5" t="e">
        <f t="shared" si="6"/>
        <v>#N/A</v>
      </c>
      <c r="O29" s="5" t="e">
        <f t="shared" si="7"/>
        <v>#N/A</v>
      </c>
      <c r="P29" s="5" t="e">
        <f t="shared" si="8"/>
        <v>#N/A</v>
      </c>
      <c r="Q29" s="5">
        <f t="shared" si="17"/>
        <v>2</v>
      </c>
      <c r="R29" s="5" t="e">
        <f t="shared" si="10"/>
        <v>#N/A</v>
      </c>
      <c r="S29" s="5">
        <f t="shared" si="11"/>
        <v>1</v>
      </c>
      <c r="T29" s="5" t="str">
        <f t="shared" si="12"/>
        <v>Narion</v>
      </c>
      <c r="U29" s="5" t="str">
        <f t="shared" si="13"/>
        <v>Kreet</v>
      </c>
      <c r="V29" s="5" t="str">
        <f t="shared" si="14"/>
        <v>Outpost 3</v>
      </c>
      <c r="W29" s="5" t="str">
        <f t="shared" si="15"/>
        <v>Narion - Kreet - Outpost 3 - Helium 3</v>
      </c>
    </row>
    <row r="30" spans="1:23" x14ac:dyDescent="0.25">
      <c r="A30" s="5" t="e" cm="1">
        <f t="array" ref="A30">ROUNDDOWN(
_xlfn.IFS(R30="Crafted",
L30*K30*M30*P30*S30,
R30="Inorganic",
L30*I30*M30*(N30+O30+P30)*Q30*S30,
R30="Organic",
L30*J30*M30*(N30+O30+P30)*S30,
TRUE,0),2)</f>
        <v>#N/A</v>
      </c>
      <c r="B30" s="5" t="e">
        <f t="shared" si="0"/>
        <v>#N/A</v>
      </c>
      <c r="C30" s="17" t="s">
        <v>163</v>
      </c>
      <c r="D30" s="17" t="s">
        <v>27</v>
      </c>
      <c r="E30" s="17">
        <v>12</v>
      </c>
      <c r="F30" s="17">
        <v>0</v>
      </c>
      <c r="G30" s="17">
        <v>0</v>
      </c>
      <c r="I30" s="5">
        <f t="shared" si="1"/>
        <v>1</v>
      </c>
      <c r="J30" s="5">
        <f t="shared" si="2"/>
        <v>1</v>
      </c>
      <c r="K30" s="5">
        <f t="shared" si="3"/>
        <v>1</v>
      </c>
      <c r="L30" s="5">
        <f t="shared" si="4"/>
        <v>1</v>
      </c>
      <c r="M30" s="5">
        <f t="shared" si="16"/>
        <v>1</v>
      </c>
      <c r="N30" s="5" t="e">
        <f t="shared" si="6"/>
        <v>#N/A</v>
      </c>
      <c r="O30" s="5" t="e">
        <f t="shared" si="7"/>
        <v>#N/A</v>
      </c>
      <c r="P30" s="5" t="e">
        <f t="shared" si="8"/>
        <v>#N/A</v>
      </c>
      <c r="Q30" s="5">
        <f t="shared" si="17"/>
        <v>2</v>
      </c>
      <c r="R30" s="5" t="e">
        <f t="shared" si="10"/>
        <v>#N/A</v>
      </c>
      <c r="S30" s="5">
        <f t="shared" si="11"/>
        <v>1</v>
      </c>
      <c r="T30" s="5" t="str">
        <f t="shared" si="12"/>
        <v>Narion</v>
      </c>
      <c r="U30" s="5" t="str">
        <f t="shared" si="13"/>
        <v>Kreet</v>
      </c>
      <c r="V30" s="5" t="str">
        <f t="shared" si="14"/>
        <v>Outpost 4</v>
      </c>
      <c r="W30" s="5" t="str">
        <f t="shared" si="15"/>
        <v>Narion - Kreet - Outpost 4 - Helium 3</v>
      </c>
    </row>
    <row r="31" spans="1:23" x14ac:dyDescent="0.25">
      <c r="A31" s="5" cm="1">
        <f t="array" ref="A31">ROUNDDOWN(
_xlfn.IFS(R31="Crafted",
L31*K31*M31*P31*S31,
R31="Inorganic",
L31*I31*M31*(N31+O31+P31)*Q31*S31,
R31="Organic",
L31*J31*M31*(N31+O31+P31)*S31,
TRUE,0),2)</f>
        <v>0</v>
      </c>
      <c r="B31" s="5" t="str">
        <f t="shared" si="0"/>
        <v/>
      </c>
      <c r="E31" s="17">
        <v>0</v>
      </c>
      <c r="F31" s="17">
        <v>0</v>
      </c>
      <c r="G31" s="17">
        <v>0</v>
      </c>
      <c r="I31" s="5" t="str">
        <f t="shared" si="1"/>
        <v/>
      </c>
      <c r="J31" s="5" t="str">
        <f t="shared" si="2"/>
        <v/>
      </c>
      <c r="K31" s="5" t="str">
        <f t="shared" si="3"/>
        <v/>
      </c>
      <c r="L31" s="5" t="str">
        <f t="shared" si="4"/>
        <v/>
      </c>
      <c r="M31" s="5">
        <f t="shared" si="16"/>
        <v>1</v>
      </c>
      <c r="N31" s="5">
        <f t="shared" si="6"/>
        <v>0</v>
      </c>
      <c r="O31" s="5">
        <f t="shared" si="7"/>
        <v>0</v>
      </c>
      <c r="P31" s="5">
        <f t="shared" si="8"/>
        <v>0</v>
      </c>
      <c r="Q31" s="5">
        <f t="shared" si="17"/>
        <v>2</v>
      </c>
      <c r="R31" s="5" t="str">
        <f t="shared" si="10"/>
        <v/>
      </c>
      <c r="S31" s="5" t="str">
        <f t="shared" si="11"/>
        <v/>
      </c>
      <c r="T31" s="5" t="str">
        <f t="shared" si="12"/>
        <v/>
      </c>
      <c r="U31" s="5" t="str">
        <f t="shared" si="13"/>
        <v/>
      </c>
      <c r="V31" s="5" t="str">
        <f t="shared" si="14"/>
        <v/>
      </c>
      <c r="W31" s="5" t="str">
        <f t="shared" si="15"/>
        <v/>
      </c>
    </row>
    <row r="32" spans="1:23" x14ac:dyDescent="0.25">
      <c r="A32" s="5" cm="1">
        <f t="array" ref="A32">ROUNDDOWN(
_xlfn.IFS(R32="Crafted",
L32*K32*M32*P32*S32,
R32="Inorganic",
L32*I32*M32*(N32+O32+P32)*Q32*S32,
R32="Organic",
L32*J32*M32*(N32+O32+P32)*S32,
TRUE,0),2)</f>
        <v>0</v>
      </c>
      <c r="B32" s="5" t="str">
        <f t="shared" si="0"/>
        <v/>
      </c>
      <c r="I32" s="5" t="str">
        <f t="shared" si="1"/>
        <v/>
      </c>
      <c r="J32" s="5" t="str">
        <f t="shared" si="2"/>
        <v/>
      </c>
      <c r="K32" s="5" t="str">
        <f t="shared" si="3"/>
        <v/>
      </c>
      <c r="L32" s="5" t="str">
        <f t="shared" si="4"/>
        <v/>
      </c>
      <c r="M32" s="5">
        <f t="shared" si="16"/>
        <v>1</v>
      </c>
      <c r="N32" s="5">
        <f t="shared" si="6"/>
        <v>0</v>
      </c>
      <c r="O32" s="5">
        <f t="shared" si="7"/>
        <v>0</v>
      </c>
      <c r="P32" s="5">
        <f t="shared" si="8"/>
        <v>0</v>
      </c>
      <c r="Q32" s="5">
        <f t="shared" si="17"/>
        <v>2</v>
      </c>
      <c r="R32" s="5" t="str">
        <f t="shared" si="10"/>
        <v/>
      </c>
      <c r="S32" s="5" t="str">
        <f t="shared" si="11"/>
        <v/>
      </c>
      <c r="T32" s="5" t="str">
        <f t="shared" si="12"/>
        <v/>
      </c>
      <c r="U32" s="5" t="str">
        <f t="shared" si="13"/>
        <v/>
      </c>
      <c r="V32" s="5" t="str">
        <f t="shared" si="14"/>
        <v/>
      </c>
      <c r="W32" s="5" t="str">
        <f t="shared" si="15"/>
        <v/>
      </c>
    </row>
    <row r="33" spans="1:23" x14ac:dyDescent="0.25">
      <c r="A33" s="5" cm="1">
        <f t="array" ref="A33">ROUNDDOWN(
_xlfn.IFS(R33="Crafted",
L33*K33*M33*P33*S33,
R33="Inorganic",
L33*I33*M33*(N33+O33+P33)*Q33*S33,
R33="Organic",
L33*J33*M33*(N33+O33+P33)*S33,
TRUE,0),2)</f>
        <v>0</v>
      </c>
      <c r="B33" s="5" t="str">
        <f t="shared" si="0"/>
        <v/>
      </c>
      <c r="E33" s="17">
        <v>0</v>
      </c>
      <c r="F33" s="17">
        <v>0</v>
      </c>
      <c r="G33" s="17">
        <v>0</v>
      </c>
      <c r="I33" s="5" t="str">
        <f t="shared" si="1"/>
        <v/>
      </c>
      <c r="J33" s="5" t="str">
        <f t="shared" si="2"/>
        <v/>
      </c>
      <c r="K33" s="5" t="str">
        <f t="shared" si="3"/>
        <v/>
      </c>
      <c r="L33" s="5" t="str">
        <f t="shared" si="4"/>
        <v/>
      </c>
      <c r="M33" s="5">
        <f t="shared" si="16"/>
        <v>1</v>
      </c>
      <c r="N33" s="5">
        <f t="shared" si="6"/>
        <v>0</v>
      </c>
      <c r="O33" s="5">
        <f t="shared" si="7"/>
        <v>0</v>
      </c>
      <c r="P33" s="5">
        <f t="shared" si="8"/>
        <v>0</v>
      </c>
      <c r="Q33" s="5">
        <f t="shared" si="17"/>
        <v>2</v>
      </c>
      <c r="R33" s="5" t="str">
        <f t="shared" si="10"/>
        <v/>
      </c>
      <c r="S33" s="5" t="str">
        <f t="shared" si="11"/>
        <v/>
      </c>
      <c r="T33" s="5" t="str">
        <f t="shared" si="12"/>
        <v/>
      </c>
      <c r="U33" s="5" t="str">
        <f t="shared" si="13"/>
        <v/>
      </c>
      <c r="V33" s="5" t="str">
        <f t="shared" si="14"/>
        <v/>
      </c>
      <c r="W33" s="5" t="str">
        <f t="shared" si="15"/>
        <v/>
      </c>
    </row>
    <row r="34" spans="1:23" x14ac:dyDescent="0.25">
      <c r="A34" s="5" cm="1">
        <f t="array" ref="A34">ROUNDDOWN(
_xlfn.IFS(R34="Crafted",
L34*K34*M34*P34*S34,
R34="Inorganic",
L34*I34*M34*(N34+O34+P34)*Q34*S34,
R34="Organic",
L34*J34*M34*(N34+O34+P34)*S34,
TRUE,0),2)</f>
        <v>0</v>
      </c>
      <c r="B34" s="5" t="str">
        <f t="shared" si="0"/>
        <v/>
      </c>
      <c r="E34" s="17">
        <v>0</v>
      </c>
      <c r="F34" s="17">
        <v>0</v>
      </c>
      <c r="G34" s="17">
        <v>0</v>
      </c>
      <c r="I34" s="5" t="str">
        <f t="shared" si="1"/>
        <v/>
      </c>
      <c r="J34" s="5" t="str">
        <f t="shared" si="2"/>
        <v/>
      </c>
      <c r="K34" s="5" t="str">
        <f t="shared" si="3"/>
        <v/>
      </c>
      <c r="L34" s="5" t="str">
        <f t="shared" si="4"/>
        <v/>
      </c>
      <c r="M34" s="5">
        <f t="shared" si="16"/>
        <v>1</v>
      </c>
      <c r="N34" s="5">
        <f t="shared" si="6"/>
        <v>0</v>
      </c>
      <c r="O34" s="5">
        <f t="shared" si="7"/>
        <v>0</v>
      </c>
      <c r="P34" s="5">
        <f t="shared" si="8"/>
        <v>0</v>
      </c>
      <c r="Q34" s="5">
        <f t="shared" si="17"/>
        <v>2</v>
      </c>
      <c r="R34" s="5" t="str">
        <f t="shared" si="10"/>
        <v/>
      </c>
      <c r="S34" s="5" t="str">
        <f t="shared" si="11"/>
        <v/>
      </c>
      <c r="T34" s="5" t="str">
        <f t="shared" si="12"/>
        <v/>
      </c>
      <c r="U34" s="5" t="str">
        <f t="shared" si="13"/>
        <v/>
      </c>
      <c r="V34" s="5" t="str">
        <f t="shared" si="14"/>
        <v/>
      </c>
      <c r="W34" s="5" t="str">
        <f t="shared" si="15"/>
        <v/>
      </c>
    </row>
    <row r="35" spans="1:23" x14ac:dyDescent="0.25">
      <c r="A35" s="5" cm="1">
        <f t="array" ref="A35">ROUNDDOWN(
_xlfn.IFS(R35="Crafted",
L35*K35*M35*P35*S35,
R35="Inorganic",
L35*I35*M35*(N35+O35+P35)*Q35*S35,
R35="Organic",
L35*J35*M35*(N35+O35+P35)*S35,
TRUE,0),2)</f>
        <v>0</v>
      </c>
      <c r="B35" s="5" t="str">
        <f t="shared" si="0"/>
        <v/>
      </c>
      <c r="E35" s="17">
        <v>0</v>
      </c>
      <c r="F35" s="17">
        <v>0</v>
      </c>
      <c r="G35" s="17">
        <v>0</v>
      </c>
      <c r="I35" s="5" t="str">
        <f t="shared" si="1"/>
        <v/>
      </c>
      <c r="J35" s="5" t="str">
        <f t="shared" si="2"/>
        <v/>
      </c>
      <c r="K35" s="5" t="str">
        <f t="shared" si="3"/>
        <v/>
      </c>
      <c r="L35" s="5" t="str">
        <f t="shared" si="4"/>
        <v/>
      </c>
      <c r="M35" s="5">
        <f t="shared" si="16"/>
        <v>1</v>
      </c>
      <c r="N35" s="5">
        <f t="shared" si="6"/>
        <v>0</v>
      </c>
      <c r="O35" s="5">
        <f t="shared" si="7"/>
        <v>0</v>
      </c>
      <c r="P35" s="5">
        <f t="shared" si="8"/>
        <v>0</v>
      </c>
      <c r="Q35" s="5">
        <f t="shared" si="17"/>
        <v>2</v>
      </c>
      <c r="R35" s="5" t="str">
        <f t="shared" si="10"/>
        <v/>
      </c>
      <c r="S35" s="5" t="str">
        <f t="shared" si="11"/>
        <v/>
      </c>
      <c r="T35" s="5" t="str">
        <f t="shared" si="12"/>
        <v/>
      </c>
      <c r="U35" s="5" t="str">
        <f t="shared" si="13"/>
        <v/>
      </c>
      <c r="V35" s="5" t="str">
        <f t="shared" si="14"/>
        <v/>
      </c>
      <c r="W35" s="5" t="str">
        <f t="shared" si="15"/>
        <v/>
      </c>
    </row>
    <row r="36" spans="1:23" x14ac:dyDescent="0.25">
      <c r="A36" s="5" cm="1">
        <f t="array" ref="A36">ROUNDDOWN(
_xlfn.IFS(R36="Crafted",
L36*K36*M36*P36*S36,
R36="Inorganic",
L36*I36*M36*(N36+O36+P36)*Q36*S36,
R36="Organic",
L36*J36*M36*(N36+O36+P36)*S36,
TRUE,0),2)</f>
        <v>0</v>
      </c>
      <c r="B36" s="5" t="str">
        <f t="shared" si="0"/>
        <v/>
      </c>
      <c r="E36" s="17">
        <v>0</v>
      </c>
      <c r="F36" s="17">
        <v>0</v>
      </c>
      <c r="G36" s="17">
        <v>0</v>
      </c>
      <c r="I36" s="5" t="str">
        <f t="shared" si="1"/>
        <v/>
      </c>
      <c r="J36" s="5" t="str">
        <f t="shared" si="2"/>
        <v/>
      </c>
      <c r="K36" s="5" t="str">
        <f t="shared" si="3"/>
        <v/>
      </c>
      <c r="L36" s="5" t="str">
        <f t="shared" si="4"/>
        <v/>
      </c>
      <c r="M36" s="5">
        <f t="shared" si="16"/>
        <v>1</v>
      </c>
      <c r="N36" s="5">
        <f t="shared" si="6"/>
        <v>0</v>
      </c>
      <c r="O36" s="5">
        <f t="shared" si="7"/>
        <v>0</v>
      </c>
      <c r="P36" s="5">
        <f t="shared" si="8"/>
        <v>0</v>
      </c>
      <c r="Q36" s="5">
        <f t="shared" si="17"/>
        <v>2</v>
      </c>
      <c r="R36" s="5" t="str">
        <f t="shared" si="10"/>
        <v/>
      </c>
      <c r="S36" s="5" t="str">
        <f t="shared" si="11"/>
        <v/>
      </c>
      <c r="T36" s="5" t="str">
        <f t="shared" si="12"/>
        <v/>
      </c>
      <c r="U36" s="5" t="str">
        <f t="shared" si="13"/>
        <v/>
      </c>
      <c r="V36" s="5" t="str">
        <f t="shared" si="14"/>
        <v/>
      </c>
      <c r="W36" s="5" t="str">
        <f t="shared" si="15"/>
        <v/>
      </c>
    </row>
    <row r="37" spans="1:23" x14ac:dyDescent="0.25">
      <c r="A37" s="5" cm="1">
        <f t="array" ref="A37">ROUNDDOWN(
_xlfn.IFS(R37="Crafted",
L37*K37*M37*P37*S37,
R37="Inorganic",
L37*I37*M37*(N37+O37+P37)*Q37*S37,
R37="Organic",
L37*J37*M37*(N37+O37+P37)*S37,
TRUE,0),2)</f>
        <v>0</v>
      </c>
      <c r="B37" s="5" t="str">
        <f t="shared" si="0"/>
        <v/>
      </c>
      <c r="E37" s="17">
        <v>0</v>
      </c>
      <c r="F37" s="17">
        <v>0</v>
      </c>
      <c r="G37" s="17">
        <v>0</v>
      </c>
      <c r="I37" s="5" t="str">
        <f t="shared" si="1"/>
        <v/>
      </c>
      <c r="J37" s="5" t="str">
        <f t="shared" si="2"/>
        <v/>
      </c>
      <c r="K37" s="5" t="str">
        <f t="shared" si="3"/>
        <v/>
      </c>
      <c r="L37" s="5" t="str">
        <f t="shared" si="4"/>
        <v/>
      </c>
      <c r="M37" s="5">
        <f t="shared" si="16"/>
        <v>1</v>
      </c>
      <c r="N37" s="5">
        <f t="shared" si="6"/>
        <v>0</v>
      </c>
      <c r="O37" s="5">
        <f t="shared" si="7"/>
        <v>0</v>
      </c>
      <c r="P37" s="5">
        <f t="shared" si="8"/>
        <v>0</v>
      </c>
      <c r="Q37" s="5">
        <f t="shared" si="17"/>
        <v>2</v>
      </c>
      <c r="R37" s="5" t="str">
        <f t="shared" si="10"/>
        <v/>
      </c>
      <c r="S37" s="5" t="str">
        <f t="shared" si="11"/>
        <v/>
      </c>
      <c r="T37" s="5" t="str">
        <f t="shared" si="12"/>
        <v/>
      </c>
      <c r="U37" s="5" t="str">
        <f t="shared" si="13"/>
        <v/>
      </c>
      <c r="V37" s="5" t="str">
        <f t="shared" si="14"/>
        <v/>
      </c>
      <c r="W37" s="5" t="str">
        <f t="shared" si="15"/>
        <v/>
      </c>
    </row>
    <row r="38" spans="1:23" x14ac:dyDescent="0.25">
      <c r="A38" s="5" cm="1">
        <f t="array" ref="A38">ROUNDDOWN(
_xlfn.IFS(R38="Crafted",
L38*K38*M38*P38*S38,
R38="Inorganic",
L38*I38*M38*(N38+O38+P38)*Q38*S38,
R38="Organic",
L38*J38*M38*(N38+O38+P38)*S38,
TRUE,0),2)</f>
        <v>0</v>
      </c>
      <c r="B38" s="5" t="str">
        <f t="shared" si="0"/>
        <v/>
      </c>
      <c r="E38" s="17">
        <v>0</v>
      </c>
      <c r="F38" s="17">
        <v>0</v>
      </c>
      <c r="G38" s="17">
        <v>0</v>
      </c>
      <c r="I38" s="5" t="str">
        <f t="shared" si="1"/>
        <v/>
      </c>
      <c r="J38" s="5" t="str">
        <f t="shared" si="2"/>
        <v/>
      </c>
      <c r="K38" s="5" t="str">
        <f t="shared" si="3"/>
        <v/>
      </c>
      <c r="L38" s="5" t="str">
        <f t="shared" si="4"/>
        <v/>
      </c>
      <c r="M38" s="5">
        <f t="shared" si="16"/>
        <v>1</v>
      </c>
      <c r="N38" s="5">
        <f t="shared" si="6"/>
        <v>0</v>
      </c>
      <c r="O38" s="5">
        <f t="shared" si="7"/>
        <v>0</v>
      </c>
      <c r="P38" s="5">
        <f t="shared" si="8"/>
        <v>0</v>
      </c>
      <c r="Q38" s="5">
        <f t="shared" si="17"/>
        <v>2</v>
      </c>
      <c r="R38" s="5" t="str">
        <f t="shared" si="10"/>
        <v/>
      </c>
      <c r="S38" s="5" t="str">
        <f t="shared" si="11"/>
        <v/>
      </c>
      <c r="T38" s="5" t="str">
        <f t="shared" si="12"/>
        <v/>
      </c>
      <c r="U38" s="5" t="str">
        <f t="shared" si="13"/>
        <v/>
      </c>
      <c r="V38" s="5" t="str">
        <f t="shared" si="14"/>
        <v/>
      </c>
      <c r="W38" s="5" t="str">
        <f t="shared" si="15"/>
        <v/>
      </c>
    </row>
    <row r="39" spans="1:23" x14ac:dyDescent="0.25">
      <c r="A39" s="5" cm="1">
        <f t="array" ref="A39">ROUNDDOWN(
_xlfn.IFS(R39="Crafted",
L39*K39*M39*P39*S39,
R39="Inorganic",
L39*I39*M39*(N39+O39+P39)*Q39*S39,
R39="Organic",
L39*J39*M39*(N39+O39+P39)*S39,
TRUE,0),2)</f>
        <v>0</v>
      </c>
      <c r="B39" s="5" t="str">
        <f t="shared" si="0"/>
        <v/>
      </c>
      <c r="E39" s="17">
        <v>0</v>
      </c>
      <c r="F39" s="17">
        <v>0</v>
      </c>
      <c r="G39" s="17">
        <v>0</v>
      </c>
      <c r="I39" s="5" t="str">
        <f t="shared" si="1"/>
        <v/>
      </c>
      <c r="J39" s="5" t="str">
        <f t="shared" si="2"/>
        <v/>
      </c>
      <c r="K39" s="5" t="str">
        <f t="shared" si="3"/>
        <v/>
      </c>
      <c r="L39" s="5" t="str">
        <f t="shared" si="4"/>
        <v/>
      </c>
      <c r="M39" s="5">
        <f t="shared" si="16"/>
        <v>1</v>
      </c>
      <c r="N39" s="5">
        <f t="shared" si="6"/>
        <v>0</v>
      </c>
      <c r="O39" s="5">
        <f t="shared" si="7"/>
        <v>0</v>
      </c>
      <c r="P39" s="5">
        <f t="shared" si="8"/>
        <v>0</v>
      </c>
      <c r="Q39" s="5">
        <f t="shared" si="17"/>
        <v>2</v>
      </c>
      <c r="R39" s="5" t="str">
        <f t="shared" si="10"/>
        <v/>
      </c>
      <c r="S39" s="5" t="str">
        <f t="shared" si="11"/>
        <v/>
      </c>
      <c r="T39" s="5" t="str">
        <f t="shared" si="12"/>
        <v/>
      </c>
      <c r="U39" s="5" t="str">
        <f t="shared" si="13"/>
        <v/>
      </c>
      <c r="V39" s="5" t="str">
        <f t="shared" si="14"/>
        <v/>
      </c>
      <c r="W39" s="5" t="str">
        <f t="shared" si="15"/>
        <v/>
      </c>
    </row>
    <row r="40" spans="1:23" x14ac:dyDescent="0.25">
      <c r="A40" s="5" cm="1">
        <f t="array" ref="A40">ROUNDDOWN(
_xlfn.IFS(R40="Crafted",
L40*K40*M40*P40*S40,
R40="Inorganic",
L40*I40*M40*(N40+O40+P40)*Q40*S40,
R40="Organic",
L40*J40*M40*(N40+O40+P40)*S40,
TRUE,0),2)</f>
        <v>0</v>
      </c>
      <c r="B40" s="5" t="str">
        <f t="shared" si="0"/>
        <v/>
      </c>
      <c r="E40" s="17">
        <v>0</v>
      </c>
      <c r="F40" s="17">
        <v>0</v>
      </c>
      <c r="G40" s="17">
        <v>0</v>
      </c>
      <c r="I40" s="5" t="str">
        <f t="shared" si="1"/>
        <v/>
      </c>
      <c r="J40" s="5" t="str">
        <f t="shared" si="2"/>
        <v/>
      </c>
      <c r="K40" s="5" t="str">
        <f t="shared" si="3"/>
        <v/>
      </c>
      <c r="L40" s="5" t="str">
        <f t="shared" si="4"/>
        <v/>
      </c>
      <c r="M40" s="5">
        <f t="shared" si="16"/>
        <v>1</v>
      </c>
      <c r="N40" s="5">
        <f t="shared" si="6"/>
        <v>0</v>
      </c>
      <c r="O40" s="5">
        <f t="shared" si="7"/>
        <v>0</v>
      </c>
      <c r="P40" s="5">
        <f t="shared" si="8"/>
        <v>0</v>
      </c>
      <c r="Q40" s="5">
        <f t="shared" si="17"/>
        <v>2</v>
      </c>
      <c r="R40" s="5" t="str">
        <f t="shared" si="10"/>
        <v/>
      </c>
      <c r="S40" s="5" t="str">
        <f t="shared" si="11"/>
        <v/>
      </c>
      <c r="T40" s="5" t="str">
        <f t="shared" si="12"/>
        <v/>
      </c>
      <c r="U40" s="5" t="str">
        <f t="shared" si="13"/>
        <v/>
      </c>
      <c r="V40" s="5" t="str">
        <f t="shared" si="14"/>
        <v/>
      </c>
      <c r="W40" s="5" t="str">
        <f t="shared" si="15"/>
        <v/>
      </c>
    </row>
    <row r="41" spans="1:23" x14ac:dyDescent="0.25">
      <c r="A41" s="5" cm="1">
        <f t="array" ref="A41">ROUNDDOWN(
_xlfn.IFS(R41="Crafted",
L41*K41*M41*P41*S41,
R41="Inorganic",
L41*I41*M41*(N41+O41+P41)*Q41*S41,
R41="Organic",
L41*J41*M41*(N41+O41+P41)*S41,
TRUE,0),2)</f>
        <v>0</v>
      </c>
      <c r="B41" s="5" t="str">
        <f t="shared" si="0"/>
        <v/>
      </c>
      <c r="E41" s="17">
        <v>0</v>
      </c>
      <c r="F41" s="17">
        <v>0</v>
      </c>
      <c r="G41" s="17">
        <v>0</v>
      </c>
      <c r="I41" s="5" t="str">
        <f t="shared" si="1"/>
        <v/>
      </c>
      <c r="J41" s="5" t="str">
        <f t="shared" si="2"/>
        <v/>
      </c>
      <c r="K41" s="5" t="str">
        <f t="shared" si="3"/>
        <v/>
      </c>
      <c r="L41" s="5" t="str">
        <f t="shared" si="4"/>
        <v/>
      </c>
      <c r="M41" s="5">
        <f t="shared" si="16"/>
        <v>1</v>
      </c>
      <c r="N41" s="5">
        <f t="shared" si="6"/>
        <v>0</v>
      </c>
      <c r="O41" s="5">
        <f t="shared" si="7"/>
        <v>0</v>
      </c>
      <c r="P41" s="5">
        <f t="shared" si="8"/>
        <v>0</v>
      </c>
      <c r="Q41" s="5">
        <f t="shared" si="17"/>
        <v>2</v>
      </c>
      <c r="R41" s="5" t="str">
        <f t="shared" si="10"/>
        <v/>
      </c>
      <c r="S41" s="5" t="str">
        <f t="shared" si="11"/>
        <v/>
      </c>
      <c r="T41" s="5" t="str">
        <f t="shared" si="12"/>
        <v/>
      </c>
      <c r="U41" s="5" t="str">
        <f t="shared" si="13"/>
        <v/>
      </c>
      <c r="V41" s="5" t="str">
        <f t="shared" si="14"/>
        <v/>
      </c>
      <c r="W41" s="5" t="str">
        <f t="shared" si="15"/>
        <v/>
      </c>
    </row>
    <row r="42" spans="1:23" x14ac:dyDescent="0.25">
      <c r="A42" s="5" cm="1">
        <f t="array" ref="A42">ROUNDDOWN(
_xlfn.IFS(R42="Crafted",
L42*K42*M42*P42*S42,
R42="Inorganic",
L42*I42*M42*(N42+O42+P42)*Q42*S42,
R42="Organic",
L42*J42*M42*(N42+O42+P42)*S42,
TRUE,0),2)</f>
        <v>0</v>
      </c>
      <c r="B42" s="5" t="str">
        <f t="shared" si="0"/>
        <v/>
      </c>
      <c r="E42" s="17">
        <v>0</v>
      </c>
      <c r="F42" s="17">
        <v>0</v>
      </c>
      <c r="G42" s="17">
        <v>0</v>
      </c>
      <c r="I42" s="5" t="str">
        <f t="shared" si="1"/>
        <v/>
      </c>
      <c r="J42" s="5" t="str">
        <f t="shared" si="2"/>
        <v/>
      </c>
      <c r="K42" s="5" t="str">
        <f t="shared" si="3"/>
        <v/>
      </c>
      <c r="L42" s="5" t="str">
        <f t="shared" si="4"/>
        <v/>
      </c>
      <c r="M42" s="5">
        <f t="shared" si="16"/>
        <v>1</v>
      </c>
      <c r="N42" s="5">
        <f t="shared" si="6"/>
        <v>0</v>
      </c>
      <c r="O42" s="5">
        <f t="shared" si="7"/>
        <v>0</v>
      </c>
      <c r="P42" s="5">
        <f t="shared" si="8"/>
        <v>0</v>
      </c>
      <c r="Q42" s="5">
        <f t="shared" si="17"/>
        <v>2</v>
      </c>
      <c r="R42" s="5" t="str">
        <f t="shared" si="10"/>
        <v/>
      </c>
      <c r="S42" s="5" t="str">
        <f t="shared" si="11"/>
        <v/>
      </c>
      <c r="T42" s="5" t="str">
        <f t="shared" si="12"/>
        <v/>
      </c>
      <c r="U42" s="5" t="str">
        <f t="shared" si="13"/>
        <v/>
      </c>
      <c r="V42" s="5" t="str">
        <f t="shared" si="14"/>
        <v/>
      </c>
      <c r="W42" s="5" t="str">
        <f t="shared" si="15"/>
        <v/>
      </c>
    </row>
    <row r="43" spans="1:23" x14ac:dyDescent="0.25">
      <c r="A43" s="5" cm="1">
        <f t="array" ref="A43">ROUNDDOWN(
_xlfn.IFS(R43="Crafted",
L43*K43*M43*P43*S43,
R43="Inorganic",
L43*I43*M43*(N43+O43+P43)*Q43*S43,
R43="Organic",
L43*J43*M43*(N43+O43+P43)*S43,
TRUE,0),2)</f>
        <v>0</v>
      </c>
      <c r="B43" s="5" t="str">
        <f t="shared" si="0"/>
        <v/>
      </c>
      <c r="E43" s="17">
        <v>0</v>
      </c>
      <c r="F43" s="17">
        <v>0</v>
      </c>
      <c r="G43" s="17">
        <v>0</v>
      </c>
      <c r="I43" s="5" t="str">
        <f t="shared" si="1"/>
        <v/>
      </c>
      <c r="J43" s="5" t="str">
        <f t="shared" si="2"/>
        <v/>
      </c>
      <c r="K43" s="5" t="str">
        <f t="shared" si="3"/>
        <v/>
      </c>
      <c r="L43" s="5" t="str">
        <f t="shared" si="4"/>
        <v/>
      </c>
      <c r="M43" s="5">
        <f t="shared" si="16"/>
        <v>1</v>
      </c>
      <c r="N43" s="5">
        <f t="shared" si="6"/>
        <v>0</v>
      </c>
      <c r="O43" s="5">
        <f t="shared" si="7"/>
        <v>0</v>
      </c>
      <c r="P43" s="5">
        <f t="shared" si="8"/>
        <v>0</v>
      </c>
      <c r="Q43" s="5">
        <f t="shared" si="17"/>
        <v>2</v>
      </c>
      <c r="R43" s="5" t="str">
        <f t="shared" si="10"/>
        <v/>
      </c>
      <c r="S43" s="5" t="str">
        <f t="shared" si="11"/>
        <v/>
      </c>
      <c r="T43" s="5" t="str">
        <f t="shared" si="12"/>
        <v/>
      </c>
      <c r="U43" s="5" t="str">
        <f t="shared" si="13"/>
        <v/>
      </c>
      <c r="V43" s="5" t="str">
        <f t="shared" si="14"/>
        <v/>
      </c>
      <c r="W43" s="5" t="str">
        <f t="shared" si="15"/>
        <v/>
      </c>
    </row>
    <row r="44" spans="1:23" x14ac:dyDescent="0.25">
      <c r="A44" s="5" cm="1">
        <f t="array" ref="A44">ROUNDDOWN(
_xlfn.IFS(R44="Crafted",
L44*K44*M44*P44*S44,
R44="Inorganic",
L44*I44*M44*(N44+O44+P44)*Q44*S44,
R44="Organic",
L44*J44*M44*(N44+O44+P44)*S44,
TRUE,0),2)</f>
        <v>0</v>
      </c>
      <c r="B44" s="5" t="str">
        <f t="shared" si="0"/>
        <v/>
      </c>
      <c r="E44" s="17">
        <v>0</v>
      </c>
      <c r="F44" s="17">
        <v>0</v>
      </c>
      <c r="G44" s="17">
        <v>0</v>
      </c>
      <c r="I44" s="5" t="str">
        <f t="shared" si="1"/>
        <v/>
      </c>
      <c r="J44" s="5" t="str">
        <f t="shared" si="2"/>
        <v/>
      </c>
      <c r="K44" s="5" t="str">
        <f t="shared" si="3"/>
        <v/>
      </c>
      <c r="L44" s="5" t="str">
        <f t="shared" si="4"/>
        <v/>
      </c>
      <c r="M44" s="5">
        <f t="shared" si="16"/>
        <v>1</v>
      </c>
      <c r="N44" s="5">
        <f t="shared" si="6"/>
        <v>0</v>
      </c>
      <c r="O44" s="5">
        <f t="shared" si="7"/>
        <v>0</v>
      </c>
      <c r="P44" s="5">
        <f t="shared" si="8"/>
        <v>0</v>
      </c>
      <c r="Q44" s="5">
        <f t="shared" si="17"/>
        <v>2</v>
      </c>
      <c r="R44" s="5" t="str">
        <f t="shared" si="10"/>
        <v/>
      </c>
      <c r="S44" s="5" t="str">
        <f t="shared" si="11"/>
        <v/>
      </c>
      <c r="T44" s="5" t="str">
        <f t="shared" si="12"/>
        <v/>
      </c>
      <c r="U44" s="5" t="str">
        <f t="shared" si="13"/>
        <v/>
      </c>
      <c r="V44" s="5" t="str">
        <f t="shared" si="14"/>
        <v/>
      </c>
      <c r="W44" s="5" t="str">
        <f t="shared" si="15"/>
        <v/>
      </c>
    </row>
    <row r="45" spans="1:23" x14ac:dyDescent="0.25">
      <c r="A45" s="5" cm="1">
        <f t="array" ref="A45">ROUNDDOWN(
_xlfn.IFS(R45="Crafted",
L45*K45*M45*P45*S45,
R45="Inorganic",
L45*I45*M45*(N45+O45+P45)*Q45*S45,
R45="Organic",
L45*J45*M45*(N45+O45+P45)*S45,
TRUE,0),2)</f>
        <v>0</v>
      </c>
      <c r="B45" s="5" t="str">
        <f t="shared" si="0"/>
        <v/>
      </c>
      <c r="E45" s="17">
        <v>0</v>
      </c>
      <c r="F45" s="17">
        <v>0</v>
      </c>
      <c r="G45" s="17">
        <v>0</v>
      </c>
      <c r="I45" s="5" t="str">
        <f t="shared" si="1"/>
        <v/>
      </c>
      <c r="J45" s="5" t="str">
        <f t="shared" si="2"/>
        <v/>
      </c>
      <c r="K45" s="5" t="str">
        <f t="shared" si="3"/>
        <v/>
      </c>
      <c r="L45" s="5" t="str">
        <f t="shared" si="4"/>
        <v/>
      </c>
      <c r="M45" s="5">
        <f t="shared" si="16"/>
        <v>1</v>
      </c>
      <c r="N45" s="5">
        <f t="shared" si="6"/>
        <v>0</v>
      </c>
      <c r="O45" s="5">
        <f t="shared" si="7"/>
        <v>0</v>
      </c>
      <c r="P45" s="5">
        <f t="shared" si="8"/>
        <v>0</v>
      </c>
      <c r="Q45" s="5">
        <f t="shared" si="17"/>
        <v>2</v>
      </c>
      <c r="R45" s="5" t="str">
        <f t="shared" si="10"/>
        <v/>
      </c>
      <c r="S45" s="5" t="str">
        <f t="shared" si="11"/>
        <v/>
      </c>
      <c r="T45" s="5" t="str">
        <f t="shared" si="12"/>
        <v/>
      </c>
      <c r="U45" s="5" t="str">
        <f t="shared" si="13"/>
        <v/>
      </c>
      <c r="V45" s="5" t="str">
        <f t="shared" si="14"/>
        <v/>
      </c>
      <c r="W45" s="5" t="str">
        <f t="shared" si="15"/>
        <v/>
      </c>
    </row>
    <row r="46" spans="1:23" x14ac:dyDescent="0.25">
      <c r="A46" s="5" cm="1">
        <f t="array" ref="A46">ROUNDDOWN(
_xlfn.IFS(R46="Crafted",
L46*K46*M46*P46*S46,
R46="Inorganic",
L46*I46*M46*(N46+O46+P46)*Q46*S46,
R46="Organic",
L46*J46*M46*(N46+O46+P46)*S46,
TRUE,0),2)</f>
        <v>0</v>
      </c>
      <c r="B46" s="5" t="str">
        <f t="shared" si="0"/>
        <v/>
      </c>
      <c r="E46" s="17">
        <v>0</v>
      </c>
      <c r="F46" s="17">
        <v>0</v>
      </c>
      <c r="G46" s="17">
        <v>0</v>
      </c>
      <c r="I46" s="5" t="str">
        <f t="shared" si="1"/>
        <v/>
      </c>
      <c r="J46" s="5" t="str">
        <f t="shared" si="2"/>
        <v/>
      </c>
      <c r="K46" s="5" t="str">
        <f t="shared" si="3"/>
        <v/>
      </c>
      <c r="L46" s="5" t="str">
        <f t="shared" si="4"/>
        <v/>
      </c>
      <c r="M46" s="5">
        <f t="shared" si="16"/>
        <v>1</v>
      </c>
      <c r="N46" s="5">
        <f t="shared" si="6"/>
        <v>0</v>
      </c>
      <c r="O46" s="5">
        <f t="shared" si="7"/>
        <v>0</v>
      </c>
      <c r="P46" s="5">
        <f t="shared" si="8"/>
        <v>0</v>
      </c>
      <c r="Q46" s="5">
        <f t="shared" si="17"/>
        <v>2</v>
      </c>
      <c r="R46" s="5" t="str">
        <f t="shared" si="10"/>
        <v/>
      </c>
      <c r="S46" s="5" t="str">
        <f t="shared" si="11"/>
        <v/>
      </c>
      <c r="T46" s="5" t="str">
        <f t="shared" si="12"/>
        <v/>
      </c>
      <c r="U46" s="5" t="str">
        <f t="shared" si="13"/>
        <v/>
      </c>
      <c r="V46" s="5" t="str">
        <f t="shared" si="14"/>
        <v/>
      </c>
      <c r="W46" s="5" t="str">
        <f t="shared" si="15"/>
        <v/>
      </c>
    </row>
    <row r="47" spans="1:23" x14ac:dyDescent="0.25">
      <c r="A47" s="5" cm="1">
        <f t="array" ref="A47">ROUNDDOWN(
_xlfn.IFS(R47="Crafted",
L47*K47*M47*P47*S47,
R47="Inorganic",
L47*I47*M47*(N47+O47+P47)*Q47*S47,
R47="Organic",
L47*J47*M47*(N47+O47+P47)*S47,
TRUE,0),2)</f>
        <v>0</v>
      </c>
      <c r="B47" s="5" t="str">
        <f t="shared" si="0"/>
        <v/>
      </c>
      <c r="E47" s="17">
        <v>0</v>
      </c>
      <c r="F47" s="17">
        <v>0</v>
      </c>
      <c r="G47" s="17">
        <v>0</v>
      </c>
      <c r="I47" s="5" t="str">
        <f t="shared" si="1"/>
        <v/>
      </c>
      <c r="J47" s="5" t="str">
        <f t="shared" si="2"/>
        <v/>
      </c>
      <c r="K47" s="5" t="str">
        <f t="shared" si="3"/>
        <v/>
      </c>
      <c r="L47" s="5" t="str">
        <f t="shared" si="4"/>
        <v/>
      </c>
      <c r="M47" s="5">
        <f t="shared" si="16"/>
        <v>1</v>
      </c>
      <c r="N47" s="5">
        <f t="shared" si="6"/>
        <v>0</v>
      </c>
      <c r="O47" s="5">
        <f t="shared" si="7"/>
        <v>0</v>
      </c>
      <c r="P47" s="5">
        <f t="shared" si="8"/>
        <v>0</v>
      </c>
      <c r="Q47" s="5">
        <f t="shared" si="17"/>
        <v>2</v>
      </c>
      <c r="R47" s="5" t="str">
        <f t="shared" si="10"/>
        <v/>
      </c>
      <c r="S47" s="5" t="str">
        <f t="shared" si="11"/>
        <v/>
      </c>
      <c r="T47" s="5" t="str">
        <f t="shared" si="12"/>
        <v/>
      </c>
      <c r="U47" s="5" t="str">
        <f t="shared" si="13"/>
        <v/>
      </c>
      <c r="V47" s="5" t="str">
        <f t="shared" si="14"/>
        <v/>
      </c>
      <c r="W47" s="5" t="str">
        <f t="shared" si="15"/>
        <v/>
      </c>
    </row>
    <row r="48" spans="1:23" x14ac:dyDescent="0.25">
      <c r="A48" s="5" cm="1">
        <f t="array" ref="A48">ROUNDDOWN(
_xlfn.IFS(R48="Crafted",
L48*K48*M48*P48*S48,
R48="Inorganic",
L48*I48*M48*(N48+O48+P48)*Q48*S48,
R48="Organic",
L48*J48*M48*(N48+O48+P48)*S48,
TRUE,0),2)</f>
        <v>0</v>
      </c>
      <c r="B48" s="5" t="str">
        <f t="shared" si="0"/>
        <v/>
      </c>
      <c r="E48" s="17">
        <v>0</v>
      </c>
      <c r="F48" s="17">
        <v>0</v>
      </c>
      <c r="G48" s="17">
        <v>0</v>
      </c>
      <c r="I48" s="5" t="str">
        <f t="shared" si="1"/>
        <v/>
      </c>
      <c r="J48" s="5" t="str">
        <f t="shared" si="2"/>
        <v/>
      </c>
      <c r="K48" s="5" t="str">
        <f t="shared" si="3"/>
        <v/>
      </c>
      <c r="L48" s="5" t="str">
        <f t="shared" si="4"/>
        <v/>
      </c>
      <c r="M48" s="5">
        <f t="shared" si="16"/>
        <v>1</v>
      </c>
      <c r="N48" s="5">
        <f t="shared" si="6"/>
        <v>0</v>
      </c>
      <c r="O48" s="5">
        <f t="shared" si="7"/>
        <v>0</v>
      </c>
      <c r="P48" s="5">
        <f t="shared" si="8"/>
        <v>0</v>
      </c>
      <c r="Q48" s="5">
        <f t="shared" si="17"/>
        <v>2</v>
      </c>
      <c r="R48" s="5" t="str">
        <f t="shared" si="10"/>
        <v/>
      </c>
      <c r="S48" s="5" t="str">
        <f t="shared" si="11"/>
        <v/>
      </c>
      <c r="T48" s="5" t="str">
        <f t="shared" si="12"/>
        <v/>
      </c>
      <c r="U48" s="5" t="str">
        <f t="shared" si="13"/>
        <v/>
      </c>
      <c r="V48" s="5" t="str">
        <f t="shared" si="14"/>
        <v/>
      </c>
      <c r="W48" s="5" t="str">
        <f t="shared" si="15"/>
        <v/>
      </c>
    </row>
    <row r="49" spans="1:23" x14ac:dyDescent="0.25">
      <c r="A49" s="5" cm="1">
        <f t="array" ref="A49">ROUNDDOWN(
_xlfn.IFS(R49="Crafted",
L49*K49*M49*P49*S49,
R49="Inorganic",
L49*I49*M49*(N49+O49+P49)*Q49*S49,
R49="Organic",
L49*J49*M49*(N49+O49+P49)*S49,
TRUE,0),2)</f>
        <v>0</v>
      </c>
      <c r="B49" s="5" t="str">
        <f t="shared" si="0"/>
        <v/>
      </c>
      <c r="E49" s="17">
        <v>0</v>
      </c>
      <c r="F49" s="17">
        <v>0</v>
      </c>
      <c r="G49" s="17">
        <v>0</v>
      </c>
      <c r="I49" s="5" t="str">
        <f t="shared" si="1"/>
        <v/>
      </c>
      <c r="J49" s="5" t="str">
        <f t="shared" si="2"/>
        <v/>
      </c>
      <c r="K49" s="5" t="str">
        <f t="shared" si="3"/>
        <v/>
      </c>
      <c r="L49" s="5" t="str">
        <f t="shared" si="4"/>
        <v/>
      </c>
      <c r="M49" s="5">
        <f t="shared" si="16"/>
        <v>1</v>
      </c>
      <c r="N49" s="5">
        <f t="shared" si="6"/>
        <v>0</v>
      </c>
      <c r="O49" s="5">
        <f t="shared" si="7"/>
        <v>0</v>
      </c>
      <c r="P49" s="5">
        <f t="shared" si="8"/>
        <v>0</v>
      </c>
      <c r="Q49" s="5">
        <f t="shared" si="17"/>
        <v>2</v>
      </c>
      <c r="R49" s="5" t="str">
        <f t="shared" si="10"/>
        <v/>
      </c>
      <c r="S49" s="5" t="str">
        <f t="shared" si="11"/>
        <v/>
      </c>
      <c r="T49" s="5" t="str">
        <f t="shared" si="12"/>
        <v/>
      </c>
      <c r="U49" s="5" t="str">
        <f t="shared" si="13"/>
        <v/>
      </c>
      <c r="V49" s="5" t="str">
        <f t="shared" si="14"/>
        <v/>
      </c>
      <c r="W49" s="5" t="str">
        <f t="shared" si="15"/>
        <v/>
      </c>
    </row>
    <row r="50" spans="1:23" x14ac:dyDescent="0.25">
      <c r="A50" s="5" cm="1">
        <f t="array" ref="A50">ROUNDDOWN(
_xlfn.IFS(R50="Crafted",
L50*K50*M50*P50*S50,
R50="Inorganic",
L50*I50*M50*(N50+O50+P50)*Q50*S50,
R50="Organic",
L50*J50*M50*(N50+O50+P50)*S50,
TRUE,0),2)</f>
        <v>0</v>
      </c>
      <c r="B50" s="5" t="str">
        <f t="shared" si="0"/>
        <v/>
      </c>
      <c r="E50" s="17">
        <v>0</v>
      </c>
      <c r="F50" s="17">
        <v>0</v>
      </c>
      <c r="G50" s="17">
        <v>0</v>
      </c>
      <c r="I50" s="5" t="str">
        <f t="shared" si="1"/>
        <v/>
      </c>
      <c r="J50" s="5" t="str">
        <f t="shared" si="2"/>
        <v/>
      </c>
      <c r="K50" s="5" t="str">
        <f t="shared" si="3"/>
        <v/>
      </c>
      <c r="L50" s="5" t="str">
        <f t="shared" si="4"/>
        <v/>
      </c>
      <c r="M50" s="5">
        <f t="shared" si="16"/>
        <v>1</v>
      </c>
      <c r="N50" s="5">
        <f t="shared" si="6"/>
        <v>0</v>
      </c>
      <c r="O50" s="5">
        <f t="shared" si="7"/>
        <v>0</v>
      </c>
      <c r="P50" s="5">
        <f t="shared" si="8"/>
        <v>0</v>
      </c>
      <c r="Q50" s="5">
        <f t="shared" si="17"/>
        <v>2</v>
      </c>
      <c r="R50" s="5" t="str">
        <f t="shared" si="10"/>
        <v/>
      </c>
      <c r="S50" s="5" t="str">
        <f t="shared" si="11"/>
        <v/>
      </c>
      <c r="T50" s="5" t="str">
        <f t="shared" si="12"/>
        <v/>
      </c>
      <c r="U50" s="5" t="str">
        <f t="shared" si="13"/>
        <v/>
      </c>
      <c r="V50" s="5" t="str">
        <f t="shared" si="14"/>
        <v/>
      </c>
      <c r="W50" s="5" t="str">
        <f t="shared" si="15"/>
        <v/>
      </c>
    </row>
    <row r="51" spans="1:23" x14ac:dyDescent="0.25">
      <c r="A51" s="5" cm="1">
        <f t="array" ref="A51">ROUNDDOWN(
_xlfn.IFS(R51="Crafted",
L51*K51*M51*P51*S51,
R51="Inorganic",
L51*I51*M51*(N51+O51+P51)*Q51*S51,
R51="Organic",
L51*J51*M51*(N51+O51+P51)*S51,
TRUE,0),2)</f>
        <v>0</v>
      </c>
      <c r="B51" s="5" t="str">
        <f t="shared" si="0"/>
        <v/>
      </c>
      <c r="E51" s="17">
        <v>0</v>
      </c>
      <c r="F51" s="17">
        <v>0</v>
      </c>
      <c r="G51" s="17">
        <v>0</v>
      </c>
      <c r="I51" s="5" t="str">
        <f t="shared" si="1"/>
        <v/>
      </c>
      <c r="J51" s="5" t="str">
        <f t="shared" si="2"/>
        <v/>
      </c>
      <c r="K51" s="5" t="str">
        <f t="shared" si="3"/>
        <v/>
      </c>
      <c r="L51" s="5" t="str">
        <f t="shared" si="4"/>
        <v/>
      </c>
      <c r="M51" s="5">
        <f t="shared" si="16"/>
        <v>1</v>
      </c>
      <c r="N51" s="5">
        <f t="shared" si="6"/>
        <v>0</v>
      </c>
      <c r="O51" s="5">
        <f t="shared" si="7"/>
        <v>0</v>
      </c>
      <c r="P51" s="5">
        <f t="shared" si="8"/>
        <v>0</v>
      </c>
      <c r="Q51" s="5">
        <f t="shared" si="17"/>
        <v>2</v>
      </c>
      <c r="R51" s="5" t="str">
        <f t="shared" si="10"/>
        <v/>
      </c>
      <c r="S51" s="5" t="str">
        <f t="shared" si="11"/>
        <v/>
      </c>
      <c r="T51" s="5" t="str">
        <f t="shared" si="12"/>
        <v/>
      </c>
      <c r="U51" s="5" t="str">
        <f t="shared" si="13"/>
        <v/>
      </c>
      <c r="V51" s="5" t="str">
        <f t="shared" si="14"/>
        <v/>
      </c>
      <c r="W51" s="5" t="str">
        <f t="shared" si="15"/>
        <v/>
      </c>
    </row>
    <row r="52" spans="1:23" x14ac:dyDescent="0.25">
      <c r="A52" s="5" cm="1">
        <f t="array" ref="A52">ROUNDDOWN(
_xlfn.IFS(R52="Crafted",
L52*K52*M52*P52*S52,
R52="Inorganic",
L52*I52*M52*(N52+O52+P52)*Q52*S52,
R52="Organic",
L52*J52*M52*(N52+O52+P52)*S52,
TRUE,0),2)</f>
        <v>0</v>
      </c>
      <c r="B52" s="5" t="str">
        <f t="shared" si="0"/>
        <v/>
      </c>
      <c r="E52" s="17">
        <v>0</v>
      </c>
      <c r="F52" s="17">
        <v>0</v>
      </c>
      <c r="G52" s="17">
        <v>0</v>
      </c>
      <c r="I52" s="5" t="str">
        <f t="shared" si="1"/>
        <v/>
      </c>
      <c r="J52" s="5" t="str">
        <f t="shared" si="2"/>
        <v/>
      </c>
      <c r="K52" s="5" t="str">
        <f t="shared" si="3"/>
        <v/>
      </c>
      <c r="L52" s="5" t="str">
        <f t="shared" si="4"/>
        <v/>
      </c>
      <c r="M52" s="5">
        <f t="shared" si="16"/>
        <v>1</v>
      </c>
      <c r="N52" s="5">
        <f t="shared" si="6"/>
        <v>0</v>
      </c>
      <c r="O52" s="5">
        <f t="shared" si="7"/>
        <v>0</v>
      </c>
      <c r="P52" s="5">
        <f t="shared" si="8"/>
        <v>0</v>
      </c>
      <c r="Q52" s="5">
        <f t="shared" si="17"/>
        <v>2</v>
      </c>
      <c r="R52" s="5" t="str">
        <f t="shared" si="10"/>
        <v/>
      </c>
      <c r="S52" s="5" t="str">
        <f t="shared" si="11"/>
        <v/>
      </c>
      <c r="T52" s="5" t="str">
        <f t="shared" si="12"/>
        <v/>
      </c>
      <c r="U52" s="5" t="str">
        <f t="shared" si="13"/>
        <v/>
      </c>
      <c r="V52" s="5" t="str">
        <f t="shared" si="14"/>
        <v/>
      </c>
      <c r="W52" s="5" t="str">
        <f t="shared" si="15"/>
        <v/>
      </c>
    </row>
    <row r="53" spans="1:23" x14ac:dyDescent="0.25">
      <c r="A53" s="5" cm="1">
        <f t="array" ref="A53">ROUNDDOWN(
_xlfn.IFS(R53="Crafted",
L53*K53*M53*P53*S53,
R53="Inorganic",
L53*I53*M53*(N53+O53+P53)*Q53*S53,
R53="Organic",
L53*J53*M53*(N53+O53+P53)*S53,
TRUE,0),2)</f>
        <v>0</v>
      </c>
      <c r="B53" s="5" t="str">
        <f t="shared" si="0"/>
        <v/>
      </c>
      <c r="E53" s="17">
        <v>0</v>
      </c>
      <c r="F53" s="17">
        <v>0</v>
      </c>
      <c r="G53" s="17">
        <v>0</v>
      </c>
      <c r="I53" s="5" t="str">
        <f t="shared" si="1"/>
        <v/>
      </c>
      <c r="J53" s="5" t="str">
        <f t="shared" si="2"/>
        <v/>
      </c>
      <c r="K53" s="5" t="str">
        <f t="shared" si="3"/>
        <v/>
      </c>
      <c r="L53" s="5" t="str">
        <f t="shared" si="4"/>
        <v/>
      </c>
      <c r="M53" s="5">
        <f t="shared" si="16"/>
        <v>1</v>
      </c>
      <c r="N53" s="5">
        <f t="shared" si="6"/>
        <v>0</v>
      </c>
      <c r="O53" s="5">
        <f t="shared" si="7"/>
        <v>0</v>
      </c>
      <c r="P53" s="5">
        <f t="shared" si="8"/>
        <v>0</v>
      </c>
      <c r="Q53" s="5">
        <f t="shared" si="17"/>
        <v>2</v>
      </c>
      <c r="R53" s="5" t="str">
        <f t="shared" si="10"/>
        <v/>
      </c>
      <c r="S53" s="5" t="str">
        <f t="shared" si="11"/>
        <v/>
      </c>
      <c r="T53" s="5" t="str">
        <f t="shared" si="12"/>
        <v/>
      </c>
      <c r="U53" s="5" t="str">
        <f t="shared" si="13"/>
        <v/>
      </c>
      <c r="V53" s="5" t="str">
        <f t="shared" si="14"/>
        <v/>
      </c>
      <c r="W53" s="5" t="str">
        <f t="shared" si="15"/>
        <v/>
      </c>
    </row>
    <row r="54" spans="1:23" x14ac:dyDescent="0.25">
      <c r="A54" s="5" cm="1">
        <f t="array" ref="A54">ROUNDDOWN(
_xlfn.IFS(R54="Crafted",
L54*K54*M54*P54*S54,
R54="Inorganic",
L54*I54*M54*(N54+O54+P54)*Q54*S54,
R54="Organic",
L54*J54*M54*(N54+O54+P54)*S54,
TRUE,0),2)</f>
        <v>0</v>
      </c>
      <c r="B54" s="5" t="str">
        <f t="shared" si="0"/>
        <v/>
      </c>
      <c r="E54" s="17">
        <v>0</v>
      </c>
      <c r="F54" s="17">
        <v>0</v>
      </c>
      <c r="G54" s="17">
        <v>0</v>
      </c>
      <c r="I54" s="5" t="str">
        <f t="shared" si="1"/>
        <v/>
      </c>
      <c r="J54" s="5" t="str">
        <f t="shared" si="2"/>
        <v/>
      </c>
      <c r="K54" s="5" t="str">
        <f t="shared" si="3"/>
        <v/>
      </c>
      <c r="L54" s="5" t="str">
        <f t="shared" si="4"/>
        <v/>
      </c>
      <c r="M54" s="5">
        <f t="shared" si="16"/>
        <v>1</v>
      </c>
      <c r="N54" s="5">
        <f t="shared" si="6"/>
        <v>0</v>
      </c>
      <c r="O54" s="5">
        <f t="shared" si="7"/>
        <v>0</v>
      </c>
      <c r="P54" s="5">
        <f t="shared" si="8"/>
        <v>0</v>
      </c>
      <c r="Q54" s="5">
        <f t="shared" si="17"/>
        <v>2</v>
      </c>
      <c r="R54" s="5" t="str">
        <f t="shared" si="10"/>
        <v/>
      </c>
      <c r="S54" s="5" t="str">
        <f t="shared" si="11"/>
        <v/>
      </c>
      <c r="T54" s="5" t="str">
        <f t="shared" si="12"/>
        <v/>
      </c>
      <c r="U54" s="5" t="str">
        <f t="shared" si="13"/>
        <v/>
      </c>
      <c r="V54" s="5" t="str">
        <f t="shared" si="14"/>
        <v/>
      </c>
      <c r="W54" s="5" t="str">
        <f t="shared" si="15"/>
        <v/>
      </c>
    </row>
    <row r="55" spans="1:23" x14ac:dyDescent="0.25">
      <c r="A55" s="5" cm="1">
        <f t="array" ref="A55">ROUNDDOWN(
_xlfn.IFS(R55="Crafted",
L55*K55*M55*P55*S55,
R55="Inorganic",
L55*I55*M55*(N55+O55+P55)*Q55*S55,
R55="Organic",
L55*J55*M55*(N55+O55+P55)*S55,
TRUE,0),2)</f>
        <v>0</v>
      </c>
      <c r="B55" s="5" t="str">
        <f t="shared" si="0"/>
        <v/>
      </c>
      <c r="E55" s="17">
        <v>0</v>
      </c>
      <c r="F55" s="17">
        <v>0</v>
      </c>
      <c r="G55" s="17">
        <v>0</v>
      </c>
      <c r="I55" s="5" t="str">
        <f t="shared" si="1"/>
        <v/>
      </c>
      <c r="J55" s="5" t="str">
        <f t="shared" si="2"/>
        <v/>
      </c>
      <c r="K55" s="5" t="str">
        <f t="shared" si="3"/>
        <v/>
      </c>
      <c r="L55" s="5" t="str">
        <f t="shared" si="4"/>
        <v/>
      </c>
      <c r="M55" s="5">
        <f t="shared" si="16"/>
        <v>1</v>
      </c>
      <c r="N55" s="5">
        <f t="shared" si="6"/>
        <v>0</v>
      </c>
      <c r="O55" s="5">
        <f t="shared" si="7"/>
        <v>0</v>
      </c>
      <c r="P55" s="5">
        <f t="shared" si="8"/>
        <v>0</v>
      </c>
      <c r="Q55" s="5">
        <f t="shared" si="17"/>
        <v>2</v>
      </c>
      <c r="R55" s="5" t="str">
        <f t="shared" si="10"/>
        <v/>
      </c>
      <c r="S55" s="5" t="str">
        <f t="shared" si="11"/>
        <v/>
      </c>
      <c r="T55" s="5" t="str">
        <f t="shared" si="12"/>
        <v/>
      </c>
      <c r="U55" s="5" t="str">
        <f t="shared" si="13"/>
        <v/>
      </c>
      <c r="V55" s="5" t="str">
        <f t="shared" si="14"/>
        <v/>
      </c>
      <c r="W55" s="5" t="str">
        <f t="shared" si="15"/>
        <v/>
      </c>
    </row>
    <row r="56" spans="1:23" x14ac:dyDescent="0.25">
      <c r="A56" s="5" cm="1">
        <f t="array" ref="A56">ROUNDDOWN(
_xlfn.IFS(R56="Crafted",
L56*K56*M56*P56*S56,
R56="Inorganic",
L56*I56*M56*(N56+O56+P56)*Q56*S56,
R56="Organic",
L56*J56*M56*(N56+O56+P56)*S56,
TRUE,0),2)</f>
        <v>0</v>
      </c>
      <c r="B56" s="5" t="str">
        <f t="shared" si="0"/>
        <v/>
      </c>
      <c r="E56" s="17">
        <v>0</v>
      </c>
      <c r="F56" s="17">
        <v>0</v>
      </c>
      <c r="G56" s="17">
        <v>0</v>
      </c>
      <c r="I56" s="5" t="str">
        <f t="shared" si="1"/>
        <v/>
      </c>
      <c r="J56" s="5" t="str">
        <f t="shared" si="2"/>
        <v/>
      </c>
      <c r="K56" s="5" t="str">
        <f t="shared" si="3"/>
        <v/>
      </c>
      <c r="L56" s="5" t="str">
        <f t="shared" si="4"/>
        <v/>
      </c>
      <c r="M56" s="5">
        <f t="shared" si="16"/>
        <v>1</v>
      </c>
      <c r="N56" s="5">
        <f t="shared" si="6"/>
        <v>0</v>
      </c>
      <c r="O56" s="5">
        <f t="shared" si="7"/>
        <v>0</v>
      </c>
      <c r="P56" s="5">
        <f t="shared" si="8"/>
        <v>0</v>
      </c>
      <c r="Q56" s="5">
        <f t="shared" si="17"/>
        <v>2</v>
      </c>
      <c r="R56" s="5" t="str">
        <f t="shared" si="10"/>
        <v/>
      </c>
      <c r="S56" s="5" t="str">
        <f t="shared" si="11"/>
        <v/>
      </c>
      <c r="T56" s="5" t="str">
        <f t="shared" si="12"/>
        <v/>
      </c>
      <c r="U56" s="5" t="str">
        <f t="shared" si="13"/>
        <v/>
      </c>
      <c r="V56" s="5" t="str">
        <f t="shared" si="14"/>
        <v/>
      </c>
      <c r="W56" s="5" t="str">
        <f t="shared" si="15"/>
        <v/>
      </c>
    </row>
    <row r="57" spans="1:23" x14ac:dyDescent="0.25">
      <c r="A57" s="5" cm="1">
        <f t="array" ref="A57">ROUNDDOWN(
_xlfn.IFS(R57="Crafted",
L57*K57*M57*P57*S57,
R57="Inorganic",
L57*I57*M57*(N57+O57+P57)*Q57*S57,
R57="Organic",
L57*J57*M57*(N57+O57+P57)*S57,
TRUE,0),2)</f>
        <v>0</v>
      </c>
      <c r="B57" s="5" t="str">
        <f t="shared" si="0"/>
        <v/>
      </c>
      <c r="E57" s="17">
        <v>0</v>
      </c>
      <c r="F57" s="17">
        <v>0</v>
      </c>
      <c r="G57" s="17">
        <v>0</v>
      </c>
      <c r="I57" s="5" t="str">
        <f t="shared" si="1"/>
        <v/>
      </c>
      <c r="J57" s="5" t="str">
        <f t="shared" si="2"/>
        <v/>
      </c>
      <c r="K57" s="5" t="str">
        <f t="shared" si="3"/>
        <v/>
      </c>
      <c r="L57" s="5" t="str">
        <f t="shared" si="4"/>
        <v/>
      </c>
      <c r="M57" s="5">
        <f t="shared" si="16"/>
        <v>1</v>
      </c>
      <c r="N57" s="5">
        <f t="shared" si="6"/>
        <v>0</v>
      </c>
      <c r="O57" s="5">
        <f t="shared" si="7"/>
        <v>0</v>
      </c>
      <c r="P57" s="5">
        <f t="shared" si="8"/>
        <v>0</v>
      </c>
      <c r="Q57" s="5">
        <f t="shared" si="17"/>
        <v>2</v>
      </c>
      <c r="R57" s="5" t="str">
        <f t="shared" si="10"/>
        <v/>
      </c>
      <c r="S57" s="5" t="str">
        <f t="shared" si="11"/>
        <v/>
      </c>
      <c r="T57" s="5" t="str">
        <f t="shared" si="12"/>
        <v/>
      </c>
      <c r="U57" s="5" t="str">
        <f t="shared" si="13"/>
        <v/>
      </c>
      <c r="V57" s="5" t="str">
        <f t="shared" si="14"/>
        <v/>
      </c>
      <c r="W57" s="5" t="str">
        <f t="shared" si="15"/>
        <v/>
      </c>
    </row>
    <row r="58" spans="1:23" x14ac:dyDescent="0.25">
      <c r="A58" s="5" cm="1">
        <f t="array" ref="A58">ROUNDDOWN(
_xlfn.IFS(R58="Crafted",
L58*K58*M58*P58*S58,
R58="Inorganic",
L58*I58*M58*(N58+O58+P58)*Q58*S58,
R58="Organic",
L58*J58*M58*(N58+O58+P58)*S58,
TRUE,0),2)</f>
        <v>0</v>
      </c>
      <c r="B58" s="5" t="str">
        <f t="shared" si="0"/>
        <v/>
      </c>
      <c r="E58" s="17">
        <v>0</v>
      </c>
      <c r="F58" s="17">
        <v>0</v>
      </c>
      <c r="G58" s="17">
        <v>0</v>
      </c>
      <c r="I58" s="5" t="str">
        <f t="shared" si="1"/>
        <v/>
      </c>
      <c r="J58" s="5" t="str">
        <f t="shared" si="2"/>
        <v/>
      </c>
      <c r="K58" s="5" t="str">
        <f t="shared" si="3"/>
        <v/>
      </c>
      <c r="L58" s="5" t="str">
        <f t="shared" si="4"/>
        <v/>
      </c>
      <c r="M58" s="5">
        <f t="shared" si="16"/>
        <v>1</v>
      </c>
      <c r="N58" s="5">
        <f t="shared" si="6"/>
        <v>0</v>
      </c>
      <c r="O58" s="5">
        <f t="shared" si="7"/>
        <v>0</v>
      </c>
      <c r="P58" s="5">
        <f t="shared" si="8"/>
        <v>0</v>
      </c>
      <c r="Q58" s="5">
        <f t="shared" si="17"/>
        <v>2</v>
      </c>
      <c r="R58" s="5" t="str">
        <f t="shared" si="10"/>
        <v/>
      </c>
      <c r="S58" s="5" t="str">
        <f t="shared" si="11"/>
        <v/>
      </c>
      <c r="T58" s="5" t="str">
        <f t="shared" si="12"/>
        <v/>
      </c>
      <c r="U58" s="5" t="str">
        <f t="shared" si="13"/>
        <v/>
      </c>
      <c r="V58" s="5" t="str">
        <f t="shared" si="14"/>
        <v/>
      </c>
      <c r="W58" s="5" t="str">
        <f t="shared" si="15"/>
        <v/>
      </c>
    </row>
    <row r="59" spans="1:23" x14ac:dyDescent="0.25">
      <c r="A59" s="5" cm="1">
        <f t="array" ref="A59">ROUNDDOWN(
_xlfn.IFS(R59="Crafted",
L59*K59*M59*P59*S59,
R59="Inorganic",
L59*I59*M59*(N59+O59+P59)*Q59*S59,
R59="Organic",
L59*J59*M59*(N59+O59+P59)*S59,
TRUE,0),2)</f>
        <v>0</v>
      </c>
      <c r="B59" s="5" t="str">
        <f t="shared" si="0"/>
        <v/>
      </c>
      <c r="E59" s="17">
        <v>0</v>
      </c>
      <c r="F59" s="17">
        <v>0</v>
      </c>
      <c r="G59" s="17">
        <v>0</v>
      </c>
      <c r="I59" s="5" t="str">
        <f t="shared" si="1"/>
        <v/>
      </c>
      <c r="J59" s="5" t="str">
        <f t="shared" si="2"/>
        <v/>
      </c>
      <c r="K59" s="5" t="str">
        <f t="shared" si="3"/>
        <v/>
      </c>
      <c r="L59" s="5" t="str">
        <f t="shared" si="4"/>
        <v/>
      </c>
      <c r="M59" s="5">
        <f t="shared" si="16"/>
        <v>1</v>
      </c>
      <c r="N59" s="5">
        <f t="shared" si="6"/>
        <v>0</v>
      </c>
      <c r="O59" s="5">
        <f t="shared" si="7"/>
        <v>0</v>
      </c>
      <c r="P59" s="5">
        <f t="shared" si="8"/>
        <v>0</v>
      </c>
      <c r="Q59" s="5">
        <f t="shared" si="17"/>
        <v>2</v>
      </c>
      <c r="R59" s="5" t="str">
        <f t="shared" si="10"/>
        <v/>
      </c>
      <c r="S59" s="5" t="str">
        <f t="shared" si="11"/>
        <v/>
      </c>
      <c r="T59" s="5" t="str">
        <f t="shared" si="12"/>
        <v/>
      </c>
      <c r="U59" s="5" t="str">
        <f t="shared" si="13"/>
        <v/>
      </c>
      <c r="V59" s="5" t="str">
        <f t="shared" si="14"/>
        <v/>
      </c>
      <c r="W59" s="5" t="str">
        <f t="shared" si="15"/>
        <v/>
      </c>
    </row>
    <row r="60" spans="1:23" x14ac:dyDescent="0.25">
      <c r="A60" s="5" cm="1">
        <f t="array" ref="A60">ROUNDDOWN(
_xlfn.IFS(R60="Crafted",
L60*K60*M60*P60*S60,
R60="Inorganic",
L60*I60*M60*(N60+O60+P60)*Q60*S60,
R60="Organic",
L60*J60*M60*(N60+O60+P60)*S60,
TRUE,0),2)</f>
        <v>0</v>
      </c>
      <c r="B60" s="5" t="str">
        <f t="shared" si="0"/>
        <v/>
      </c>
      <c r="E60" s="17">
        <v>0</v>
      </c>
      <c r="F60" s="17">
        <v>0</v>
      </c>
      <c r="G60" s="17">
        <v>0</v>
      </c>
      <c r="I60" s="5" t="str">
        <f t="shared" si="1"/>
        <v/>
      </c>
      <c r="J60" s="5" t="str">
        <f t="shared" si="2"/>
        <v/>
      </c>
      <c r="K60" s="5" t="str">
        <f t="shared" si="3"/>
        <v/>
      </c>
      <c r="L60" s="5" t="str">
        <f t="shared" si="4"/>
        <v/>
      </c>
      <c r="M60" s="5">
        <f t="shared" si="16"/>
        <v>1</v>
      </c>
      <c r="N60" s="5">
        <f t="shared" si="6"/>
        <v>0</v>
      </c>
      <c r="O60" s="5">
        <f t="shared" si="7"/>
        <v>0</v>
      </c>
      <c r="P60" s="5">
        <f t="shared" si="8"/>
        <v>0</v>
      </c>
      <c r="Q60" s="5">
        <f t="shared" si="17"/>
        <v>2</v>
      </c>
      <c r="R60" s="5" t="str">
        <f t="shared" si="10"/>
        <v/>
      </c>
      <c r="S60" s="5" t="str">
        <f t="shared" si="11"/>
        <v/>
      </c>
      <c r="T60" s="5" t="str">
        <f t="shared" si="12"/>
        <v/>
      </c>
      <c r="U60" s="5" t="str">
        <f t="shared" si="13"/>
        <v/>
      </c>
      <c r="V60" s="5" t="str">
        <f t="shared" si="14"/>
        <v/>
      </c>
      <c r="W60" s="5" t="str">
        <f t="shared" si="15"/>
        <v/>
      </c>
    </row>
    <row r="61" spans="1:23" x14ac:dyDescent="0.25">
      <c r="A61" s="5" cm="1">
        <f t="array" ref="A61">ROUNDDOWN(
_xlfn.IFS(R61="Crafted",
L61*K61*M61*P61*S61,
R61="Inorganic",
L61*I61*M61*(N61+O61+P61)*Q61*S61,
R61="Organic",
L61*J61*M61*(N61+O61+P61)*S61,
TRUE,0),2)</f>
        <v>0</v>
      </c>
      <c r="B61" s="5" t="str">
        <f t="shared" si="0"/>
        <v/>
      </c>
      <c r="E61" s="17">
        <v>0</v>
      </c>
      <c r="F61" s="17">
        <v>0</v>
      </c>
      <c r="G61" s="17">
        <v>0</v>
      </c>
      <c r="I61" s="5" t="str">
        <f t="shared" si="1"/>
        <v/>
      </c>
      <c r="J61" s="5" t="str">
        <f t="shared" si="2"/>
        <v/>
      </c>
      <c r="K61" s="5" t="str">
        <f t="shared" si="3"/>
        <v/>
      </c>
      <c r="L61" s="5" t="str">
        <f t="shared" si="4"/>
        <v/>
      </c>
      <c r="M61" s="5">
        <f t="shared" si="16"/>
        <v>1</v>
      </c>
      <c r="N61" s="5">
        <f t="shared" si="6"/>
        <v>0</v>
      </c>
      <c r="O61" s="5">
        <f t="shared" si="7"/>
        <v>0</v>
      </c>
      <c r="P61" s="5">
        <f t="shared" si="8"/>
        <v>0</v>
      </c>
      <c r="Q61" s="5">
        <f t="shared" si="17"/>
        <v>2</v>
      </c>
      <c r="R61" s="5" t="str">
        <f t="shared" si="10"/>
        <v/>
      </c>
      <c r="S61" s="5" t="str">
        <f t="shared" si="11"/>
        <v/>
      </c>
      <c r="T61" s="5" t="str">
        <f t="shared" si="12"/>
        <v/>
      </c>
      <c r="U61" s="5" t="str">
        <f t="shared" si="13"/>
        <v/>
      </c>
      <c r="V61" s="5" t="str">
        <f t="shared" si="14"/>
        <v/>
      </c>
      <c r="W61" s="5" t="str">
        <f t="shared" si="15"/>
        <v/>
      </c>
    </row>
    <row r="62" spans="1:23" x14ac:dyDescent="0.25">
      <c r="A62" s="5" cm="1">
        <f t="array" ref="A62">ROUNDDOWN(
_xlfn.IFS(R62="Crafted",
L62*K62*M62*P62*S62,
R62="Inorganic",
L62*I62*M62*(N62+O62+P62)*Q62*S62,
R62="Organic",
L62*J62*M62*(N62+O62+P62)*S62,
TRUE,0),2)</f>
        <v>0</v>
      </c>
      <c r="B62" s="5" t="str">
        <f t="shared" si="0"/>
        <v/>
      </c>
      <c r="E62" s="17">
        <v>0</v>
      </c>
      <c r="F62" s="17">
        <v>0</v>
      </c>
      <c r="G62" s="17">
        <v>0</v>
      </c>
      <c r="I62" s="5" t="str">
        <f t="shared" si="1"/>
        <v/>
      </c>
      <c r="J62" s="5" t="str">
        <f t="shared" si="2"/>
        <v/>
      </c>
      <c r="K62" s="5" t="str">
        <f t="shared" si="3"/>
        <v/>
      </c>
      <c r="L62" s="5" t="str">
        <f t="shared" si="4"/>
        <v/>
      </c>
      <c r="M62" s="5">
        <f t="shared" si="16"/>
        <v>1</v>
      </c>
      <c r="N62" s="5">
        <f t="shared" si="6"/>
        <v>0</v>
      </c>
      <c r="O62" s="5">
        <f t="shared" si="7"/>
        <v>0</v>
      </c>
      <c r="P62" s="5">
        <f t="shared" si="8"/>
        <v>0</v>
      </c>
      <c r="Q62" s="5">
        <f t="shared" si="17"/>
        <v>2</v>
      </c>
      <c r="R62" s="5" t="str">
        <f t="shared" si="10"/>
        <v/>
      </c>
      <c r="S62" s="5" t="str">
        <f t="shared" si="11"/>
        <v/>
      </c>
      <c r="T62" s="5" t="str">
        <f t="shared" si="12"/>
        <v/>
      </c>
      <c r="U62" s="5" t="str">
        <f t="shared" si="13"/>
        <v/>
      </c>
      <c r="V62" s="5" t="str">
        <f t="shared" si="14"/>
        <v/>
      </c>
      <c r="W62" s="5" t="str">
        <f t="shared" si="15"/>
        <v/>
      </c>
    </row>
    <row r="63" spans="1:23" x14ac:dyDescent="0.25">
      <c r="A63" s="5" cm="1">
        <f t="array" ref="A63">ROUNDDOWN(
_xlfn.IFS(R63="Crafted",
L63*K63*M63*P63*S63,
R63="Inorganic",
L63*I63*M63*(N63+O63+P63)*Q63*S63,
R63="Organic",
L63*J63*M63*(N63+O63+P63)*S63,
TRUE,0),2)</f>
        <v>0</v>
      </c>
      <c r="B63" s="5" t="str">
        <f t="shared" si="0"/>
        <v/>
      </c>
      <c r="E63" s="17">
        <v>0</v>
      </c>
      <c r="F63" s="17">
        <v>0</v>
      </c>
      <c r="G63" s="17">
        <v>0</v>
      </c>
      <c r="I63" s="5" t="str">
        <f t="shared" si="1"/>
        <v/>
      </c>
      <c r="J63" s="5" t="str">
        <f t="shared" si="2"/>
        <v/>
      </c>
      <c r="K63" s="5" t="str">
        <f t="shared" si="3"/>
        <v/>
      </c>
      <c r="L63" s="5" t="str">
        <f t="shared" si="4"/>
        <v/>
      </c>
      <c r="M63" s="5">
        <f t="shared" si="16"/>
        <v>1</v>
      </c>
      <c r="N63" s="5">
        <f t="shared" si="6"/>
        <v>0</v>
      </c>
      <c r="O63" s="5">
        <f t="shared" si="7"/>
        <v>0</v>
      </c>
      <c r="P63" s="5">
        <f t="shared" si="8"/>
        <v>0</v>
      </c>
      <c r="Q63" s="5">
        <f t="shared" si="17"/>
        <v>2</v>
      </c>
      <c r="R63" s="5" t="str">
        <f t="shared" si="10"/>
        <v/>
      </c>
      <c r="S63" s="5" t="str">
        <f t="shared" si="11"/>
        <v/>
      </c>
      <c r="T63" s="5" t="str">
        <f t="shared" si="12"/>
        <v/>
      </c>
      <c r="U63" s="5" t="str">
        <f t="shared" si="13"/>
        <v/>
      </c>
      <c r="V63" s="5" t="str">
        <f t="shared" si="14"/>
        <v/>
      </c>
      <c r="W63" s="5" t="str">
        <f t="shared" si="15"/>
        <v/>
      </c>
    </row>
    <row r="64" spans="1:23" x14ac:dyDescent="0.25">
      <c r="A64" s="5" cm="1">
        <f t="array" ref="A64">ROUNDDOWN(
_xlfn.IFS(R64="Crafted",
L64*K64*M64*P64*S64,
R64="Inorganic",
L64*I64*M64*(N64+O64+P64)*Q64*S64,
R64="Organic",
L64*J64*M64*(N64+O64+P64)*S64,
TRUE,0),2)</f>
        <v>0</v>
      </c>
      <c r="B64" s="5" t="str">
        <f t="shared" si="0"/>
        <v/>
      </c>
      <c r="E64" s="17">
        <v>0</v>
      </c>
      <c r="F64" s="17">
        <v>0</v>
      </c>
      <c r="G64" s="17">
        <v>0</v>
      </c>
      <c r="I64" s="5" t="str">
        <f t="shared" si="1"/>
        <v/>
      </c>
      <c r="J64" s="5" t="str">
        <f t="shared" si="2"/>
        <v/>
      </c>
      <c r="K64" s="5" t="str">
        <f t="shared" si="3"/>
        <v/>
      </c>
      <c r="L64" s="5" t="str">
        <f t="shared" si="4"/>
        <v/>
      </c>
      <c r="M64" s="5">
        <f t="shared" si="16"/>
        <v>1</v>
      </c>
      <c r="N64" s="5">
        <f t="shared" si="6"/>
        <v>0</v>
      </c>
      <c r="O64" s="5">
        <f t="shared" si="7"/>
        <v>0</v>
      </c>
      <c r="P64" s="5">
        <f t="shared" si="8"/>
        <v>0</v>
      </c>
      <c r="Q64" s="5">
        <f t="shared" si="17"/>
        <v>2</v>
      </c>
      <c r="R64" s="5" t="str">
        <f t="shared" si="10"/>
        <v/>
      </c>
      <c r="S64" s="5" t="str">
        <f t="shared" si="11"/>
        <v/>
      </c>
      <c r="T64" s="5" t="str">
        <f t="shared" si="12"/>
        <v/>
      </c>
      <c r="U64" s="5" t="str">
        <f t="shared" si="13"/>
        <v/>
      </c>
      <c r="V64" s="5" t="str">
        <f t="shared" si="14"/>
        <v/>
      </c>
      <c r="W64" s="5" t="str">
        <f t="shared" si="15"/>
        <v/>
      </c>
    </row>
    <row r="65" spans="1:23" x14ac:dyDescent="0.25">
      <c r="A65" s="5" cm="1">
        <f t="array" ref="A65">ROUNDDOWN(
_xlfn.IFS(R65="Crafted",
L65*K65*M65*P65*S65,
R65="Inorganic",
L65*I65*M65*(N65+O65+P65)*Q65*S65,
R65="Organic",
L65*J65*M65*(N65+O65+P65)*S65,
TRUE,0),2)</f>
        <v>0</v>
      </c>
      <c r="B65" s="5" t="str">
        <f t="shared" si="0"/>
        <v/>
      </c>
      <c r="E65" s="17">
        <v>0</v>
      </c>
      <c r="F65" s="17">
        <v>0</v>
      </c>
      <c r="G65" s="17">
        <v>0</v>
      </c>
      <c r="I65" s="5" t="str">
        <f t="shared" si="1"/>
        <v/>
      </c>
      <c r="J65" s="5" t="str">
        <f t="shared" si="2"/>
        <v/>
      </c>
      <c r="K65" s="5" t="str">
        <f t="shared" si="3"/>
        <v/>
      </c>
      <c r="L65" s="5" t="str">
        <f t="shared" si="4"/>
        <v/>
      </c>
      <c r="M65" s="5">
        <f t="shared" si="16"/>
        <v>1</v>
      </c>
      <c r="N65" s="5">
        <f t="shared" si="6"/>
        <v>0</v>
      </c>
      <c r="O65" s="5">
        <f t="shared" si="7"/>
        <v>0</v>
      </c>
      <c r="P65" s="5">
        <f t="shared" si="8"/>
        <v>0</v>
      </c>
      <c r="Q65" s="5">
        <f t="shared" si="17"/>
        <v>2</v>
      </c>
      <c r="R65" s="5" t="str">
        <f t="shared" si="10"/>
        <v/>
      </c>
      <c r="S65" s="5" t="str">
        <f t="shared" si="11"/>
        <v/>
      </c>
      <c r="T65" s="5" t="str">
        <f t="shared" si="12"/>
        <v/>
      </c>
      <c r="U65" s="5" t="str">
        <f t="shared" si="13"/>
        <v/>
      </c>
      <c r="V65" s="5" t="str">
        <f t="shared" si="14"/>
        <v/>
      </c>
      <c r="W65" s="5" t="str">
        <f t="shared" si="15"/>
        <v/>
      </c>
    </row>
    <row r="66" spans="1:23" x14ac:dyDescent="0.25">
      <c r="A66" s="5" cm="1">
        <f t="array" ref="A66">ROUNDDOWN(
_xlfn.IFS(R66="Crafted",
L66*K66*M66*P66*S66,
R66="Inorganic",
L66*I66*M66*(N66+O66+P66)*Q66*S66,
R66="Organic",
L66*J66*M66*(N66+O66+P66)*S66,
TRUE,0),2)</f>
        <v>0</v>
      </c>
      <c r="B66" s="5" t="str">
        <f t="shared" si="0"/>
        <v/>
      </c>
      <c r="E66" s="17">
        <v>0</v>
      </c>
      <c r="F66" s="17">
        <v>0</v>
      </c>
      <c r="G66" s="17">
        <v>0</v>
      </c>
      <c r="I66" s="5" t="str">
        <f t="shared" si="1"/>
        <v/>
      </c>
      <c r="J66" s="5" t="str">
        <f t="shared" si="2"/>
        <v/>
      </c>
      <c r="K66" s="5" t="str">
        <f t="shared" si="3"/>
        <v/>
      </c>
      <c r="L66" s="5" t="str">
        <f t="shared" si="4"/>
        <v/>
      </c>
      <c r="M66" s="5">
        <f t="shared" si="16"/>
        <v>1</v>
      </c>
      <c r="N66" s="5">
        <f t="shared" si="6"/>
        <v>0</v>
      </c>
      <c r="O66" s="5">
        <f t="shared" si="7"/>
        <v>0</v>
      </c>
      <c r="P66" s="5">
        <f t="shared" si="8"/>
        <v>0</v>
      </c>
      <c r="Q66" s="5">
        <f t="shared" si="17"/>
        <v>2</v>
      </c>
      <c r="R66" s="5" t="str">
        <f t="shared" si="10"/>
        <v/>
      </c>
      <c r="S66" s="5" t="str">
        <f t="shared" si="11"/>
        <v/>
      </c>
      <c r="T66" s="5" t="str">
        <f t="shared" si="12"/>
        <v/>
      </c>
      <c r="U66" s="5" t="str">
        <f t="shared" si="13"/>
        <v/>
      </c>
      <c r="V66" s="5" t="str">
        <f t="shared" si="14"/>
        <v/>
      </c>
      <c r="W66" s="5" t="str">
        <f t="shared" si="15"/>
        <v/>
      </c>
    </row>
    <row r="67" spans="1:23" x14ac:dyDescent="0.25">
      <c r="A67" s="5" cm="1">
        <f t="array" ref="A67">ROUNDDOWN(
_xlfn.IFS(R67="Crafted",
L67*K67*M67*P67*S67,
R67="Inorganic",
L67*I67*M67*(N67+O67+P67)*Q67*S67,
R67="Organic",
L67*J67*M67*(N67+O67+P67)*S67,
TRUE,0),2)</f>
        <v>0</v>
      </c>
      <c r="B67" s="5" t="str">
        <f t="shared" si="0"/>
        <v/>
      </c>
      <c r="E67" s="17">
        <v>0</v>
      </c>
      <c r="F67" s="17">
        <v>0</v>
      </c>
      <c r="G67" s="17">
        <v>0</v>
      </c>
      <c r="I67" s="5" t="str">
        <f t="shared" si="1"/>
        <v/>
      </c>
      <c r="J67" s="5" t="str">
        <f t="shared" si="2"/>
        <v/>
      </c>
      <c r="K67" s="5" t="str">
        <f t="shared" si="3"/>
        <v/>
      </c>
      <c r="L67" s="5" t="str">
        <f t="shared" si="4"/>
        <v/>
      </c>
      <c r="M67" s="5">
        <f t="shared" si="16"/>
        <v>1</v>
      </c>
      <c r="N67" s="5">
        <f t="shared" si="6"/>
        <v>0</v>
      </c>
      <c r="O67" s="5">
        <f t="shared" si="7"/>
        <v>0</v>
      </c>
      <c r="P67" s="5">
        <f t="shared" si="8"/>
        <v>0</v>
      </c>
      <c r="Q67" s="5">
        <f t="shared" si="17"/>
        <v>2</v>
      </c>
      <c r="R67" s="5" t="str">
        <f t="shared" si="10"/>
        <v/>
      </c>
      <c r="S67" s="5" t="str">
        <f t="shared" si="11"/>
        <v/>
      </c>
      <c r="T67" s="5" t="str">
        <f t="shared" si="12"/>
        <v/>
      </c>
      <c r="U67" s="5" t="str">
        <f t="shared" si="13"/>
        <v/>
      </c>
      <c r="V67" s="5" t="str">
        <f t="shared" si="14"/>
        <v/>
      </c>
      <c r="W67" s="5" t="str">
        <f t="shared" si="15"/>
        <v/>
      </c>
    </row>
    <row r="68" spans="1:23" x14ac:dyDescent="0.25">
      <c r="A68" s="5" cm="1">
        <f t="array" ref="A68">ROUNDDOWN(
_xlfn.IFS(R68="Crafted",
L68*K68*M68*P68*S68,
R68="Inorganic",
L68*I68*M68*(N68+O68+P68)*Q68*S68,
R68="Organic",
L68*J68*M68*(N68+O68+P68)*S68,
TRUE,0),2)</f>
        <v>0</v>
      </c>
      <c r="B68" s="5" t="str">
        <f t="shared" ref="B68:B131" si="18">IF(D68="","",VLOOKUP(D68,resource_list,7,FALSE))</f>
        <v/>
      </c>
      <c r="E68" s="17">
        <v>0</v>
      </c>
      <c r="F68" s="17">
        <v>0</v>
      </c>
      <c r="G68" s="17">
        <v>0</v>
      </c>
      <c r="I68" s="5" t="str">
        <f t="shared" ref="I68:I131" si="19">IF($C68="","",IF(VLOOKUP($C68,locations_outposts,5,FALSE)&gt;0, 1.1^VLOOKUP($C68,locations_outposts,5,FALSE),1))</f>
        <v/>
      </c>
      <c r="J68" s="5" t="str">
        <f t="shared" ref="J68:J131" si="20">IF($C68="","",IF(VLOOKUP($C68,locations_outposts,6,FALSE)&gt;0, 1.1^VLOOKUP($C68,locations_outposts,6,FALSE),1))</f>
        <v/>
      </c>
      <c r="K68" s="5" t="str">
        <f t="shared" ref="K68:K131" si="21">IF($C68="","",IF(VLOOKUP($C68,locations_outposts,7,FALSE)&gt;0, 1.1^VLOOKUP($C68,locations_outposts,7,FALSE),1))</f>
        <v/>
      </c>
      <c r="L68" s="5" t="str">
        <f t="shared" ref="L68:L131" si="22">IF($C68="","",IF(VLOOKUP($C68,locations_outposts,8,FALSE)&gt;0, 1.05^VLOOKUP($C68,locations_outposts,8,FALSE),1))</f>
        <v/>
      </c>
      <c r="M68" s="5">
        <f t="shared" si="16"/>
        <v>1</v>
      </c>
      <c r="N68" s="5">
        <f t="shared" ref="N68:N131" si="23">IF(D68="",0,VLOOKUP(D68,resource_list,2,FALSE)*E68)</f>
        <v>0</v>
      </c>
      <c r="O68" s="5">
        <f t="shared" ref="O68:O131" si="24">IF(D68="",0,VLOOKUP(D68,resource_list,3,FALSE)*F68)</f>
        <v>0</v>
      </c>
      <c r="P68" s="5">
        <f t="shared" ref="P68:P131" si="25">IF(D68="",0,VLOOKUP(D68,resource_list,4,FALSE)*G68)</f>
        <v>0</v>
      </c>
      <c r="Q68" s="5">
        <f t="shared" si="17"/>
        <v>2</v>
      </c>
      <c r="R68" s="5" t="str">
        <f t="shared" ref="R68:R131" si="26">IF(D68="","",VLOOKUP(D68,resource_list,5,FALSE))</f>
        <v/>
      </c>
      <c r="S68" s="5" t="str">
        <f t="shared" ref="S68:S131" si="27">IF(C68="", "",  IF(VLOOKUP(C68,locations_outposts,9,FALSE)="No", 1, 1.1))</f>
        <v/>
      </c>
      <c r="T68" s="5" t="str">
        <f t="shared" ref="T68:T131" si="28">IF($C68&lt;&gt;"",VLOOKUP($C68,locations_outposts,2,FALSE),"")</f>
        <v/>
      </c>
      <c r="U68" s="5" t="str">
        <f t="shared" ref="U68:U131" si="29">IF($C68&lt;&gt;"",VLOOKUP($C68,locations_outposts,3,FALSE),"")</f>
        <v/>
      </c>
      <c r="V68" s="5" t="str">
        <f t="shared" ref="V68:V131" si="30">IF($C68&lt;&gt;"",VLOOKUP($C68,locations_outposts,4,FALSE),"")</f>
        <v/>
      </c>
      <c r="W68" s="5" t="str">
        <f t="shared" ref="W68:W131" si="31">IF(C68&lt;&gt;"",IF(D68&lt;&gt;"",_xlfn.CONCAT(C68," - ",D68),""),"")</f>
        <v/>
      </c>
    </row>
    <row r="69" spans="1:23" x14ac:dyDescent="0.25">
      <c r="A69" s="5" cm="1">
        <f t="array" ref="A69">ROUNDDOWN(
_xlfn.IFS(R69="Crafted",
L69*K69*M69*P69*S69,
R69="Inorganic",
L69*I69*M69*(N69+O69+P69)*Q69*S69,
R69="Organic",
L69*J69*M69*(N69+O69+P69)*S69,
TRUE,0),2)</f>
        <v>0</v>
      </c>
      <c r="B69" s="5" t="str">
        <f t="shared" si="18"/>
        <v/>
      </c>
      <c r="E69" s="17">
        <v>0</v>
      </c>
      <c r="F69" s="17">
        <v>0</v>
      </c>
      <c r="G69" s="17">
        <v>0</v>
      </c>
      <c r="I69" s="5" t="str">
        <f t="shared" si="19"/>
        <v/>
      </c>
      <c r="J69" s="5" t="str">
        <f t="shared" si="20"/>
        <v/>
      </c>
      <c r="K69" s="5" t="str">
        <f t="shared" si="21"/>
        <v/>
      </c>
      <c r="L69" s="5" t="str">
        <f t="shared" si="22"/>
        <v/>
      </c>
      <c r="M69" s="5">
        <f t="shared" si="16"/>
        <v>1</v>
      </c>
      <c r="N69" s="5">
        <f t="shared" si="23"/>
        <v>0</v>
      </c>
      <c r="O69" s="5">
        <f t="shared" si="24"/>
        <v>0</v>
      </c>
      <c r="P69" s="5">
        <f t="shared" si="25"/>
        <v>0</v>
      </c>
      <c r="Q69" s="5">
        <f t="shared" si="17"/>
        <v>2</v>
      </c>
      <c r="R69" s="5" t="str">
        <f t="shared" si="26"/>
        <v/>
      </c>
      <c r="S69" s="5" t="str">
        <f t="shared" si="27"/>
        <v/>
      </c>
      <c r="T69" s="5" t="str">
        <f t="shared" si="28"/>
        <v/>
      </c>
      <c r="U69" s="5" t="str">
        <f t="shared" si="29"/>
        <v/>
      </c>
      <c r="V69" s="5" t="str">
        <f t="shared" si="30"/>
        <v/>
      </c>
      <c r="W69" s="5" t="str">
        <f t="shared" si="31"/>
        <v/>
      </c>
    </row>
    <row r="70" spans="1:23" x14ac:dyDescent="0.25">
      <c r="A70" s="5" cm="1">
        <f t="array" ref="A70">ROUNDDOWN(
_xlfn.IFS(R70="Crafted",
L70*K70*M70*P70*S70,
R70="Inorganic",
L70*I70*M70*(N70+O70+P70)*Q70*S70,
R70="Organic",
L70*J70*M70*(N70+O70+P70)*S70,
TRUE,0),2)</f>
        <v>0</v>
      </c>
      <c r="B70" s="5" t="str">
        <f t="shared" si="18"/>
        <v/>
      </c>
      <c r="E70" s="17">
        <v>0</v>
      </c>
      <c r="F70" s="17">
        <v>0</v>
      </c>
      <c r="G70" s="17">
        <v>0</v>
      </c>
      <c r="I70" s="5" t="str">
        <f t="shared" si="19"/>
        <v/>
      </c>
      <c r="J70" s="5" t="str">
        <f t="shared" si="20"/>
        <v/>
      </c>
      <c r="K70" s="5" t="str">
        <f t="shared" si="21"/>
        <v/>
      </c>
      <c r="L70" s="5" t="str">
        <f t="shared" si="22"/>
        <v/>
      </c>
      <c r="M70" s="5">
        <f t="shared" si="16"/>
        <v>1</v>
      </c>
      <c r="N70" s="5">
        <f t="shared" si="23"/>
        <v>0</v>
      </c>
      <c r="O70" s="5">
        <f t="shared" si="24"/>
        <v>0</v>
      </c>
      <c r="P70" s="5">
        <f t="shared" si="25"/>
        <v>0</v>
      </c>
      <c r="Q70" s="5">
        <f t="shared" si="17"/>
        <v>2</v>
      </c>
      <c r="R70" s="5" t="str">
        <f t="shared" si="26"/>
        <v/>
      </c>
      <c r="S70" s="5" t="str">
        <f t="shared" si="27"/>
        <v/>
      </c>
      <c r="T70" s="5" t="str">
        <f t="shared" si="28"/>
        <v/>
      </c>
      <c r="U70" s="5" t="str">
        <f t="shared" si="29"/>
        <v/>
      </c>
      <c r="V70" s="5" t="str">
        <f t="shared" si="30"/>
        <v/>
      </c>
      <c r="W70" s="5" t="str">
        <f t="shared" si="31"/>
        <v/>
      </c>
    </row>
    <row r="71" spans="1:23" x14ac:dyDescent="0.25">
      <c r="A71" s="5" cm="1">
        <f t="array" ref="A71">ROUNDDOWN(
_xlfn.IFS(R71="Crafted",
L71*K71*M71*P71*S71,
R71="Inorganic",
L71*I71*M71*(N71+O71+P71)*Q71*S71,
R71="Organic",
L71*J71*M71*(N71+O71+P71)*S71,
TRUE,0),2)</f>
        <v>0</v>
      </c>
      <c r="B71" s="5" t="str">
        <f t="shared" si="18"/>
        <v/>
      </c>
      <c r="E71" s="17">
        <v>0</v>
      </c>
      <c r="F71" s="17">
        <v>0</v>
      </c>
      <c r="G71" s="17">
        <v>0</v>
      </c>
      <c r="I71" s="5" t="str">
        <f t="shared" si="19"/>
        <v/>
      </c>
      <c r="J71" s="5" t="str">
        <f t="shared" si="20"/>
        <v/>
      </c>
      <c r="K71" s="5" t="str">
        <f t="shared" si="21"/>
        <v/>
      </c>
      <c r="L71" s="5" t="str">
        <f t="shared" si="22"/>
        <v/>
      </c>
      <c r="M71" s="5">
        <f t="shared" si="16"/>
        <v>1</v>
      </c>
      <c r="N71" s="5">
        <f t="shared" si="23"/>
        <v>0</v>
      </c>
      <c r="O71" s="5">
        <f t="shared" si="24"/>
        <v>0</v>
      </c>
      <c r="P71" s="5">
        <f t="shared" si="25"/>
        <v>0</v>
      </c>
      <c r="Q71" s="5">
        <f t="shared" si="17"/>
        <v>2</v>
      </c>
      <c r="R71" s="5" t="str">
        <f t="shared" si="26"/>
        <v/>
      </c>
      <c r="S71" s="5" t="str">
        <f t="shared" si="27"/>
        <v/>
      </c>
      <c r="T71" s="5" t="str">
        <f t="shared" si="28"/>
        <v/>
      </c>
      <c r="U71" s="5" t="str">
        <f t="shared" si="29"/>
        <v/>
      </c>
      <c r="V71" s="5" t="str">
        <f t="shared" si="30"/>
        <v/>
      </c>
      <c r="W71" s="5" t="str">
        <f t="shared" si="31"/>
        <v/>
      </c>
    </row>
    <row r="72" spans="1:23" x14ac:dyDescent="0.25">
      <c r="A72" s="5" cm="1">
        <f t="array" ref="A72">ROUNDDOWN(
_xlfn.IFS(R72="Crafted",
L72*K72*M72*P72*S72,
R72="Inorganic",
L72*I72*M72*(N72+O72+P72)*Q72*S72,
R72="Organic",
L72*J72*M72*(N72+O72+P72)*S72,
TRUE,0),2)</f>
        <v>0</v>
      </c>
      <c r="B72" s="5" t="str">
        <f t="shared" si="18"/>
        <v/>
      </c>
      <c r="E72" s="17">
        <v>0</v>
      </c>
      <c r="F72" s="17">
        <v>0</v>
      </c>
      <c r="G72" s="17">
        <v>0</v>
      </c>
      <c r="I72" s="5" t="str">
        <f t="shared" si="19"/>
        <v/>
      </c>
      <c r="J72" s="5" t="str">
        <f t="shared" si="20"/>
        <v/>
      </c>
      <c r="K72" s="5" t="str">
        <f t="shared" si="21"/>
        <v/>
      </c>
      <c r="L72" s="5" t="str">
        <f t="shared" si="22"/>
        <v/>
      </c>
      <c r="M72" s="5">
        <f t="shared" si="16"/>
        <v>1</v>
      </c>
      <c r="N72" s="5">
        <f t="shared" si="23"/>
        <v>0</v>
      </c>
      <c r="O72" s="5">
        <f t="shared" si="24"/>
        <v>0</v>
      </c>
      <c r="P72" s="5">
        <f t="shared" si="25"/>
        <v>0</v>
      </c>
      <c r="Q72" s="5">
        <f t="shared" si="17"/>
        <v>2</v>
      </c>
      <c r="R72" s="5" t="str">
        <f t="shared" si="26"/>
        <v/>
      </c>
      <c r="S72" s="5" t="str">
        <f t="shared" si="27"/>
        <v/>
      </c>
      <c r="T72" s="5" t="str">
        <f t="shared" si="28"/>
        <v/>
      </c>
      <c r="U72" s="5" t="str">
        <f t="shared" si="29"/>
        <v/>
      </c>
      <c r="V72" s="5" t="str">
        <f t="shared" si="30"/>
        <v/>
      </c>
      <c r="W72" s="5" t="str">
        <f t="shared" si="31"/>
        <v/>
      </c>
    </row>
    <row r="73" spans="1:23" x14ac:dyDescent="0.25">
      <c r="A73" s="5" cm="1">
        <f t="array" ref="A73">ROUNDDOWN(
_xlfn.IFS(R73="Crafted",
L73*K73*M73*P73*S73,
R73="Inorganic",
L73*I73*M73*(N73+O73+P73)*Q73*S73,
R73="Organic",
L73*J73*M73*(N73+O73+P73)*S73,
TRUE,0),2)</f>
        <v>0</v>
      </c>
      <c r="B73" s="5" t="str">
        <f t="shared" si="18"/>
        <v/>
      </c>
      <c r="E73" s="17">
        <v>0</v>
      </c>
      <c r="F73" s="17">
        <v>0</v>
      </c>
      <c r="G73" s="17">
        <v>0</v>
      </c>
      <c r="I73" s="5" t="str">
        <f t="shared" si="19"/>
        <v/>
      </c>
      <c r="J73" s="5" t="str">
        <f t="shared" si="20"/>
        <v/>
      </c>
      <c r="K73" s="5" t="str">
        <f t="shared" si="21"/>
        <v/>
      </c>
      <c r="L73" s="5" t="str">
        <f t="shared" si="22"/>
        <v/>
      </c>
      <c r="M73" s="5">
        <f t="shared" si="16"/>
        <v>1</v>
      </c>
      <c r="N73" s="5">
        <f t="shared" si="23"/>
        <v>0</v>
      </c>
      <c r="O73" s="5">
        <f t="shared" si="24"/>
        <v>0</v>
      </c>
      <c r="P73" s="5">
        <f t="shared" si="25"/>
        <v>0</v>
      </c>
      <c r="Q73" s="5">
        <f t="shared" si="17"/>
        <v>2</v>
      </c>
      <c r="R73" s="5" t="str">
        <f t="shared" si="26"/>
        <v/>
      </c>
      <c r="S73" s="5" t="str">
        <f t="shared" si="27"/>
        <v/>
      </c>
      <c r="T73" s="5" t="str">
        <f t="shared" si="28"/>
        <v/>
      </c>
      <c r="U73" s="5" t="str">
        <f t="shared" si="29"/>
        <v/>
      </c>
      <c r="V73" s="5" t="str">
        <f t="shared" si="30"/>
        <v/>
      </c>
      <c r="W73" s="5" t="str">
        <f t="shared" si="31"/>
        <v/>
      </c>
    </row>
    <row r="74" spans="1:23" x14ac:dyDescent="0.25">
      <c r="A74" s="5" cm="1">
        <f t="array" ref="A74">ROUNDDOWN(
_xlfn.IFS(R74="Crafted",
L74*K74*M74*P74*S74,
R74="Inorganic",
L74*I74*M74*(N74+O74+P74)*Q74*S74,
R74="Organic",
L74*J74*M74*(N74+O74+P74)*S74,
TRUE,0),2)</f>
        <v>0</v>
      </c>
      <c r="B74" s="5" t="str">
        <f t="shared" si="18"/>
        <v/>
      </c>
      <c r="E74" s="17">
        <v>0</v>
      </c>
      <c r="F74" s="17">
        <v>0</v>
      </c>
      <c r="G74" s="17">
        <v>0</v>
      </c>
      <c r="I74" s="5" t="str">
        <f t="shared" si="19"/>
        <v/>
      </c>
      <c r="J74" s="5" t="str">
        <f t="shared" si="20"/>
        <v/>
      </c>
      <c r="K74" s="5" t="str">
        <f t="shared" si="21"/>
        <v/>
      </c>
      <c r="L74" s="5" t="str">
        <f t="shared" si="22"/>
        <v/>
      </c>
      <c r="M74" s="5">
        <f t="shared" si="16"/>
        <v>1</v>
      </c>
      <c r="N74" s="5">
        <f t="shared" si="23"/>
        <v>0</v>
      </c>
      <c r="O74" s="5">
        <f t="shared" si="24"/>
        <v>0</v>
      </c>
      <c r="P74" s="5">
        <f t="shared" si="25"/>
        <v>0</v>
      </c>
      <c r="Q74" s="5">
        <f t="shared" si="17"/>
        <v>2</v>
      </c>
      <c r="R74" s="5" t="str">
        <f t="shared" si="26"/>
        <v/>
      </c>
      <c r="S74" s="5" t="str">
        <f t="shared" si="27"/>
        <v/>
      </c>
      <c r="T74" s="5" t="str">
        <f t="shared" si="28"/>
        <v/>
      </c>
      <c r="U74" s="5" t="str">
        <f t="shared" si="29"/>
        <v/>
      </c>
      <c r="V74" s="5" t="str">
        <f t="shared" si="30"/>
        <v/>
      </c>
      <c r="W74" s="5" t="str">
        <f t="shared" si="31"/>
        <v/>
      </c>
    </row>
    <row r="75" spans="1:23" x14ac:dyDescent="0.25">
      <c r="A75" s="5" cm="1">
        <f t="array" ref="A75">ROUNDDOWN(
_xlfn.IFS(R75="Crafted",
L75*K75*M75*P75*S75,
R75="Inorganic",
L75*I75*M75*(N75+O75+P75)*Q75*S75,
R75="Organic",
L75*J75*M75*(N75+O75+P75)*S75,
TRUE,0),2)</f>
        <v>0</v>
      </c>
      <c r="B75" s="5" t="str">
        <f t="shared" si="18"/>
        <v/>
      </c>
      <c r="E75" s="17">
        <v>0</v>
      </c>
      <c r="F75" s="17">
        <v>0</v>
      </c>
      <c r="G75" s="17">
        <v>0</v>
      </c>
      <c r="I75" s="5" t="str">
        <f t="shared" si="19"/>
        <v/>
      </c>
      <c r="J75" s="5" t="str">
        <f t="shared" si="20"/>
        <v/>
      </c>
      <c r="K75" s="5" t="str">
        <f t="shared" si="21"/>
        <v/>
      </c>
      <c r="L75" s="5" t="str">
        <f t="shared" si="22"/>
        <v/>
      </c>
      <c r="M75" s="5">
        <f t="shared" si="16"/>
        <v>1</v>
      </c>
      <c r="N75" s="5">
        <f t="shared" si="23"/>
        <v>0</v>
      </c>
      <c r="O75" s="5">
        <f t="shared" si="24"/>
        <v>0</v>
      </c>
      <c r="P75" s="5">
        <f t="shared" si="25"/>
        <v>0</v>
      </c>
      <c r="Q75" s="5">
        <f t="shared" si="17"/>
        <v>2</v>
      </c>
      <c r="R75" s="5" t="str">
        <f t="shared" si="26"/>
        <v/>
      </c>
      <c r="S75" s="5" t="str">
        <f t="shared" si="27"/>
        <v/>
      </c>
      <c r="T75" s="5" t="str">
        <f t="shared" si="28"/>
        <v/>
      </c>
      <c r="U75" s="5" t="str">
        <f t="shared" si="29"/>
        <v/>
      </c>
      <c r="V75" s="5" t="str">
        <f t="shared" si="30"/>
        <v/>
      </c>
      <c r="W75" s="5" t="str">
        <f t="shared" si="31"/>
        <v/>
      </c>
    </row>
    <row r="76" spans="1:23" x14ac:dyDescent="0.25">
      <c r="A76" s="5" cm="1">
        <f t="array" ref="A76">ROUNDDOWN(
_xlfn.IFS(R76="Crafted",
L76*K76*M76*P76*S76,
R76="Inorganic",
L76*I76*M76*(N76+O76+P76)*Q76*S76,
R76="Organic",
L76*J76*M76*(N76+O76+P76)*S76,
TRUE,0),2)</f>
        <v>0</v>
      </c>
      <c r="B76" s="5" t="str">
        <f t="shared" si="18"/>
        <v/>
      </c>
      <c r="E76" s="17">
        <v>0</v>
      </c>
      <c r="F76" s="17">
        <v>0</v>
      </c>
      <c r="G76" s="17">
        <v>0</v>
      </c>
      <c r="I76" s="5" t="str">
        <f t="shared" si="19"/>
        <v/>
      </c>
      <c r="J76" s="5" t="str">
        <f t="shared" si="20"/>
        <v/>
      </c>
      <c r="K76" s="5" t="str">
        <f t="shared" si="21"/>
        <v/>
      </c>
      <c r="L76" s="5" t="str">
        <f t="shared" si="22"/>
        <v/>
      </c>
      <c r="M76" s="5">
        <f t="shared" si="16"/>
        <v>1</v>
      </c>
      <c r="N76" s="5">
        <f t="shared" si="23"/>
        <v>0</v>
      </c>
      <c r="O76" s="5">
        <f t="shared" si="24"/>
        <v>0</v>
      </c>
      <c r="P76" s="5">
        <f t="shared" si="25"/>
        <v>0</v>
      </c>
      <c r="Q76" s="5">
        <f t="shared" si="17"/>
        <v>2</v>
      </c>
      <c r="R76" s="5" t="str">
        <f t="shared" si="26"/>
        <v/>
      </c>
      <c r="S76" s="5" t="str">
        <f t="shared" si="27"/>
        <v/>
      </c>
      <c r="T76" s="5" t="str">
        <f t="shared" si="28"/>
        <v/>
      </c>
      <c r="U76" s="5" t="str">
        <f t="shared" si="29"/>
        <v/>
      </c>
      <c r="V76" s="5" t="str">
        <f t="shared" si="30"/>
        <v/>
      </c>
      <c r="W76" s="5" t="str">
        <f t="shared" si="31"/>
        <v/>
      </c>
    </row>
    <row r="77" spans="1:23" x14ac:dyDescent="0.25">
      <c r="A77" s="5" cm="1">
        <f t="array" ref="A77">ROUNDDOWN(
_xlfn.IFS(R77="Crafted",
L77*K77*M77*P77*S77,
R77="Inorganic",
L77*I77*M77*(N77+O77+P77)*Q77*S77,
R77="Organic",
L77*J77*M77*(N77+O77+P77)*S77,
TRUE,0),2)</f>
        <v>0</v>
      </c>
      <c r="B77" s="5" t="str">
        <f t="shared" si="18"/>
        <v/>
      </c>
      <c r="E77" s="17">
        <v>0</v>
      </c>
      <c r="F77" s="17">
        <v>0</v>
      </c>
      <c r="G77" s="17">
        <v>0</v>
      </c>
      <c r="I77" s="5" t="str">
        <f t="shared" si="19"/>
        <v/>
      </c>
      <c r="J77" s="5" t="str">
        <f t="shared" si="20"/>
        <v/>
      </c>
      <c r="K77" s="5" t="str">
        <f t="shared" si="21"/>
        <v/>
      </c>
      <c r="L77" s="5" t="str">
        <f t="shared" si="22"/>
        <v/>
      </c>
      <c r="M77" s="5">
        <f t="shared" si="16"/>
        <v>1</v>
      </c>
      <c r="N77" s="5">
        <f t="shared" si="23"/>
        <v>0</v>
      </c>
      <c r="O77" s="5">
        <f t="shared" si="24"/>
        <v>0</v>
      </c>
      <c r="P77" s="5">
        <f t="shared" si="25"/>
        <v>0</v>
      </c>
      <c r="Q77" s="5">
        <f t="shared" si="17"/>
        <v>2</v>
      </c>
      <c r="R77" s="5" t="str">
        <f t="shared" si="26"/>
        <v/>
      </c>
      <c r="S77" s="5" t="str">
        <f t="shared" si="27"/>
        <v/>
      </c>
      <c r="T77" s="5" t="str">
        <f t="shared" si="28"/>
        <v/>
      </c>
      <c r="U77" s="5" t="str">
        <f t="shared" si="29"/>
        <v/>
      </c>
      <c r="V77" s="5" t="str">
        <f t="shared" si="30"/>
        <v/>
      </c>
      <c r="W77" s="5" t="str">
        <f t="shared" si="31"/>
        <v/>
      </c>
    </row>
    <row r="78" spans="1:23" x14ac:dyDescent="0.25">
      <c r="A78" s="5" cm="1">
        <f t="array" ref="A78">ROUNDDOWN(
_xlfn.IFS(R78="Crafted",
L78*K78*M78*P78*S78,
R78="Inorganic",
L78*I78*M78*(N78+O78+P78)*Q78*S78,
R78="Organic",
L78*J78*M78*(N78+O78+P78)*S78,
TRUE,0),2)</f>
        <v>0</v>
      </c>
      <c r="B78" s="5" t="str">
        <f t="shared" si="18"/>
        <v/>
      </c>
      <c r="E78" s="17">
        <v>0</v>
      </c>
      <c r="F78" s="17">
        <v>0</v>
      </c>
      <c r="G78" s="17">
        <v>0</v>
      </c>
      <c r="I78" s="5" t="str">
        <f t="shared" si="19"/>
        <v/>
      </c>
      <c r="J78" s="5" t="str">
        <f t="shared" si="20"/>
        <v/>
      </c>
      <c r="K78" s="5" t="str">
        <f t="shared" si="21"/>
        <v/>
      </c>
      <c r="L78" s="5" t="str">
        <f t="shared" si="22"/>
        <v/>
      </c>
      <c r="M78" s="5">
        <f t="shared" si="16"/>
        <v>1</v>
      </c>
      <c r="N78" s="5">
        <f t="shared" si="23"/>
        <v>0</v>
      </c>
      <c r="O78" s="5">
        <f t="shared" si="24"/>
        <v>0</v>
      </c>
      <c r="P78" s="5">
        <f t="shared" si="25"/>
        <v>0</v>
      </c>
      <c r="Q78" s="5">
        <f t="shared" si="17"/>
        <v>2</v>
      </c>
      <c r="R78" s="5" t="str">
        <f t="shared" si="26"/>
        <v/>
      </c>
      <c r="S78" s="5" t="str">
        <f t="shared" si="27"/>
        <v/>
      </c>
      <c r="T78" s="5" t="str">
        <f t="shared" si="28"/>
        <v/>
      </c>
      <c r="U78" s="5" t="str">
        <f t="shared" si="29"/>
        <v/>
      </c>
      <c r="V78" s="5" t="str">
        <f t="shared" si="30"/>
        <v/>
      </c>
      <c r="W78" s="5" t="str">
        <f t="shared" si="31"/>
        <v/>
      </c>
    </row>
    <row r="79" spans="1:23" x14ac:dyDescent="0.25">
      <c r="A79" s="5" cm="1">
        <f t="array" ref="A79">ROUNDDOWN(
_xlfn.IFS(R79="Crafted",
L79*K79*M79*P79*S79,
R79="Inorganic",
L79*I79*M79*(N79+O79+P79)*Q79*S79,
R79="Organic",
L79*J79*M79*(N79+O79+P79)*S79,
TRUE,0),2)</f>
        <v>0</v>
      </c>
      <c r="B79" s="5" t="str">
        <f t="shared" si="18"/>
        <v/>
      </c>
      <c r="E79" s="17">
        <v>0</v>
      </c>
      <c r="F79" s="17">
        <v>0</v>
      </c>
      <c r="G79" s="17">
        <v>0</v>
      </c>
      <c r="I79" s="5" t="str">
        <f t="shared" si="19"/>
        <v/>
      </c>
      <c r="J79" s="5" t="str">
        <f t="shared" si="20"/>
        <v/>
      </c>
      <c r="K79" s="5" t="str">
        <f t="shared" si="21"/>
        <v/>
      </c>
      <c r="L79" s="5" t="str">
        <f t="shared" si="22"/>
        <v/>
      </c>
      <c r="M79" s="5">
        <f t="shared" si="16"/>
        <v>1</v>
      </c>
      <c r="N79" s="5">
        <f t="shared" si="23"/>
        <v>0</v>
      </c>
      <c r="O79" s="5">
        <f t="shared" si="24"/>
        <v>0</v>
      </c>
      <c r="P79" s="5">
        <f t="shared" si="25"/>
        <v>0</v>
      </c>
      <c r="Q79" s="5">
        <f t="shared" si="17"/>
        <v>2</v>
      </c>
      <c r="R79" s="5" t="str">
        <f t="shared" si="26"/>
        <v/>
      </c>
      <c r="S79" s="5" t="str">
        <f t="shared" si="27"/>
        <v/>
      </c>
      <c r="T79" s="5" t="str">
        <f t="shared" si="28"/>
        <v/>
      </c>
      <c r="U79" s="5" t="str">
        <f t="shared" si="29"/>
        <v/>
      </c>
      <c r="V79" s="5" t="str">
        <f t="shared" si="30"/>
        <v/>
      </c>
      <c r="W79" s="5" t="str">
        <f t="shared" si="31"/>
        <v/>
      </c>
    </row>
    <row r="80" spans="1:23" x14ac:dyDescent="0.25">
      <c r="A80" s="5" cm="1">
        <f t="array" ref="A80">ROUNDDOWN(
_xlfn.IFS(R80="Crafted",
L80*K80*M80*P80*S80,
R80="Inorganic",
L80*I80*M80*(N80+O80+P80)*Q80*S80,
R80="Organic",
L80*J80*M80*(N80+O80+P80)*S80,
TRUE,0),2)</f>
        <v>0</v>
      </c>
      <c r="B80" s="5" t="str">
        <f t="shared" si="18"/>
        <v/>
      </c>
      <c r="E80" s="17">
        <v>0</v>
      </c>
      <c r="F80" s="17">
        <v>0</v>
      </c>
      <c r="G80" s="17">
        <v>0</v>
      </c>
      <c r="I80" s="5" t="str">
        <f t="shared" si="19"/>
        <v/>
      </c>
      <c r="J80" s="5" t="str">
        <f t="shared" si="20"/>
        <v/>
      </c>
      <c r="K80" s="5" t="str">
        <f t="shared" si="21"/>
        <v/>
      </c>
      <c r="L80" s="5" t="str">
        <f t="shared" si="22"/>
        <v/>
      </c>
      <c r="M80" s="5">
        <f t="shared" si="16"/>
        <v>1</v>
      </c>
      <c r="N80" s="5">
        <f t="shared" si="23"/>
        <v>0</v>
      </c>
      <c r="O80" s="5">
        <f t="shared" si="24"/>
        <v>0</v>
      </c>
      <c r="P80" s="5">
        <f t="shared" si="25"/>
        <v>0</v>
      </c>
      <c r="Q80" s="5">
        <f t="shared" si="17"/>
        <v>2</v>
      </c>
      <c r="R80" s="5" t="str">
        <f t="shared" si="26"/>
        <v/>
      </c>
      <c r="S80" s="5" t="str">
        <f t="shared" si="27"/>
        <v/>
      </c>
      <c r="T80" s="5" t="str">
        <f t="shared" si="28"/>
        <v/>
      </c>
      <c r="U80" s="5" t="str">
        <f t="shared" si="29"/>
        <v/>
      </c>
      <c r="V80" s="5" t="str">
        <f t="shared" si="30"/>
        <v/>
      </c>
      <c r="W80" s="5" t="str">
        <f t="shared" si="31"/>
        <v/>
      </c>
    </row>
    <row r="81" spans="1:23" x14ac:dyDescent="0.25">
      <c r="A81" s="5" cm="1">
        <f t="array" ref="A81">ROUNDDOWN(
_xlfn.IFS(R81="Crafted",
L81*K81*M81*P81*S81,
R81="Inorganic",
L81*I81*M81*(N81+O81+P81)*Q81*S81,
R81="Organic",
L81*J81*M81*(N81+O81+P81)*S81,
TRUE,0),2)</f>
        <v>0</v>
      </c>
      <c r="B81" s="5" t="str">
        <f t="shared" si="18"/>
        <v/>
      </c>
      <c r="E81" s="17">
        <v>0</v>
      </c>
      <c r="F81" s="17">
        <v>0</v>
      </c>
      <c r="G81" s="17">
        <v>0</v>
      </c>
      <c r="I81" s="5" t="str">
        <f t="shared" si="19"/>
        <v/>
      </c>
      <c r="J81" s="5" t="str">
        <f t="shared" si="20"/>
        <v/>
      </c>
      <c r="K81" s="5" t="str">
        <f t="shared" si="21"/>
        <v/>
      </c>
      <c r="L81" s="5" t="str">
        <f t="shared" si="22"/>
        <v/>
      </c>
      <c r="M81" s="5">
        <f t="shared" si="16"/>
        <v>1</v>
      </c>
      <c r="N81" s="5">
        <f t="shared" si="23"/>
        <v>0</v>
      </c>
      <c r="O81" s="5">
        <f t="shared" si="24"/>
        <v>0</v>
      </c>
      <c r="P81" s="5">
        <f t="shared" si="25"/>
        <v>0</v>
      </c>
      <c r="Q81" s="5">
        <f t="shared" si="17"/>
        <v>2</v>
      </c>
      <c r="R81" s="5" t="str">
        <f t="shared" si="26"/>
        <v/>
      </c>
      <c r="S81" s="5" t="str">
        <f t="shared" si="27"/>
        <v/>
      </c>
      <c r="T81" s="5" t="str">
        <f t="shared" si="28"/>
        <v/>
      </c>
      <c r="U81" s="5" t="str">
        <f t="shared" si="29"/>
        <v/>
      </c>
      <c r="V81" s="5" t="str">
        <f t="shared" si="30"/>
        <v/>
      </c>
      <c r="W81" s="5" t="str">
        <f t="shared" si="31"/>
        <v/>
      </c>
    </row>
    <row r="82" spans="1:23" x14ac:dyDescent="0.25">
      <c r="A82" s="5" cm="1">
        <f t="array" ref="A82">ROUNDDOWN(
_xlfn.IFS(R82="Crafted",
L82*K82*M82*P82*S82,
R82="Inorganic",
L82*I82*M82*(N82+O82+P82)*Q82*S82,
R82="Organic",
L82*J82*M82*(N82+O82+P82)*S82,
TRUE,0),2)</f>
        <v>0</v>
      </c>
      <c r="B82" s="5" t="str">
        <f t="shared" si="18"/>
        <v/>
      </c>
      <c r="E82" s="17">
        <v>0</v>
      </c>
      <c r="F82" s="17">
        <v>0</v>
      </c>
      <c r="G82" s="17">
        <v>0</v>
      </c>
      <c r="I82" s="5" t="str">
        <f t="shared" si="19"/>
        <v/>
      </c>
      <c r="J82" s="5" t="str">
        <f t="shared" si="20"/>
        <v/>
      </c>
      <c r="K82" s="5" t="str">
        <f t="shared" si="21"/>
        <v/>
      </c>
      <c r="L82" s="5" t="str">
        <f t="shared" si="22"/>
        <v/>
      </c>
      <c r="M82" s="5">
        <f t="shared" si="16"/>
        <v>1</v>
      </c>
      <c r="N82" s="5">
        <f t="shared" si="23"/>
        <v>0</v>
      </c>
      <c r="O82" s="5">
        <f t="shared" si="24"/>
        <v>0</v>
      </c>
      <c r="P82" s="5">
        <f t="shared" si="25"/>
        <v>0</v>
      </c>
      <c r="Q82" s="5">
        <f t="shared" si="17"/>
        <v>2</v>
      </c>
      <c r="R82" s="5" t="str">
        <f t="shared" si="26"/>
        <v/>
      </c>
      <c r="S82" s="5" t="str">
        <f t="shared" si="27"/>
        <v/>
      </c>
      <c r="T82" s="5" t="str">
        <f t="shared" si="28"/>
        <v/>
      </c>
      <c r="U82" s="5" t="str">
        <f t="shared" si="29"/>
        <v/>
      </c>
      <c r="V82" s="5" t="str">
        <f t="shared" si="30"/>
        <v/>
      </c>
      <c r="W82" s="5" t="str">
        <f t="shared" si="31"/>
        <v/>
      </c>
    </row>
    <row r="83" spans="1:23" x14ac:dyDescent="0.25">
      <c r="A83" s="5" cm="1">
        <f t="array" ref="A83">ROUNDDOWN(
_xlfn.IFS(R83="Crafted",
L83*K83*M83*P83*S83,
R83="Inorganic",
L83*I83*M83*(N83+O83+P83)*Q83*S83,
R83="Organic",
L83*J83*M83*(N83+O83+P83)*S83,
TRUE,0),2)</f>
        <v>0</v>
      </c>
      <c r="B83" s="5" t="str">
        <f t="shared" si="18"/>
        <v/>
      </c>
      <c r="E83" s="17">
        <v>0</v>
      </c>
      <c r="F83" s="17">
        <v>0</v>
      </c>
      <c r="G83" s="17">
        <v>0</v>
      </c>
      <c r="I83" s="5" t="str">
        <f t="shared" si="19"/>
        <v/>
      </c>
      <c r="J83" s="5" t="str">
        <f t="shared" si="20"/>
        <v/>
      </c>
      <c r="K83" s="5" t="str">
        <f t="shared" si="21"/>
        <v/>
      </c>
      <c r="L83" s="5" t="str">
        <f t="shared" si="22"/>
        <v/>
      </c>
      <c r="M83" s="5">
        <f t="shared" si="16"/>
        <v>1</v>
      </c>
      <c r="N83" s="5">
        <f t="shared" si="23"/>
        <v>0</v>
      </c>
      <c r="O83" s="5">
        <f t="shared" si="24"/>
        <v>0</v>
      </c>
      <c r="P83" s="5">
        <f t="shared" si="25"/>
        <v>0</v>
      </c>
      <c r="Q83" s="5">
        <f t="shared" si="17"/>
        <v>2</v>
      </c>
      <c r="R83" s="5" t="str">
        <f t="shared" si="26"/>
        <v/>
      </c>
      <c r="S83" s="5" t="str">
        <f t="shared" si="27"/>
        <v/>
      </c>
      <c r="T83" s="5" t="str">
        <f t="shared" si="28"/>
        <v/>
      </c>
      <c r="U83" s="5" t="str">
        <f t="shared" si="29"/>
        <v/>
      </c>
      <c r="V83" s="5" t="str">
        <f t="shared" si="30"/>
        <v/>
      </c>
      <c r="W83" s="5" t="str">
        <f t="shared" si="31"/>
        <v/>
      </c>
    </row>
    <row r="84" spans="1:23" x14ac:dyDescent="0.25">
      <c r="A84" s="5" cm="1">
        <f t="array" ref="A84">ROUNDDOWN(
_xlfn.IFS(R84="Crafted",
L84*K84*M84*P84*S84,
R84="Inorganic",
L84*I84*M84*(N84+O84+P84)*Q84*S84,
R84="Organic",
L84*J84*M84*(N84+O84+P84)*S84,
TRUE,0),2)</f>
        <v>0</v>
      </c>
      <c r="B84" s="5" t="str">
        <f t="shared" si="18"/>
        <v/>
      </c>
      <c r="E84" s="17">
        <v>0</v>
      </c>
      <c r="F84" s="17">
        <v>0</v>
      </c>
      <c r="G84" s="17">
        <v>0</v>
      </c>
      <c r="I84" s="5" t="str">
        <f t="shared" si="19"/>
        <v/>
      </c>
      <c r="J84" s="5" t="str">
        <f t="shared" si="20"/>
        <v/>
      </c>
      <c r="K84" s="5" t="str">
        <f t="shared" si="21"/>
        <v/>
      </c>
      <c r="L84" s="5" t="str">
        <f t="shared" si="22"/>
        <v/>
      </c>
      <c r="M84" s="5">
        <f t="shared" si="16"/>
        <v>1</v>
      </c>
      <c r="N84" s="5">
        <f t="shared" si="23"/>
        <v>0</v>
      </c>
      <c r="O84" s="5">
        <f t="shared" si="24"/>
        <v>0</v>
      </c>
      <c r="P84" s="5">
        <f t="shared" si="25"/>
        <v>0</v>
      </c>
      <c r="Q84" s="5">
        <f t="shared" si="17"/>
        <v>2</v>
      </c>
      <c r="R84" s="5" t="str">
        <f t="shared" si="26"/>
        <v/>
      </c>
      <c r="S84" s="5" t="str">
        <f t="shared" si="27"/>
        <v/>
      </c>
      <c r="T84" s="5" t="str">
        <f t="shared" si="28"/>
        <v/>
      </c>
      <c r="U84" s="5" t="str">
        <f t="shared" si="29"/>
        <v/>
      </c>
      <c r="V84" s="5" t="str">
        <f t="shared" si="30"/>
        <v/>
      </c>
      <c r="W84" s="5" t="str">
        <f t="shared" si="31"/>
        <v/>
      </c>
    </row>
    <row r="85" spans="1:23" x14ac:dyDescent="0.25">
      <c r="A85" s="5" cm="1">
        <f t="array" ref="A85">ROUNDDOWN(
_xlfn.IFS(R85="Crafted",
L85*K85*M85*P85*S85,
R85="Inorganic",
L85*I85*M85*(N85+O85+P85)*Q85*S85,
R85="Organic",
L85*J85*M85*(N85+O85+P85)*S85,
TRUE,0),2)</f>
        <v>0</v>
      </c>
      <c r="B85" s="5" t="str">
        <f t="shared" si="18"/>
        <v/>
      </c>
      <c r="E85" s="17">
        <v>0</v>
      </c>
      <c r="F85" s="17">
        <v>0</v>
      </c>
      <c r="G85" s="17">
        <v>0</v>
      </c>
      <c r="I85" s="5" t="str">
        <f t="shared" si="19"/>
        <v/>
      </c>
      <c r="J85" s="5" t="str">
        <f t="shared" si="20"/>
        <v/>
      </c>
      <c r="K85" s="5" t="str">
        <f t="shared" si="21"/>
        <v/>
      </c>
      <c r="L85" s="5" t="str">
        <f t="shared" si="22"/>
        <v/>
      </c>
      <c r="M85" s="5">
        <f t="shared" si="16"/>
        <v>1</v>
      </c>
      <c r="N85" s="5">
        <f t="shared" si="23"/>
        <v>0</v>
      </c>
      <c r="O85" s="5">
        <f t="shared" si="24"/>
        <v>0</v>
      </c>
      <c r="P85" s="5">
        <f t="shared" si="25"/>
        <v>0</v>
      </c>
      <c r="Q85" s="5">
        <f t="shared" si="17"/>
        <v>2</v>
      </c>
      <c r="R85" s="5" t="str">
        <f t="shared" si="26"/>
        <v/>
      </c>
      <c r="S85" s="5" t="str">
        <f t="shared" si="27"/>
        <v/>
      </c>
      <c r="T85" s="5" t="str">
        <f t="shared" si="28"/>
        <v/>
      </c>
      <c r="U85" s="5" t="str">
        <f t="shared" si="29"/>
        <v/>
      </c>
      <c r="V85" s="5" t="str">
        <f t="shared" si="30"/>
        <v/>
      </c>
      <c r="W85" s="5" t="str">
        <f t="shared" si="31"/>
        <v/>
      </c>
    </row>
    <row r="86" spans="1:23" x14ac:dyDescent="0.25">
      <c r="A86" s="5" cm="1">
        <f t="array" ref="A86">ROUNDDOWN(
_xlfn.IFS(R86="Crafted",
L86*K86*M86*P86*S86,
R86="Inorganic",
L86*I86*M86*(N86+O86+P86)*Q86*S86,
R86="Organic",
L86*J86*M86*(N86+O86+P86)*S86,
TRUE,0),2)</f>
        <v>0</v>
      </c>
      <c r="B86" s="5" t="str">
        <f t="shared" si="18"/>
        <v/>
      </c>
      <c r="E86" s="17">
        <v>0</v>
      </c>
      <c r="F86" s="17">
        <v>0</v>
      </c>
      <c r="G86" s="17">
        <v>0</v>
      </c>
      <c r="I86" s="5" t="str">
        <f t="shared" si="19"/>
        <v/>
      </c>
      <c r="J86" s="5" t="str">
        <f t="shared" si="20"/>
        <v/>
      </c>
      <c r="K86" s="5" t="str">
        <f t="shared" si="21"/>
        <v/>
      </c>
      <c r="L86" s="5" t="str">
        <f t="shared" si="22"/>
        <v/>
      </c>
      <c r="M86" s="5">
        <f t="shared" si="16"/>
        <v>1</v>
      </c>
      <c r="N86" s="5">
        <f t="shared" si="23"/>
        <v>0</v>
      </c>
      <c r="O86" s="5">
        <f t="shared" si="24"/>
        <v>0</v>
      </c>
      <c r="P86" s="5">
        <f t="shared" si="25"/>
        <v>0</v>
      </c>
      <c r="Q86" s="5">
        <f t="shared" si="17"/>
        <v>2</v>
      </c>
      <c r="R86" s="5" t="str">
        <f t="shared" si="26"/>
        <v/>
      </c>
      <c r="S86" s="5" t="str">
        <f t="shared" si="27"/>
        <v/>
      </c>
      <c r="T86" s="5" t="str">
        <f t="shared" si="28"/>
        <v/>
      </c>
      <c r="U86" s="5" t="str">
        <f t="shared" si="29"/>
        <v/>
      </c>
      <c r="V86" s="5" t="str">
        <f t="shared" si="30"/>
        <v/>
      </c>
      <c r="W86" s="5" t="str">
        <f t="shared" si="31"/>
        <v/>
      </c>
    </row>
    <row r="87" spans="1:23" x14ac:dyDescent="0.25">
      <c r="A87" s="5" cm="1">
        <f t="array" ref="A87">ROUNDDOWN(
_xlfn.IFS(R87="Crafted",
L87*K87*M87*P87*S87,
R87="Inorganic",
L87*I87*M87*(N87+O87+P87)*Q87*S87,
R87="Organic",
L87*J87*M87*(N87+O87+P87)*S87,
TRUE,0),2)</f>
        <v>0</v>
      </c>
      <c r="B87" s="5" t="str">
        <f t="shared" si="18"/>
        <v/>
      </c>
      <c r="E87" s="17">
        <v>0</v>
      </c>
      <c r="F87" s="17">
        <v>0</v>
      </c>
      <c r="G87" s="17">
        <v>0</v>
      </c>
      <c r="I87" s="5" t="str">
        <f t="shared" si="19"/>
        <v/>
      </c>
      <c r="J87" s="5" t="str">
        <f t="shared" si="20"/>
        <v/>
      </c>
      <c r="K87" s="5" t="str">
        <f t="shared" si="21"/>
        <v/>
      </c>
      <c r="L87" s="5" t="str">
        <f t="shared" si="22"/>
        <v/>
      </c>
      <c r="M87" s="5">
        <f t="shared" ref="M87:M150" si="32">IF($B$1="Yes",1.05,1)</f>
        <v>1</v>
      </c>
      <c r="N87" s="5">
        <f t="shared" si="23"/>
        <v>0</v>
      </c>
      <c r="O87" s="5">
        <f t="shared" si="24"/>
        <v>0</v>
      </c>
      <c r="P87" s="5">
        <f t="shared" si="25"/>
        <v>0</v>
      </c>
      <c r="Q87" s="5">
        <f t="shared" ref="Q87:Q150" si="33">IF($D$1="Yes",2,1)</f>
        <v>2</v>
      </c>
      <c r="R87" s="5" t="str">
        <f t="shared" si="26"/>
        <v/>
      </c>
      <c r="S87" s="5" t="str">
        <f t="shared" si="27"/>
        <v/>
      </c>
      <c r="T87" s="5" t="str">
        <f t="shared" si="28"/>
        <v/>
      </c>
      <c r="U87" s="5" t="str">
        <f t="shared" si="29"/>
        <v/>
      </c>
      <c r="V87" s="5" t="str">
        <f t="shared" si="30"/>
        <v/>
      </c>
      <c r="W87" s="5" t="str">
        <f t="shared" si="31"/>
        <v/>
      </c>
    </row>
    <row r="88" spans="1:23" x14ac:dyDescent="0.25">
      <c r="A88" s="5" cm="1">
        <f t="array" ref="A88">ROUNDDOWN(
_xlfn.IFS(R88="Crafted",
L88*K88*M88*P88*S88,
R88="Inorganic",
L88*I88*M88*(N88+O88+P88)*Q88*S88,
R88="Organic",
L88*J88*M88*(N88+O88+P88)*S88,
TRUE,0),2)</f>
        <v>0</v>
      </c>
      <c r="B88" s="5" t="str">
        <f t="shared" si="18"/>
        <v/>
      </c>
      <c r="E88" s="17">
        <v>0</v>
      </c>
      <c r="F88" s="17">
        <v>0</v>
      </c>
      <c r="G88" s="17">
        <v>0</v>
      </c>
      <c r="I88" s="5" t="str">
        <f t="shared" si="19"/>
        <v/>
      </c>
      <c r="J88" s="5" t="str">
        <f t="shared" si="20"/>
        <v/>
      </c>
      <c r="K88" s="5" t="str">
        <f t="shared" si="21"/>
        <v/>
      </c>
      <c r="L88" s="5" t="str">
        <f t="shared" si="22"/>
        <v/>
      </c>
      <c r="M88" s="5">
        <f t="shared" si="32"/>
        <v>1</v>
      </c>
      <c r="N88" s="5">
        <f t="shared" si="23"/>
        <v>0</v>
      </c>
      <c r="O88" s="5">
        <f t="shared" si="24"/>
        <v>0</v>
      </c>
      <c r="P88" s="5">
        <f t="shared" si="25"/>
        <v>0</v>
      </c>
      <c r="Q88" s="5">
        <f t="shared" si="33"/>
        <v>2</v>
      </c>
      <c r="R88" s="5" t="str">
        <f t="shared" si="26"/>
        <v/>
      </c>
      <c r="S88" s="5" t="str">
        <f t="shared" si="27"/>
        <v/>
      </c>
      <c r="T88" s="5" t="str">
        <f t="shared" si="28"/>
        <v/>
      </c>
      <c r="U88" s="5" t="str">
        <f t="shared" si="29"/>
        <v/>
      </c>
      <c r="V88" s="5" t="str">
        <f t="shared" si="30"/>
        <v/>
      </c>
      <c r="W88" s="5" t="str">
        <f t="shared" si="31"/>
        <v/>
      </c>
    </row>
    <row r="89" spans="1:23" x14ac:dyDescent="0.25">
      <c r="A89" s="5" cm="1">
        <f t="array" ref="A89">ROUNDDOWN(
_xlfn.IFS(R89="Crafted",
L89*K89*M89*P89*S89,
R89="Inorganic",
L89*I89*M89*(N89+O89+P89)*Q89*S89,
R89="Organic",
L89*J89*M89*(N89+O89+P89)*S89,
TRUE,0),2)</f>
        <v>0</v>
      </c>
      <c r="B89" s="5" t="str">
        <f t="shared" si="18"/>
        <v/>
      </c>
      <c r="E89" s="17">
        <v>0</v>
      </c>
      <c r="F89" s="17">
        <v>0</v>
      </c>
      <c r="G89" s="17">
        <v>0</v>
      </c>
      <c r="I89" s="5" t="str">
        <f t="shared" si="19"/>
        <v/>
      </c>
      <c r="J89" s="5" t="str">
        <f t="shared" si="20"/>
        <v/>
      </c>
      <c r="K89" s="5" t="str">
        <f t="shared" si="21"/>
        <v/>
      </c>
      <c r="L89" s="5" t="str">
        <f t="shared" si="22"/>
        <v/>
      </c>
      <c r="M89" s="5">
        <f t="shared" si="32"/>
        <v>1</v>
      </c>
      <c r="N89" s="5">
        <f t="shared" si="23"/>
        <v>0</v>
      </c>
      <c r="O89" s="5">
        <f t="shared" si="24"/>
        <v>0</v>
      </c>
      <c r="P89" s="5">
        <f t="shared" si="25"/>
        <v>0</v>
      </c>
      <c r="Q89" s="5">
        <f t="shared" si="33"/>
        <v>2</v>
      </c>
      <c r="R89" s="5" t="str">
        <f t="shared" si="26"/>
        <v/>
      </c>
      <c r="S89" s="5" t="str">
        <f t="shared" si="27"/>
        <v/>
      </c>
      <c r="T89" s="5" t="str">
        <f t="shared" si="28"/>
        <v/>
      </c>
      <c r="U89" s="5" t="str">
        <f t="shared" si="29"/>
        <v/>
      </c>
      <c r="V89" s="5" t="str">
        <f t="shared" si="30"/>
        <v/>
      </c>
      <c r="W89" s="5" t="str">
        <f t="shared" si="31"/>
        <v/>
      </c>
    </row>
    <row r="90" spans="1:23" x14ac:dyDescent="0.25">
      <c r="A90" s="5" cm="1">
        <f t="array" ref="A90">ROUNDDOWN(
_xlfn.IFS(R90="Crafted",
L90*K90*M90*P90*S90,
R90="Inorganic",
L90*I90*M90*(N90+O90+P90)*Q90*S90,
R90="Organic",
L90*J90*M90*(N90+O90+P90)*S90,
TRUE,0),2)</f>
        <v>0</v>
      </c>
      <c r="B90" s="5" t="str">
        <f t="shared" si="18"/>
        <v/>
      </c>
      <c r="E90" s="17">
        <v>0</v>
      </c>
      <c r="F90" s="17">
        <v>0</v>
      </c>
      <c r="G90" s="17">
        <v>0</v>
      </c>
      <c r="I90" s="5" t="str">
        <f t="shared" si="19"/>
        <v/>
      </c>
      <c r="J90" s="5" t="str">
        <f t="shared" si="20"/>
        <v/>
      </c>
      <c r="K90" s="5" t="str">
        <f t="shared" si="21"/>
        <v/>
      </c>
      <c r="L90" s="5" t="str">
        <f t="shared" si="22"/>
        <v/>
      </c>
      <c r="M90" s="5">
        <f t="shared" si="32"/>
        <v>1</v>
      </c>
      <c r="N90" s="5">
        <f t="shared" si="23"/>
        <v>0</v>
      </c>
      <c r="O90" s="5">
        <f t="shared" si="24"/>
        <v>0</v>
      </c>
      <c r="P90" s="5">
        <f t="shared" si="25"/>
        <v>0</v>
      </c>
      <c r="Q90" s="5">
        <f t="shared" si="33"/>
        <v>2</v>
      </c>
      <c r="R90" s="5" t="str">
        <f t="shared" si="26"/>
        <v/>
      </c>
      <c r="S90" s="5" t="str">
        <f t="shared" si="27"/>
        <v/>
      </c>
      <c r="T90" s="5" t="str">
        <f t="shared" si="28"/>
        <v/>
      </c>
      <c r="U90" s="5" t="str">
        <f t="shared" si="29"/>
        <v/>
      </c>
      <c r="V90" s="5" t="str">
        <f t="shared" si="30"/>
        <v/>
      </c>
      <c r="W90" s="5" t="str">
        <f t="shared" si="31"/>
        <v/>
      </c>
    </row>
    <row r="91" spans="1:23" x14ac:dyDescent="0.25">
      <c r="A91" s="5" cm="1">
        <f t="array" ref="A91">ROUNDDOWN(
_xlfn.IFS(R91="Crafted",
L91*K91*M91*P91*S91,
R91="Inorganic",
L91*I91*M91*(N91+O91+P91)*Q91*S91,
R91="Organic",
L91*J91*M91*(N91+O91+P91)*S91,
TRUE,0),2)</f>
        <v>0</v>
      </c>
      <c r="B91" s="5" t="str">
        <f t="shared" si="18"/>
        <v/>
      </c>
      <c r="E91" s="17">
        <v>0</v>
      </c>
      <c r="F91" s="17">
        <v>0</v>
      </c>
      <c r="G91" s="17">
        <v>0</v>
      </c>
      <c r="I91" s="5" t="str">
        <f t="shared" si="19"/>
        <v/>
      </c>
      <c r="J91" s="5" t="str">
        <f t="shared" si="20"/>
        <v/>
      </c>
      <c r="K91" s="5" t="str">
        <f t="shared" si="21"/>
        <v/>
      </c>
      <c r="L91" s="5" t="str">
        <f t="shared" si="22"/>
        <v/>
      </c>
      <c r="M91" s="5">
        <f t="shared" si="32"/>
        <v>1</v>
      </c>
      <c r="N91" s="5">
        <f t="shared" si="23"/>
        <v>0</v>
      </c>
      <c r="O91" s="5">
        <f t="shared" si="24"/>
        <v>0</v>
      </c>
      <c r="P91" s="5">
        <f t="shared" si="25"/>
        <v>0</v>
      </c>
      <c r="Q91" s="5">
        <f t="shared" si="33"/>
        <v>2</v>
      </c>
      <c r="R91" s="5" t="str">
        <f t="shared" si="26"/>
        <v/>
      </c>
      <c r="S91" s="5" t="str">
        <f t="shared" si="27"/>
        <v/>
      </c>
      <c r="T91" s="5" t="str">
        <f t="shared" si="28"/>
        <v/>
      </c>
      <c r="U91" s="5" t="str">
        <f t="shared" si="29"/>
        <v/>
      </c>
      <c r="V91" s="5" t="str">
        <f t="shared" si="30"/>
        <v/>
      </c>
      <c r="W91" s="5" t="str">
        <f t="shared" si="31"/>
        <v/>
      </c>
    </row>
    <row r="92" spans="1:23" x14ac:dyDescent="0.25">
      <c r="A92" s="5" cm="1">
        <f t="array" ref="A92">ROUNDDOWN(
_xlfn.IFS(R92="Crafted",
L92*K92*M92*P92*S92,
R92="Inorganic",
L92*I92*M92*(N92+O92+P92)*Q92*S92,
R92="Organic",
L92*J92*M92*(N92+O92+P92)*S92,
TRUE,0),2)</f>
        <v>0</v>
      </c>
      <c r="B92" s="5" t="str">
        <f t="shared" si="18"/>
        <v/>
      </c>
      <c r="E92" s="17">
        <v>0</v>
      </c>
      <c r="F92" s="17">
        <v>0</v>
      </c>
      <c r="G92" s="17">
        <v>0</v>
      </c>
      <c r="I92" s="5" t="str">
        <f t="shared" si="19"/>
        <v/>
      </c>
      <c r="J92" s="5" t="str">
        <f t="shared" si="20"/>
        <v/>
      </c>
      <c r="K92" s="5" t="str">
        <f t="shared" si="21"/>
        <v/>
      </c>
      <c r="L92" s="5" t="str">
        <f t="shared" si="22"/>
        <v/>
      </c>
      <c r="M92" s="5">
        <f t="shared" si="32"/>
        <v>1</v>
      </c>
      <c r="N92" s="5">
        <f t="shared" si="23"/>
        <v>0</v>
      </c>
      <c r="O92" s="5">
        <f t="shared" si="24"/>
        <v>0</v>
      </c>
      <c r="P92" s="5">
        <f t="shared" si="25"/>
        <v>0</v>
      </c>
      <c r="Q92" s="5">
        <f t="shared" si="33"/>
        <v>2</v>
      </c>
      <c r="R92" s="5" t="str">
        <f t="shared" si="26"/>
        <v/>
      </c>
      <c r="S92" s="5" t="str">
        <f t="shared" si="27"/>
        <v/>
      </c>
      <c r="T92" s="5" t="str">
        <f t="shared" si="28"/>
        <v/>
      </c>
      <c r="U92" s="5" t="str">
        <f t="shared" si="29"/>
        <v/>
      </c>
      <c r="V92" s="5" t="str">
        <f t="shared" si="30"/>
        <v/>
      </c>
      <c r="W92" s="5" t="str">
        <f t="shared" si="31"/>
        <v/>
      </c>
    </row>
    <row r="93" spans="1:23" x14ac:dyDescent="0.25">
      <c r="A93" s="5" cm="1">
        <f t="array" ref="A93">ROUNDDOWN(
_xlfn.IFS(R93="Crafted",
L93*K93*M93*P93*S93,
R93="Inorganic",
L93*I93*M93*(N93+O93+P93)*Q93*S93,
R93="Organic",
L93*J93*M93*(N93+O93+P93)*S93,
TRUE,0),2)</f>
        <v>0</v>
      </c>
      <c r="B93" s="5" t="str">
        <f t="shared" si="18"/>
        <v/>
      </c>
      <c r="E93" s="17">
        <v>0</v>
      </c>
      <c r="F93" s="17">
        <v>0</v>
      </c>
      <c r="G93" s="17">
        <v>0</v>
      </c>
      <c r="I93" s="5" t="str">
        <f t="shared" si="19"/>
        <v/>
      </c>
      <c r="J93" s="5" t="str">
        <f t="shared" si="20"/>
        <v/>
      </c>
      <c r="K93" s="5" t="str">
        <f t="shared" si="21"/>
        <v/>
      </c>
      <c r="L93" s="5" t="str">
        <f t="shared" si="22"/>
        <v/>
      </c>
      <c r="M93" s="5">
        <f t="shared" si="32"/>
        <v>1</v>
      </c>
      <c r="N93" s="5">
        <f t="shared" si="23"/>
        <v>0</v>
      </c>
      <c r="O93" s="5">
        <f t="shared" si="24"/>
        <v>0</v>
      </c>
      <c r="P93" s="5">
        <f t="shared" si="25"/>
        <v>0</v>
      </c>
      <c r="Q93" s="5">
        <f t="shared" si="33"/>
        <v>2</v>
      </c>
      <c r="R93" s="5" t="str">
        <f t="shared" si="26"/>
        <v/>
      </c>
      <c r="S93" s="5" t="str">
        <f t="shared" si="27"/>
        <v/>
      </c>
      <c r="T93" s="5" t="str">
        <f t="shared" si="28"/>
        <v/>
      </c>
      <c r="U93" s="5" t="str">
        <f t="shared" si="29"/>
        <v/>
      </c>
      <c r="V93" s="5" t="str">
        <f t="shared" si="30"/>
        <v/>
      </c>
      <c r="W93" s="5" t="str">
        <f t="shared" si="31"/>
        <v/>
      </c>
    </row>
    <row r="94" spans="1:23" x14ac:dyDescent="0.25">
      <c r="A94" s="5" cm="1">
        <f t="array" ref="A94">ROUNDDOWN(
_xlfn.IFS(R94="Crafted",
L94*K94*M94*P94*S94,
R94="Inorganic",
L94*I94*M94*(N94+O94+P94)*Q94*S94,
R94="Organic",
L94*J94*M94*(N94+O94+P94)*S94,
TRUE,0),2)</f>
        <v>0</v>
      </c>
      <c r="B94" s="5" t="str">
        <f t="shared" si="18"/>
        <v/>
      </c>
      <c r="E94" s="17">
        <v>0</v>
      </c>
      <c r="F94" s="17">
        <v>0</v>
      </c>
      <c r="G94" s="17">
        <v>0</v>
      </c>
      <c r="I94" s="5" t="str">
        <f t="shared" si="19"/>
        <v/>
      </c>
      <c r="J94" s="5" t="str">
        <f t="shared" si="20"/>
        <v/>
      </c>
      <c r="K94" s="5" t="str">
        <f t="shared" si="21"/>
        <v/>
      </c>
      <c r="L94" s="5" t="str">
        <f t="shared" si="22"/>
        <v/>
      </c>
      <c r="M94" s="5">
        <f t="shared" si="32"/>
        <v>1</v>
      </c>
      <c r="N94" s="5">
        <f t="shared" si="23"/>
        <v>0</v>
      </c>
      <c r="O94" s="5">
        <f t="shared" si="24"/>
        <v>0</v>
      </c>
      <c r="P94" s="5">
        <f t="shared" si="25"/>
        <v>0</v>
      </c>
      <c r="Q94" s="5">
        <f t="shared" si="33"/>
        <v>2</v>
      </c>
      <c r="R94" s="5" t="str">
        <f t="shared" si="26"/>
        <v/>
      </c>
      <c r="S94" s="5" t="str">
        <f t="shared" si="27"/>
        <v/>
      </c>
      <c r="T94" s="5" t="str">
        <f t="shared" si="28"/>
        <v/>
      </c>
      <c r="U94" s="5" t="str">
        <f t="shared" si="29"/>
        <v/>
      </c>
      <c r="V94" s="5" t="str">
        <f t="shared" si="30"/>
        <v/>
      </c>
      <c r="W94" s="5" t="str">
        <f t="shared" si="31"/>
        <v/>
      </c>
    </row>
    <row r="95" spans="1:23" x14ac:dyDescent="0.25">
      <c r="A95" s="5" cm="1">
        <f t="array" ref="A95">ROUNDDOWN(
_xlfn.IFS(R95="Crafted",
L95*K95*M95*P95*S95,
R95="Inorganic",
L95*I95*M95*(N95+O95+P95)*Q95*S95,
R95="Organic",
L95*J95*M95*(N95+O95+P95)*S95,
TRUE,0),2)</f>
        <v>0</v>
      </c>
      <c r="B95" s="5" t="str">
        <f t="shared" si="18"/>
        <v/>
      </c>
      <c r="E95" s="17">
        <v>0</v>
      </c>
      <c r="F95" s="17">
        <v>0</v>
      </c>
      <c r="G95" s="17">
        <v>0</v>
      </c>
      <c r="I95" s="5" t="str">
        <f t="shared" si="19"/>
        <v/>
      </c>
      <c r="J95" s="5" t="str">
        <f t="shared" si="20"/>
        <v/>
      </c>
      <c r="K95" s="5" t="str">
        <f t="shared" si="21"/>
        <v/>
      </c>
      <c r="L95" s="5" t="str">
        <f t="shared" si="22"/>
        <v/>
      </c>
      <c r="M95" s="5">
        <f t="shared" si="32"/>
        <v>1</v>
      </c>
      <c r="N95" s="5">
        <f t="shared" si="23"/>
        <v>0</v>
      </c>
      <c r="O95" s="5">
        <f t="shared" si="24"/>
        <v>0</v>
      </c>
      <c r="P95" s="5">
        <f t="shared" si="25"/>
        <v>0</v>
      </c>
      <c r="Q95" s="5">
        <f t="shared" si="33"/>
        <v>2</v>
      </c>
      <c r="R95" s="5" t="str">
        <f t="shared" si="26"/>
        <v/>
      </c>
      <c r="S95" s="5" t="str">
        <f t="shared" si="27"/>
        <v/>
      </c>
      <c r="T95" s="5" t="str">
        <f t="shared" si="28"/>
        <v/>
      </c>
      <c r="U95" s="5" t="str">
        <f t="shared" si="29"/>
        <v/>
      </c>
      <c r="V95" s="5" t="str">
        <f t="shared" si="30"/>
        <v/>
      </c>
      <c r="W95" s="5" t="str">
        <f t="shared" si="31"/>
        <v/>
      </c>
    </row>
    <row r="96" spans="1:23" x14ac:dyDescent="0.25">
      <c r="A96" s="5" cm="1">
        <f t="array" ref="A96">ROUNDDOWN(
_xlfn.IFS(R96="Crafted",
L96*K96*M96*P96*S96,
R96="Inorganic",
L96*I96*M96*(N96+O96+P96)*Q96*S96,
R96="Organic",
L96*J96*M96*(N96+O96+P96)*S96,
TRUE,0),2)</f>
        <v>0</v>
      </c>
      <c r="B96" s="5" t="str">
        <f t="shared" si="18"/>
        <v/>
      </c>
      <c r="E96" s="17">
        <v>0</v>
      </c>
      <c r="F96" s="17">
        <v>0</v>
      </c>
      <c r="G96" s="17">
        <v>0</v>
      </c>
      <c r="I96" s="5" t="str">
        <f t="shared" si="19"/>
        <v/>
      </c>
      <c r="J96" s="5" t="str">
        <f t="shared" si="20"/>
        <v/>
      </c>
      <c r="K96" s="5" t="str">
        <f t="shared" si="21"/>
        <v/>
      </c>
      <c r="L96" s="5" t="str">
        <f t="shared" si="22"/>
        <v/>
      </c>
      <c r="M96" s="5">
        <f t="shared" si="32"/>
        <v>1</v>
      </c>
      <c r="N96" s="5">
        <f t="shared" si="23"/>
        <v>0</v>
      </c>
      <c r="O96" s="5">
        <f t="shared" si="24"/>
        <v>0</v>
      </c>
      <c r="P96" s="5">
        <f t="shared" si="25"/>
        <v>0</v>
      </c>
      <c r="Q96" s="5">
        <f t="shared" si="33"/>
        <v>2</v>
      </c>
      <c r="R96" s="5" t="str">
        <f t="shared" si="26"/>
        <v/>
      </c>
      <c r="S96" s="5" t="str">
        <f t="shared" si="27"/>
        <v/>
      </c>
      <c r="T96" s="5" t="str">
        <f t="shared" si="28"/>
        <v/>
      </c>
      <c r="U96" s="5" t="str">
        <f t="shared" si="29"/>
        <v/>
      </c>
      <c r="V96" s="5" t="str">
        <f t="shared" si="30"/>
        <v/>
      </c>
      <c r="W96" s="5" t="str">
        <f t="shared" si="31"/>
        <v/>
      </c>
    </row>
    <row r="97" spans="1:23" x14ac:dyDescent="0.25">
      <c r="A97" s="5" cm="1">
        <f t="array" ref="A97">ROUNDDOWN(
_xlfn.IFS(R97="Crafted",
L97*K97*M97*P97*S97,
R97="Inorganic",
L97*I97*M97*(N97+O97+P97)*Q97*S97,
R97="Organic",
L97*J97*M97*(N97+O97+P97)*S97,
TRUE,0),2)</f>
        <v>0</v>
      </c>
      <c r="B97" s="5" t="str">
        <f t="shared" si="18"/>
        <v/>
      </c>
      <c r="E97" s="17">
        <v>0</v>
      </c>
      <c r="F97" s="17">
        <v>0</v>
      </c>
      <c r="G97" s="17">
        <v>0</v>
      </c>
      <c r="I97" s="5" t="str">
        <f t="shared" si="19"/>
        <v/>
      </c>
      <c r="J97" s="5" t="str">
        <f t="shared" si="20"/>
        <v/>
      </c>
      <c r="K97" s="5" t="str">
        <f t="shared" si="21"/>
        <v/>
      </c>
      <c r="L97" s="5" t="str">
        <f t="shared" si="22"/>
        <v/>
      </c>
      <c r="M97" s="5">
        <f t="shared" si="32"/>
        <v>1</v>
      </c>
      <c r="N97" s="5">
        <f t="shared" si="23"/>
        <v>0</v>
      </c>
      <c r="O97" s="5">
        <f t="shared" si="24"/>
        <v>0</v>
      </c>
      <c r="P97" s="5">
        <f t="shared" si="25"/>
        <v>0</v>
      </c>
      <c r="Q97" s="5">
        <f t="shared" si="33"/>
        <v>2</v>
      </c>
      <c r="R97" s="5" t="str">
        <f t="shared" si="26"/>
        <v/>
      </c>
      <c r="S97" s="5" t="str">
        <f t="shared" si="27"/>
        <v/>
      </c>
      <c r="T97" s="5" t="str">
        <f t="shared" si="28"/>
        <v/>
      </c>
      <c r="U97" s="5" t="str">
        <f t="shared" si="29"/>
        <v/>
      </c>
      <c r="V97" s="5" t="str">
        <f t="shared" si="30"/>
        <v/>
      </c>
      <c r="W97" s="5" t="str">
        <f t="shared" si="31"/>
        <v/>
      </c>
    </row>
    <row r="98" spans="1:23" x14ac:dyDescent="0.25">
      <c r="A98" s="5" cm="1">
        <f t="array" ref="A98">ROUNDDOWN(
_xlfn.IFS(R98="Crafted",
L98*K98*M98*P98*S98,
R98="Inorganic",
L98*I98*M98*(N98+O98+P98)*Q98*S98,
R98="Organic",
L98*J98*M98*(N98+O98+P98)*S98,
TRUE,0),2)</f>
        <v>0</v>
      </c>
      <c r="B98" s="5" t="str">
        <f t="shared" si="18"/>
        <v/>
      </c>
      <c r="E98" s="17">
        <v>0</v>
      </c>
      <c r="F98" s="17">
        <v>0</v>
      </c>
      <c r="G98" s="17">
        <v>0</v>
      </c>
      <c r="I98" s="5" t="str">
        <f t="shared" si="19"/>
        <v/>
      </c>
      <c r="J98" s="5" t="str">
        <f t="shared" si="20"/>
        <v/>
      </c>
      <c r="K98" s="5" t="str">
        <f t="shared" si="21"/>
        <v/>
      </c>
      <c r="L98" s="5" t="str">
        <f t="shared" si="22"/>
        <v/>
      </c>
      <c r="M98" s="5">
        <f t="shared" si="32"/>
        <v>1</v>
      </c>
      <c r="N98" s="5">
        <f t="shared" si="23"/>
        <v>0</v>
      </c>
      <c r="O98" s="5">
        <f t="shared" si="24"/>
        <v>0</v>
      </c>
      <c r="P98" s="5">
        <f t="shared" si="25"/>
        <v>0</v>
      </c>
      <c r="Q98" s="5">
        <f t="shared" si="33"/>
        <v>2</v>
      </c>
      <c r="R98" s="5" t="str">
        <f t="shared" si="26"/>
        <v/>
      </c>
      <c r="S98" s="5" t="str">
        <f t="shared" si="27"/>
        <v/>
      </c>
      <c r="T98" s="5" t="str">
        <f t="shared" si="28"/>
        <v/>
      </c>
      <c r="U98" s="5" t="str">
        <f t="shared" si="29"/>
        <v/>
      </c>
      <c r="V98" s="5" t="str">
        <f t="shared" si="30"/>
        <v/>
      </c>
      <c r="W98" s="5" t="str">
        <f t="shared" si="31"/>
        <v/>
      </c>
    </row>
    <row r="99" spans="1:23" x14ac:dyDescent="0.25">
      <c r="A99" s="5" cm="1">
        <f t="array" ref="A99">ROUNDDOWN(
_xlfn.IFS(R99="Crafted",
L99*K99*M99*P99*S99,
R99="Inorganic",
L99*I99*M99*(N99+O99+P99)*Q99*S99,
R99="Organic",
L99*J99*M99*(N99+O99+P99)*S99,
TRUE,0),2)</f>
        <v>0</v>
      </c>
      <c r="B99" s="5" t="str">
        <f t="shared" si="18"/>
        <v/>
      </c>
      <c r="E99" s="17">
        <v>0</v>
      </c>
      <c r="F99" s="17">
        <v>0</v>
      </c>
      <c r="G99" s="17">
        <v>0</v>
      </c>
      <c r="I99" s="5" t="str">
        <f t="shared" si="19"/>
        <v/>
      </c>
      <c r="J99" s="5" t="str">
        <f t="shared" si="20"/>
        <v/>
      </c>
      <c r="K99" s="5" t="str">
        <f t="shared" si="21"/>
        <v/>
      </c>
      <c r="L99" s="5" t="str">
        <f t="shared" si="22"/>
        <v/>
      </c>
      <c r="M99" s="5">
        <f t="shared" si="32"/>
        <v>1</v>
      </c>
      <c r="N99" s="5">
        <f t="shared" si="23"/>
        <v>0</v>
      </c>
      <c r="O99" s="5">
        <f t="shared" si="24"/>
        <v>0</v>
      </c>
      <c r="P99" s="5">
        <f t="shared" si="25"/>
        <v>0</v>
      </c>
      <c r="Q99" s="5">
        <f t="shared" si="33"/>
        <v>2</v>
      </c>
      <c r="R99" s="5" t="str">
        <f t="shared" si="26"/>
        <v/>
      </c>
      <c r="S99" s="5" t="str">
        <f t="shared" si="27"/>
        <v/>
      </c>
      <c r="T99" s="5" t="str">
        <f t="shared" si="28"/>
        <v/>
      </c>
      <c r="U99" s="5" t="str">
        <f t="shared" si="29"/>
        <v/>
      </c>
      <c r="V99" s="5" t="str">
        <f t="shared" si="30"/>
        <v/>
      </c>
      <c r="W99" s="5" t="str">
        <f t="shared" si="31"/>
        <v/>
      </c>
    </row>
    <row r="100" spans="1:23" x14ac:dyDescent="0.25">
      <c r="A100" s="5" cm="1">
        <f t="array" ref="A100">ROUNDDOWN(
_xlfn.IFS(R100="Crafted",
L100*K100*M100*P100*S100,
R100="Inorganic",
L100*I100*M100*(N100+O100+P100)*Q100*S100,
R100="Organic",
L100*J100*M100*(N100+O100+P100)*S100,
TRUE,0),2)</f>
        <v>0</v>
      </c>
      <c r="B100" s="5" t="str">
        <f t="shared" si="18"/>
        <v/>
      </c>
      <c r="E100" s="17">
        <v>0</v>
      </c>
      <c r="F100" s="17">
        <v>0</v>
      </c>
      <c r="G100" s="17">
        <v>0</v>
      </c>
      <c r="I100" s="5" t="str">
        <f t="shared" si="19"/>
        <v/>
      </c>
      <c r="J100" s="5" t="str">
        <f t="shared" si="20"/>
        <v/>
      </c>
      <c r="K100" s="5" t="str">
        <f t="shared" si="21"/>
        <v/>
      </c>
      <c r="L100" s="5" t="str">
        <f t="shared" si="22"/>
        <v/>
      </c>
      <c r="M100" s="5">
        <f t="shared" si="32"/>
        <v>1</v>
      </c>
      <c r="N100" s="5">
        <f t="shared" si="23"/>
        <v>0</v>
      </c>
      <c r="O100" s="5">
        <f t="shared" si="24"/>
        <v>0</v>
      </c>
      <c r="P100" s="5">
        <f t="shared" si="25"/>
        <v>0</v>
      </c>
      <c r="Q100" s="5">
        <f t="shared" si="33"/>
        <v>2</v>
      </c>
      <c r="R100" s="5" t="str">
        <f t="shared" si="26"/>
        <v/>
      </c>
      <c r="S100" s="5" t="str">
        <f t="shared" si="27"/>
        <v/>
      </c>
      <c r="T100" s="5" t="str">
        <f t="shared" si="28"/>
        <v/>
      </c>
      <c r="U100" s="5" t="str">
        <f t="shared" si="29"/>
        <v/>
      </c>
      <c r="V100" s="5" t="str">
        <f t="shared" si="30"/>
        <v/>
      </c>
      <c r="W100" s="5" t="str">
        <f t="shared" si="31"/>
        <v/>
      </c>
    </row>
    <row r="101" spans="1:23" x14ac:dyDescent="0.25">
      <c r="A101" s="5" cm="1">
        <f t="array" ref="A101">ROUNDDOWN(
_xlfn.IFS(R101="Crafted",
L101*K101*M101*P101*S101,
R101="Inorganic",
L101*I101*M101*(N101+O101+P101)*Q101*S101,
R101="Organic",
L101*J101*M101*(N101+O101+P101)*S101,
TRUE,0),2)</f>
        <v>0</v>
      </c>
      <c r="B101" s="5" t="str">
        <f t="shared" si="18"/>
        <v/>
      </c>
      <c r="E101" s="17">
        <v>0</v>
      </c>
      <c r="F101" s="17">
        <v>0</v>
      </c>
      <c r="G101" s="17">
        <v>0</v>
      </c>
      <c r="I101" s="5" t="str">
        <f t="shared" si="19"/>
        <v/>
      </c>
      <c r="J101" s="5" t="str">
        <f t="shared" si="20"/>
        <v/>
      </c>
      <c r="K101" s="5" t="str">
        <f t="shared" si="21"/>
        <v/>
      </c>
      <c r="L101" s="5" t="str">
        <f t="shared" si="22"/>
        <v/>
      </c>
      <c r="M101" s="5">
        <f t="shared" si="32"/>
        <v>1</v>
      </c>
      <c r="N101" s="5">
        <f t="shared" si="23"/>
        <v>0</v>
      </c>
      <c r="O101" s="5">
        <f t="shared" si="24"/>
        <v>0</v>
      </c>
      <c r="P101" s="5">
        <f t="shared" si="25"/>
        <v>0</v>
      </c>
      <c r="Q101" s="5">
        <f t="shared" si="33"/>
        <v>2</v>
      </c>
      <c r="R101" s="5" t="str">
        <f t="shared" si="26"/>
        <v/>
      </c>
      <c r="S101" s="5" t="str">
        <f t="shared" si="27"/>
        <v/>
      </c>
      <c r="T101" s="5" t="str">
        <f t="shared" si="28"/>
        <v/>
      </c>
      <c r="U101" s="5" t="str">
        <f t="shared" si="29"/>
        <v/>
      </c>
      <c r="V101" s="5" t="str">
        <f t="shared" si="30"/>
        <v/>
      </c>
      <c r="W101" s="5" t="str">
        <f t="shared" si="31"/>
        <v/>
      </c>
    </row>
    <row r="102" spans="1:23" x14ac:dyDescent="0.25">
      <c r="A102" s="5" cm="1">
        <f t="array" ref="A102">ROUNDDOWN(
_xlfn.IFS(R102="Crafted",
L102*K102*M102*P102*S102,
R102="Inorganic",
L102*I102*M102*(N102+O102+P102)*Q102*S102,
R102="Organic",
L102*J102*M102*(N102+O102+P102)*S102,
TRUE,0),2)</f>
        <v>0</v>
      </c>
      <c r="B102" s="5" t="str">
        <f t="shared" si="18"/>
        <v/>
      </c>
      <c r="E102" s="17">
        <v>0</v>
      </c>
      <c r="F102" s="17">
        <v>0</v>
      </c>
      <c r="G102" s="17">
        <v>0</v>
      </c>
      <c r="I102" s="5" t="str">
        <f t="shared" si="19"/>
        <v/>
      </c>
      <c r="J102" s="5" t="str">
        <f t="shared" si="20"/>
        <v/>
      </c>
      <c r="K102" s="5" t="str">
        <f t="shared" si="21"/>
        <v/>
      </c>
      <c r="L102" s="5" t="str">
        <f t="shared" si="22"/>
        <v/>
      </c>
      <c r="M102" s="5">
        <f t="shared" si="32"/>
        <v>1</v>
      </c>
      <c r="N102" s="5">
        <f t="shared" si="23"/>
        <v>0</v>
      </c>
      <c r="O102" s="5">
        <f t="shared" si="24"/>
        <v>0</v>
      </c>
      <c r="P102" s="5">
        <f t="shared" si="25"/>
        <v>0</v>
      </c>
      <c r="Q102" s="5">
        <f t="shared" si="33"/>
        <v>2</v>
      </c>
      <c r="R102" s="5" t="str">
        <f t="shared" si="26"/>
        <v/>
      </c>
      <c r="S102" s="5" t="str">
        <f t="shared" si="27"/>
        <v/>
      </c>
      <c r="T102" s="5" t="str">
        <f t="shared" si="28"/>
        <v/>
      </c>
      <c r="U102" s="5" t="str">
        <f t="shared" si="29"/>
        <v/>
      </c>
      <c r="V102" s="5" t="str">
        <f t="shared" si="30"/>
        <v/>
      </c>
      <c r="W102" s="5" t="str">
        <f t="shared" si="31"/>
        <v/>
      </c>
    </row>
    <row r="103" spans="1:23" x14ac:dyDescent="0.25">
      <c r="A103" s="5" cm="1">
        <f t="array" ref="A103">ROUNDDOWN(
_xlfn.IFS(R103="Crafted",
L103*K103*M103*P103*S103,
R103="Inorganic",
L103*I103*M103*(N103+O103+P103)*Q103*S103,
R103="Organic",
L103*J103*M103*(N103+O103+P103)*S103,
TRUE,0),2)</f>
        <v>0</v>
      </c>
      <c r="B103" s="5" t="str">
        <f t="shared" si="18"/>
        <v/>
      </c>
      <c r="E103" s="17">
        <v>0</v>
      </c>
      <c r="F103" s="17">
        <v>0</v>
      </c>
      <c r="G103" s="17">
        <v>0</v>
      </c>
      <c r="I103" s="5" t="str">
        <f t="shared" si="19"/>
        <v/>
      </c>
      <c r="J103" s="5" t="str">
        <f t="shared" si="20"/>
        <v/>
      </c>
      <c r="K103" s="5" t="str">
        <f t="shared" si="21"/>
        <v/>
      </c>
      <c r="L103" s="5" t="str">
        <f t="shared" si="22"/>
        <v/>
      </c>
      <c r="M103" s="5">
        <f t="shared" si="32"/>
        <v>1</v>
      </c>
      <c r="N103" s="5">
        <f t="shared" si="23"/>
        <v>0</v>
      </c>
      <c r="O103" s="5">
        <f t="shared" si="24"/>
        <v>0</v>
      </c>
      <c r="P103" s="5">
        <f t="shared" si="25"/>
        <v>0</v>
      </c>
      <c r="Q103" s="5">
        <f t="shared" si="33"/>
        <v>2</v>
      </c>
      <c r="R103" s="5" t="str">
        <f t="shared" si="26"/>
        <v/>
      </c>
      <c r="S103" s="5" t="str">
        <f t="shared" si="27"/>
        <v/>
      </c>
      <c r="T103" s="5" t="str">
        <f t="shared" si="28"/>
        <v/>
      </c>
      <c r="U103" s="5" t="str">
        <f t="shared" si="29"/>
        <v/>
      </c>
      <c r="V103" s="5" t="str">
        <f t="shared" si="30"/>
        <v/>
      </c>
      <c r="W103" s="5" t="str">
        <f t="shared" si="31"/>
        <v/>
      </c>
    </row>
    <row r="104" spans="1:23" x14ac:dyDescent="0.25">
      <c r="A104" s="5" cm="1">
        <f t="array" ref="A104">ROUNDDOWN(
_xlfn.IFS(R104="Crafted",
L104*K104*M104*P104*S104,
R104="Inorganic",
L104*I104*M104*(N104+O104+P104)*Q104*S104,
R104="Organic",
L104*J104*M104*(N104+O104+P104)*S104,
TRUE,0),2)</f>
        <v>0</v>
      </c>
      <c r="B104" s="5" t="str">
        <f t="shared" si="18"/>
        <v/>
      </c>
      <c r="E104" s="17">
        <v>0</v>
      </c>
      <c r="F104" s="17">
        <v>0</v>
      </c>
      <c r="G104" s="17">
        <v>0</v>
      </c>
      <c r="I104" s="5" t="str">
        <f t="shared" si="19"/>
        <v/>
      </c>
      <c r="J104" s="5" t="str">
        <f t="shared" si="20"/>
        <v/>
      </c>
      <c r="K104" s="5" t="str">
        <f t="shared" si="21"/>
        <v/>
      </c>
      <c r="L104" s="5" t="str">
        <f t="shared" si="22"/>
        <v/>
      </c>
      <c r="M104" s="5">
        <f t="shared" si="32"/>
        <v>1</v>
      </c>
      <c r="N104" s="5">
        <f t="shared" si="23"/>
        <v>0</v>
      </c>
      <c r="O104" s="5">
        <f t="shared" si="24"/>
        <v>0</v>
      </c>
      <c r="P104" s="5">
        <f t="shared" si="25"/>
        <v>0</v>
      </c>
      <c r="Q104" s="5">
        <f t="shared" si="33"/>
        <v>2</v>
      </c>
      <c r="R104" s="5" t="str">
        <f t="shared" si="26"/>
        <v/>
      </c>
      <c r="S104" s="5" t="str">
        <f t="shared" si="27"/>
        <v/>
      </c>
      <c r="T104" s="5" t="str">
        <f t="shared" si="28"/>
        <v/>
      </c>
      <c r="U104" s="5" t="str">
        <f t="shared" si="29"/>
        <v/>
      </c>
      <c r="V104" s="5" t="str">
        <f t="shared" si="30"/>
        <v/>
      </c>
      <c r="W104" s="5" t="str">
        <f t="shared" si="31"/>
        <v/>
      </c>
    </row>
    <row r="105" spans="1:23" x14ac:dyDescent="0.25">
      <c r="A105" s="5" cm="1">
        <f t="array" ref="A105">ROUNDDOWN(
_xlfn.IFS(R105="Crafted",
L105*K105*M105*P105*S105,
R105="Inorganic",
L105*I105*M105*(N105+O105+P105)*Q105*S105,
R105="Organic",
L105*J105*M105*(N105+O105+P105)*S105,
TRUE,0),2)</f>
        <v>0</v>
      </c>
      <c r="B105" s="5" t="str">
        <f t="shared" si="18"/>
        <v/>
      </c>
      <c r="E105" s="17">
        <v>0</v>
      </c>
      <c r="F105" s="17">
        <v>0</v>
      </c>
      <c r="G105" s="17">
        <v>0</v>
      </c>
      <c r="I105" s="5" t="str">
        <f t="shared" si="19"/>
        <v/>
      </c>
      <c r="J105" s="5" t="str">
        <f t="shared" si="20"/>
        <v/>
      </c>
      <c r="K105" s="5" t="str">
        <f t="shared" si="21"/>
        <v/>
      </c>
      <c r="L105" s="5" t="str">
        <f t="shared" si="22"/>
        <v/>
      </c>
      <c r="M105" s="5">
        <f t="shared" si="32"/>
        <v>1</v>
      </c>
      <c r="N105" s="5">
        <f t="shared" si="23"/>
        <v>0</v>
      </c>
      <c r="O105" s="5">
        <f t="shared" si="24"/>
        <v>0</v>
      </c>
      <c r="P105" s="5">
        <f t="shared" si="25"/>
        <v>0</v>
      </c>
      <c r="Q105" s="5">
        <f t="shared" si="33"/>
        <v>2</v>
      </c>
      <c r="R105" s="5" t="str">
        <f t="shared" si="26"/>
        <v/>
      </c>
      <c r="S105" s="5" t="str">
        <f t="shared" si="27"/>
        <v/>
      </c>
      <c r="T105" s="5" t="str">
        <f t="shared" si="28"/>
        <v/>
      </c>
      <c r="U105" s="5" t="str">
        <f t="shared" si="29"/>
        <v/>
      </c>
      <c r="V105" s="5" t="str">
        <f t="shared" si="30"/>
        <v/>
      </c>
      <c r="W105" s="5" t="str">
        <f t="shared" si="31"/>
        <v/>
      </c>
    </row>
    <row r="106" spans="1:23" x14ac:dyDescent="0.25">
      <c r="A106" s="5" cm="1">
        <f t="array" ref="A106">ROUNDDOWN(
_xlfn.IFS(R106="Crafted",
L106*K106*M106*P106*S106,
R106="Inorganic",
L106*I106*M106*(N106+O106+P106)*Q106*S106,
R106="Organic",
L106*J106*M106*(N106+O106+P106)*S106,
TRUE,0),2)</f>
        <v>0</v>
      </c>
      <c r="B106" s="5" t="str">
        <f t="shared" si="18"/>
        <v/>
      </c>
      <c r="E106" s="17">
        <v>0</v>
      </c>
      <c r="F106" s="17">
        <v>0</v>
      </c>
      <c r="G106" s="17">
        <v>0</v>
      </c>
      <c r="I106" s="5" t="str">
        <f t="shared" si="19"/>
        <v/>
      </c>
      <c r="J106" s="5" t="str">
        <f t="shared" si="20"/>
        <v/>
      </c>
      <c r="K106" s="5" t="str">
        <f t="shared" si="21"/>
        <v/>
      </c>
      <c r="L106" s="5" t="str">
        <f t="shared" si="22"/>
        <v/>
      </c>
      <c r="M106" s="5">
        <f t="shared" si="32"/>
        <v>1</v>
      </c>
      <c r="N106" s="5">
        <f t="shared" si="23"/>
        <v>0</v>
      </c>
      <c r="O106" s="5">
        <f t="shared" si="24"/>
        <v>0</v>
      </c>
      <c r="P106" s="5">
        <f t="shared" si="25"/>
        <v>0</v>
      </c>
      <c r="Q106" s="5">
        <f t="shared" si="33"/>
        <v>2</v>
      </c>
      <c r="R106" s="5" t="str">
        <f t="shared" si="26"/>
        <v/>
      </c>
      <c r="S106" s="5" t="str">
        <f t="shared" si="27"/>
        <v/>
      </c>
      <c r="T106" s="5" t="str">
        <f t="shared" si="28"/>
        <v/>
      </c>
      <c r="U106" s="5" t="str">
        <f t="shared" si="29"/>
        <v/>
      </c>
      <c r="V106" s="5" t="str">
        <f t="shared" si="30"/>
        <v/>
      </c>
      <c r="W106" s="5" t="str">
        <f t="shared" si="31"/>
        <v/>
      </c>
    </row>
    <row r="107" spans="1:23" x14ac:dyDescent="0.25">
      <c r="A107" s="5" cm="1">
        <f t="array" ref="A107">ROUNDDOWN(
_xlfn.IFS(R107="Crafted",
L107*K107*M107*P107*S107,
R107="Inorganic",
L107*I107*M107*(N107+O107+P107)*Q107*S107,
R107="Organic",
L107*J107*M107*(N107+O107+P107)*S107,
TRUE,0),2)</f>
        <v>0</v>
      </c>
      <c r="B107" s="5" t="str">
        <f t="shared" si="18"/>
        <v/>
      </c>
      <c r="E107" s="17">
        <v>0</v>
      </c>
      <c r="F107" s="17">
        <v>0</v>
      </c>
      <c r="G107" s="17">
        <v>0</v>
      </c>
      <c r="I107" s="5" t="str">
        <f t="shared" si="19"/>
        <v/>
      </c>
      <c r="J107" s="5" t="str">
        <f t="shared" si="20"/>
        <v/>
      </c>
      <c r="K107" s="5" t="str">
        <f t="shared" si="21"/>
        <v/>
      </c>
      <c r="L107" s="5" t="str">
        <f t="shared" si="22"/>
        <v/>
      </c>
      <c r="M107" s="5">
        <f t="shared" si="32"/>
        <v>1</v>
      </c>
      <c r="N107" s="5">
        <f t="shared" si="23"/>
        <v>0</v>
      </c>
      <c r="O107" s="5">
        <f t="shared" si="24"/>
        <v>0</v>
      </c>
      <c r="P107" s="5">
        <f t="shared" si="25"/>
        <v>0</v>
      </c>
      <c r="Q107" s="5">
        <f t="shared" si="33"/>
        <v>2</v>
      </c>
      <c r="R107" s="5" t="str">
        <f t="shared" si="26"/>
        <v/>
      </c>
      <c r="S107" s="5" t="str">
        <f t="shared" si="27"/>
        <v/>
      </c>
      <c r="T107" s="5" t="str">
        <f t="shared" si="28"/>
        <v/>
      </c>
      <c r="U107" s="5" t="str">
        <f t="shared" si="29"/>
        <v/>
      </c>
      <c r="V107" s="5" t="str">
        <f t="shared" si="30"/>
        <v/>
      </c>
      <c r="W107" s="5" t="str">
        <f t="shared" si="31"/>
        <v/>
      </c>
    </row>
    <row r="108" spans="1:23" x14ac:dyDescent="0.25">
      <c r="A108" s="5" cm="1">
        <f t="array" ref="A108">ROUNDDOWN(
_xlfn.IFS(R108="Crafted",
L108*K108*M108*P108*S108,
R108="Inorganic",
L108*I108*M108*(N108+O108+P108)*Q108*S108,
R108="Organic",
L108*J108*M108*(N108+O108+P108)*S108,
TRUE,0),2)</f>
        <v>0</v>
      </c>
      <c r="B108" s="5" t="str">
        <f t="shared" si="18"/>
        <v/>
      </c>
      <c r="E108" s="17">
        <v>0</v>
      </c>
      <c r="F108" s="17">
        <v>0</v>
      </c>
      <c r="G108" s="17">
        <v>0</v>
      </c>
      <c r="I108" s="5" t="str">
        <f t="shared" si="19"/>
        <v/>
      </c>
      <c r="J108" s="5" t="str">
        <f t="shared" si="20"/>
        <v/>
      </c>
      <c r="K108" s="5" t="str">
        <f t="shared" si="21"/>
        <v/>
      </c>
      <c r="L108" s="5" t="str">
        <f t="shared" si="22"/>
        <v/>
      </c>
      <c r="M108" s="5">
        <f t="shared" si="32"/>
        <v>1</v>
      </c>
      <c r="N108" s="5">
        <f t="shared" si="23"/>
        <v>0</v>
      </c>
      <c r="O108" s="5">
        <f t="shared" si="24"/>
        <v>0</v>
      </c>
      <c r="P108" s="5">
        <f t="shared" si="25"/>
        <v>0</v>
      </c>
      <c r="Q108" s="5">
        <f t="shared" si="33"/>
        <v>2</v>
      </c>
      <c r="R108" s="5" t="str">
        <f t="shared" si="26"/>
        <v/>
      </c>
      <c r="S108" s="5" t="str">
        <f t="shared" si="27"/>
        <v/>
      </c>
      <c r="T108" s="5" t="str">
        <f t="shared" si="28"/>
        <v/>
      </c>
      <c r="U108" s="5" t="str">
        <f t="shared" si="29"/>
        <v/>
      </c>
      <c r="V108" s="5" t="str">
        <f t="shared" si="30"/>
        <v/>
      </c>
      <c r="W108" s="5" t="str">
        <f t="shared" si="31"/>
        <v/>
      </c>
    </row>
    <row r="109" spans="1:23" x14ac:dyDescent="0.25">
      <c r="A109" s="5" cm="1">
        <f t="array" ref="A109">ROUNDDOWN(
_xlfn.IFS(R109="Crafted",
L109*K109*M109*P109*S109,
R109="Inorganic",
L109*I109*M109*(N109+O109+P109)*Q109*S109,
R109="Organic",
L109*J109*M109*(N109+O109+P109)*S109,
TRUE,0),2)</f>
        <v>0</v>
      </c>
      <c r="B109" s="5" t="str">
        <f t="shared" si="18"/>
        <v/>
      </c>
      <c r="E109" s="17">
        <v>0</v>
      </c>
      <c r="F109" s="17">
        <v>0</v>
      </c>
      <c r="G109" s="17">
        <v>0</v>
      </c>
      <c r="I109" s="5" t="str">
        <f t="shared" si="19"/>
        <v/>
      </c>
      <c r="J109" s="5" t="str">
        <f t="shared" si="20"/>
        <v/>
      </c>
      <c r="K109" s="5" t="str">
        <f t="shared" si="21"/>
        <v/>
      </c>
      <c r="L109" s="5" t="str">
        <f t="shared" si="22"/>
        <v/>
      </c>
      <c r="M109" s="5">
        <f t="shared" si="32"/>
        <v>1</v>
      </c>
      <c r="N109" s="5">
        <f t="shared" si="23"/>
        <v>0</v>
      </c>
      <c r="O109" s="5">
        <f t="shared" si="24"/>
        <v>0</v>
      </c>
      <c r="P109" s="5">
        <f t="shared" si="25"/>
        <v>0</v>
      </c>
      <c r="Q109" s="5">
        <f t="shared" si="33"/>
        <v>2</v>
      </c>
      <c r="R109" s="5" t="str">
        <f t="shared" si="26"/>
        <v/>
      </c>
      <c r="S109" s="5" t="str">
        <f t="shared" si="27"/>
        <v/>
      </c>
      <c r="T109" s="5" t="str">
        <f t="shared" si="28"/>
        <v/>
      </c>
      <c r="U109" s="5" t="str">
        <f t="shared" si="29"/>
        <v/>
      </c>
      <c r="V109" s="5" t="str">
        <f t="shared" si="30"/>
        <v/>
      </c>
      <c r="W109" s="5" t="str">
        <f t="shared" si="31"/>
        <v/>
      </c>
    </row>
    <row r="110" spans="1:23" x14ac:dyDescent="0.25">
      <c r="A110" s="5" cm="1">
        <f t="array" ref="A110">ROUNDDOWN(
_xlfn.IFS(R110="Crafted",
L110*K110*M110*P110*S110,
R110="Inorganic",
L110*I110*M110*(N110+O110+P110)*Q110*S110,
R110="Organic",
L110*J110*M110*(N110+O110+P110)*S110,
TRUE,0),2)</f>
        <v>0</v>
      </c>
      <c r="B110" s="5" t="str">
        <f t="shared" si="18"/>
        <v/>
      </c>
      <c r="E110" s="17">
        <v>0</v>
      </c>
      <c r="F110" s="17">
        <v>0</v>
      </c>
      <c r="G110" s="17">
        <v>0</v>
      </c>
      <c r="I110" s="5" t="str">
        <f t="shared" si="19"/>
        <v/>
      </c>
      <c r="J110" s="5" t="str">
        <f t="shared" si="20"/>
        <v/>
      </c>
      <c r="K110" s="5" t="str">
        <f t="shared" si="21"/>
        <v/>
      </c>
      <c r="L110" s="5" t="str">
        <f t="shared" si="22"/>
        <v/>
      </c>
      <c r="M110" s="5">
        <f t="shared" si="32"/>
        <v>1</v>
      </c>
      <c r="N110" s="5">
        <f t="shared" si="23"/>
        <v>0</v>
      </c>
      <c r="O110" s="5">
        <f t="shared" si="24"/>
        <v>0</v>
      </c>
      <c r="P110" s="5">
        <f t="shared" si="25"/>
        <v>0</v>
      </c>
      <c r="Q110" s="5">
        <f t="shared" si="33"/>
        <v>2</v>
      </c>
      <c r="R110" s="5" t="str">
        <f t="shared" si="26"/>
        <v/>
      </c>
      <c r="S110" s="5" t="str">
        <f t="shared" si="27"/>
        <v/>
      </c>
      <c r="T110" s="5" t="str">
        <f t="shared" si="28"/>
        <v/>
      </c>
      <c r="U110" s="5" t="str">
        <f t="shared" si="29"/>
        <v/>
      </c>
      <c r="V110" s="5" t="str">
        <f t="shared" si="30"/>
        <v/>
      </c>
      <c r="W110" s="5" t="str">
        <f t="shared" si="31"/>
        <v/>
      </c>
    </row>
    <row r="111" spans="1:23" x14ac:dyDescent="0.25">
      <c r="A111" s="5" cm="1">
        <f t="array" ref="A111">ROUNDDOWN(
_xlfn.IFS(R111="Crafted",
L111*K111*M111*P111*S111,
R111="Inorganic",
L111*I111*M111*(N111+O111+P111)*Q111*S111,
R111="Organic",
L111*J111*M111*(N111+O111+P111)*S111,
TRUE,0),2)</f>
        <v>0</v>
      </c>
      <c r="B111" s="5" t="str">
        <f t="shared" si="18"/>
        <v/>
      </c>
      <c r="E111" s="17">
        <v>0</v>
      </c>
      <c r="F111" s="17">
        <v>0</v>
      </c>
      <c r="G111" s="17">
        <v>0</v>
      </c>
      <c r="I111" s="5" t="str">
        <f t="shared" si="19"/>
        <v/>
      </c>
      <c r="J111" s="5" t="str">
        <f t="shared" si="20"/>
        <v/>
      </c>
      <c r="K111" s="5" t="str">
        <f t="shared" si="21"/>
        <v/>
      </c>
      <c r="L111" s="5" t="str">
        <f t="shared" si="22"/>
        <v/>
      </c>
      <c r="M111" s="5">
        <f t="shared" si="32"/>
        <v>1</v>
      </c>
      <c r="N111" s="5">
        <f t="shared" si="23"/>
        <v>0</v>
      </c>
      <c r="O111" s="5">
        <f t="shared" si="24"/>
        <v>0</v>
      </c>
      <c r="P111" s="5">
        <f t="shared" si="25"/>
        <v>0</v>
      </c>
      <c r="Q111" s="5">
        <f t="shared" si="33"/>
        <v>2</v>
      </c>
      <c r="R111" s="5" t="str">
        <f t="shared" si="26"/>
        <v/>
      </c>
      <c r="S111" s="5" t="str">
        <f t="shared" si="27"/>
        <v/>
      </c>
      <c r="T111" s="5" t="str">
        <f t="shared" si="28"/>
        <v/>
      </c>
      <c r="U111" s="5" t="str">
        <f t="shared" si="29"/>
        <v/>
      </c>
      <c r="V111" s="5" t="str">
        <f t="shared" si="30"/>
        <v/>
      </c>
      <c r="W111" s="5" t="str">
        <f t="shared" si="31"/>
        <v/>
      </c>
    </row>
    <row r="112" spans="1:23" x14ac:dyDescent="0.25">
      <c r="A112" s="5" cm="1">
        <f t="array" ref="A112">ROUNDDOWN(
_xlfn.IFS(R112="Crafted",
L112*K112*M112*P112*S112,
R112="Inorganic",
L112*I112*M112*(N112+O112+P112)*Q112*S112,
R112="Organic",
L112*J112*M112*(N112+O112+P112)*S112,
TRUE,0),2)</f>
        <v>0</v>
      </c>
      <c r="B112" s="5" t="str">
        <f t="shared" si="18"/>
        <v/>
      </c>
      <c r="E112" s="17">
        <v>0</v>
      </c>
      <c r="F112" s="17">
        <v>0</v>
      </c>
      <c r="G112" s="17">
        <v>0</v>
      </c>
      <c r="I112" s="5" t="str">
        <f t="shared" si="19"/>
        <v/>
      </c>
      <c r="J112" s="5" t="str">
        <f t="shared" si="20"/>
        <v/>
      </c>
      <c r="K112" s="5" t="str">
        <f t="shared" si="21"/>
        <v/>
      </c>
      <c r="L112" s="5" t="str">
        <f t="shared" si="22"/>
        <v/>
      </c>
      <c r="M112" s="5">
        <f t="shared" si="32"/>
        <v>1</v>
      </c>
      <c r="N112" s="5">
        <f t="shared" si="23"/>
        <v>0</v>
      </c>
      <c r="O112" s="5">
        <f t="shared" si="24"/>
        <v>0</v>
      </c>
      <c r="P112" s="5">
        <f t="shared" si="25"/>
        <v>0</v>
      </c>
      <c r="Q112" s="5">
        <f t="shared" si="33"/>
        <v>2</v>
      </c>
      <c r="R112" s="5" t="str">
        <f t="shared" si="26"/>
        <v/>
      </c>
      <c r="S112" s="5" t="str">
        <f t="shared" si="27"/>
        <v/>
      </c>
      <c r="T112" s="5" t="str">
        <f t="shared" si="28"/>
        <v/>
      </c>
      <c r="U112" s="5" t="str">
        <f t="shared" si="29"/>
        <v/>
      </c>
      <c r="V112" s="5" t="str">
        <f t="shared" si="30"/>
        <v/>
      </c>
      <c r="W112" s="5" t="str">
        <f t="shared" si="31"/>
        <v/>
      </c>
    </row>
    <row r="113" spans="1:23" x14ac:dyDescent="0.25">
      <c r="A113" s="5" cm="1">
        <f t="array" ref="A113">ROUNDDOWN(
_xlfn.IFS(R113="Crafted",
L113*K113*M113*P113*S113,
R113="Inorganic",
L113*I113*M113*(N113+O113+P113)*Q113*S113,
R113="Organic",
L113*J113*M113*(N113+O113+P113)*S113,
TRUE,0),2)</f>
        <v>0</v>
      </c>
      <c r="B113" s="5" t="str">
        <f t="shared" si="18"/>
        <v/>
      </c>
      <c r="E113" s="17">
        <v>0</v>
      </c>
      <c r="F113" s="17">
        <v>0</v>
      </c>
      <c r="G113" s="17">
        <v>0</v>
      </c>
      <c r="I113" s="5" t="str">
        <f t="shared" si="19"/>
        <v/>
      </c>
      <c r="J113" s="5" t="str">
        <f t="shared" si="20"/>
        <v/>
      </c>
      <c r="K113" s="5" t="str">
        <f t="shared" si="21"/>
        <v/>
      </c>
      <c r="L113" s="5" t="str">
        <f t="shared" si="22"/>
        <v/>
      </c>
      <c r="M113" s="5">
        <f t="shared" si="32"/>
        <v>1</v>
      </c>
      <c r="N113" s="5">
        <f t="shared" si="23"/>
        <v>0</v>
      </c>
      <c r="O113" s="5">
        <f t="shared" si="24"/>
        <v>0</v>
      </c>
      <c r="P113" s="5">
        <f t="shared" si="25"/>
        <v>0</v>
      </c>
      <c r="Q113" s="5">
        <f t="shared" si="33"/>
        <v>2</v>
      </c>
      <c r="R113" s="5" t="str">
        <f t="shared" si="26"/>
        <v/>
      </c>
      <c r="S113" s="5" t="str">
        <f t="shared" si="27"/>
        <v/>
      </c>
      <c r="T113" s="5" t="str">
        <f t="shared" si="28"/>
        <v/>
      </c>
      <c r="U113" s="5" t="str">
        <f t="shared" si="29"/>
        <v/>
      </c>
      <c r="V113" s="5" t="str">
        <f t="shared" si="30"/>
        <v/>
      </c>
      <c r="W113" s="5" t="str">
        <f t="shared" si="31"/>
        <v/>
      </c>
    </row>
    <row r="114" spans="1:23" x14ac:dyDescent="0.25">
      <c r="A114" s="5" cm="1">
        <f t="array" ref="A114">ROUNDDOWN(
_xlfn.IFS(R114="Crafted",
L114*K114*M114*P114*S114,
R114="Inorganic",
L114*I114*M114*(N114+O114+P114)*Q114*S114,
R114="Organic",
L114*J114*M114*(N114+O114+P114)*S114,
TRUE,0),2)</f>
        <v>0</v>
      </c>
      <c r="B114" s="5" t="str">
        <f t="shared" si="18"/>
        <v/>
      </c>
      <c r="E114" s="17">
        <v>0</v>
      </c>
      <c r="F114" s="17">
        <v>0</v>
      </c>
      <c r="G114" s="17">
        <v>0</v>
      </c>
      <c r="I114" s="5" t="str">
        <f t="shared" si="19"/>
        <v/>
      </c>
      <c r="J114" s="5" t="str">
        <f t="shared" si="20"/>
        <v/>
      </c>
      <c r="K114" s="5" t="str">
        <f t="shared" si="21"/>
        <v/>
      </c>
      <c r="L114" s="5" t="str">
        <f t="shared" si="22"/>
        <v/>
      </c>
      <c r="M114" s="5">
        <f t="shared" si="32"/>
        <v>1</v>
      </c>
      <c r="N114" s="5">
        <f t="shared" si="23"/>
        <v>0</v>
      </c>
      <c r="O114" s="5">
        <f t="shared" si="24"/>
        <v>0</v>
      </c>
      <c r="P114" s="5">
        <f t="shared" si="25"/>
        <v>0</v>
      </c>
      <c r="Q114" s="5">
        <f t="shared" si="33"/>
        <v>2</v>
      </c>
      <c r="R114" s="5" t="str">
        <f t="shared" si="26"/>
        <v/>
      </c>
      <c r="S114" s="5" t="str">
        <f t="shared" si="27"/>
        <v/>
      </c>
      <c r="T114" s="5" t="str">
        <f t="shared" si="28"/>
        <v/>
      </c>
      <c r="U114" s="5" t="str">
        <f t="shared" si="29"/>
        <v/>
      </c>
      <c r="V114" s="5" t="str">
        <f t="shared" si="30"/>
        <v/>
      </c>
      <c r="W114" s="5" t="str">
        <f t="shared" si="31"/>
        <v/>
      </c>
    </row>
    <row r="115" spans="1:23" x14ac:dyDescent="0.25">
      <c r="A115" s="5" cm="1">
        <f t="array" ref="A115">ROUNDDOWN(
_xlfn.IFS(R115="Crafted",
L115*K115*M115*P115*S115,
R115="Inorganic",
L115*I115*M115*(N115+O115+P115)*Q115*S115,
R115="Organic",
L115*J115*M115*(N115+O115+P115)*S115,
TRUE,0),2)</f>
        <v>0</v>
      </c>
      <c r="B115" s="5" t="str">
        <f t="shared" si="18"/>
        <v/>
      </c>
      <c r="E115" s="17">
        <v>0</v>
      </c>
      <c r="F115" s="17">
        <v>0</v>
      </c>
      <c r="G115" s="17">
        <v>0</v>
      </c>
      <c r="I115" s="5" t="str">
        <f t="shared" si="19"/>
        <v/>
      </c>
      <c r="J115" s="5" t="str">
        <f t="shared" si="20"/>
        <v/>
      </c>
      <c r="K115" s="5" t="str">
        <f t="shared" si="21"/>
        <v/>
      </c>
      <c r="L115" s="5" t="str">
        <f t="shared" si="22"/>
        <v/>
      </c>
      <c r="M115" s="5">
        <f t="shared" si="32"/>
        <v>1</v>
      </c>
      <c r="N115" s="5">
        <f t="shared" si="23"/>
        <v>0</v>
      </c>
      <c r="O115" s="5">
        <f t="shared" si="24"/>
        <v>0</v>
      </c>
      <c r="P115" s="5">
        <f t="shared" si="25"/>
        <v>0</v>
      </c>
      <c r="Q115" s="5">
        <f t="shared" si="33"/>
        <v>2</v>
      </c>
      <c r="R115" s="5" t="str">
        <f t="shared" si="26"/>
        <v/>
      </c>
      <c r="S115" s="5" t="str">
        <f t="shared" si="27"/>
        <v/>
      </c>
      <c r="T115" s="5" t="str">
        <f t="shared" si="28"/>
        <v/>
      </c>
      <c r="U115" s="5" t="str">
        <f t="shared" si="29"/>
        <v/>
      </c>
      <c r="V115" s="5" t="str">
        <f t="shared" si="30"/>
        <v/>
      </c>
      <c r="W115" s="5" t="str">
        <f t="shared" si="31"/>
        <v/>
      </c>
    </row>
    <row r="116" spans="1:23" x14ac:dyDescent="0.25">
      <c r="A116" s="5" cm="1">
        <f t="array" ref="A116">ROUNDDOWN(
_xlfn.IFS(R116="Crafted",
L116*K116*M116*P116*S116,
R116="Inorganic",
L116*I116*M116*(N116+O116+P116)*Q116*S116,
R116="Organic",
L116*J116*M116*(N116+O116+P116)*S116,
TRUE,0),2)</f>
        <v>0</v>
      </c>
      <c r="B116" s="5" t="str">
        <f t="shared" si="18"/>
        <v/>
      </c>
      <c r="E116" s="17">
        <v>0</v>
      </c>
      <c r="F116" s="17">
        <v>0</v>
      </c>
      <c r="G116" s="17">
        <v>0</v>
      </c>
      <c r="I116" s="5" t="str">
        <f t="shared" si="19"/>
        <v/>
      </c>
      <c r="J116" s="5" t="str">
        <f t="shared" si="20"/>
        <v/>
      </c>
      <c r="K116" s="5" t="str">
        <f t="shared" si="21"/>
        <v/>
      </c>
      <c r="L116" s="5" t="str">
        <f t="shared" si="22"/>
        <v/>
      </c>
      <c r="M116" s="5">
        <f t="shared" si="32"/>
        <v>1</v>
      </c>
      <c r="N116" s="5">
        <f t="shared" si="23"/>
        <v>0</v>
      </c>
      <c r="O116" s="5">
        <f t="shared" si="24"/>
        <v>0</v>
      </c>
      <c r="P116" s="5">
        <f t="shared" si="25"/>
        <v>0</v>
      </c>
      <c r="Q116" s="5">
        <f t="shared" si="33"/>
        <v>2</v>
      </c>
      <c r="R116" s="5" t="str">
        <f t="shared" si="26"/>
        <v/>
      </c>
      <c r="S116" s="5" t="str">
        <f t="shared" si="27"/>
        <v/>
      </c>
      <c r="T116" s="5" t="str">
        <f t="shared" si="28"/>
        <v/>
      </c>
      <c r="U116" s="5" t="str">
        <f t="shared" si="29"/>
        <v/>
      </c>
      <c r="V116" s="5" t="str">
        <f t="shared" si="30"/>
        <v/>
      </c>
      <c r="W116" s="5" t="str">
        <f t="shared" si="31"/>
        <v/>
      </c>
    </row>
    <row r="117" spans="1:23" x14ac:dyDescent="0.25">
      <c r="A117" s="5" cm="1">
        <f t="array" ref="A117">ROUNDDOWN(
_xlfn.IFS(R117="Crafted",
L117*K117*M117*P117*S117,
R117="Inorganic",
L117*I117*M117*(N117+O117+P117)*Q117*S117,
R117="Organic",
L117*J117*M117*(N117+O117+P117)*S117,
TRUE,0),2)</f>
        <v>0</v>
      </c>
      <c r="B117" s="5" t="str">
        <f t="shared" si="18"/>
        <v/>
      </c>
      <c r="E117" s="17">
        <v>0</v>
      </c>
      <c r="F117" s="17">
        <v>0</v>
      </c>
      <c r="G117" s="17">
        <v>0</v>
      </c>
      <c r="I117" s="5" t="str">
        <f t="shared" si="19"/>
        <v/>
      </c>
      <c r="J117" s="5" t="str">
        <f t="shared" si="20"/>
        <v/>
      </c>
      <c r="K117" s="5" t="str">
        <f t="shared" si="21"/>
        <v/>
      </c>
      <c r="L117" s="5" t="str">
        <f t="shared" si="22"/>
        <v/>
      </c>
      <c r="M117" s="5">
        <f t="shared" si="32"/>
        <v>1</v>
      </c>
      <c r="N117" s="5">
        <f t="shared" si="23"/>
        <v>0</v>
      </c>
      <c r="O117" s="5">
        <f t="shared" si="24"/>
        <v>0</v>
      </c>
      <c r="P117" s="5">
        <f t="shared" si="25"/>
        <v>0</v>
      </c>
      <c r="Q117" s="5">
        <f t="shared" si="33"/>
        <v>2</v>
      </c>
      <c r="R117" s="5" t="str">
        <f t="shared" si="26"/>
        <v/>
      </c>
      <c r="S117" s="5" t="str">
        <f t="shared" si="27"/>
        <v/>
      </c>
      <c r="T117" s="5" t="str">
        <f t="shared" si="28"/>
        <v/>
      </c>
      <c r="U117" s="5" t="str">
        <f t="shared" si="29"/>
        <v/>
      </c>
      <c r="V117" s="5" t="str">
        <f t="shared" si="30"/>
        <v/>
      </c>
      <c r="W117" s="5" t="str">
        <f t="shared" si="31"/>
        <v/>
      </c>
    </row>
    <row r="118" spans="1:23" x14ac:dyDescent="0.25">
      <c r="A118" s="5" cm="1">
        <f t="array" ref="A118">ROUNDDOWN(
_xlfn.IFS(R118="Crafted",
L118*K118*M118*P118*S118,
R118="Inorganic",
L118*I118*M118*(N118+O118+P118)*Q118*S118,
R118="Organic",
L118*J118*M118*(N118+O118+P118)*S118,
TRUE,0),2)</f>
        <v>0</v>
      </c>
      <c r="B118" s="5" t="str">
        <f t="shared" si="18"/>
        <v/>
      </c>
      <c r="E118" s="17">
        <v>0</v>
      </c>
      <c r="F118" s="17">
        <v>0</v>
      </c>
      <c r="G118" s="17">
        <v>0</v>
      </c>
      <c r="I118" s="5" t="str">
        <f t="shared" si="19"/>
        <v/>
      </c>
      <c r="J118" s="5" t="str">
        <f t="shared" si="20"/>
        <v/>
      </c>
      <c r="K118" s="5" t="str">
        <f t="shared" si="21"/>
        <v/>
      </c>
      <c r="L118" s="5" t="str">
        <f t="shared" si="22"/>
        <v/>
      </c>
      <c r="M118" s="5">
        <f t="shared" si="32"/>
        <v>1</v>
      </c>
      <c r="N118" s="5">
        <f t="shared" si="23"/>
        <v>0</v>
      </c>
      <c r="O118" s="5">
        <f t="shared" si="24"/>
        <v>0</v>
      </c>
      <c r="P118" s="5">
        <f t="shared" si="25"/>
        <v>0</v>
      </c>
      <c r="Q118" s="5">
        <f t="shared" si="33"/>
        <v>2</v>
      </c>
      <c r="R118" s="5" t="str">
        <f t="shared" si="26"/>
        <v/>
      </c>
      <c r="S118" s="5" t="str">
        <f t="shared" si="27"/>
        <v/>
      </c>
      <c r="T118" s="5" t="str">
        <f t="shared" si="28"/>
        <v/>
      </c>
      <c r="U118" s="5" t="str">
        <f t="shared" si="29"/>
        <v/>
      </c>
      <c r="V118" s="5" t="str">
        <f t="shared" si="30"/>
        <v/>
      </c>
      <c r="W118" s="5" t="str">
        <f t="shared" si="31"/>
        <v/>
      </c>
    </row>
    <row r="119" spans="1:23" x14ac:dyDescent="0.25">
      <c r="A119" s="5" cm="1">
        <f t="array" ref="A119">ROUNDDOWN(
_xlfn.IFS(R119="Crafted",
L119*K119*M119*P119*S119,
R119="Inorganic",
L119*I119*M119*(N119+O119+P119)*Q119*S119,
R119="Organic",
L119*J119*M119*(N119+O119+P119)*S119,
TRUE,0),2)</f>
        <v>0</v>
      </c>
      <c r="B119" s="5" t="str">
        <f t="shared" si="18"/>
        <v/>
      </c>
      <c r="E119" s="17">
        <v>0</v>
      </c>
      <c r="F119" s="17">
        <v>0</v>
      </c>
      <c r="G119" s="17">
        <v>0</v>
      </c>
      <c r="I119" s="5" t="str">
        <f t="shared" si="19"/>
        <v/>
      </c>
      <c r="J119" s="5" t="str">
        <f t="shared" si="20"/>
        <v/>
      </c>
      <c r="K119" s="5" t="str">
        <f t="shared" si="21"/>
        <v/>
      </c>
      <c r="L119" s="5" t="str">
        <f t="shared" si="22"/>
        <v/>
      </c>
      <c r="M119" s="5">
        <f t="shared" si="32"/>
        <v>1</v>
      </c>
      <c r="N119" s="5">
        <f t="shared" si="23"/>
        <v>0</v>
      </c>
      <c r="O119" s="5">
        <f t="shared" si="24"/>
        <v>0</v>
      </c>
      <c r="P119" s="5">
        <f t="shared" si="25"/>
        <v>0</v>
      </c>
      <c r="Q119" s="5">
        <f t="shared" si="33"/>
        <v>2</v>
      </c>
      <c r="R119" s="5" t="str">
        <f t="shared" si="26"/>
        <v/>
      </c>
      <c r="S119" s="5" t="str">
        <f t="shared" si="27"/>
        <v/>
      </c>
      <c r="T119" s="5" t="str">
        <f t="shared" si="28"/>
        <v/>
      </c>
      <c r="U119" s="5" t="str">
        <f t="shared" si="29"/>
        <v/>
      </c>
      <c r="V119" s="5" t="str">
        <f t="shared" si="30"/>
        <v/>
      </c>
      <c r="W119" s="5" t="str">
        <f t="shared" si="31"/>
        <v/>
      </c>
    </row>
    <row r="120" spans="1:23" x14ac:dyDescent="0.25">
      <c r="A120" s="5" cm="1">
        <f t="array" ref="A120">ROUNDDOWN(
_xlfn.IFS(R120="Crafted",
L120*K120*M120*P120*S120,
R120="Inorganic",
L120*I120*M120*(N120+O120+P120)*Q120*S120,
R120="Organic",
L120*J120*M120*(N120+O120+P120)*S120,
TRUE,0),2)</f>
        <v>0</v>
      </c>
      <c r="B120" s="5" t="str">
        <f t="shared" si="18"/>
        <v/>
      </c>
      <c r="E120" s="17">
        <v>0</v>
      </c>
      <c r="F120" s="17">
        <v>0</v>
      </c>
      <c r="G120" s="17">
        <v>0</v>
      </c>
      <c r="I120" s="5" t="str">
        <f t="shared" si="19"/>
        <v/>
      </c>
      <c r="J120" s="5" t="str">
        <f t="shared" si="20"/>
        <v/>
      </c>
      <c r="K120" s="5" t="str">
        <f t="shared" si="21"/>
        <v/>
      </c>
      <c r="L120" s="5" t="str">
        <f t="shared" si="22"/>
        <v/>
      </c>
      <c r="M120" s="5">
        <f t="shared" si="32"/>
        <v>1</v>
      </c>
      <c r="N120" s="5">
        <f t="shared" si="23"/>
        <v>0</v>
      </c>
      <c r="O120" s="5">
        <f t="shared" si="24"/>
        <v>0</v>
      </c>
      <c r="P120" s="5">
        <f t="shared" si="25"/>
        <v>0</v>
      </c>
      <c r="Q120" s="5">
        <f t="shared" si="33"/>
        <v>2</v>
      </c>
      <c r="R120" s="5" t="str">
        <f t="shared" si="26"/>
        <v/>
      </c>
      <c r="S120" s="5" t="str">
        <f t="shared" si="27"/>
        <v/>
      </c>
      <c r="T120" s="5" t="str">
        <f t="shared" si="28"/>
        <v/>
      </c>
      <c r="U120" s="5" t="str">
        <f t="shared" si="29"/>
        <v/>
      </c>
      <c r="V120" s="5" t="str">
        <f t="shared" si="30"/>
        <v/>
      </c>
      <c r="W120" s="5" t="str">
        <f t="shared" si="31"/>
        <v/>
      </c>
    </row>
    <row r="121" spans="1:23" x14ac:dyDescent="0.25">
      <c r="A121" s="5" cm="1">
        <f t="array" ref="A121">ROUNDDOWN(
_xlfn.IFS(R121="Crafted",
L121*K121*M121*P121*S121,
R121="Inorganic",
L121*I121*M121*(N121+O121+P121)*Q121*S121,
R121="Organic",
L121*J121*M121*(N121+O121+P121)*S121,
TRUE,0),2)</f>
        <v>0</v>
      </c>
      <c r="B121" s="5" t="str">
        <f t="shared" si="18"/>
        <v/>
      </c>
      <c r="E121" s="17">
        <v>0</v>
      </c>
      <c r="F121" s="17">
        <v>0</v>
      </c>
      <c r="G121" s="17">
        <v>0</v>
      </c>
      <c r="I121" s="5" t="str">
        <f t="shared" si="19"/>
        <v/>
      </c>
      <c r="J121" s="5" t="str">
        <f t="shared" si="20"/>
        <v/>
      </c>
      <c r="K121" s="5" t="str">
        <f t="shared" si="21"/>
        <v/>
      </c>
      <c r="L121" s="5" t="str">
        <f t="shared" si="22"/>
        <v/>
      </c>
      <c r="M121" s="5">
        <f t="shared" si="32"/>
        <v>1</v>
      </c>
      <c r="N121" s="5">
        <f t="shared" si="23"/>
        <v>0</v>
      </c>
      <c r="O121" s="5">
        <f t="shared" si="24"/>
        <v>0</v>
      </c>
      <c r="P121" s="5">
        <f t="shared" si="25"/>
        <v>0</v>
      </c>
      <c r="Q121" s="5">
        <f t="shared" si="33"/>
        <v>2</v>
      </c>
      <c r="R121" s="5" t="str">
        <f t="shared" si="26"/>
        <v/>
      </c>
      <c r="S121" s="5" t="str">
        <f t="shared" si="27"/>
        <v/>
      </c>
      <c r="T121" s="5" t="str">
        <f t="shared" si="28"/>
        <v/>
      </c>
      <c r="U121" s="5" t="str">
        <f t="shared" si="29"/>
        <v/>
      </c>
      <c r="V121" s="5" t="str">
        <f t="shared" si="30"/>
        <v/>
      </c>
      <c r="W121" s="5" t="str">
        <f t="shared" si="31"/>
        <v/>
      </c>
    </row>
    <row r="122" spans="1:23" x14ac:dyDescent="0.25">
      <c r="A122" s="5" cm="1">
        <f t="array" ref="A122">ROUNDDOWN(
_xlfn.IFS(R122="Crafted",
L122*K122*M122*P122*S122,
R122="Inorganic",
L122*I122*M122*(N122+O122+P122)*Q122*S122,
R122="Organic",
L122*J122*M122*(N122+O122+P122)*S122,
TRUE,0),2)</f>
        <v>0</v>
      </c>
      <c r="B122" s="5" t="str">
        <f t="shared" si="18"/>
        <v/>
      </c>
      <c r="E122" s="17">
        <v>0</v>
      </c>
      <c r="F122" s="17">
        <v>0</v>
      </c>
      <c r="G122" s="17">
        <v>0</v>
      </c>
      <c r="I122" s="5" t="str">
        <f t="shared" si="19"/>
        <v/>
      </c>
      <c r="J122" s="5" t="str">
        <f t="shared" si="20"/>
        <v/>
      </c>
      <c r="K122" s="5" t="str">
        <f t="shared" si="21"/>
        <v/>
      </c>
      <c r="L122" s="5" t="str">
        <f t="shared" si="22"/>
        <v/>
      </c>
      <c r="M122" s="5">
        <f t="shared" si="32"/>
        <v>1</v>
      </c>
      <c r="N122" s="5">
        <f t="shared" si="23"/>
        <v>0</v>
      </c>
      <c r="O122" s="5">
        <f t="shared" si="24"/>
        <v>0</v>
      </c>
      <c r="P122" s="5">
        <f t="shared" si="25"/>
        <v>0</v>
      </c>
      <c r="Q122" s="5">
        <f t="shared" si="33"/>
        <v>2</v>
      </c>
      <c r="R122" s="5" t="str">
        <f t="shared" si="26"/>
        <v/>
      </c>
      <c r="S122" s="5" t="str">
        <f t="shared" si="27"/>
        <v/>
      </c>
      <c r="T122" s="5" t="str">
        <f t="shared" si="28"/>
        <v/>
      </c>
      <c r="U122" s="5" t="str">
        <f t="shared" si="29"/>
        <v/>
      </c>
      <c r="V122" s="5" t="str">
        <f t="shared" si="30"/>
        <v/>
      </c>
      <c r="W122" s="5" t="str">
        <f t="shared" si="31"/>
        <v/>
      </c>
    </row>
    <row r="123" spans="1:23" x14ac:dyDescent="0.25">
      <c r="A123" s="5" cm="1">
        <f t="array" ref="A123">ROUNDDOWN(
_xlfn.IFS(R123="Crafted",
L123*K123*M123*P123*S123,
R123="Inorganic",
L123*I123*M123*(N123+O123+P123)*Q123*S123,
R123="Organic",
L123*J123*M123*(N123+O123+P123)*S123,
TRUE,0),2)</f>
        <v>0</v>
      </c>
      <c r="B123" s="5" t="str">
        <f t="shared" si="18"/>
        <v/>
      </c>
      <c r="E123" s="17">
        <v>0</v>
      </c>
      <c r="F123" s="17">
        <v>0</v>
      </c>
      <c r="G123" s="17">
        <v>0</v>
      </c>
      <c r="I123" s="5" t="str">
        <f t="shared" si="19"/>
        <v/>
      </c>
      <c r="J123" s="5" t="str">
        <f t="shared" si="20"/>
        <v/>
      </c>
      <c r="K123" s="5" t="str">
        <f t="shared" si="21"/>
        <v/>
      </c>
      <c r="L123" s="5" t="str">
        <f t="shared" si="22"/>
        <v/>
      </c>
      <c r="M123" s="5">
        <f t="shared" si="32"/>
        <v>1</v>
      </c>
      <c r="N123" s="5">
        <f t="shared" si="23"/>
        <v>0</v>
      </c>
      <c r="O123" s="5">
        <f t="shared" si="24"/>
        <v>0</v>
      </c>
      <c r="P123" s="5">
        <f t="shared" si="25"/>
        <v>0</v>
      </c>
      <c r="Q123" s="5">
        <f t="shared" si="33"/>
        <v>2</v>
      </c>
      <c r="R123" s="5" t="str">
        <f t="shared" si="26"/>
        <v/>
      </c>
      <c r="S123" s="5" t="str">
        <f t="shared" si="27"/>
        <v/>
      </c>
      <c r="T123" s="5" t="str">
        <f t="shared" si="28"/>
        <v/>
      </c>
      <c r="U123" s="5" t="str">
        <f t="shared" si="29"/>
        <v/>
      </c>
      <c r="V123" s="5" t="str">
        <f t="shared" si="30"/>
        <v/>
      </c>
      <c r="W123" s="5" t="str">
        <f t="shared" si="31"/>
        <v/>
      </c>
    </row>
    <row r="124" spans="1:23" x14ac:dyDescent="0.25">
      <c r="A124" s="5" cm="1">
        <f t="array" ref="A124">ROUNDDOWN(
_xlfn.IFS(R124="Crafted",
L124*K124*M124*P124*S124,
R124="Inorganic",
L124*I124*M124*(N124+O124+P124)*Q124*S124,
R124="Organic",
L124*J124*M124*(N124+O124+P124)*S124,
TRUE,0),2)</f>
        <v>0</v>
      </c>
      <c r="B124" s="5" t="str">
        <f t="shared" si="18"/>
        <v/>
      </c>
      <c r="E124" s="17">
        <v>0</v>
      </c>
      <c r="F124" s="17">
        <v>0</v>
      </c>
      <c r="G124" s="17">
        <v>0</v>
      </c>
      <c r="I124" s="5" t="str">
        <f t="shared" si="19"/>
        <v/>
      </c>
      <c r="J124" s="5" t="str">
        <f t="shared" si="20"/>
        <v/>
      </c>
      <c r="K124" s="5" t="str">
        <f t="shared" si="21"/>
        <v/>
      </c>
      <c r="L124" s="5" t="str">
        <f t="shared" si="22"/>
        <v/>
      </c>
      <c r="M124" s="5">
        <f t="shared" si="32"/>
        <v>1</v>
      </c>
      <c r="N124" s="5">
        <f t="shared" si="23"/>
        <v>0</v>
      </c>
      <c r="O124" s="5">
        <f t="shared" si="24"/>
        <v>0</v>
      </c>
      <c r="P124" s="5">
        <f t="shared" si="25"/>
        <v>0</v>
      </c>
      <c r="Q124" s="5">
        <f t="shared" si="33"/>
        <v>2</v>
      </c>
      <c r="R124" s="5" t="str">
        <f t="shared" si="26"/>
        <v/>
      </c>
      <c r="S124" s="5" t="str">
        <f t="shared" si="27"/>
        <v/>
      </c>
      <c r="T124" s="5" t="str">
        <f t="shared" si="28"/>
        <v/>
      </c>
      <c r="U124" s="5" t="str">
        <f t="shared" si="29"/>
        <v/>
      </c>
      <c r="V124" s="5" t="str">
        <f t="shared" si="30"/>
        <v/>
      </c>
      <c r="W124" s="5" t="str">
        <f t="shared" si="31"/>
        <v/>
      </c>
    </row>
    <row r="125" spans="1:23" x14ac:dyDescent="0.25">
      <c r="A125" s="5" cm="1">
        <f t="array" ref="A125">ROUNDDOWN(
_xlfn.IFS(R125="Crafted",
L125*K125*M125*P125*S125,
R125="Inorganic",
L125*I125*M125*(N125+O125+P125)*Q125*S125,
R125="Organic",
L125*J125*M125*(N125+O125+P125)*S125,
TRUE,0),2)</f>
        <v>0</v>
      </c>
      <c r="B125" s="5" t="str">
        <f t="shared" si="18"/>
        <v/>
      </c>
      <c r="E125" s="17">
        <v>0</v>
      </c>
      <c r="F125" s="17">
        <v>0</v>
      </c>
      <c r="G125" s="17">
        <v>0</v>
      </c>
      <c r="I125" s="5" t="str">
        <f t="shared" si="19"/>
        <v/>
      </c>
      <c r="J125" s="5" t="str">
        <f t="shared" si="20"/>
        <v/>
      </c>
      <c r="K125" s="5" t="str">
        <f t="shared" si="21"/>
        <v/>
      </c>
      <c r="L125" s="5" t="str">
        <f t="shared" si="22"/>
        <v/>
      </c>
      <c r="M125" s="5">
        <f t="shared" si="32"/>
        <v>1</v>
      </c>
      <c r="N125" s="5">
        <f t="shared" si="23"/>
        <v>0</v>
      </c>
      <c r="O125" s="5">
        <f t="shared" si="24"/>
        <v>0</v>
      </c>
      <c r="P125" s="5">
        <f t="shared" si="25"/>
        <v>0</v>
      </c>
      <c r="Q125" s="5">
        <f t="shared" si="33"/>
        <v>2</v>
      </c>
      <c r="R125" s="5" t="str">
        <f t="shared" si="26"/>
        <v/>
      </c>
      <c r="S125" s="5" t="str">
        <f t="shared" si="27"/>
        <v/>
      </c>
      <c r="T125" s="5" t="str">
        <f t="shared" si="28"/>
        <v/>
      </c>
      <c r="U125" s="5" t="str">
        <f t="shared" si="29"/>
        <v/>
      </c>
      <c r="V125" s="5" t="str">
        <f t="shared" si="30"/>
        <v/>
      </c>
      <c r="W125" s="5" t="str">
        <f t="shared" si="31"/>
        <v/>
      </c>
    </row>
    <row r="126" spans="1:23" x14ac:dyDescent="0.25">
      <c r="A126" s="5" cm="1">
        <f t="array" ref="A126">ROUNDDOWN(
_xlfn.IFS(R126="Crafted",
L126*K126*M126*P126*S126,
R126="Inorganic",
L126*I126*M126*(N126+O126+P126)*Q126*S126,
R126="Organic",
L126*J126*M126*(N126+O126+P126)*S126,
TRUE,0),2)</f>
        <v>0</v>
      </c>
      <c r="B126" s="5" t="str">
        <f t="shared" si="18"/>
        <v/>
      </c>
      <c r="E126" s="17">
        <v>0</v>
      </c>
      <c r="F126" s="17">
        <v>0</v>
      </c>
      <c r="G126" s="17">
        <v>0</v>
      </c>
      <c r="I126" s="5" t="str">
        <f t="shared" si="19"/>
        <v/>
      </c>
      <c r="J126" s="5" t="str">
        <f t="shared" si="20"/>
        <v/>
      </c>
      <c r="K126" s="5" t="str">
        <f t="shared" si="21"/>
        <v/>
      </c>
      <c r="L126" s="5" t="str">
        <f t="shared" si="22"/>
        <v/>
      </c>
      <c r="M126" s="5">
        <f t="shared" si="32"/>
        <v>1</v>
      </c>
      <c r="N126" s="5">
        <f t="shared" si="23"/>
        <v>0</v>
      </c>
      <c r="O126" s="5">
        <f t="shared" si="24"/>
        <v>0</v>
      </c>
      <c r="P126" s="5">
        <f t="shared" si="25"/>
        <v>0</v>
      </c>
      <c r="Q126" s="5">
        <f t="shared" si="33"/>
        <v>2</v>
      </c>
      <c r="R126" s="5" t="str">
        <f t="shared" si="26"/>
        <v/>
      </c>
      <c r="S126" s="5" t="str">
        <f t="shared" si="27"/>
        <v/>
      </c>
      <c r="T126" s="5" t="str">
        <f t="shared" si="28"/>
        <v/>
      </c>
      <c r="U126" s="5" t="str">
        <f t="shared" si="29"/>
        <v/>
      </c>
      <c r="V126" s="5" t="str">
        <f t="shared" si="30"/>
        <v/>
      </c>
      <c r="W126" s="5" t="str">
        <f t="shared" si="31"/>
        <v/>
      </c>
    </row>
    <row r="127" spans="1:23" x14ac:dyDescent="0.25">
      <c r="A127" s="5" cm="1">
        <f t="array" ref="A127">ROUNDDOWN(
_xlfn.IFS(R127="Crafted",
L127*K127*M127*P127*S127,
R127="Inorganic",
L127*I127*M127*(N127+O127+P127)*Q127*S127,
R127="Organic",
L127*J127*M127*(N127+O127+P127)*S127,
TRUE,0),2)</f>
        <v>0</v>
      </c>
      <c r="B127" s="5" t="str">
        <f t="shared" si="18"/>
        <v/>
      </c>
      <c r="E127" s="17">
        <v>0</v>
      </c>
      <c r="F127" s="17">
        <v>0</v>
      </c>
      <c r="G127" s="17">
        <v>0</v>
      </c>
      <c r="I127" s="5" t="str">
        <f t="shared" si="19"/>
        <v/>
      </c>
      <c r="J127" s="5" t="str">
        <f t="shared" si="20"/>
        <v/>
      </c>
      <c r="K127" s="5" t="str">
        <f t="shared" si="21"/>
        <v/>
      </c>
      <c r="L127" s="5" t="str">
        <f t="shared" si="22"/>
        <v/>
      </c>
      <c r="M127" s="5">
        <f t="shared" si="32"/>
        <v>1</v>
      </c>
      <c r="N127" s="5">
        <f t="shared" si="23"/>
        <v>0</v>
      </c>
      <c r="O127" s="5">
        <f t="shared" si="24"/>
        <v>0</v>
      </c>
      <c r="P127" s="5">
        <f t="shared" si="25"/>
        <v>0</v>
      </c>
      <c r="Q127" s="5">
        <f t="shared" si="33"/>
        <v>2</v>
      </c>
      <c r="R127" s="5" t="str">
        <f t="shared" si="26"/>
        <v/>
      </c>
      <c r="S127" s="5" t="str">
        <f t="shared" si="27"/>
        <v/>
      </c>
      <c r="T127" s="5" t="str">
        <f t="shared" si="28"/>
        <v/>
      </c>
      <c r="U127" s="5" t="str">
        <f t="shared" si="29"/>
        <v/>
      </c>
      <c r="V127" s="5" t="str">
        <f t="shared" si="30"/>
        <v/>
      </c>
      <c r="W127" s="5" t="str">
        <f t="shared" si="31"/>
        <v/>
      </c>
    </row>
    <row r="128" spans="1:23" x14ac:dyDescent="0.25">
      <c r="A128" s="5" cm="1">
        <f t="array" ref="A128">ROUNDDOWN(
_xlfn.IFS(R128="Crafted",
L128*K128*M128*P128*S128,
R128="Inorganic",
L128*I128*M128*(N128+O128+P128)*Q128*S128,
R128="Organic",
L128*J128*M128*(N128+O128+P128)*S128,
TRUE,0),2)</f>
        <v>0</v>
      </c>
      <c r="B128" s="5" t="str">
        <f t="shared" si="18"/>
        <v/>
      </c>
      <c r="E128" s="17">
        <v>0</v>
      </c>
      <c r="F128" s="17">
        <v>0</v>
      </c>
      <c r="G128" s="17">
        <v>0</v>
      </c>
      <c r="I128" s="5" t="str">
        <f t="shared" si="19"/>
        <v/>
      </c>
      <c r="J128" s="5" t="str">
        <f t="shared" si="20"/>
        <v/>
      </c>
      <c r="K128" s="5" t="str">
        <f t="shared" si="21"/>
        <v/>
      </c>
      <c r="L128" s="5" t="str">
        <f t="shared" si="22"/>
        <v/>
      </c>
      <c r="M128" s="5">
        <f t="shared" si="32"/>
        <v>1</v>
      </c>
      <c r="N128" s="5">
        <f t="shared" si="23"/>
        <v>0</v>
      </c>
      <c r="O128" s="5">
        <f t="shared" si="24"/>
        <v>0</v>
      </c>
      <c r="P128" s="5">
        <f t="shared" si="25"/>
        <v>0</v>
      </c>
      <c r="Q128" s="5">
        <f t="shared" si="33"/>
        <v>2</v>
      </c>
      <c r="R128" s="5" t="str">
        <f t="shared" si="26"/>
        <v/>
      </c>
      <c r="S128" s="5" t="str">
        <f t="shared" si="27"/>
        <v/>
      </c>
      <c r="T128" s="5" t="str">
        <f t="shared" si="28"/>
        <v/>
      </c>
      <c r="U128" s="5" t="str">
        <f t="shared" si="29"/>
        <v/>
      </c>
      <c r="V128" s="5" t="str">
        <f t="shared" si="30"/>
        <v/>
      </c>
      <c r="W128" s="5" t="str">
        <f t="shared" si="31"/>
        <v/>
      </c>
    </row>
    <row r="129" spans="1:23" x14ac:dyDescent="0.25">
      <c r="A129" s="5" cm="1">
        <f t="array" ref="A129">ROUNDDOWN(
_xlfn.IFS(R129="Crafted",
L129*K129*M129*P129*S129,
R129="Inorganic",
L129*I129*M129*(N129+O129+P129)*Q129*S129,
R129="Organic",
L129*J129*M129*(N129+O129+P129)*S129,
TRUE,0),2)</f>
        <v>0</v>
      </c>
      <c r="B129" s="5" t="str">
        <f t="shared" si="18"/>
        <v/>
      </c>
      <c r="E129" s="17">
        <v>0</v>
      </c>
      <c r="F129" s="17">
        <v>0</v>
      </c>
      <c r="G129" s="17">
        <v>0</v>
      </c>
      <c r="I129" s="5" t="str">
        <f t="shared" si="19"/>
        <v/>
      </c>
      <c r="J129" s="5" t="str">
        <f t="shared" si="20"/>
        <v/>
      </c>
      <c r="K129" s="5" t="str">
        <f t="shared" si="21"/>
        <v/>
      </c>
      <c r="L129" s="5" t="str">
        <f t="shared" si="22"/>
        <v/>
      </c>
      <c r="M129" s="5">
        <f t="shared" si="32"/>
        <v>1</v>
      </c>
      <c r="N129" s="5">
        <f t="shared" si="23"/>
        <v>0</v>
      </c>
      <c r="O129" s="5">
        <f t="shared" si="24"/>
        <v>0</v>
      </c>
      <c r="P129" s="5">
        <f t="shared" si="25"/>
        <v>0</v>
      </c>
      <c r="Q129" s="5">
        <f t="shared" si="33"/>
        <v>2</v>
      </c>
      <c r="R129" s="5" t="str">
        <f t="shared" si="26"/>
        <v/>
      </c>
      <c r="S129" s="5" t="str">
        <f t="shared" si="27"/>
        <v/>
      </c>
      <c r="T129" s="5" t="str">
        <f t="shared" si="28"/>
        <v/>
      </c>
      <c r="U129" s="5" t="str">
        <f t="shared" si="29"/>
        <v/>
      </c>
      <c r="V129" s="5" t="str">
        <f t="shared" si="30"/>
        <v/>
      </c>
      <c r="W129" s="5" t="str">
        <f t="shared" si="31"/>
        <v/>
      </c>
    </row>
    <row r="130" spans="1:23" x14ac:dyDescent="0.25">
      <c r="A130" s="5" cm="1">
        <f t="array" ref="A130">ROUNDDOWN(
_xlfn.IFS(R130="Crafted",
L130*K130*M130*P130*S130,
R130="Inorganic",
L130*I130*M130*(N130+O130+P130)*Q130*S130,
R130="Organic",
L130*J130*M130*(N130+O130+P130)*S130,
TRUE,0),2)</f>
        <v>0</v>
      </c>
      <c r="B130" s="5" t="str">
        <f t="shared" si="18"/>
        <v/>
      </c>
      <c r="E130" s="17">
        <v>0</v>
      </c>
      <c r="F130" s="17">
        <v>0</v>
      </c>
      <c r="G130" s="17">
        <v>0</v>
      </c>
      <c r="I130" s="5" t="str">
        <f t="shared" si="19"/>
        <v/>
      </c>
      <c r="J130" s="5" t="str">
        <f t="shared" si="20"/>
        <v/>
      </c>
      <c r="K130" s="5" t="str">
        <f t="shared" si="21"/>
        <v/>
      </c>
      <c r="L130" s="5" t="str">
        <f t="shared" si="22"/>
        <v/>
      </c>
      <c r="M130" s="5">
        <f t="shared" si="32"/>
        <v>1</v>
      </c>
      <c r="N130" s="5">
        <f t="shared" si="23"/>
        <v>0</v>
      </c>
      <c r="O130" s="5">
        <f t="shared" si="24"/>
        <v>0</v>
      </c>
      <c r="P130" s="5">
        <f t="shared" si="25"/>
        <v>0</v>
      </c>
      <c r="Q130" s="5">
        <f t="shared" si="33"/>
        <v>2</v>
      </c>
      <c r="R130" s="5" t="str">
        <f t="shared" si="26"/>
        <v/>
      </c>
      <c r="S130" s="5" t="str">
        <f t="shared" si="27"/>
        <v/>
      </c>
      <c r="T130" s="5" t="str">
        <f t="shared" si="28"/>
        <v/>
      </c>
      <c r="U130" s="5" t="str">
        <f t="shared" si="29"/>
        <v/>
      </c>
      <c r="V130" s="5" t="str">
        <f t="shared" si="30"/>
        <v/>
      </c>
      <c r="W130" s="5" t="str">
        <f t="shared" si="31"/>
        <v/>
      </c>
    </row>
    <row r="131" spans="1:23" x14ac:dyDescent="0.25">
      <c r="A131" s="5" cm="1">
        <f t="array" ref="A131">ROUNDDOWN(
_xlfn.IFS(R131="Crafted",
L131*K131*M131*P131*S131,
R131="Inorganic",
L131*I131*M131*(N131+O131+P131)*Q131*S131,
R131="Organic",
L131*J131*M131*(N131+O131+P131)*S131,
TRUE,0),2)</f>
        <v>0</v>
      </c>
      <c r="B131" s="5" t="str">
        <f t="shared" si="18"/>
        <v/>
      </c>
      <c r="E131" s="17">
        <v>0</v>
      </c>
      <c r="F131" s="17">
        <v>0</v>
      </c>
      <c r="G131" s="17">
        <v>0</v>
      </c>
      <c r="I131" s="5" t="str">
        <f t="shared" si="19"/>
        <v/>
      </c>
      <c r="J131" s="5" t="str">
        <f t="shared" si="20"/>
        <v/>
      </c>
      <c r="K131" s="5" t="str">
        <f t="shared" si="21"/>
        <v/>
      </c>
      <c r="L131" s="5" t="str">
        <f t="shared" si="22"/>
        <v/>
      </c>
      <c r="M131" s="5">
        <f t="shared" si="32"/>
        <v>1</v>
      </c>
      <c r="N131" s="5">
        <f t="shared" si="23"/>
        <v>0</v>
      </c>
      <c r="O131" s="5">
        <f t="shared" si="24"/>
        <v>0</v>
      </c>
      <c r="P131" s="5">
        <f t="shared" si="25"/>
        <v>0</v>
      </c>
      <c r="Q131" s="5">
        <f t="shared" si="33"/>
        <v>2</v>
      </c>
      <c r="R131" s="5" t="str">
        <f t="shared" si="26"/>
        <v/>
      </c>
      <c r="S131" s="5" t="str">
        <f t="shared" si="27"/>
        <v/>
      </c>
      <c r="T131" s="5" t="str">
        <f t="shared" si="28"/>
        <v/>
      </c>
      <c r="U131" s="5" t="str">
        <f t="shared" si="29"/>
        <v/>
      </c>
      <c r="V131" s="5" t="str">
        <f t="shared" si="30"/>
        <v/>
      </c>
      <c r="W131" s="5" t="str">
        <f t="shared" si="31"/>
        <v/>
      </c>
    </row>
    <row r="132" spans="1:23" x14ac:dyDescent="0.25">
      <c r="A132" s="5" cm="1">
        <f t="array" ref="A132">ROUNDDOWN(
_xlfn.IFS(R132="Crafted",
L132*K132*M132*P132*S132,
R132="Inorganic",
L132*I132*M132*(N132+O132+P132)*Q132*S132,
R132="Organic",
L132*J132*M132*(N132+O132+P132)*S132,
TRUE,0),2)</f>
        <v>0</v>
      </c>
      <c r="B132" s="5" t="str">
        <f t="shared" ref="B132:B195" si="34">IF(D132="","",VLOOKUP(D132,resource_list,7,FALSE))</f>
        <v/>
      </c>
      <c r="E132" s="17">
        <v>0</v>
      </c>
      <c r="F132" s="17">
        <v>0</v>
      </c>
      <c r="G132" s="17">
        <v>0</v>
      </c>
      <c r="I132" s="5" t="str">
        <f t="shared" ref="I132:I195" si="35">IF($C132="","",IF(VLOOKUP($C132,locations_outposts,5,FALSE)&gt;0, 1.1^VLOOKUP($C132,locations_outposts,5,FALSE),1))</f>
        <v/>
      </c>
      <c r="J132" s="5" t="str">
        <f t="shared" ref="J132:J195" si="36">IF($C132="","",IF(VLOOKUP($C132,locations_outposts,6,FALSE)&gt;0, 1.1^VLOOKUP($C132,locations_outposts,6,FALSE),1))</f>
        <v/>
      </c>
      <c r="K132" s="5" t="str">
        <f t="shared" ref="K132:K195" si="37">IF($C132="","",IF(VLOOKUP($C132,locations_outposts,7,FALSE)&gt;0, 1.1^VLOOKUP($C132,locations_outposts,7,FALSE),1))</f>
        <v/>
      </c>
      <c r="L132" s="5" t="str">
        <f t="shared" ref="L132:L195" si="38">IF($C132="","",IF(VLOOKUP($C132,locations_outposts,8,FALSE)&gt;0, 1.05^VLOOKUP($C132,locations_outposts,8,FALSE),1))</f>
        <v/>
      </c>
      <c r="M132" s="5">
        <f t="shared" si="32"/>
        <v>1</v>
      </c>
      <c r="N132" s="5">
        <f t="shared" ref="N132:N195" si="39">IF(D132="",0,VLOOKUP(D132,resource_list,2,FALSE)*E132)</f>
        <v>0</v>
      </c>
      <c r="O132" s="5">
        <f t="shared" ref="O132:O195" si="40">IF(D132="",0,VLOOKUP(D132,resource_list,3,FALSE)*F132)</f>
        <v>0</v>
      </c>
      <c r="P132" s="5">
        <f t="shared" ref="P132:P195" si="41">IF(D132="",0,VLOOKUP(D132,resource_list,4,FALSE)*G132)</f>
        <v>0</v>
      </c>
      <c r="Q132" s="5">
        <f t="shared" si="33"/>
        <v>2</v>
      </c>
      <c r="R132" s="5" t="str">
        <f t="shared" ref="R132:R195" si="42">IF(D132="","",VLOOKUP(D132,resource_list,5,FALSE))</f>
        <v/>
      </c>
      <c r="S132" s="5" t="str">
        <f t="shared" ref="S132:S195" si="43">IF(C132="", "",  IF(VLOOKUP(C132,locations_outposts,9,FALSE)="No", 1, 1.1))</f>
        <v/>
      </c>
      <c r="T132" s="5" t="str">
        <f t="shared" ref="T132:T195" si="44">IF($C132&lt;&gt;"",VLOOKUP($C132,locations_outposts,2,FALSE),"")</f>
        <v/>
      </c>
      <c r="U132" s="5" t="str">
        <f t="shared" ref="U132:U195" si="45">IF($C132&lt;&gt;"",VLOOKUP($C132,locations_outposts,3,FALSE),"")</f>
        <v/>
      </c>
      <c r="V132" s="5" t="str">
        <f t="shared" ref="V132:V195" si="46">IF($C132&lt;&gt;"",VLOOKUP($C132,locations_outposts,4,FALSE),"")</f>
        <v/>
      </c>
      <c r="W132" s="5" t="str">
        <f t="shared" ref="W132:W195" si="47">IF(C132&lt;&gt;"",IF(D132&lt;&gt;"",_xlfn.CONCAT(C132," - ",D132),""),"")</f>
        <v/>
      </c>
    </row>
    <row r="133" spans="1:23" x14ac:dyDescent="0.25">
      <c r="A133" s="5" cm="1">
        <f t="array" ref="A133">ROUNDDOWN(
_xlfn.IFS(R133="Crafted",
L133*K133*M133*P133*S133,
R133="Inorganic",
L133*I133*M133*(N133+O133+P133)*Q133*S133,
R133="Organic",
L133*J133*M133*(N133+O133+P133)*S133,
TRUE,0),2)</f>
        <v>0</v>
      </c>
      <c r="B133" s="5" t="str">
        <f t="shared" si="34"/>
        <v/>
      </c>
      <c r="E133" s="17">
        <v>0</v>
      </c>
      <c r="F133" s="17">
        <v>0</v>
      </c>
      <c r="G133" s="17">
        <v>0</v>
      </c>
      <c r="I133" s="5" t="str">
        <f t="shared" si="35"/>
        <v/>
      </c>
      <c r="J133" s="5" t="str">
        <f t="shared" si="36"/>
        <v/>
      </c>
      <c r="K133" s="5" t="str">
        <f t="shared" si="37"/>
        <v/>
      </c>
      <c r="L133" s="5" t="str">
        <f t="shared" si="38"/>
        <v/>
      </c>
      <c r="M133" s="5">
        <f t="shared" si="32"/>
        <v>1</v>
      </c>
      <c r="N133" s="5">
        <f t="shared" si="39"/>
        <v>0</v>
      </c>
      <c r="O133" s="5">
        <f t="shared" si="40"/>
        <v>0</v>
      </c>
      <c r="P133" s="5">
        <f t="shared" si="41"/>
        <v>0</v>
      </c>
      <c r="Q133" s="5">
        <f t="shared" si="33"/>
        <v>2</v>
      </c>
      <c r="R133" s="5" t="str">
        <f t="shared" si="42"/>
        <v/>
      </c>
      <c r="S133" s="5" t="str">
        <f t="shared" si="43"/>
        <v/>
      </c>
      <c r="T133" s="5" t="str">
        <f t="shared" si="44"/>
        <v/>
      </c>
      <c r="U133" s="5" t="str">
        <f t="shared" si="45"/>
        <v/>
      </c>
      <c r="V133" s="5" t="str">
        <f t="shared" si="46"/>
        <v/>
      </c>
      <c r="W133" s="5" t="str">
        <f t="shared" si="47"/>
        <v/>
      </c>
    </row>
    <row r="134" spans="1:23" x14ac:dyDescent="0.25">
      <c r="A134" s="5" cm="1">
        <f t="array" ref="A134">ROUNDDOWN(
_xlfn.IFS(R134="Crafted",
L134*K134*M134*P134*S134,
R134="Inorganic",
L134*I134*M134*(N134+O134+P134)*Q134*S134,
R134="Organic",
L134*J134*M134*(N134+O134+P134)*S134,
TRUE,0),2)</f>
        <v>0</v>
      </c>
      <c r="B134" s="5" t="str">
        <f t="shared" si="34"/>
        <v/>
      </c>
      <c r="E134" s="17">
        <v>0</v>
      </c>
      <c r="F134" s="17">
        <v>0</v>
      </c>
      <c r="G134" s="17">
        <v>0</v>
      </c>
      <c r="I134" s="5" t="str">
        <f t="shared" si="35"/>
        <v/>
      </c>
      <c r="J134" s="5" t="str">
        <f t="shared" si="36"/>
        <v/>
      </c>
      <c r="K134" s="5" t="str">
        <f t="shared" si="37"/>
        <v/>
      </c>
      <c r="L134" s="5" t="str">
        <f t="shared" si="38"/>
        <v/>
      </c>
      <c r="M134" s="5">
        <f t="shared" si="32"/>
        <v>1</v>
      </c>
      <c r="N134" s="5">
        <f t="shared" si="39"/>
        <v>0</v>
      </c>
      <c r="O134" s="5">
        <f t="shared" si="40"/>
        <v>0</v>
      </c>
      <c r="P134" s="5">
        <f t="shared" si="41"/>
        <v>0</v>
      </c>
      <c r="Q134" s="5">
        <f t="shared" si="33"/>
        <v>2</v>
      </c>
      <c r="R134" s="5" t="str">
        <f t="shared" si="42"/>
        <v/>
      </c>
      <c r="S134" s="5" t="str">
        <f t="shared" si="43"/>
        <v/>
      </c>
      <c r="T134" s="5" t="str">
        <f t="shared" si="44"/>
        <v/>
      </c>
      <c r="U134" s="5" t="str">
        <f t="shared" si="45"/>
        <v/>
      </c>
      <c r="V134" s="5" t="str">
        <f t="shared" si="46"/>
        <v/>
      </c>
      <c r="W134" s="5" t="str">
        <f t="shared" si="47"/>
        <v/>
      </c>
    </row>
    <row r="135" spans="1:23" x14ac:dyDescent="0.25">
      <c r="A135" s="5" cm="1">
        <f t="array" ref="A135">ROUNDDOWN(
_xlfn.IFS(R135="Crafted",
L135*K135*M135*P135*S135,
R135="Inorganic",
L135*I135*M135*(N135+O135+P135)*Q135*S135,
R135="Organic",
L135*J135*M135*(N135+O135+P135)*S135,
TRUE,0),2)</f>
        <v>0</v>
      </c>
      <c r="B135" s="5" t="str">
        <f t="shared" si="34"/>
        <v/>
      </c>
      <c r="E135" s="17">
        <v>0</v>
      </c>
      <c r="F135" s="17">
        <v>0</v>
      </c>
      <c r="G135" s="17">
        <v>0</v>
      </c>
      <c r="I135" s="5" t="str">
        <f t="shared" si="35"/>
        <v/>
      </c>
      <c r="J135" s="5" t="str">
        <f t="shared" si="36"/>
        <v/>
      </c>
      <c r="K135" s="5" t="str">
        <f t="shared" si="37"/>
        <v/>
      </c>
      <c r="L135" s="5" t="str">
        <f t="shared" si="38"/>
        <v/>
      </c>
      <c r="M135" s="5">
        <f t="shared" si="32"/>
        <v>1</v>
      </c>
      <c r="N135" s="5">
        <f t="shared" si="39"/>
        <v>0</v>
      </c>
      <c r="O135" s="5">
        <f t="shared" si="40"/>
        <v>0</v>
      </c>
      <c r="P135" s="5">
        <f t="shared" si="41"/>
        <v>0</v>
      </c>
      <c r="Q135" s="5">
        <f t="shared" si="33"/>
        <v>2</v>
      </c>
      <c r="R135" s="5" t="str">
        <f t="shared" si="42"/>
        <v/>
      </c>
      <c r="S135" s="5" t="str">
        <f t="shared" si="43"/>
        <v/>
      </c>
      <c r="T135" s="5" t="str">
        <f t="shared" si="44"/>
        <v/>
      </c>
      <c r="U135" s="5" t="str">
        <f t="shared" si="45"/>
        <v/>
      </c>
      <c r="V135" s="5" t="str">
        <f t="shared" si="46"/>
        <v/>
      </c>
      <c r="W135" s="5" t="str">
        <f t="shared" si="47"/>
        <v/>
      </c>
    </row>
    <row r="136" spans="1:23" x14ac:dyDescent="0.25">
      <c r="A136" s="5" cm="1">
        <f t="array" ref="A136">ROUNDDOWN(
_xlfn.IFS(R136="Crafted",
L136*K136*M136*P136*S136,
R136="Inorganic",
L136*I136*M136*(N136+O136+P136)*Q136*S136,
R136="Organic",
L136*J136*M136*(N136+O136+P136)*S136,
TRUE,0),2)</f>
        <v>0</v>
      </c>
      <c r="B136" s="5" t="str">
        <f t="shared" si="34"/>
        <v/>
      </c>
      <c r="E136" s="17">
        <v>0</v>
      </c>
      <c r="F136" s="17">
        <v>0</v>
      </c>
      <c r="G136" s="17">
        <v>0</v>
      </c>
      <c r="I136" s="5" t="str">
        <f t="shared" si="35"/>
        <v/>
      </c>
      <c r="J136" s="5" t="str">
        <f t="shared" si="36"/>
        <v/>
      </c>
      <c r="K136" s="5" t="str">
        <f t="shared" si="37"/>
        <v/>
      </c>
      <c r="L136" s="5" t="str">
        <f t="shared" si="38"/>
        <v/>
      </c>
      <c r="M136" s="5">
        <f t="shared" si="32"/>
        <v>1</v>
      </c>
      <c r="N136" s="5">
        <f t="shared" si="39"/>
        <v>0</v>
      </c>
      <c r="O136" s="5">
        <f t="shared" si="40"/>
        <v>0</v>
      </c>
      <c r="P136" s="5">
        <f t="shared" si="41"/>
        <v>0</v>
      </c>
      <c r="Q136" s="5">
        <f t="shared" si="33"/>
        <v>2</v>
      </c>
      <c r="R136" s="5" t="str">
        <f t="shared" si="42"/>
        <v/>
      </c>
      <c r="S136" s="5" t="str">
        <f t="shared" si="43"/>
        <v/>
      </c>
      <c r="T136" s="5" t="str">
        <f t="shared" si="44"/>
        <v/>
      </c>
      <c r="U136" s="5" t="str">
        <f t="shared" si="45"/>
        <v/>
      </c>
      <c r="V136" s="5" t="str">
        <f t="shared" si="46"/>
        <v/>
      </c>
      <c r="W136" s="5" t="str">
        <f t="shared" si="47"/>
        <v/>
      </c>
    </row>
    <row r="137" spans="1:23" x14ac:dyDescent="0.25">
      <c r="A137" s="5" cm="1">
        <f t="array" ref="A137">ROUNDDOWN(
_xlfn.IFS(R137="Crafted",
L137*K137*M137*P137*S137,
R137="Inorganic",
L137*I137*M137*(N137+O137+P137)*Q137*S137,
R137="Organic",
L137*J137*M137*(N137+O137+P137)*S137,
TRUE,0),2)</f>
        <v>0</v>
      </c>
      <c r="B137" s="5" t="str">
        <f t="shared" si="34"/>
        <v/>
      </c>
      <c r="E137" s="17">
        <v>0</v>
      </c>
      <c r="F137" s="17">
        <v>0</v>
      </c>
      <c r="G137" s="17">
        <v>0</v>
      </c>
      <c r="I137" s="5" t="str">
        <f t="shared" si="35"/>
        <v/>
      </c>
      <c r="J137" s="5" t="str">
        <f t="shared" si="36"/>
        <v/>
      </c>
      <c r="K137" s="5" t="str">
        <f t="shared" si="37"/>
        <v/>
      </c>
      <c r="L137" s="5" t="str">
        <f t="shared" si="38"/>
        <v/>
      </c>
      <c r="M137" s="5">
        <f t="shared" si="32"/>
        <v>1</v>
      </c>
      <c r="N137" s="5">
        <f t="shared" si="39"/>
        <v>0</v>
      </c>
      <c r="O137" s="5">
        <f t="shared" si="40"/>
        <v>0</v>
      </c>
      <c r="P137" s="5">
        <f t="shared" si="41"/>
        <v>0</v>
      </c>
      <c r="Q137" s="5">
        <f t="shared" si="33"/>
        <v>2</v>
      </c>
      <c r="R137" s="5" t="str">
        <f t="shared" si="42"/>
        <v/>
      </c>
      <c r="S137" s="5" t="str">
        <f t="shared" si="43"/>
        <v/>
      </c>
      <c r="T137" s="5" t="str">
        <f t="shared" si="44"/>
        <v/>
      </c>
      <c r="U137" s="5" t="str">
        <f t="shared" si="45"/>
        <v/>
      </c>
      <c r="V137" s="5" t="str">
        <f t="shared" si="46"/>
        <v/>
      </c>
      <c r="W137" s="5" t="str">
        <f t="shared" si="47"/>
        <v/>
      </c>
    </row>
    <row r="138" spans="1:23" x14ac:dyDescent="0.25">
      <c r="A138" s="5" cm="1">
        <f t="array" ref="A138">ROUNDDOWN(
_xlfn.IFS(R138="Crafted",
L138*K138*M138*P138*S138,
R138="Inorganic",
L138*I138*M138*(N138+O138+P138)*Q138*S138,
R138="Organic",
L138*J138*M138*(N138+O138+P138)*S138,
TRUE,0),2)</f>
        <v>0</v>
      </c>
      <c r="B138" s="5" t="str">
        <f t="shared" si="34"/>
        <v/>
      </c>
      <c r="E138" s="17">
        <v>0</v>
      </c>
      <c r="F138" s="17">
        <v>0</v>
      </c>
      <c r="G138" s="17">
        <v>0</v>
      </c>
      <c r="I138" s="5" t="str">
        <f t="shared" si="35"/>
        <v/>
      </c>
      <c r="J138" s="5" t="str">
        <f t="shared" si="36"/>
        <v/>
      </c>
      <c r="K138" s="5" t="str">
        <f t="shared" si="37"/>
        <v/>
      </c>
      <c r="L138" s="5" t="str">
        <f t="shared" si="38"/>
        <v/>
      </c>
      <c r="M138" s="5">
        <f t="shared" si="32"/>
        <v>1</v>
      </c>
      <c r="N138" s="5">
        <f t="shared" si="39"/>
        <v>0</v>
      </c>
      <c r="O138" s="5">
        <f t="shared" si="40"/>
        <v>0</v>
      </c>
      <c r="P138" s="5">
        <f t="shared" si="41"/>
        <v>0</v>
      </c>
      <c r="Q138" s="5">
        <f t="shared" si="33"/>
        <v>2</v>
      </c>
      <c r="R138" s="5" t="str">
        <f t="shared" si="42"/>
        <v/>
      </c>
      <c r="S138" s="5" t="str">
        <f t="shared" si="43"/>
        <v/>
      </c>
      <c r="T138" s="5" t="str">
        <f t="shared" si="44"/>
        <v/>
      </c>
      <c r="U138" s="5" t="str">
        <f t="shared" si="45"/>
        <v/>
      </c>
      <c r="V138" s="5" t="str">
        <f t="shared" si="46"/>
        <v/>
      </c>
      <c r="W138" s="5" t="str">
        <f t="shared" si="47"/>
        <v/>
      </c>
    </row>
    <row r="139" spans="1:23" x14ac:dyDescent="0.25">
      <c r="A139" s="5" cm="1">
        <f t="array" ref="A139">ROUNDDOWN(
_xlfn.IFS(R139="Crafted",
L139*K139*M139*P139*S139,
R139="Inorganic",
L139*I139*M139*(N139+O139+P139)*Q139*S139,
R139="Organic",
L139*J139*M139*(N139+O139+P139)*S139,
TRUE,0),2)</f>
        <v>0</v>
      </c>
      <c r="B139" s="5" t="str">
        <f t="shared" si="34"/>
        <v/>
      </c>
      <c r="E139" s="17">
        <v>0</v>
      </c>
      <c r="F139" s="17">
        <v>0</v>
      </c>
      <c r="G139" s="17">
        <v>0</v>
      </c>
      <c r="I139" s="5" t="str">
        <f t="shared" si="35"/>
        <v/>
      </c>
      <c r="J139" s="5" t="str">
        <f t="shared" si="36"/>
        <v/>
      </c>
      <c r="K139" s="5" t="str">
        <f t="shared" si="37"/>
        <v/>
      </c>
      <c r="L139" s="5" t="str">
        <f t="shared" si="38"/>
        <v/>
      </c>
      <c r="M139" s="5">
        <f t="shared" si="32"/>
        <v>1</v>
      </c>
      <c r="N139" s="5">
        <f t="shared" si="39"/>
        <v>0</v>
      </c>
      <c r="O139" s="5">
        <f t="shared" si="40"/>
        <v>0</v>
      </c>
      <c r="P139" s="5">
        <f t="shared" si="41"/>
        <v>0</v>
      </c>
      <c r="Q139" s="5">
        <f t="shared" si="33"/>
        <v>2</v>
      </c>
      <c r="R139" s="5" t="str">
        <f t="shared" si="42"/>
        <v/>
      </c>
      <c r="S139" s="5" t="str">
        <f t="shared" si="43"/>
        <v/>
      </c>
      <c r="T139" s="5" t="str">
        <f t="shared" si="44"/>
        <v/>
      </c>
      <c r="U139" s="5" t="str">
        <f t="shared" si="45"/>
        <v/>
      </c>
      <c r="V139" s="5" t="str">
        <f t="shared" si="46"/>
        <v/>
      </c>
      <c r="W139" s="5" t="str">
        <f t="shared" si="47"/>
        <v/>
      </c>
    </row>
    <row r="140" spans="1:23" x14ac:dyDescent="0.25">
      <c r="A140" s="5" cm="1">
        <f t="array" ref="A140">ROUNDDOWN(
_xlfn.IFS(R140="Crafted",
L140*K140*M140*P140*S140,
R140="Inorganic",
L140*I140*M140*(N140+O140+P140)*Q140*S140,
R140="Organic",
L140*J140*M140*(N140+O140+P140)*S140,
TRUE,0),2)</f>
        <v>0</v>
      </c>
      <c r="B140" s="5" t="str">
        <f t="shared" si="34"/>
        <v/>
      </c>
      <c r="E140" s="17">
        <v>0</v>
      </c>
      <c r="F140" s="17">
        <v>0</v>
      </c>
      <c r="G140" s="17">
        <v>0</v>
      </c>
      <c r="I140" s="5" t="str">
        <f t="shared" si="35"/>
        <v/>
      </c>
      <c r="J140" s="5" t="str">
        <f t="shared" si="36"/>
        <v/>
      </c>
      <c r="K140" s="5" t="str">
        <f t="shared" si="37"/>
        <v/>
      </c>
      <c r="L140" s="5" t="str">
        <f t="shared" si="38"/>
        <v/>
      </c>
      <c r="M140" s="5">
        <f t="shared" si="32"/>
        <v>1</v>
      </c>
      <c r="N140" s="5">
        <f t="shared" si="39"/>
        <v>0</v>
      </c>
      <c r="O140" s="5">
        <f t="shared" si="40"/>
        <v>0</v>
      </c>
      <c r="P140" s="5">
        <f t="shared" si="41"/>
        <v>0</v>
      </c>
      <c r="Q140" s="5">
        <f t="shared" si="33"/>
        <v>2</v>
      </c>
      <c r="R140" s="5" t="str">
        <f t="shared" si="42"/>
        <v/>
      </c>
      <c r="S140" s="5" t="str">
        <f t="shared" si="43"/>
        <v/>
      </c>
      <c r="T140" s="5" t="str">
        <f t="shared" si="44"/>
        <v/>
      </c>
      <c r="U140" s="5" t="str">
        <f t="shared" si="45"/>
        <v/>
      </c>
      <c r="V140" s="5" t="str">
        <f t="shared" si="46"/>
        <v/>
      </c>
      <c r="W140" s="5" t="str">
        <f t="shared" si="47"/>
        <v/>
      </c>
    </row>
    <row r="141" spans="1:23" x14ac:dyDescent="0.25">
      <c r="A141" s="5" cm="1">
        <f t="array" ref="A141">ROUNDDOWN(
_xlfn.IFS(R141="Crafted",
L141*K141*M141*P141*S141,
R141="Inorganic",
L141*I141*M141*(N141+O141+P141)*Q141*S141,
R141="Organic",
L141*J141*M141*(N141+O141+P141)*S141,
TRUE,0),2)</f>
        <v>0</v>
      </c>
      <c r="B141" s="5" t="str">
        <f t="shared" si="34"/>
        <v/>
      </c>
      <c r="E141" s="17">
        <v>0</v>
      </c>
      <c r="F141" s="17">
        <v>0</v>
      </c>
      <c r="G141" s="17">
        <v>0</v>
      </c>
      <c r="I141" s="5" t="str">
        <f t="shared" si="35"/>
        <v/>
      </c>
      <c r="J141" s="5" t="str">
        <f t="shared" si="36"/>
        <v/>
      </c>
      <c r="K141" s="5" t="str">
        <f t="shared" si="37"/>
        <v/>
      </c>
      <c r="L141" s="5" t="str">
        <f t="shared" si="38"/>
        <v/>
      </c>
      <c r="M141" s="5">
        <f t="shared" si="32"/>
        <v>1</v>
      </c>
      <c r="N141" s="5">
        <f t="shared" si="39"/>
        <v>0</v>
      </c>
      <c r="O141" s="5">
        <f t="shared" si="40"/>
        <v>0</v>
      </c>
      <c r="P141" s="5">
        <f t="shared" si="41"/>
        <v>0</v>
      </c>
      <c r="Q141" s="5">
        <f t="shared" si="33"/>
        <v>2</v>
      </c>
      <c r="R141" s="5" t="str">
        <f t="shared" si="42"/>
        <v/>
      </c>
      <c r="S141" s="5" t="str">
        <f t="shared" si="43"/>
        <v/>
      </c>
      <c r="T141" s="5" t="str">
        <f t="shared" si="44"/>
        <v/>
      </c>
      <c r="U141" s="5" t="str">
        <f t="shared" si="45"/>
        <v/>
      </c>
      <c r="V141" s="5" t="str">
        <f t="shared" si="46"/>
        <v/>
      </c>
      <c r="W141" s="5" t="str">
        <f t="shared" si="47"/>
        <v/>
      </c>
    </row>
    <row r="142" spans="1:23" x14ac:dyDescent="0.25">
      <c r="A142" s="5" cm="1">
        <f t="array" ref="A142">ROUNDDOWN(
_xlfn.IFS(R142="Crafted",
L142*K142*M142*P142*S142,
R142="Inorganic",
L142*I142*M142*(N142+O142+P142)*Q142*S142,
R142="Organic",
L142*J142*M142*(N142+O142+P142)*S142,
TRUE,0),2)</f>
        <v>0</v>
      </c>
      <c r="B142" s="5" t="str">
        <f t="shared" si="34"/>
        <v/>
      </c>
      <c r="E142" s="17">
        <v>0</v>
      </c>
      <c r="F142" s="17">
        <v>0</v>
      </c>
      <c r="G142" s="17">
        <v>0</v>
      </c>
      <c r="I142" s="5" t="str">
        <f t="shared" si="35"/>
        <v/>
      </c>
      <c r="J142" s="5" t="str">
        <f t="shared" si="36"/>
        <v/>
      </c>
      <c r="K142" s="5" t="str">
        <f t="shared" si="37"/>
        <v/>
      </c>
      <c r="L142" s="5" t="str">
        <f t="shared" si="38"/>
        <v/>
      </c>
      <c r="M142" s="5">
        <f t="shared" si="32"/>
        <v>1</v>
      </c>
      <c r="N142" s="5">
        <f t="shared" si="39"/>
        <v>0</v>
      </c>
      <c r="O142" s="5">
        <f t="shared" si="40"/>
        <v>0</v>
      </c>
      <c r="P142" s="5">
        <f t="shared" si="41"/>
        <v>0</v>
      </c>
      <c r="Q142" s="5">
        <f t="shared" si="33"/>
        <v>2</v>
      </c>
      <c r="R142" s="5" t="str">
        <f t="shared" si="42"/>
        <v/>
      </c>
      <c r="S142" s="5" t="str">
        <f t="shared" si="43"/>
        <v/>
      </c>
      <c r="T142" s="5" t="str">
        <f t="shared" si="44"/>
        <v/>
      </c>
      <c r="U142" s="5" t="str">
        <f t="shared" si="45"/>
        <v/>
      </c>
      <c r="V142" s="5" t="str">
        <f t="shared" si="46"/>
        <v/>
      </c>
      <c r="W142" s="5" t="str">
        <f t="shared" si="47"/>
        <v/>
      </c>
    </row>
    <row r="143" spans="1:23" x14ac:dyDescent="0.25">
      <c r="A143" s="5" cm="1">
        <f t="array" ref="A143">ROUNDDOWN(
_xlfn.IFS(R143="Crafted",
L143*K143*M143*P143*S143,
R143="Inorganic",
L143*I143*M143*(N143+O143+P143)*Q143*S143,
R143="Organic",
L143*J143*M143*(N143+O143+P143)*S143,
TRUE,0),2)</f>
        <v>0</v>
      </c>
      <c r="B143" s="5" t="str">
        <f t="shared" si="34"/>
        <v/>
      </c>
      <c r="E143" s="17">
        <v>0</v>
      </c>
      <c r="F143" s="17">
        <v>0</v>
      </c>
      <c r="G143" s="17">
        <v>0</v>
      </c>
      <c r="I143" s="5" t="str">
        <f t="shared" si="35"/>
        <v/>
      </c>
      <c r="J143" s="5" t="str">
        <f t="shared" si="36"/>
        <v/>
      </c>
      <c r="K143" s="5" t="str">
        <f t="shared" si="37"/>
        <v/>
      </c>
      <c r="L143" s="5" t="str">
        <f t="shared" si="38"/>
        <v/>
      </c>
      <c r="M143" s="5">
        <f t="shared" si="32"/>
        <v>1</v>
      </c>
      <c r="N143" s="5">
        <f t="shared" si="39"/>
        <v>0</v>
      </c>
      <c r="O143" s="5">
        <f t="shared" si="40"/>
        <v>0</v>
      </c>
      <c r="P143" s="5">
        <f t="shared" si="41"/>
        <v>0</v>
      </c>
      <c r="Q143" s="5">
        <f t="shared" si="33"/>
        <v>2</v>
      </c>
      <c r="R143" s="5" t="str">
        <f t="shared" si="42"/>
        <v/>
      </c>
      <c r="S143" s="5" t="str">
        <f t="shared" si="43"/>
        <v/>
      </c>
      <c r="T143" s="5" t="str">
        <f t="shared" si="44"/>
        <v/>
      </c>
      <c r="U143" s="5" t="str">
        <f t="shared" si="45"/>
        <v/>
      </c>
      <c r="V143" s="5" t="str">
        <f t="shared" si="46"/>
        <v/>
      </c>
      <c r="W143" s="5" t="str">
        <f t="shared" si="47"/>
        <v/>
      </c>
    </row>
    <row r="144" spans="1:23" x14ac:dyDescent="0.25">
      <c r="A144" s="5" cm="1">
        <f t="array" ref="A144">ROUNDDOWN(
_xlfn.IFS(R144="Crafted",
L144*K144*M144*P144*S144,
R144="Inorganic",
L144*I144*M144*(N144+O144+P144)*Q144*S144,
R144="Organic",
L144*J144*M144*(N144+O144+P144)*S144,
TRUE,0),2)</f>
        <v>0</v>
      </c>
      <c r="B144" s="5" t="str">
        <f t="shared" si="34"/>
        <v/>
      </c>
      <c r="E144" s="17">
        <v>0</v>
      </c>
      <c r="F144" s="17">
        <v>0</v>
      </c>
      <c r="G144" s="17">
        <v>0</v>
      </c>
      <c r="I144" s="5" t="str">
        <f t="shared" si="35"/>
        <v/>
      </c>
      <c r="J144" s="5" t="str">
        <f t="shared" si="36"/>
        <v/>
      </c>
      <c r="K144" s="5" t="str">
        <f t="shared" si="37"/>
        <v/>
      </c>
      <c r="L144" s="5" t="str">
        <f t="shared" si="38"/>
        <v/>
      </c>
      <c r="M144" s="5">
        <f t="shared" si="32"/>
        <v>1</v>
      </c>
      <c r="N144" s="5">
        <f t="shared" si="39"/>
        <v>0</v>
      </c>
      <c r="O144" s="5">
        <f t="shared" si="40"/>
        <v>0</v>
      </c>
      <c r="P144" s="5">
        <f t="shared" si="41"/>
        <v>0</v>
      </c>
      <c r="Q144" s="5">
        <f t="shared" si="33"/>
        <v>2</v>
      </c>
      <c r="R144" s="5" t="str">
        <f t="shared" si="42"/>
        <v/>
      </c>
      <c r="S144" s="5" t="str">
        <f t="shared" si="43"/>
        <v/>
      </c>
      <c r="T144" s="5" t="str">
        <f t="shared" si="44"/>
        <v/>
      </c>
      <c r="U144" s="5" t="str">
        <f t="shared" si="45"/>
        <v/>
      </c>
      <c r="V144" s="5" t="str">
        <f t="shared" si="46"/>
        <v/>
      </c>
      <c r="W144" s="5" t="str">
        <f t="shared" si="47"/>
        <v/>
      </c>
    </row>
    <row r="145" spans="1:23" x14ac:dyDescent="0.25">
      <c r="A145" s="5" cm="1">
        <f t="array" ref="A145">ROUNDDOWN(
_xlfn.IFS(R145="Crafted",
L145*K145*M145*P145*S145,
R145="Inorganic",
L145*I145*M145*(N145+O145+P145)*Q145*S145,
R145="Organic",
L145*J145*M145*(N145+O145+P145)*S145,
TRUE,0),2)</f>
        <v>0</v>
      </c>
      <c r="B145" s="5" t="str">
        <f t="shared" si="34"/>
        <v/>
      </c>
      <c r="E145" s="17">
        <v>0</v>
      </c>
      <c r="F145" s="17">
        <v>0</v>
      </c>
      <c r="G145" s="17">
        <v>0</v>
      </c>
      <c r="I145" s="5" t="str">
        <f t="shared" si="35"/>
        <v/>
      </c>
      <c r="J145" s="5" t="str">
        <f t="shared" si="36"/>
        <v/>
      </c>
      <c r="K145" s="5" t="str">
        <f t="shared" si="37"/>
        <v/>
      </c>
      <c r="L145" s="5" t="str">
        <f t="shared" si="38"/>
        <v/>
      </c>
      <c r="M145" s="5">
        <f t="shared" si="32"/>
        <v>1</v>
      </c>
      <c r="N145" s="5">
        <f t="shared" si="39"/>
        <v>0</v>
      </c>
      <c r="O145" s="5">
        <f t="shared" si="40"/>
        <v>0</v>
      </c>
      <c r="P145" s="5">
        <f t="shared" si="41"/>
        <v>0</v>
      </c>
      <c r="Q145" s="5">
        <f t="shared" si="33"/>
        <v>2</v>
      </c>
      <c r="R145" s="5" t="str">
        <f t="shared" si="42"/>
        <v/>
      </c>
      <c r="S145" s="5" t="str">
        <f t="shared" si="43"/>
        <v/>
      </c>
      <c r="T145" s="5" t="str">
        <f t="shared" si="44"/>
        <v/>
      </c>
      <c r="U145" s="5" t="str">
        <f t="shared" si="45"/>
        <v/>
      </c>
      <c r="V145" s="5" t="str">
        <f t="shared" si="46"/>
        <v/>
      </c>
      <c r="W145" s="5" t="str">
        <f t="shared" si="47"/>
        <v/>
      </c>
    </row>
    <row r="146" spans="1:23" x14ac:dyDescent="0.25">
      <c r="A146" s="5" cm="1">
        <f t="array" ref="A146">ROUNDDOWN(
_xlfn.IFS(R146="Crafted",
L146*K146*M146*P146*S146,
R146="Inorganic",
L146*I146*M146*(N146+O146+P146)*Q146*S146,
R146="Organic",
L146*J146*M146*(N146+O146+P146)*S146,
TRUE,0),2)</f>
        <v>0</v>
      </c>
      <c r="B146" s="5" t="str">
        <f t="shared" si="34"/>
        <v/>
      </c>
      <c r="E146" s="17">
        <v>0</v>
      </c>
      <c r="F146" s="17">
        <v>0</v>
      </c>
      <c r="G146" s="17">
        <v>0</v>
      </c>
      <c r="I146" s="5" t="str">
        <f t="shared" si="35"/>
        <v/>
      </c>
      <c r="J146" s="5" t="str">
        <f t="shared" si="36"/>
        <v/>
      </c>
      <c r="K146" s="5" t="str">
        <f t="shared" si="37"/>
        <v/>
      </c>
      <c r="L146" s="5" t="str">
        <f t="shared" si="38"/>
        <v/>
      </c>
      <c r="M146" s="5">
        <f t="shared" si="32"/>
        <v>1</v>
      </c>
      <c r="N146" s="5">
        <f t="shared" si="39"/>
        <v>0</v>
      </c>
      <c r="O146" s="5">
        <f t="shared" si="40"/>
        <v>0</v>
      </c>
      <c r="P146" s="5">
        <f t="shared" si="41"/>
        <v>0</v>
      </c>
      <c r="Q146" s="5">
        <f t="shared" si="33"/>
        <v>2</v>
      </c>
      <c r="R146" s="5" t="str">
        <f t="shared" si="42"/>
        <v/>
      </c>
      <c r="S146" s="5" t="str">
        <f t="shared" si="43"/>
        <v/>
      </c>
      <c r="T146" s="5" t="str">
        <f t="shared" si="44"/>
        <v/>
      </c>
      <c r="U146" s="5" t="str">
        <f t="shared" si="45"/>
        <v/>
      </c>
      <c r="V146" s="5" t="str">
        <f t="shared" si="46"/>
        <v/>
      </c>
      <c r="W146" s="5" t="str">
        <f t="shared" si="47"/>
        <v/>
      </c>
    </row>
    <row r="147" spans="1:23" x14ac:dyDescent="0.25">
      <c r="A147" s="5" cm="1">
        <f t="array" ref="A147">ROUNDDOWN(
_xlfn.IFS(R147="Crafted",
L147*K147*M147*P147*S147,
R147="Inorganic",
L147*I147*M147*(N147+O147+P147)*Q147*S147,
R147="Organic",
L147*J147*M147*(N147+O147+P147)*S147,
TRUE,0),2)</f>
        <v>0</v>
      </c>
      <c r="B147" s="5" t="str">
        <f t="shared" si="34"/>
        <v/>
      </c>
      <c r="E147" s="17">
        <v>0</v>
      </c>
      <c r="F147" s="17">
        <v>0</v>
      </c>
      <c r="G147" s="17">
        <v>0</v>
      </c>
      <c r="I147" s="5" t="str">
        <f t="shared" si="35"/>
        <v/>
      </c>
      <c r="J147" s="5" t="str">
        <f t="shared" si="36"/>
        <v/>
      </c>
      <c r="K147" s="5" t="str">
        <f t="shared" si="37"/>
        <v/>
      </c>
      <c r="L147" s="5" t="str">
        <f t="shared" si="38"/>
        <v/>
      </c>
      <c r="M147" s="5">
        <f t="shared" si="32"/>
        <v>1</v>
      </c>
      <c r="N147" s="5">
        <f t="shared" si="39"/>
        <v>0</v>
      </c>
      <c r="O147" s="5">
        <f t="shared" si="40"/>
        <v>0</v>
      </c>
      <c r="P147" s="5">
        <f t="shared" si="41"/>
        <v>0</v>
      </c>
      <c r="Q147" s="5">
        <f t="shared" si="33"/>
        <v>2</v>
      </c>
      <c r="R147" s="5" t="str">
        <f t="shared" si="42"/>
        <v/>
      </c>
      <c r="S147" s="5" t="str">
        <f t="shared" si="43"/>
        <v/>
      </c>
      <c r="T147" s="5" t="str">
        <f t="shared" si="44"/>
        <v/>
      </c>
      <c r="U147" s="5" t="str">
        <f t="shared" si="45"/>
        <v/>
      </c>
      <c r="V147" s="5" t="str">
        <f t="shared" si="46"/>
        <v/>
      </c>
      <c r="W147" s="5" t="str">
        <f t="shared" si="47"/>
        <v/>
      </c>
    </row>
    <row r="148" spans="1:23" x14ac:dyDescent="0.25">
      <c r="A148" s="5" cm="1">
        <f t="array" ref="A148">ROUNDDOWN(
_xlfn.IFS(R148="Crafted",
L148*K148*M148*P148*S148,
R148="Inorganic",
L148*I148*M148*(N148+O148+P148)*Q148*S148,
R148="Organic",
L148*J148*M148*(N148+O148+P148)*S148,
TRUE,0),2)</f>
        <v>0</v>
      </c>
      <c r="B148" s="5" t="str">
        <f t="shared" si="34"/>
        <v/>
      </c>
      <c r="E148" s="17">
        <v>0</v>
      </c>
      <c r="F148" s="17">
        <v>0</v>
      </c>
      <c r="G148" s="17">
        <v>0</v>
      </c>
      <c r="I148" s="5" t="str">
        <f t="shared" si="35"/>
        <v/>
      </c>
      <c r="J148" s="5" t="str">
        <f t="shared" si="36"/>
        <v/>
      </c>
      <c r="K148" s="5" t="str">
        <f t="shared" si="37"/>
        <v/>
      </c>
      <c r="L148" s="5" t="str">
        <f t="shared" si="38"/>
        <v/>
      </c>
      <c r="M148" s="5">
        <f t="shared" si="32"/>
        <v>1</v>
      </c>
      <c r="N148" s="5">
        <f t="shared" si="39"/>
        <v>0</v>
      </c>
      <c r="O148" s="5">
        <f t="shared" si="40"/>
        <v>0</v>
      </c>
      <c r="P148" s="5">
        <f t="shared" si="41"/>
        <v>0</v>
      </c>
      <c r="Q148" s="5">
        <f t="shared" si="33"/>
        <v>2</v>
      </c>
      <c r="R148" s="5" t="str">
        <f t="shared" si="42"/>
        <v/>
      </c>
      <c r="S148" s="5" t="str">
        <f t="shared" si="43"/>
        <v/>
      </c>
      <c r="T148" s="5" t="str">
        <f t="shared" si="44"/>
        <v/>
      </c>
      <c r="U148" s="5" t="str">
        <f t="shared" si="45"/>
        <v/>
      </c>
      <c r="V148" s="5" t="str">
        <f t="shared" si="46"/>
        <v/>
      </c>
      <c r="W148" s="5" t="str">
        <f t="shared" si="47"/>
        <v/>
      </c>
    </row>
    <row r="149" spans="1:23" x14ac:dyDescent="0.25">
      <c r="A149" s="5" cm="1">
        <f t="array" ref="A149">ROUNDDOWN(
_xlfn.IFS(R149="Crafted",
L149*K149*M149*P149*S149,
R149="Inorganic",
L149*I149*M149*(N149+O149+P149)*Q149*S149,
R149="Organic",
L149*J149*M149*(N149+O149+P149)*S149,
TRUE,0),2)</f>
        <v>0</v>
      </c>
      <c r="B149" s="5" t="str">
        <f t="shared" si="34"/>
        <v/>
      </c>
      <c r="E149" s="17">
        <v>0</v>
      </c>
      <c r="F149" s="17">
        <v>0</v>
      </c>
      <c r="G149" s="17">
        <v>0</v>
      </c>
      <c r="I149" s="5" t="str">
        <f t="shared" si="35"/>
        <v/>
      </c>
      <c r="J149" s="5" t="str">
        <f t="shared" si="36"/>
        <v/>
      </c>
      <c r="K149" s="5" t="str">
        <f t="shared" si="37"/>
        <v/>
      </c>
      <c r="L149" s="5" t="str">
        <f t="shared" si="38"/>
        <v/>
      </c>
      <c r="M149" s="5">
        <f t="shared" si="32"/>
        <v>1</v>
      </c>
      <c r="N149" s="5">
        <f t="shared" si="39"/>
        <v>0</v>
      </c>
      <c r="O149" s="5">
        <f t="shared" si="40"/>
        <v>0</v>
      </c>
      <c r="P149" s="5">
        <f t="shared" si="41"/>
        <v>0</v>
      </c>
      <c r="Q149" s="5">
        <f t="shared" si="33"/>
        <v>2</v>
      </c>
      <c r="R149" s="5" t="str">
        <f t="shared" si="42"/>
        <v/>
      </c>
      <c r="S149" s="5" t="str">
        <f t="shared" si="43"/>
        <v/>
      </c>
      <c r="T149" s="5" t="str">
        <f t="shared" si="44"/>
        <v/>
      </c>
      <c r="U149" s="5" t="str">
        <f t="shared" si="45"/>
        <v/>
      </c>
      <c r="V149" s="5" t="str">
        <f t="shared" si="46"/>
        <v/>
      </c>
      <c r="W149" s="5" t="str">
        <f t="shared" si="47"/>
        <v/>
      </c>
    </row>
    <row r="150" spans="1:23" x14ac:dyDescent="0.25">
      <c r="A150" s="5" cm="1">
        <f t="array" ref="A150">ROUNDDOWN(
_xlfn.IFS(R150="Crafted",
L150*K150*M150*P150*S150,
R150="Inorganic",
L150*I150*M150*(N150+O150+P150)*Q150*S150,
R150="Organic",
L150*J150*M150*(N150+O150+P150)*S150,
TRUE,0),2)</f>
        <v>0</v>
      </c>
      <c r="B150" s="5" t="str">
        <f t="shared" si="34"/>
        <v/>
      </c>
      <c r="E150" s="17">
        <v>0</v>
      </c>
      <c r="F150" s="17">
        <v>0</v>
      </c>
      <c r="G150" s="17">
        <v>0</v>
      </c>
      <c r="I150" s="5" t="str">
        <f t="shared" si="35"/>
        <v/>
      </c>
      <c r="J150" s="5" t="str">
        <f t="shared" si="36"/>
        <v/>
      </c>
      <c r="K150" s="5" t="str">
        <f t="shared" si="37"/>
        <v/>
      </c>
      <c r="L150" s="5" t="str">
        <f t="shared" si="38"/>
        <v/>
      </c>
      <c r="M150" s="5">
        <f t="shared" si="32"/>
        <v>1</v>
      </c>
      <c r="N150" s="5">
        <f t="shared" si="39"/>
        <v>0</v>
      </c>
      <c r="O150" s="5">
        <f t="shared" si="40"/>
        <v>0</v>
      </c>
      <c r="P150" s="5">
        <f t="shared" si="41"/>
        <v>0</v>
      </c>
      <c r="Q150" s="5">
        <f t="shared" si="33"/>
        <v>2</v>
      </c>
      <c r="R150" s="5" t="str">
        <f t="shared" si="42"/>
        <v/>
      </c>
      <c r="S150" s="5" t="str">
        <f t="shared" si="43"/>
        <v/>
      </c>
      <c r="T150" s="5" t="str">
        <f t="shared" si="44"/>
        <v/>
      </c>
      <c r="U150" s="5" t="str">
        <f t="shared" si="45"/>
        <v/>
      </c>
      <c r="V150" s="5" t="str">
        <f t="shared" si="46"/>
        <v/>
      </c>
      <c r="W150" s="5" t="str">
        <f t="shared" si="47"/>
        <v/>
      </c>
    </row>
    <row r="151" spans="1:23" x14ac:dyDescent="0.25">
      <c r="A151" s="5" cm="1">
        <f t="array" ref="A151">ROUNDDOWN(
_xlfn.IFS(R151="Crafted",
L151*K151*M151*P151*S151,
R151="Inorganic",
L151*I151*M151*(N151+O151+P151)*Q151*S151,
R151="Organic",
L151*J151*M151*(N151+O151+P151)*S151,
TRUE,0),2)</f>
        <v>0</v>
      </c>
      <c r="B151" s="5" t="str">
        <f t="shared" si="34"/>
        <v/>
      </c>
      <c r="E151" s="17">
        <v>0</v>
      </c>
      <c r="F151" s="17">
        <v>0</v>
      </c>
      <c r="G151" s="17">
        <v>0</v>
      </c>
      <c r="I151" s="5" t="str">
        <f t="shared" si="35"/>
        <v/>
      </c>
      <c r="J151" s="5" t="str">
        <f t="shared" si="36"/>
        <v/>
      </c>
      <c r="K151" s="5" t="str">
        <f t="shared" si="37"/>
        <v/>
      </c>
      <c r="L151" s="5" t="str">
        <f t="shared" si="38"/>
        <v/>
      </c>
      <c r="M151" s="5">
        <f t="shared" ref="M151:M214" si="48">IF($B$1="Yes",1.05,1)</f>
        <v>1</v>
      </c>
      <c r="N151" s="5">
        <f t="shared" si="39"/>
        <v>0</v>
      </c>
      <c r="O151" s="5">
        <f t="shared" si="40"/>
        <v>0</v>
      </c>
      <c r="P151" s="5">
        <f t="shared" si="41"/>
        <v>0</v>
      </c>
      <c r="Q151" s="5">
        <f t="shared" ref="Q151:Q214" si="49">IF($D$1="Yes",2,1)</f>
        <v>2</v>
      </c>
      <c r="R151" s="5" t="str">
        <f t="shared" si="42"/>
        <v/>
      </c>
      <c r="S151" s="5" t="str">
        <f t="shared" si="43"/>
        <v/>
      </c>
      <c r="T151" s="5" t="str">
        <f t="shared" si="44"/>
        <v/>
      </c>
      <c r="U151" s="5" t="str">
        <f t="shared" si="45"/>
        <v/>
      </c>
      <c r="V151" s="5" t="str">
        <f t="shared" si="46"/>
        <v/>
      </c>
      <c r="W151" s="5" t="str">
        <f t="shared" si="47"/>
        <v/>
      </c>
    </row>
    <row r="152" spans="1:23" x14ac:dyDescent="0.25">
      <c r="A152" s="5" cm="1">
        <f t="array" ref="A152">ROUNDDOWN(
_xlfn.IFS(R152="Crafted",
L152*K152*M152*P152*S152,
R152="Inorganic",
L152*I152*M152*(N152+O152+P152)*Q152*S152,
R152="Organic",
L152*J152*M152*(N152+O152+P152)*S152,
TRUE,0),2)</f>
        <v>0</v>
      </c>
      <c r="B152" s="5" t="str">
        <f t="shared" si="34"/>
        <v/>
      </c>
      <c r="E152" s="17">
        <v>0</v>
      </c>
      <c r="F152" s="17">
        <v>0</v>
      </c>
      <c r="G152" s="17">
        <v>0</v>
      </c>
      <c r="I152" s="5" t="str">
        <f t="shared" si="35"/>
        <v/>
      </c>
      <c r="J152" s="5" t="str">
        <f t="shared" si="36"/>
        <v/>
      </c>
      <c r="K152" s="5" t="str">
        <f t="shared" si="37"/>
        <v/>
      </c>
      <c r="L152" s="5" t="str">
        <f t="shared" si="38"/>
        <v/>
      </c>
      <c r="M152" s="5">
        <f t="shared" si="48"/>
        <v>1</v>
      </c>
      <c r="N152" s="5">
        <f t="shared" si="39"/>
        <v>0</v>
      </c>
      <c r="O152" s="5">
        <f t="shared" si="40"/>
        <v>0</v>
      </c>
      <c r="P152" s="5">
        <f t="shared" si="41"/>
        <v>0</v>
      </c>
      <c r="Q152" s="5">
        <f t="shared" si="49"/>
        <v>2</v>
      </c>
      <c r="R152" s="5" t="str">
        <f t="shared" si="42"/>
        <v/>
      </c>
      <c r="S152" s="5" t="str">
        <f t="shared" si="43"/>
        <v/>
      </c>
      <c r="T152" s="5" t="str">
        <f t="shared" si="44"/>
        <v/>
      </c>
      <c r="U152" s="5" t="str">
        <f t="shared" si="45"/>
        <v/>
      </c>
      <c r="V152" s="5" t="str">
        <f t="shared" si="46"/>
        <v/>
      </c>
      <c r="W152" s="5" t="str">
        <f t="shared" si="47"/>
        <v/>
      </c>
    </row>
    <row r="153" spans="1:23" x14ac:dyDescent="0.25">
      <c r="A153" s="5" cm="1">
        <f t="array" ref="A153">ROUNDDOWN(
_xlfn.IFS(R153="Crafted",
L153*K153*M153*P153*S153,
R153="Inorganic",
L153*I153*M153*(N153+O153+P153)*Q153*S153,
R153="Organic",
L153*J153*M153*(N153+O153+P153)*S153,
TRUE,0),2)</f>
        <v>0</v>
      </c>
      <c r="B153" s="5" t="str">
        <f t="shared" si="34"/>
        <v/>
      </c>
      <c r="E153" s="17">
        <v>0</v>
      </c>
      <c r="F153" s="17">
        <v>0</v>
      </c>
      <c r="G153" s="17">
        <v>0</v>
      </c>
      <c r="I153" s="5" t="str">
        <f t="shared" si="35"/>
        <v/>
      </c>
      <c r="J153" s="5" t="str">
        <f t="shared" si="36"/>
        <v/>
      </c>
      <c r="K153" s="5" t="str">
        <f t="shared" si="37"/>
        <v/>
      </c>
      <c r="L153" s="5" t="str">
        <f t="shared" si="38"/>
        <v/>
      </c>
      <c r="M153" s="5">
        <f t="shared" si="48"/>
        <v>1</v>
      </c>
      <c r="N153" s="5">
        <f t="shared" si="39"/>
        <v>0</v>
      </c>
      <c r="O153" s="5">
        <f t="shared" si="40"/>
        <v>0</v>
      </c>
      <c r="P153" s="5">
        <f t="shared" si="41"/>
        <v>0</v>
      </c>
      <c r="Q153" s="5">
        <f t="shared" si="49"/>
        <v>2</v>
      </c>
      <c r="R153" s="5" t="str">
        <f t="shared" si="42"/>
        <v/>
      </c>
      <c r="S153" s="5" t="str">
        <f t="shared" si="43"/>
        <v/>
      </c>
      <c r="T153" s="5" t="str">
        <f t="shared" si="44"/>
        <v/>
      </c>
      <c r="U153" s="5" t="str">
        <f t="shared" si="45"/>
        <v/>
      </c>
      <c r="V153" s="5" t="str">
        <f t="shared" si="46"/>
        <v/>
      </c>
      <c r="W153" s="5" t="str">
        <f t="shared" si="47"/>
        <v/>
      </c>
    </row>
    <row r="154" spans="1:23" x14ac:dyDescent="0.25">
      <c r="A154" s="5" cm="1">
        <f t="array" ref="A154">ROUNDDOWN(
_xlfn.IFS(R154="Crafted",
L154*K154*M154*P154*S154,
R154="Inorganic",
L154*I154*M154*(N154+O154+P154)*Q154*S154,
R154="Organic",
L154*J154*M154*(N154+O154+P154)*S154,
TRUE,0),2)</f>
        <v>0</v>
      </c>
      <c r="B154" s="5" t="str">
        <f t="shared" si="34"/>
        <v/>
      </c>
      <c r="E154" s="17">
        <v>0</v>
      </c>
      <c r="F154" s="17">
        <v>0</v>
      </c>
      <c r="G154" s="17">
        <v>0</v>
      </c>
      <c r="I154" s="5" t="str">
        <f t="shared" si="35"/>
        <v/>
      </c>
      <c r="J154" s="5" t="str">
        <f t="shared" si="36"/>
        <v/>
      </c>
      <c r="K154" s="5" t="str">
        <f t="shared" si="37"/>
        <v/>
      </c>
      <c r="L154" s="5" t="str">
        <f t="shared" si="38"/>
        <v/>
      </c>
      <c r="M154" s="5">
        <f t="shared" si="48"/>
        <v>1</v>
      </c>
      <c r="N154" s="5">
        <f t="shared" si="39"/>
        <v>0</v>
      </c>
      <c r="O154" s="5">
        <f t="shared" si="40"/>
        <v>0</v>
      </c>
      <c r="P154" s="5">
        <f t="shared" si="41"/>
        <v>0</v>
      </c>
      <c r="Q154" s="5">
        <f t="shared" si="49"/>
        <v>2</v>
      </c>
      <c r="R154" s="5" t="str">
        <f t="shared" si="42"/>
        <v/>
      </c>
      <c r="S154" s="5" t="str">
        <f t="shared" si="43"/>
        <v/>
      </c>
      <c r="T154" s="5" t="str">
        <f t="shared" si="44"/>
        <v/>
      </c>
      <c r="U154" s="5" t="str">
        <f t="shared" si="45"/>
        <v/>
      </c>
      <c r="V154" s="5" t="str">
        <f t="shared" si="46"/>
        <v/>
      </c>
      <c r="W154" s="5" t="str">
        <f t="shared" si="47"/>
        <v/>
      </c>
    </row>
    <row r="155" spans="1:23" x14ac:dyDescent="0.25">
      <c r="A155" s="5" cm="1">
        <f t="array" ref="A155">ROUNDDOWN(
_xlfn.IFS(R155="Crafted",
L155*K155*M155*P155*S155,
R155="Inorganic",
L155*I155*M155*(N155+O155+P155)*Q155*S155,
R155="Organic",
L155*J155*M155*(N155+O155+P155)*S155,
TRUE,0),2)</f>
        <v>0</v>
      </c>
      <c r="B155" s="5" t="str">
        <f t="shared" si="34"/>
        <v/>
      </c>
      <c r="E155" s="17">
        <v>0</v>
      </c>
      <c r="F155" s="17">
        <v>0</v>
      </c>
      <c r="G155" s="17">
        <v>0</v>
      </c>
      <c r="I155" s="5" t="str">
        <f t="shared" si="35"/>
        <v/>
      </c>
      <c r="J155" s="5" t="str">
        <f t="shared" si="36"/>
        <v/>
      </c>
      <c r="K155" s="5" t="str">
        <f t="shared" si="37"/>
        <v/>
      </c>
      <c r="L155" s="5" t="str">
        <f t="shared" si="38"/>
        <v/>
      </c>
      <c r="M155" s="5">
        <f t="shared" si="48"/>
        <v>1</v>
      </c>
      <c r="N155" s="5">
        <f t="shared" si="39"/>
        <v>0</v>
      </c>
      <c r="O155" s="5">
        <f t="shared" si="40"/>
        <v>0</v>
      </c>
      <c r="P155" s="5">
        <f t="shared" si="41"/>
        <v>0</v>
      </c>
      <c r="Q155" s="5">
        <f t="shared" si="49"/>
        <v>2</v>
      </c>
      <c r="R155" s="5" t="str">
        <f t="shared" si="42"/>
        <v/>
      </c>
      <c r="S155" s="5" t="str">
        <f t="shared" si="43"/>
        <v/>
      </c>
      <c r="T155" s="5" t="str">
        <f t="shared" si="44"/>
        <v/>
      </c>
      <c r="U155" s="5" t="str">
        <f t="shared" si="45"/>
        <v/>
      </c>
      <c r="V155" s="5" t="str">
        <f t="shared" si="46"/>
        <v/>
      </c>
      <c r="W155" s="5" t="str">
        <f t="shared" si="47"/>
        <v/>
      </c>
    </row>
    <row r="156" spans="1:23" x14ac:dyDescent="0.25">
      <c r="A156" s="5" cm="1">
        <f t="array" ref="A156">ROUNDDOWN(
_xlfn.IFS(R156="Crafted",
L156*K156*M156*P156*S156,
R156="Inorganic",
L156*I156*M156*(N156+O156+P156)*Q156*S156,
R156="Organic",
L156*J156*M156*(N156+O156+P156)*S156,
TRUE,0),2)</f>
        <v>0</v>
      </c>
      <c r="B156" s="5" t="str">
        <f t="shared" si="34"/>
        <v/>
      </c>
      <c r="E156" s="17">
        <v>0</v>
      </c>
      <c r="F156" s="17">
        <v>0</v>
      </c>
      <c r="G156" s="17">
        <v>0</v>
      </c>
      <c r="I156" s="5" t="str">
        <f t="shared" si="35"/>
        <v/>
      </c>
      <c r="J156" s="5" t="str">
        <f t="shared" si="36"/>
        <v/>
      </c>
      <c r="K156" s="5" t="str">
        <f t="shared" si="37"/>
        <v/>
      </c>
      <c r="L156" s="5" t="str">
        <f t="shared" si="38"/>
        <v/>
      </c>
      <c r="M156" s="5">
        <f t="shared" si="48"/>
        <v>1</v>
      </c>
      <c r="N156" s="5">
        <f t="shared" si="39"/>
        <v>0</v>
      </c>
      <c r="O156" s="5">
        <f t="shared" si="40"/>
        <v>0</v>
      </c>
      <c r="P156" s="5">
        <f t="shared" si="41"/>
        <v>0</v>
      </c>
      <c r="Q156" s="5">
        <f t="shared" si="49"/>
        <v>2</v>
      </c>
      <c r="R156" s="5" t="str">
        <f t="shared" si="42"/>
        <v/>
      </c>
      <c r="S156" s="5" t="str">
        <f t="shared" si="43"/>
        <v/>
      </c>
      <c r="T156" s="5" t="str">
        <f t="shared" si="44"/>
        <v/>
      </c>
      <c r="U156" s="5" t="str">
        <f t="shared" si="45"/>
        <v/>
      </c>
      <c r="V156" s="5" t="str">
        <f t="shared" si="46"/>
        <v/>
      </c>
      <c r="W156" s="5" t="str">
        <f t="shared" si="47"/>
        <v/>
      </c>
    </row>
    <row r="157" spans="1:23" x14ac:dyDescent="0.25">
      <c r="A157" s="5" cm="1">
        <f t="array" ref="A157">ROUNDDOWN(
_xlfn.IFS(R157="Crafted",
L157*K157*M157*P157*S157,
R157="Inorganic",
L157*I157*M157*(N157+O157+P157)*Q157*S157,
R157="Organic",
L157*J157*M157*(N157+O157+P157)*S157,
TRUE,0),2)</f>
        <v>0</v>
      </c>
      <c r="B157" s="5" t="str">
        <f t="shared" si="34"/>
        <v/>
      </c>
      <c r="E157" s="17">
        <v>0</v>
      </c>
      <c r="F157" s="17">
        <v>0</v>
      </c>
      <c r="G157" s="17">
        <v>0</v>
      </c>
      <c r="I157" s="5" t="str">
        <f t="shared" si="35"/>
        <v/>
      </c>
      <c r="J157" s="5" t="str">
        <f t="shared" si="36"/>
        <v/>
      </c>
      <c r="K157" s="5" t="str">
        <f t="shared" si="37"/>
        <v/>
      </c>
      <c r="L157" s="5" t="str">
        <f t="shared" si="38"/>
        <v/>
      </c>
      <c r="M157" s="5">
        <f t="shared" si="48"/>
        <v>1</v>
      </c>
      <c r="N157" s="5">
        <f t="shared" si="39"/>
        <v>0</v>
      </c>
      <c r="O157" s="5">
        <f t="shared" si="40"/>
        <v>0</v>
      </c>
      <c r="P157" s="5">
        <f t="shared" si="41"/>
        <v>0</v>
      </c>
      <c r="Q157" s="5">
        <f t="shared" si="49"/>
        <v>2</v>
      </c>
      <c r="R157" s="5" t="str">
        <f t="shared" si="42"/>
        <v/>
      </c>
      <c r="S157" s="5" t="str">
        <f t="shared" si="43"/>
        <v/>
      </c>
      <c r="T157" s="5" t="str">
        <f t="shared" si="44"/>
        <v/>
      </c>
      <c r="U157" s="5" t="str">
        <f t="shared" si="45"/>
        <v/>
      </c>
      <c r="V157" s="5" t="str">
        <f t="shared" si="46"/>
        <v/>
      </c>
      <c r="W157" s="5" t="str">
        <f t="shared" si="47"/>
        <v/>
      </c>
    </row>
    <row r="158" spans="1:23" x14ac:dyDescent="0.25">
      <c r="A158" s="5" cm="1">
        <f t="array" ref="A158">ROUNDDOWN(
_xlfn.IFS(R158="Crafted",
L158*K158*M158*P158*S158,
R158="Inorganic",
L158*I158*M158*(N158+O158+P158)*Q158*S158,
R158="Organic",
L158*J158*M158*(N158+O158+P158)*S158,
TRUE,0),2)</f>
        <v>0</v>
      </c>
      <c r="B158" s="5" t="str">
        <f t="shared" si="34"/>
        <v/>
      </c>
      <c r="E158" s="17">
        <v>0</v>
      </c>
      <c r="F158" s="17">
        <v>0</v>
      </c>
      <c r="G158" s="17">
        <v>0</v>
      </c>
      <c r="I158" s="5" t="str">
        <f t="shared" si="35"/>
        <v/>
      </c>
      <c r="J158" s="5" t="str">
        <f t="shared" si="36"/>
        <v/>
      </c>
      <c r="K158" s="5" t="str">
        <f t="shared" si="37"/>
        <v/>
      </c>
      <c r="L158" s="5" t="str">
        <f t="shared" si="38"/>
        <v/>
      </c>
      <c r="M158" s="5">
        <f t="shared" si="48"/>
        <v>1</v>
      </c>
      <c r="N158" s="5">
        <f t="shared" si="39"/>
        <v>0</v>
      </c>
      <c r="O158" s="5">
        <f t="shared" si="40"/>
        <v>0</v>
      </c>
      <c r="P158" s="5">
        <f t="shared" si="41"/>
        <v>0</v>
      </c>
      <c r="Q158" s="5">
        <f t="shared" si="49"/>
        <v>2</v>
      </c>
      <c r="R158" s="5" t="str">
        <f t="shared" si="42"/>
        <v/>
      </c>
      <c r="S158" s="5" t="str">
        <f t="shared" si="43"/>
        <v/>
      </c>
      <c r="T158" s="5" t="str">
        <f t="shared" si="44"/>
        <v/>
      </c>
      <c r="U158" s="5" t="str">
        <f t="shared" si="45"/>
        <v/>
      </c>
      <c r="V158" s="5" t="str">
        <f t="shared" si="46"/>
        <v/>
      </c>
      <c r="W158" s="5" t="str">
        <f t="shared" si="47"/>
        <v/>
      </c>
    </row>
    <row r="159" spans="1:23" x14ac:dyDescent="0.25">
      <c r="A159" s="5" cm="1">
        <f t="array" ref="A159">ROUNDDOWN(
_xlfn.IFS(R159="Crafted",
L159*K159*M159*P159*S159,
R159="Inorganic",
L159*I159*M159*(N159+O159+P159)*Q159*S159,
R159="Organic",
L159*J159*M159*(N159+O159+P159)*S159,
TRUE,0),2)</f>
        <v>0</v>
      </c>
      <c r="B159" s="5" t="str">
        <f t="shared" si="34"/>
        <v/>
      </c>
      <c r="E159" s="17">
        <v>0</v>
      </c>
      <c r="F159" s="17">
        <v>0</v>
      </c>
      <c r="G159" s="17">
        <v>0</v>
      </c>
      <c r="I159" s="5" t="str">
        <f t="shared" si="35"/>
        <v/>
      </c>
      <c r="J159" s="5" t="str">
        <f t="shared" si="36"/>
        <v/>
      </c>
      <c r="K159" s="5" t="str">
        <f t="shared" si="37"/>
        <v/>
      </c>
      <c r="L159" s="5" t="str">
        <f t="shared" si="38"/>
        <v/>
      </c>
      <c r="M159" s="5">
        <f t="shared" si="48"/>
        <v>1</v>
      </c>
      <c r="N159" s="5">
        <f t="shared" si="39"/>
        <v>0</v>
      </c>
      <c r="O159" s="5">
        <f t="shared" si="40"/>
        <v>0</v>
      </c>
      <c r="P159" s="5">
        <f t="shared" si="41"/>
        <v>0</v>
      </c>
      <c r="Q159" s="5">
        <f t="shared" si="49"/>
        <v>2</v>
      </c>
      <c r="R159" s="5" t="str">
        <f t="shared" si="42"/>
        <v/>
      </c>
      <c r="S159" s="5" t="str">
        <f t="shared" si="43"/>
        <v/>
      </c>
      <c r="T159" s="5" t="str">
        <f t="shared" si="44"/>
        <v/>
      </c>
      <c r="U159" s="5" t="str">
        <f t="shared" si="45"/>
        <v/>
      </c>
      <c r="V159" s="5" t="str">
        <f t="shared" si="46"/>
        <v/>
      </c>
      <c r="W159" s="5" t="str">
        <f t="shared" si="47"/>
        <v/>
      </c>
    </row>
    <row r="160" spans="1:23" x14ac:dyDescent="0.25">
      <c r="A160" s="5" cm="1">
        <f t="array" ref="A160">ROUNDDOWN(
_xlfn.IFS(R160="Crafted",
L160*K160*M160*P160*S160,
R160="Inorganic",
L160*I160*M160*(N160+O160+P160)*Q160*S160,
R160="Organic",
L160*J160*M160*(N160+O160+P160)*S160,
TRUE,0),2)</f>
        <v>0</v>
      </c>
      <c r="B160" s="5" t="str">
        <f t="shared" si="34"/>
        <v/>
      </c>
      <c r="E160" s="17">
        <v>0</v>
      </c>
      <c r="F160" s="17">
        <v>0</v>
      </c>
      <c r="G160" s="17">
        <v>0</v>
      </c>
      <c r="I160" s="5" t="str">
        <f t="shared" si="35"/>
        <v/>
      </c>
      <c r="J160" s="5" t="str">
        <f t="shared" si="36"/>
        <v/>
      </c>
      <c r="K160" s="5" t="str">
        <f t="shared" si="37"/>
        <v/>
      </c>
      <c r="L160" s="5" t="str">
        <f t="shared" si="38"/>
        <v/>
      </c>
      <c r="M160" s="5">
        <f t="shared" si="48"/>
        <v>1</v>
      </c>
      <c r="N160" s="5">
        <f t="shared" si="39"/>
        <v>0</v>
      </c>
      <c r="O160" s="5">
        <f t="shared" si="40"/>
        <v>0</v>
      </c>
      <c r="P160" s="5">
        <f t="shared" si="41"/>
        <v>0</v>
      </c>
      <c r="Q160" s="5">
        <f t="shared" si="49"/>
        <v>2</v>
      </c>
      <c r="R160" s="5" t="str">
        <f t="shared" si="42"/>
        <v/>
      </c>
      <c r="S160" s="5" t="str">
        <f t="shared" si="43"/>
        <v/>
      </c>
      <c r="T160" s="5" t="str">
        <f t="shared" si="44"/>
        <v/>
      </c>
      <c r="U160" s="5" t="str">
        <f t="shared" si="45"/>
        <v/>
      </c>
      <c r="V160" s="5" t="str">
        <f t="shared" si="46"/>
        <v/>
      </c>
      <c r="W160" s="5" t="str">
        <f t="shared" si="47"/>
        <v/>
      </c>
    </row>
    <row r="161" spans="1:23" x14ac:dyDescent="0.25">
      <c r="A161" s="5" cm="1">
        <f t="array" ref="A161">ROUNDDOWN(
_xlfn.IFS(R161="Crafted",
L161*K161*M161*P161*S161,
R161="Inorganic",
L161*I161*M161*(N161+O161+P161)*Q161*S161,
R161="Organic",
L161*J161*M161*(N161+O161+P161)*S161,
TRUE,0),2)</f>
        <v>0</v>
      </c>
      <c r="B161" s="5" t="str">
        <f t="shared" si="34"/>
        <v/>
      </c>
      <c r="E161" s="17">
        <v>0</v>
      </c>
      <c r="F161" s="17">
        <v>0</v>
      </c>
      <c r="G161" s="17">
        <v>0</v>
      </c>
      <c r="I161" s="5" t="str">
        <f t="shared" si="35"/>
        <v/>
      </c>
      <c r="J161" s="5" t="str">
        <f t="shared" si="36"/>
        <v/>
      </c>
      <c r="K161" s="5" t="str">
        <f t="shared" si="37"/>
        <v/>
      </c>
      <c r="L161" s="5" t="str">
        <f t="shared" si="38"/>
        <v/>
      </c>
      <c r="M161" s="5">
        <f t="shared" si="48"/>
        <v>1</v>
      </c>
      <c r="N161" s="5">
        <f t="shared" si="39"/>
        <v>0</v>
      </c>
      <c r="O161" s="5">
        <f t="shared" si="40"/>
        <v>0</v>
      </c>
      <c r="P161" s="5">
        <f t="shared" si="41"/>
        <v>0</v>
      </c>
      <c r="Q161" s="5">
        <f t="shared" si="49"/>
        <v>2</v>
      </c>
      <c r="R161" s="5" t="str">
        <f t="shared" si="42"/>
        <v/>
      </c>
      <c r="S161" s="5" t="str">
        <f t="shared" si="43"/>
        <v/>
      </c>
      <c r="T161" s="5" t="str">
        <f t="shared" si="44"/>
        <v/>
      </c>
      <c r="U161" s="5" t="str">
        <f t="shared" si="45"/>
        <v/>
      </c>
      <c r="V161" s="5" t="str">
        <f t="shared" si="46"/>
        <v/>
      </c>
      <c r="W161" s="5" t="str">
        <f t="shared" si="47"/>
        <v/>
      </c>
    </row>
    <row r="162" spans="1:23" x14ac:dyDescent="0.25">
      <c r="A162" s="5" cm="1">
        <f t="array" ref="A162">ROUNDDOWN(
_xlfn.IFS(R162="Crafted",
L162*K162*M162*P162*S162,
R162="Inorganic",
L162*I162*M162*(N162+O162+P162)*Q162*S162,
R162="Organic",
L162*J162*M162*(N162+O162+P162)*S162,
TRUE,0),2)</f>
        <v>0</v>
      </c>
      <c r="B162" s="5" t="str">
        <f t="shared" si="34"/>
        <v/>
      </c>
      <c r="E162" s="17">
        <v>0</v>
      </c>
      <c r="F162" s="17">
        <v>0</v>
      </c>
      <c r="G162" s="17">
        <v>0</v>
      </c>
      <c r="I162" s="5" t="str">
        <f t="shared" si="35"/>
        <v/>
      </c>
      <c r="J162" s="5" t="str">
        <f t="shared" si="36"/>
        <v/>
      </c>
      <c r="K162" s="5" t="str">
        <f t="shared" si="37"/>
        <v/>
      </c>
      <c r="L162" s="5" t="str">
        <f t="shared" si="38"/>
        <v/>
      </c>
      <c r="M162" s="5">
        <f t="shared" si="48"/>
        <v>1</v>
      </c>
      <c r="N162" s="5">
        <f t="shared" si="39"/>
        <v>0</v>
      </c>
      <c r="O162" s="5">
        <f t="shared" si="40"/>
        <v>0</v>
      </c>
      <c r="P162" s="5">
        <f t="shared" si="41"/>
        <v>0</v>
      </c>
      <c r="Q162" s="5">
        <f t="shared" si="49"/>
        <v>2</v>
      </c>
      <c r="R162" s="5" t="str">
        <f t="shared" si="42"/>
        <v/>
      </c>
      <c r="S162" s="5" t="str">
        <f t="shared" si="43"/>
        <v/>
      </c>
      <c r="T162" s="5" t="str">
        <f t="shared" si="44"/>
        <v/>
      </c>
      <c r="U162" s="5" t="str">
        <f t="shared" si="45"/>
        <v/>
      </c>
      <c r="V162" s="5" t="str">
        <f t="shared" si="46"/>
        <v/>
      </c>
      <c r="W162" s="5" t="str">
        <f t="shared" si="47"/>
        <v/>
      </c>
    </row>
    <row r="163" spans="1:23" x14ac:dyDescent="0.25">
      <c r="A163" s="5" cm="1">
        <f t="array" ref="A163">ROUNDDOWN(
_xlfn.IFS(R163="Crafted",
L163*K163*M163*P163*S163,
R163="Inorganic",
L163*I163*M163*(N163+O163+P163)*Q163*S163,
R163="Organic",
L163*J163*M163*(N163+O163+P163)*S163,
TRUE,0),2)</f>
        <v>0</v>
      </c>
      <c r="B163" s="5" t="str">
        <f t="shared" si="34"/>
        <v/>
      </c>
      <c r="E163" s="17">
        <v>0</v>
      </c>
      <c r="F163" s="17">
        <v>0</v>
      </c>
      <c r="G163" s="17">
        <v>0</v>
      </c>
      <c r="I163" s="5" t="str">
        <f t="shared" si="35"/>
        <v/>
      </c>
      <c r="J163" s="5" t="str">
        <f t="shared" si="36"/>
        <v/>
      </c>
      <c r="K163" s="5" t="str">
        <f t="shared" si="37"/>
        <v/>
      </c>
      <c r="L163" s="5" t="str">
        <f t="shared" si="38"/>
        <v/>
      </c>
      <c r="M163" s="5">
        <f t="shared" si="48"/>
        <v>1</v>
      </c>
      <c r="N163" s="5">
        <f t="shared" si="39"/>
        <v>0</v>
      </c>
      <c r="O163" s="5">
        <f t="shared" si="40"/>
        <v>0</v>
      </c>
      <c r="P163" s="5">
        <f t="shared" si="41"/>
        <v>0</v>
      </c>
      <c r="Q163" s="5">
        <f t="shared" si="49"/>
        <v>2</v>
      </c>
      <c r="R163" s="5" t="str">
        <f t="shared" si="42"/>
        <v/>
      </c>
      <c r="S163" s="5" t="str">
        <f t="shared" si="43"/>
        <v/>
      </c>
      <c r="T163" s="5" t="str">
        <f t="shared" si="44"/>
        <v/>
      </c>
      <c r="U163" s="5" t="str">
        <f t="shared" si="45"/>
        <v/>
      </c>
      <c r="V163" s="5" t="str">
        <f t="shared" si="46"/>
        <v/>
      </c>
      <c r="W163" s="5" t="str">
        <f t="shared" si="47"/>
        <v/>
      </c>
    </row>
    <row r="164" spans="1:23" x14ac:dyDescent="0.25">
      <c r="A164" s="5" cm="1">
        <f t="array" ref="A164">ROUNDDOWN(
_xlfn.IFS(R164="Crafted",
L164*K164*M164*P164*S164,
R164="Inorganic",
L164*I164*M164*(N164+O164+P164)*Q164*S164,
R164="Organic",
L164*J164*M164*(N164+O164+P164)*S164,
TRUE,0),2)</f>
        <v>0</v>
      </c>
      <c r="B164" s="5" t="str">
        <f t="shared" si="34"/>
        <v/>
      </c>
      <c r="E164" s="17">
        <v>0</v>
      </c>
      <c r="F164" s="17">
        <v>0</v>
      </c>
      <c r="G164" s="17">
        <v>0</v>
      </c>
      <c r="I164" s="5" t="str">
        <f t="shared" si="35"/>
        <v/>
      </c>
      <c r="J164" s="5" t="str">
        <f t="shared" si="36"/>
        <v/>
      </c>
      <c r="K164" s="5" t="str">
        <f t="shared" si="37"/>
        <v/>
      </c>
      <c r="L164" s="5" t="str">
        <f t="shared" si="38"/>
        <v/>
      </c>
      <c r="M164" s="5">
        <f t="shared" si="48"/>
        <v>1</v>
      </c>
      <c r="N164" s="5">
        <f t="shared" si="39"/>
        <v>0</v>
      </c>
      <c r="O164" s="5">
        <f t="shared" si="40"/>
        <v>0</v>
      </c>
      <c r="P164" s="5">
        <f t="shared" si="41"/>
        <v>0</v>
      </c>
      <c r="Q164" s="5">
        <f t="shared" si="49"/>
        <v>2</v>
      </c>
      <c r="R164" s="5" t="str">
        <f t="shared" si="42"/>
        <v/>
      </c>
      <c r="S164" s="5" t="str">
        <f t="shared" si="43"/>
        <v/>
      </c>
      <c r="T164" s="5" t="str">
        <f t="shared" si="44"/>
        <v/>
      </c>
      <c r="U164" s="5" t="str">
        <f t="shared" si="45"/>
        <v/>
      </c>
      <c r="V164" s="5" t="str">
        <f t="shared" si="46"/>
        <v/>
      </c>
      <c r="W164" s="5" t="str">
        <f t="shared" si="47"/>
        <v/>
      </c>
    </row>
    <row r="165" spans="1:23" x14ac:dyDescent="0.25">
      <c r="A165" s="5" cm="1">
        <f t="array" ref="A165">ROUNDDOWN(
_xlfn.IFS(R165="Crafted",
L165*K165*M165*P165*S165,
R165="Inorganic",
L165*I165*M165*(N165+O165+P165)*Q165*S165,
R165="Organic",
L165*J165*M165*(N165+O165+P165)*S165,
TRUE,0),2)</f>
        <v>0</v>
      </c>
      <c r="B165" s="5" t="str">
        <f t="shared" si="34"/>
        <v/>
      </c>
      <c r="E165" s="17">
        <v>0</v>
      </c>
      <c r="F165" s="17">
        <v>0</v>
      </c>
      <c r="G165" s="17">
        <v>0</v>
      </c>
      <c r="I165" s="5" t="str">
        <f t="shared" si="35"/>
        <v/>
      </c>
      <c r="J165" s="5" t="str">
        <f t="shared" si="36"/>
        <v/>
      </c>
      <c r="K165" s="5" t="str">
        <f t="shared" si="37"/>
        <v/>
      </c>
      <c r="L165" s="5" t="str">
        <f t="shared" si="38"/>
        <v/>
      </c>
      <c r="M165" s="5">
        <f t="shared" si="48"/>
        <v>1</v>
      </c>
      <c r="N165" s="5">
        <f t="shared" si="39"/>
        <v>0</v>
      </c>
      <c r="O165" s="5">
        <f t="shared" si="40"/>
        <v>0</v>
      </c>
      <c r="P165" s="5">
        <f t="shared" si="41"/>
        <v>0</v>
      </c>
      <c r="Q165" s="5">
        <f t="shared" si="49"/>
        <v>2</v>
      </c>
      <c r="R165" s="5" t="str">
        <f t="shared" si="42"/>
        <v/>
      </c>
      <c r="S165" s="5" t="str">
        <f t="shared" si="43"/>
        <v/>
      </c>
      <c r="T165" s="5" t="str">
        <f t="shared" si="44"/>
        <v/>
      </c>
      <c r="U165" s="5" t="str">
        <f t="shared" si="45"/>
        <v/>
      </c>
      <c r="V165" s="5" t="str">
        <f t="shared" si="46"/>
        <v/>
      </c>
      <c r="W165" s="5" t="str">
        <f t="shared" si="47"/>
        <v/>
      </c>
    </row>
    <row r="166" spans="1:23" x14ac:dyDescent="0.25">
      <c r="A166" s="5" cm="1">
        <f t="array" ref="A166">ROUNDDOWN(
_xlfn.IFS(R166="Crafted",
L166*K166*M166*P166*S166,
R166="Inorganic",
L166*I166*M166*(N166+O166+P166)*Q166*S166,
R166="Organic",
L166*J166*M166*(N166+O166+P166)*S166,
TRUE,0),2)</f>
        <v>0</v>
      </c>
      <c r="B166" s="5" t="str">
        <f t="shared" si="34"/>
        <v/>
      </c>
      <c r="E166" s="17">
        <v>0</v>
      </c>
      <c r="F166" s="17">
        <v>0</v>
      </c>
      <c r="G166" s="17">
        <v>0</v>
      </c>
      <c r="I166" s="5" t="str">
        <f t="shared" si="35"/>
        <v/>
      </c>
      <c r="J166" s="5" t="str">
        <f t="shared" si="36"/>
        <v/>
      </c>
      <c r="K166" s="5" t="str">
        <f t="shared" si="37"/>
        <v/>
      </c>
      <c r="L166" s="5" t="str">
        <f t="shared" si="38"/>
        <v/>
      </c>
      <c r="M166" s="5">
        <f t="shared" si="48"/>
        <v>1</v>
      </c>
      <c r="N166" s="5">
        <f t="shared" si="39"/>
        <v>0</v>
      </c>
      <c r="O166" s="5">
        <f t="shared" si="40"/>
        <v>0</v>
      </c>
      <c r="P166" s="5">
        <f t="shared" si="41"/>
        <v>0</v>
      </c>
      <c r="Q166" s="5">
        <f t="shared" si="49"/>
        <v>2</v>
      </c>
      <c r="R166" s="5" t="str">
        <f t="shared" si="42"/>
        <v/>
      </c>
      <c r="S166" s="5" t="str">
        <f t="shared" si="43"/>
        <v/>
      </c>
      <c r="T166" s="5" t="str">
        <f t="shared" si="44"/>
        <v/>
      </c>
      <c r="U166" s="5" t="str">
        <f t="shared" si="45"/>
        <v/>
      </c>
      <c r="V166" s="5" t="str">
        <f t="shared" si="46"/>
        <v/>
      </c>
      <c r="W166" s="5" t="str">
        <f t="shared" si="47"/>
        <v/>
      </c>
    </row>
    <row r="167" spans="1:23" x14ac:dyDescent="0.25">
      <c r="A167" s="5" cm="1">
        <f t="array" ref="A167">ROUNDDOWN(
_xlfn.IFS(R167="Crafted",
L167*K167*M167*P167*S167,
R167="Inorganic",
L167*I167*M167*(N167+O167+P167)*Q167*S167,
R167="Organic",
L167*J167*M167*(N167+O167+P167)*S167,
TRUE,0),2)</f>
        <v>0</v>
      </c>
      <c r="B167" s="5" t="str">
        <f t="shared" si="34"/>
        <v/>
      </c>
      <c r="E167" s="17">
        <v>0</v>
      </c>
      <c r="F167" s="17">
        <v>0</v>
      </c>
      <c r="G167" s="17">
        <v>0</v>
      </c>
      <c r="I167" s="5" t="str">
        <f t="shared" si="35"/>
        <v/>
      </c>
      <c r="J167" s="5" t="str">
        <f t="shared" si="36"/>
        <v/>
      </c>
      <c r="K167" s="5" t="str">
        <f t="shared" si="37"/>
        <v/>
      </c>
      <c r="L167" s="5" t="str">
        <f t="shared" si="38"/>
        <v/>
      </c>
      <c r="M167" s="5">
        <f t="shared" si="48"/>
        <v>1</v>
      </c>
      <c r="N167" s="5">
        <f t="shared" si="39"/>
        <v>0</v>
      </c>
      <c r="O167" s="5">
        <f t="shared" si="40"/>
        <v>0</v>
      </c>
      <c r="P167" s="5">
        <f t="shared" si="41"/>
        <v>0</v>
      </c>
      <c r="Q167" s="5">
        <f t="shared" si="49"/>
        <v>2</v>
      </c>
      <c r="R167" s="5" t="str">
        <f t="shared" si="42"/>
        <v/>
      </c>
      <c r="S167" s="5" t="str">
        <f t="shared" si="43"/>
        <v/>
      </c>
      <c r="T167" s="5" t="str">
        <f t="shared" si="44"/>
        <v/>
      </c>
      <c r="U167" s="5" t="str">
        <f t="shared" si="45"/>
        <v/>
      </c>
      <c r="V167" s="5" t="str">
        <f t="shared" si="46"/>
        <v/>
      </c>
      <c r="W167" s="5" t="str">
        <f t="shared" si="47"/>
        <v/>
      </c>
    </row>
    <row r="168" spans="1:23" x14ac:dyDescent="0.25">
      <c r="A168" s="5" cm="1">
        <f t="array" ref="A168">ROUNDDOWN(
_xlfn.IFS(R168="Crafted",
L168*K168*M168*P168*S168,
R168="Inorganic",
L168*I168*M168*(N168+O168+P168)*Q168*S168,
R168="Organic",
L168*J168*M168*(N168+O168+P168)*S168,
TRUE,0),2)</f>
        <v>0</v>
      </c>
      <c r="B168" s="5" t="str">
        <f t="shared" si="34"/>
        <v/>
      </c>
      <c r="E168" s="17">
        <v>0</v>
      </c>
      <c r="F168" s="17">
        <v>0</v>
      </c>
      <c r="G168" s="17">
        <v>0</v>
      </c>
      <c r="I168" s="5" t="str">
        <f t="shared" si="35"/>
        <v/>
      </c>
      <c r="J168" s="5" t="str">
        <f t="shared" si="36"/>
        <v/>
      </c>
      <c r="K168" s="5" t="str">
        <f t="shared" si="37"/>
        <v/>
      </c>
      <c r="L168" s="5" t="str">
        <f t="shared" si="38"/>
        <v/>
      </c>
      <c r="M168" s="5">
        <f t="shared" si="48"/>
        <v>1</v>
      </c>
      <c r="N168" s="5">
        <f t="shared" si="39"/>
        <v>0</v>
      </c>
      <c r="O168" s="5">
        <f t="shared" si="40"/>
        <v>0</v>
      </c>
      <c r="P168" s="5">
        <f t="shared" si="41"/>
        <v>0</v>
      </c>
      <c r="Q168" s="5">
        <f t="shared" si="49"/>
        <v>2</v>
      </c>
      <c r="R168" s="5" t="str">
        <f t="shared" si="42"/>
        <v/>
      </c>
      <c r="S168" s="5" t="str">
        <f t="shared" si="43"/>
        <v/>
      </c>
      <c r="T168" s="5" t="str">
        <f t="shared" si="44"/>
        <v/>
      </c>
      <c r="U168" s="5" t="str">
        <f t="shared" si="45"/>
        <v/>
      </c>
      <c r="V168" s="5" t="str">
        <f t="shared" si="46"/>
        <v/>
      </c>
      <c r="W168" s="5" t="str">
        <f t="shared" si="47"/>
        <v/>
      </c>
    </row>
    <row r="169" spans="1:23" x14ac:dyDescent="0.25">
      <c r="A169" s="5" cm="1">
        <f t="array" ref="A169">ROUNDDOWN(
_xlfn.IFS(R169="Crafted",
L169*K169*M169*P169*S169,
R169="Inorganic",
L169*I169*M169*(N169+O169+P169)*Q169*S169,
R169="Organic",
L169*J169*M169*(N169+O169+P169)*S169,
TRUE,0),2)</f>
        <v>0</v>
      </c>
      <c r="B169" s="5" t="str">
        <f t="shared" si="34"/>
        <v/>
      </c>
      <c r="E169" s="17">
        <v>0</v>
      </c>
      <c r="F169" s="17">
        <v>0</v>
      </c>
      <c r="G169" s="17">
        <v>0</v>
      </c>
      <c r="I169" s="5" t="str">
        <f t="shared" si="35"/>
        <v/>
      </c>
      <c r="J169" s="5" t="str">
        <f t="shared" si="36"/>
        <v/>
      </c>
      <c r="K169" s="5" t="str">
        <f t="shared" si="37"/>
        <v/>
      </c>
      <c r="L169" s="5" t="str">
        <f t="shared" si="38"/>
        <v/>
      </c>
      <c r="M169" s="5">
        <f t="shared" si="48"/>
        <v>1</v>
      </c>
      <c r="N169" s="5">
        <f t="shared" si="39"/>
        <v>0</v>
      </c>
      <c r="O169" s="5">
        <f t="shared" si="40"/>
        <v>0</v>
      </c>
      <c r="P169" s="5">
        <f t="shared" si="41"/>
        <v>0</v>
      </c>
      <c r="Q169" s="5">
        <f t="shared" si="49"/>
        <v>2</v>
      </c>
      <c r="R169" s="5" t="str">
        <f t="shared" si="42"/>
        <v/>
      </c>
      <c r="S169" s="5" t="str">
        <f t="shared" si="43"/>
        <v/>
      </c>
      <c r="T169" s="5" t="str">
        <f t="shared" si="44"/>
        <v/>
      </c>
      <c r="U169" s="5" t="str">
        <f t="shared" si="45"/>
        <v/>
      </c>
      <c r="V169" s="5" t="str">
        <f t="shared" si="46"/>
        <v/>
      </c>
      <c r="W169" s="5" t="str">
        <f t="shared" si="47"/>
        <v/>
      </c>
    </row>
    <row r="170" spans="1:23" x14ac:dyDescent="0.25">
      <c r="A170" s="5" cm="1">
        <f t="array" ref="A170">ROUNDDOWN(
_xlfn.IFS(R170="Crafted",
L170*K170*M170*P170*S170,
R170="Inorganic",
L170*I170*M170*(N170+O170+P170)*Q170*S170,
R170="Organic",
L170*J170*M170*(N170+O170+P170)*S170,
TRUE,0),2)</f>
        <v>0</v>
      </c>
      <c r="B170" s="5" t="str">
        <f t="shared" si="34"/>
        <v/>
      </c>
      <c r="E170" s="17">
        <v>0</v>
      </c>
      <c r="F170" s="17">
        <v>0</v>
      </c>
      <c r="G170" s="17">
        <v>0</v>
      </c>
      <c r="I170" s="5" t="str">
        <f t="shared" si="35"/>
        <v/>
      </c>
      <c r="J170" s="5" t="str">
        <f t="shared" si="36"/>
        <v/>
      </c>
      <c r="K170" s="5" t="str">
        <f t="shared" si="37"/>
        <v/>
      </c>
      <c r="L170" s="5" t="str">
        <f t="shared" si="38"/>
        <v/>
      </c>
      <c r="M170" s="5">
        <f t="shared" si="48"/>
        <v>1</v>
      </c>
      <c r="N170" s="5">
        <f t="shared" si="39"/>
        <v>0</v>
      </c>
      <c r="O170" s="5">
        <f t="shared" si="40"/>
        <v>0</v>
      </c>
      <c r="P170" s="5">
        <f t="shared" si="41"/>
        <v>0</v>
      </c>
      <c r="Q170" s="5">
        <f t="shared" si="49"/>
        <v>2</v>
      </c>
      <c r="R170" s="5" t="str">
        <f t="shared" si="42"/>
        <v/>
      </c>
      <c r="S170" s="5" t="str">
        <f t="shared" si="43"/>
        <v/>
      </c>
      <c r="T170" s="5" t="str">
        <f t="shared" si="44"/>
        <v/>
      </c>
      <c r="U170" s="5" t="str">
        <f t="shared" si="45"/>
        <v/>
      </c>
      <c r="V170" s="5" t="str">
        <f t="shared" si="46"/>
        <v/>
      </c>
      <c r="W170" s="5" t="str">
        <f t="shared" si="47"/>
        <v/>
      </c>
    </row>
    <row r="171" spans="1:23" x14ac:dyDescent="0.25">
      <c r="A171" s="5" cm="1">
        <f t="array" ref="A171">ROUNDDOWN(
_xlfn.IFS(R171="Crafted",
L171*K171*M171*P171*S171,
R171="Inorganic",
L171*I171*M171*(N171+O171+P171)*Q171*S171,
R171="Organic",
L171*J171*M171*(N171+O171+P171)*S171,
TRUE,0),2)</f>
        <v>0</v>
      </c>
      <c r="B171" s="5" t="str">
        <f t="shared" si="34"/>
        <v/>
      </c>
      <c r="E171" s="17">
        <v>0</v>
      </c>
      <c r="F171" s="17">
        <v>0</v>
      </c>
      <c r="G171" s="17">
        <v>0</v>
      </c>
      <c r="I171" s="5" t="str">
        <f t="shared" si="35"/>
        <v/>
      </c>
      <c r="J171" s="5" t="str">
        <f t="shared" si="36"/>
        <v/>
      </c>
      <c r="K171" s="5" t="str">
        <f t="shared" si="37"/>
        <v/>
      </c>
      <c r="L171" s="5" t="str">
        <f t="shared" si="38"/>
        <v/>
      </c>
      <c r="M171" s="5">
        <f t="shared" si="48"/>
        <v>1</v>
      </c>
      <c r="N171" s="5">
        <f t="shared" si="39"/>
        <v>0</v>
      </c>
      <c r="O171" s="5">
        <f t="shared" si="40"/>
        <v>0</v>
      </c>
      <c r="P171" s="5">
        <f t="shared" si="41"/>
        <v>0</v>
      </c>
      <c r="Q171" s="5">
        <f t="shared" si="49"/>
        <v>2</v>
      </c>
      <c r="R171" s="5" t="str">
        <f t="shared" si="42"/>
        <v/>
      </c>
      <c r="S171" s="5" t="str">
        <f t="shared" si="43"/>
        <v/>
      </c>
      <c r="T171" s="5" t="str">
        <f t="shared" si="44"/>
        <v/>
      </c>
      <c r="U171" s="5" t="str">
        <f t="shared" si="45"/>
        <v/>
      </c>
      <c r="V171" s="5" t="str">
        <f t="shared" si="46"/>
        <v/>
      </c>
      <c r="W171" s="5" t="str">
        <f t="shared" si="47"/>
        <v/>
      </c>
    </row>
    <row r="172" spans="1:23" x14ac:dyDescent="0.25">
      <c r="A172" s="5" cm="1">
        <f t="array" ref="A172">ROUNDDOWN(
_xlfn.IFS(R172="Crafted",
L172*K172*M172*P172*S172,
R172="Inorganic",
L172*I172*M172*(N172+O172+P172)*Q172*S172,
R172="Organic",
L172*J172*M172*(N172+O172+P172)*S172,
TRUE,0),2)</f>
        <v>0</v>
      </c>
      <c r="B172" s="5" t="str">
        <f t="shared" si="34"/>
        <v/>
      </c>
      <c r="E172" s="17">
        <v>0</v>
      </c>
      <c r="F172" s="17">
        <v>0</v>
      </c>
      <c r="G172" s="17">
        <v>0</v>
      </c>
      <c r="I172" s="5" t="str">
        <f t="shared" si="35"/>
        <v/>
      </c>
      <c r="J172" s="5" t="str">
        <f t="shared" si="36"/>
        <v/>
      </c>
      <c r="K172" s="5" t="str">
        <f t="shared" si="37"/>
        <v/>
      </c>
      <c r="L172" s="5" t="str">
        <f t="shared" si="38"/>
        <v/>
      </c>
      <c r="M172" s="5">
        <f t="shared" si="48"/>
        <v>1</v>
      </c>
      <c r="N172" s="5">
        <f t="shared" si="39"/>
        <v>0</v>
      </c>
      <c r="O172" s="5">
        <f t="shared" si="40"/>
        <v>0</v>
      </c>
      <c r="P172" s="5">
        <f t="shared" si="41"/>
        <v>0</v>
      </c>
      <c r="Q172" s="5">
        <f t="shared" si="49"/>
        <v>2</v>
      </c>
      <c r="R172" s="5" t="str">
        <f t="shared" si="42"/>
        <v/>
      </c>
      <c r="S172" s="5" t="str">
        <f t="shared" si="43"/>
        <v/>
      </c>
      <c r="T172" s="5" t="str">
        <f t="shared" si="44"/>
        <v/>
      </c>
      <c r="U172" s="5" t="str">
        <f t="shared" si="45"/>
        <v/>
      </c>
      <c r="V172" s="5" t="str">
        <f t="shared" si="46"/>
        <v/>
      </c>
      <c r="W172" s="5" t="str">
        <f t="shared" si="47"/>
        <v/>
      </c>
    </row>
    <row r="173" spans="1:23" x14ac:dyDescent="0.25">
      <c r="A173" s="5" cm="1">
        <f t="array" ref="A173">ROUNDDOWN(
_xlfn.IFS(R173="Crafted",
L173*K173*M173*P173*S173,
R173="Inorganic",
L173*I173*M173*(N173+O173+P173)*Q173*S173,
R173="Organic",
L173*J173*M173*(N173+O173+P173)*S173,
TRUE,0),2)</f>
        <v>0</v>
      </c>
      <c r="B173" s="5" t="str">
        <f t="shared" si="34"/>
        <v/>
      </c>
      <c r="E173" s="17">
        <v>0</v>
      </c>
      <c r="F173" s="17">
        <v>0</v>
      </c>
      <c r="G173" s="17">
        <v>0</v>
      </c>
      <c r="I173" s="5" t="str">
        <f t="shared" si="35"/>
        <v/>
      </c>
      <c r="J173" s="5" t="str">
        <f t="shared" si="36"/>
        <v/>
      </c>
      <c r="K173" s="5" t="str">
        <f t="shared" si="37"/>
        <v/>
      </c>
      <c r="L173" s="5" t="str">
        <f t="shared" si="38"/>
        <v/>
      </c>
      <c r="M173" s="5">
        <f t="shared" si="48"/>
        <v>1</v>
      </c>
      <c r="N173" s="5">
        <f t="shared" si="39"/>
        <v>0</v>
      </c>
      <c r="O173" s="5">
        <f t="shared" si="40"/>
        <v>0</v>
      </c>
      <c r="P173" s="5">
        <f t="shared" si="41"/>
        <v>0</v>
      </c>
      <c r="Q173" s="5">
        <f t="shared" si="49"/>
        <v>2</v>
      </c>
      <c r="R173" s="5" t="str">
        <f t="shared" si="42"/>
        <v/>
      </c>
      <c r="S173" s="5" t="str">
        <f t="shared" si="43"/>
        <v/>
      </c>
      <c r="T173" s="5" t="str">
        <f t="shared" si="44"/>
        <v/>
      </c>
      <c r="U173" s="5" t="str">
        <f t="shared" si="45"/>
        <v/>
      </c>
      <c r="V173" s="5" t="str">
        <f t="shared" si="46"/>
        <v/>
      </c>
      <c r="W173" s="5" t="str">
        <f t="shared" si="47"/>
        <v/>
      </c>
    </row>
    <row r="174" spans="1:23" x14ac:dyDescent="0.25">
      <c r="A174" s="5" cm="1">
        <f t="array" ref="A174">ROUNDDOWN(
_xlfn.IFS(R174="Crafted",
L174*K174*M174*P174*S174,
R174="Inorganic",
L174*I174*M174*(N174+O174+P174)*Q174*S174,
R174="Organic",
L174*J174*M174*(N174+O174+P174)*S174,
TRUE,0),2)</f>
        <v>0</v>
      </c>
      <c r="B174" s="5" t="str">
        <f t="shared" si="34"/>
        <v/>
      </c>
      <c r="E174" s="17">
        <v>0</v>
      </c>
      <c r="F174" s="17">
        <v>0</v>
      </c>
      <c r="G174" s="17">
        <v>0</v>
      </c>
      <c r="I174" s="5" t="str">
        <f t="shared" si="35"/>
        <v/>
      </c>
      <c r="J174" s="5" t="str">
        <f t="shared" si="36"/>
        <v/>
      </c>
      <c r="K174" s="5" t="str">
        <f t="shared" si="37"/>
        <v/>
      </c>
      <c r="L174" s="5" t="str">
        <f t="shared" si="38"/>
        <v/>
      </c>
      <c r="M174" s="5">
        <f t="shared" si="48"/>
        <v>1</v>
      </c>
      <c r="N174" s="5">
        <f t="shared" si="39"/>
        <v>0</v>
      </c>
      <c r="O174" s="5">
        <f t="shared" si="40"/>
        <v>0</v>
      </c>
      <c r="P174" s="5">
        <f t="shared" si="41"/>
        <v>0</v>
      </c>
      <c r="Q174" s="5">
        <f t="shared" si="49"/>
        <v>2</v>
      </c>
      <c r="R174" s="5" t="str">
        <f t="shared" si="42"/>
        <v/>
      </c>
      <c r="S174" s="5" t="str">
        <f t="shared" si="43"/>
        <v/>
      </c>
      <c r="T174" s="5" t="str">
        <f t="shared" si="44"/>
        <v/>
      </c>
      <c r="U174" s="5" t="str">
        <f t="shared" si="45"/>
        <v/>
      </c>
      <c r="V174" s="5" t="str">
        <f t="shared" si="46"/>
        <v/>
      </c>
      <c r="W174" s="5" t="str">
        <f t="shared" si="47"/>
        <v/>
      </c>
    </row>
    <row r="175" spans="1:23" x14ac:dyDescent="0.25">
      <c r="A175" s="5" cm="1">
        <f t="array" ref="A175">ROUNDDOWN(
_xlfn.IFS(R175="Crafted",
L175*K175*M175*P175*S175,
R175="Inorganic",
L175*I175*M175*(N175+O175+P175)*Q175*S175,
R175="Organic",
L175*J175*M175*(N175+O175+P175)*S175,
TRUE,0),2)</f>
        <v>0</v>
      </c>
      <c r="B175" s="5" t="str">
        <f t="shared" si="34"/>
        <v/>
      </c>
      <c r="E175" s="17">
        <v>0</v>
      </c>
      <c r="F175" s="17">
        <v>0</v>
      </c>
      <c r="G175" s="17">
        <v>0</v>
      </c>
      <c r="I175" s="5" t="str">
        <f t="shared" si="35"/>
        <v/>
      </c>
      <c r="J175" s="5" t="str">
        <f t="shared" si="36"/>
        <v/>
      </c>
      <c r="K175" s="5" t="str">
        <f t="shared" si="37"/>
        <v/>
      </c>
      <c r="L175" s="5" t="str">
        <f t="shared" si="38"/>
        <v/>
      </c>
      <c r="M175" s="5">
        <f t="shared" si="48"/>
        <v>1</v>
      </c>
      <c r="N175" s="5">
        <f t="shared" si="39"/>
        <v>0</v>
      </c>
      <c r="O175" s="5">
        <f t="shared" si="40"/>
        <v>0</v>
      </c>
      <c r="P175" s="5">
        <f t="shared" si="41"/>
        <v>0</v>
      </c>
      <c r="Q175" s="5">
        <f t="shared" si="49"/>
        <v>2</v>
      </c>
      <c r="R175" s="5" t="str">
        <f t="shared" si="42"/>
        <v/>
      </c>
      <c r="S175" s="5" t="str">
        <f t="shared" si="43"/>
        <v/>
      </c>
      <c r="T175" s="5" t="str">
        <f t="shared" si="44"/>
        <v/>
      </c>
      <c r="U175" s="5" t="str">
        <f t="shared" si="45"/>
        <v/>
      </c>
      <c r="V175" s="5" t="str">
        <f t="shared" si="46"/>
        <v/>
      </c>
      <c r="W175" s="5" t="str">
        <f t="shared" si="47"/>
        <v/>
      </c>
    </row>
    <row r="176" spans="1:23" x14ac:dyDescent="0.25">
      <c r="A176" s="5" cm="1">
        <f t="array" ref="A176">ROUNDDOWN(
_xlfn.IFS(R176="Crafted",
L176*K176*M176*P176*S176,
R176="Inorganic",
L176*I176*M176*(N176+O176+P176)*Q176*S176,
R176="Organic",
L176*J176*M176*(N176+O176+P176)*S176,
TRUE,0),2)</f>
        <v>0</v>
      </c>
      <c r="B176" s="5" t="str">
        <f t="shared" si="34"/>
        <v/>
      </c>
      <c r="E176" s="17">
        <v>0</v>
      </c>
      <c r="F176" s="17">
        <v>0</v>
      </c>
      <c r="G176" s="17">
        <v>0</v>
      </c>
      <c r="I176" s="5" t="str">
        <f t="shared" si="35"/>
        <v/>
      </c>
      <c r="J176" s="5" t="str">
        <f t="shared" si="36"/>
        <v/>
      </c>
      <c r="K176" s="5" t="str">
        <f t="shared" si="37"/>
        <v/>
      </c>
      <c r="L176" s="5" t="str">
        <f t="shared" si="38"/>
        <v/>
      </c>
      <c r="M176" s="5">
        <f t="shared" si="48"/>
        <v>1</v>
      </c>
      <c r="N176" s="5">
        <f t="shared" si="39"/>
        <v>0</v>
      </c>
      <c r="O176" s="5">
        <f t="shared" si="40"/>
        <v>0</v>
      </c>
      <c r="P176" s="5">
        <f t="shared" si="41"/>
        <v>0</v>
      </c>
      <c r="Q176" s="5">
        <f t="shared" si="49"/>
        <v>2</v>
      </c>
      <c r="R176" s="5" t="str">
        <f t="shared" si="42"/>
        <v/>
      </c>
      <c r="S176" s="5" t="str">
        <f t="shared" si="43"/>
        <v/>
      </c>
      <c r="T176" s="5" t="str">
        <f t="shared" si="44"/>
        <v/>
      </c>
      <c r="U176" s="5" t="str">
        <f t="shared" si="45"/>
        <v/>
      </c>
      <c r="V176" s="5" t="str">
        <f t="shared" si="46"/>
        <v/>
      </c>
      <c r="W176" s="5" t="str">
        <f t="shared" si="47"/>
        <v/>
      </c>
    </row>
    <row r="177" spans="1:23" x14ac:dyDescent="0.25">
      <c r="A177" s="5" cm="1">
        <f t="array" ref="A177">ROUNDDOWN(
_xlfn.IFS(R177="Crafted",
L177*K177*M177*P177*S177,
R177="Inorganic",
L177*I177*M177*(N177+O177+P177)*Q177*S177,
R177="Organic",
L177*J177*M177*(N177+O177+P177)*S177,
TRUE,0),2)</f>
        <v>0</v>
      </c>
      <c r="B177" s="5" t="str">
        <f t="shared" si="34"/>
        <v/>
      </c>
      <c r="E177" s="17">
        <v>0</v>
      </c>
      <c r="F177" s="17">
        <v>0</v>
      </c>
      <c r="G177" s="17">
        <v>0</v>
      </c>
      <c r="I177" s="5" t="str">
        <f t="shared" si="35"/>
        <v/>
      </c>
      <c r="J177" s="5" t="str">
        <f t="shared" si="36"/>
        <v/>
      </c>
      <c r="K177" s="5" t="str">
        <f t="shared" si="37"/>
        <v/>
      </c>
      <c r="L177" s="5" t="str">
        <f t="shared" si="38"/>
        <v/>
      </c>
      <c r="M177" s="5">
        <f t="shared" si="48"/>
        <v>1</v>
      </c>
      <c r="N177" s="5">
        <f t="shared" si="39"/>
        <v>0</v>
      </c>
      <c r="O177" s="5">
        <f t="shared" si="40"/>
        <v>0</v>
      </c>
      <c r="P177" s="5">
        <f t="shared" si="41"/>
        <v>0</v>
      </c>
      <c r="Q177" s="5">
        <f t="shared" si="49"/>
        <v>2</v>
      </c>
      <c r="R177" s="5" t="str">
        <f t="shared" si="42"/>
        <v/>
      </c>
      <c r="S177" s="5" t="str">
        <f t="shared" si="43"/>
        <v/>
      </c>
      <c r="T177" s="5" t="str">
        <f t="shared" si="44"/>
        <v/>
      </c>
      <c r="U177" s="5" t="str">
        <f t="shared" si="45"/>
        <v/>
      </c>
      <c r="V177" s="5" t="str">
        <f t="shared" si="46"/>
        <v/>
      </c>
      <c r="W177" s="5" t="str">
        <f t="shared" si="47"/>
        <v/>
      </c>
    </row>
    <row r="178" spans="1:23" x14ac:dyDescent="0.25">
      <c r="A178" s="5" cm="1">
        <f t="array" ref="A178">ROUNDDOWN(
_xlfn.IFS(R178="Crafted",
L178*K178*M178*P178*S178,
R178="Inorganic",
L178*I178*M178*(N178+O178+P178)*Q178*S178,
R178="Organic",
L178*J178*M178*(N178+O178+P178)*S178,
TRUE,0),2)</f>
        <v>0</v>
      </c>
      <c r="B178" s="5" t="str">
        <f t="shared" si="34"/>
        <v/>
      </c>
      <c r="E178" s="17">
        <v>0</v>
      </c>
      <c r="F178" s="17">
        <v>0</v>
      </c>
      <c r="G178" s="17">
        <v>0</v>
      </c>
      <c r="I178" s="5" t="str">
        <f t="shared" si="35"/>
        <v/>
      </c>
      <c r="J178" s="5" t="str">
        <f t="shared" si="36"/>
        <v/>
      </c>
      <c r="K178" s="5" t="str">
        <f t="shared" si="37"/>
        <v/>
      </c>
      <c r="L178" s="5" t="str">
        <f t="shared" si="38"/>
        <v/>
      </c>
      <c r="M178" s="5">
        <f t="shared" si="48"/>
        <v>1</v>
      </c>
      <c r="N178" s="5">
        <f t="shared" si="39"/>
        <v>0</v>
      </c>
      <c r="O178" s="5">
        <f t="shared" si="40"/>
        <v>0</v>
      </c>
      <c r="P178" s="5">
        <f t="shared" si="41"/>
        <v>0</v>
      </c>
      <c r="Q178" s="5">
        <f t="shared" si="49"/>
        <v>2</v>
      </c>
      <c r="R178" s="5" t="str">
        <f t="shared" si="42"/>
        <v/>
      </c>
      <c r="S178" s="5" t="str">
        <f t="shared" si="43"/>
        <v/>
      </c>
      <c r="T178" s="5" t="str">
        <f t="shared" si="44"/>
        <v/>
      </c>
      <c r="U178" s="5" t="str">
        <f t="shared" si="45"/>
        <v/>
      </c>
      <c r="V178" s="5" t="str">
        <f t="shared" si="46"/>
        <v/>
      </c>
      <c r="W178" s="5" t="str">
        <f t="shared" si="47"/>
        <v/>
      </c>
    </row>
    <row r="179" spans="1:23" x14ac:dyDescent="0.25">
      <c r="A179" s="5" cm="1">
        <f t="array" ref="A179">ROUNDDOWN(
_xlfn.IFS(R179="Crafted",
L179*K179*M179*P179*S179,
R179="Inorganic",
L179*I179*M179*(N179+O179+P179)*Q179*S179,
R179="Organic",
L179*J179*M179*(N179+O179+P179)*S179,
TRUE,0),2)</f>
        <v>0</v>
      </c>
      <c r="B179" s="5" t="str">
        <f t="shared" si="34"/>
        <v/>
      </c>
      <c r="E179" s="17">
        <v>0</v>
      </c>
      <c r="F179" s="17">
        <v>0</v>
      </c>
      <c r="G179" s="17">
        <v>0</v>
      </c>
      <c r="I179" s="5" t="str">
        <f t="shared" si="35"/>
        <v/>
      </c>
      <c r="J179" s="5" t="str">
        <f t="shared" si="36"/>
        <v/>
      </c>
      <c r="K179" s="5" t="str">
        <f t="shared" si="37"/>
        <v/>
      </c>
      <c r="L179" s="5" t="str">
        <f t="shared" si="38"/>
        <v/>
      </c>
      <c r="M179" s="5">
        <f t="shared" si="48"/>
        <v>1</v>
      </c>
      <c r="N179" s="5">
        <f t="shared" si="39"/>
        <v>0</v>
      </c>
      <c r="O179" s="5">
        <f t="shared" si="40"/>
        <v>0</v>
      </c>
      <c r="P179" s="5">
        <f t="shared" si="41"/>
        <v>0</v>
      </c>
      <c r="Q179" s="5">
        <f t="shared" si="49"/>
        <v>2</v>
      </c>
      <c r="R179" s="5" t="str">
        <f t="shared" si="42"/>
        <v/>
      </c>
      <c r="S179" s="5" t="str">
        <f t="shared" si="43"/>
        <v/>
      </c>
      <c r="T179" s="5" t="str">
        <f t="shared" si="44"/>
        <v/>
      </c>
      <c r="U179" s="5" t="str">
        <f t="shared" si="45"/>
        <v/>
      </c>
      <c r="V179" s="5" t="str">
        <f t="shared" si="46"/>
        <v/>
      </c>
      <c r="W179" s="5" t="str">
        <f t="shared" si="47"/>
        <v/>
      </c>
    </row>
    <row r="180" spans="1:23" x14ac:dyDescent="0.25">
      <c r="A180" s="5" cm="1">
        <f t="array" ref="A180">ROUNDDOWN(
_xlfn.IFS(R180="Crafted",
L180*K180*M180*P180*S180,
R180="Inorganic",
L180*I180*M180*(N180+O180+P180)*Q180*S180,
R180="Organic",
L180*J180*M180*(N180+O180+P180)*S180,
TRUE,0),2)</f>
        <v>0</v>
      </c>
      <c r="B180" s="5" t="str">
        <f t="shared" si="34"/>
        <v/>
      </c>
      <c r="E180" s="17">
        <v>0</v>
      </c>
      <c r="F180" s="17">
        <v>0</v>
      </c>
      <c r="G180" s="17">
        <v>0</v>
      </c>
      <c r="I180" s="5" t="str">
        <f t="shared" si="35"/>
        <v/>
      </c>
      <c r="J180" s="5" t="str">
        <f t="shared" si="36"/>
        <v/>
      </c>
      <c r="K180" s="5" t="str">
        <f t="shared" si="37"/>
        <v/>
      </c>
      <c r="L180" s="5" t="str">
        <f t="shared" si="38"/>
        <v/>
      </c>
      <c r="M180" s="5">
        <f t="shared" si="48"/>
        <v>1</v>
      </c>
      <c r="N180" s="5">
        <f t="shared" si="39"/>
        <v>0</v>
      </c>
      <c r="O180" s="5">
        <f t="shared" si="40"/>
        <v>0</v>
      </c>
      <c r="P180" s="5">
        <f t="shared" si="41"/>
        <v>0</v>
      </c>
      <c r="Q180" s="5">
        <f t="shared" si="49"/>
        <v>2</v>
      </c>
      <c r="R180" s="5" t="str">
        <f t="shared" si="42"/>
        <v/>
      </c>
      <c r="S180" s="5" t="str">
        <f t="shared" si="43"/>
        <v/>
      </c>
      <c r="T180" s="5" t="str">
        <f t="shared" si="44"/>
        <v/>
      </c>
      <c r="U180" s="5" t="str">
        <f t="shared" si="45"/>
        <v/>
      </c>
      <c r="V180" s="5" t="str">
        <f t="shared" si="46"/>
        <v/>
      </c>
      <c r="W180" s="5" t="str">
        <f t="shared" si="47"/>
        <v/>
      </c>
    </row>
    <row r="181" spans="1:23" x14ac:dyDescent="0.25">
      <c r="A181" s="5" cm="1">
        <f t="array" ref="A181">ROUNDDOWN(
_xlfn.IFS(R181="Crafted",
L181*K181*M181*P181*S181,
R181="Inorganic",
L181*I181*M181*(N181+O181+P181)*Q181*S181,
R181="Organic",
L181*J181*M181*(N181+O181+P181)*S181,
TRUE,0),2)</f>
        <v>0</v>
      </c>
      <c r="B181" s="5" t="str">
        <f t="shared" si="34"/>
        <v/>
      </c>
      <c r="E181" s="17">
        <v>0</v>
      </c>
      <c r="F181" s="17">
        <v>0</v>
      </c>
      <c r="G181" s="17">
        <v>0</v>
      </c>
      <c r="I181" s="5" t="str">
        <f t="shared" si="35"/>
        <v/>
      </c>
      <c r="J181" s="5" t="str">
        <f t="shared" si="36"/>
        <v/>
      </c>
      <c r="K181" s="5" t="str">
        <f t="shared" si="37"/>
        <v/>
      </c>
      <c r="L181" s="5" t="str">
        <f t="shared" si="38"/>
        <v/>
      </c>
      <c r="M181" s="5">
        <f t="shared" si="48"/>
        <v>1</v>
      </c>
      <c r="N181" s="5">
        <f t="shared" si="39"/>
        <v>0</v>
      </c>
      <c r="O181" s="5">
        <f t="shared" si="40"/>
        <v>0</v>
      </c>
      <c r="P181" s="5">
        <f t="shared" si="41"/>
        <v>0</v>
      </c>
      <c r="Q181" s="5">
        <f t="shared" si="49"/>
        <v>2</v>
      </c>
      <c r="R181" s="5" t="str">
        <f t="shared" si="42"/>
        <v/>
      </c>
      <c r="S181" s="5" t="str">
        <f t="shared" si="43"/>
        <v/>
      </c>
      <c r="T181" s="5" t="str">
        <f t="shared" si="44"/>
        <v/>
      </c>
      <c r="U181" s="5" t="str">
        <f t="shared" si="45"/>
        <v/>
      </c>
      <c r="V181" s="5" t="str">
        <f t="shared" si="46"/>
        <v/>
      </c>
      <c r="W181" s="5" t="str">
        <f t="shared" si="47"/>
        <v/>
      </c>
    </row>
    <row r="182" spans="1:23" x14ac:dyDescent="0.25">
      <c r="A182" s="5" cm="1">
        <f t="array" ref="A182">ROUNDDOWN(
_xlfn.IFS(R182="Crafted",
L182*K182*M182*P182*S182,
R182="Inorganic",
L182*I182*M182*(N182+O182+P182)*Q182*S182,
R182="Organic",
L182*J182*M182*(N182+O182+P182)*S182,
TRUE,0),2)</f>
        <v>0</v>
      </c>
      <c r="B182" s="5" t="str">
        <f t="shared" si="34"/>
        <v/>
      </c>
      <c r="E182" s="17">
        <v>0</v>
      </c>
      <c r="F182" s="17">
        <v>0</v>
      </c>
      <c r="G182" s="17">
        <v>0</v>
      </c>
      <c r="I182" s="5" t="str">
        <f t="shared" si="35"/>
        <v/>
      </c>
      <c r="J182" s="5" t="str">
        <f t="shared" si="36"/>
        <v/>
      </c>
      <c r="K182" s="5" t="str">
        <f t="shared" si="37"/>
        <v/>
      </c>
      <c r="L182" s="5" t="str">
        <f t="shared" si="38"/>
        <v/>
      </c>
      <c r="M182" s="5">
        <f t="shared" si="48"/>
        <v>1</v>
      </c>
      <c r="N182" s="5">
        <f t="shared" si="39"/>
        <v>0</v>
      </c>
      <c r="O182" s="5">
        <f t="shared" si="40"/>
        <v>0</v>
      </c>
      <c r="P182" s="5">
        <f t="shared" si="41"/>
        <v>0</v>
      </c>
      <c r="Q182" s="5">
        <f t="shared" si="49"/>
        <v>2</v>
      </c>
      <c r="R182" s="5" t="str">
        <f t="shared" si="42"/>
        <v/>
      </c>
      <c r="S182" s="5" t="str">
        <f t="shared" si="43"/>
        <v/>
      </c>
      <c r="T182" s="5" t="str">
        <f t="shared" si="44"/>
        <v/>
      </c>
      <c r="U182" s="5" t="str">
        <f t="shared" si="45"/>
        <v/>
      </c>
      <c r="V182" s="5" t="str">
        <f t="shared" si="46"/>
        <v/>
      </c>
      <c r="W182" s="5" t="str">
        <f t="shared" si="47"/>
        <v/>
      </c>
    </row>
    <row r="183" spans="1:23" x14ac:dyDescent="0.25">
      <c r="A183" s="5" cm="1">
        <f t="array" ref="A183">ROUNDDOWN(
_xlfn.IFS(R183="Crafted",
L183*K183*M183*P183*S183,
R183="Inorganic",
L183*I183*M183*(N183+O183+P183)*Q183*S183,
R183="Organic",
L183*J183*M183*(N183+O183+P183)*S183,
TRUE,0),2)</f>
        <v>0</v>
      </c>
      <c r="B183" s="5" t="str">
        <f t="shared" si="34"/>
        <v/>
      </c>
      <c r="E183" s="17">
        <v>0</v>
      </c>
      <c r="F183" s="17">
        <v>0</v>
      </c>
      <c r="G183" s="17">
        <v>0</v>
      </c>
      <c r="I183" s="5" t="str">
        <f t="shared" si="35"/>
        <v/>
      </c>
      <c r="J183" s="5" t="str">
        <f t="shared" si="36"/>
        <v/>
      </c>
      <c r="K183" s="5" t="str">
        <f t="shared" si="37"/>
        <v/>
      </c>
      <c r="L183" s="5" t="str">
        <f t="shared" si="38"/>
        <v/>
      </c>
      <c r="M183" s="5">
        <f t="shared" si="48"/>
        <v>1</v>
      </c>
      <c r="N183" s="5">
        <f t="shared" si="39"/>
        <v>0</v>
      </c>
      <c r="O183" s="5">
        <f t="shared" si="40"/>
        <v>0</v>
      </c>
      <c r="P183" s="5">
        <f t="shared" si="41"/>
        <v>0</v>
      </c>
      <c r="Q183" s="5">
        <f t="shared" si="49"/>
        <v>2</v>
      </c>
      <c r="R183" s="5" t="str">
        <f t="shared" si="42"/>
        <v/>
      </c>
      <c r="S183" s="5" t="str">
        <f t="shared" si="43"/>
        <v/>
      </c>
      <c r="T183" s="5" t="str">
        <f t="shared" si="44"/>
        <v/>
      </c>
      <c r="U183" s="5" t="str">
        <f t="shared" si="45"/>
        <v/>
      </c>
      <c r="V183" s="5" t="str">
        <f t="shared" si="46"/>
        <v/>
      </c>
      <c r="W183" s="5" t="str">
        <f t="shared" si="47"/>
        <v/>
      </c>
    </row>
    <row r="184" spans="1:23" x14ac:dyDescent="0.25">
      <c r="A184" s="5" cm="1">
        <f t="array" ref="A184">ROUNDDOWN(
_xlfn.IFS(R184="Crafted",
L184*K184*M184*P184*S184,
R184="Inorganic",
L184*I184*M184*(N184+O184+P184)*Q184*S184,
R184="Organic",
L184*J184*M184*(N184+O184+P184)*S184,
TRUE,0),2)</f>
        <v>0</v>
      </c>
      <c r="B184" s="5" t="str">
        <f t="shared" si="34"/>
        <v/>
      </c>
      <c r="E184" s="17">
        <v>0</v>
      </c>
      <c r="F184" s="17">
        <v>0</v>
      </c>
      <c r="G184" s="17">
        <v>0</v>
      </c>
      <c r="I184" s="5" t="str">
        <f t="shared" si="35"/>
        <v/>
      </c>
      <c r="J184" s="5" t="str">
        <f t="shared" si="36"/>
        <v/>
      </c>
      <c r="K184" s="5" t="str">
        <f t="shared" si="37"/>
        <v/>
      </c>
      <c r="L184" s="5" t="str">
        <f t="shared" si="38"/>
        <v/>
      </c>
      <c r="M184" s="5">
        <f t="shared" si="48"/>
        <v>1</v>
      </c>
      <c r="N184" s="5">
        <f t="shared" si="39"/>
        <v>0</v>
      </c>
      <c r="O184" s="5">
        <f t="shared" si="40"/>
        <v>0</v>
      </c>
      <c r="P184" s="5">
        <f t="shared" si="41"/>
        <v>0</v>
      </c>
      <c r="Q184" s="5">
        <f t="shared" si="49"/>
        <v>2</v>
      </c>
      <c r="R184" s="5" t="str">
        <f t="shared" si="42"/>
        <v/>
      </c>
      <c r="S184" s="5" t="str">
        <f t="shared" si="43"/>
        <v/>
      </c>
      <c r="T184" s="5" t="str">
        <f t="shared" si="44"/>
        <v/>
      </c>
      <c r="U184" s="5" t="str">
        <f t="shared" si="45"/>
        <v/>
      </c>
      <c r="V184" s="5" t="str">
        <f t="shared" si="46"/>
        <v/>
      </c>
      <c r="W184" s="5" t="str">
        <f t="shared" si="47"/>
        <v/>
      </c>
    </row>
    <row r="185" spans="1:23" x14ac:dyDescent="0.25">
      <c r="A185" s="5" cm="1">
        <f t="array" ref="A185">ROUNDDOWN(
_xlfn.IFS(R185="Crafted",
L185*K185*M185*P185*S185,
R185="Inorganic",
L185*I185*M185*(N185+O185+P185)*Q185*S185,
R185="Organic",
L185*J185*M185*(N185+O185+P185)*S185,
TRUE,0),2)</f>
        <v>0</v>
      </c>
      <c r="B185" s="5" t="str">
        <f t="shared" si="34"/>
        <v/>
      </c>
      <c r="E185" s="17">
        <v>0</v>
      </c>
      <c r="F185" s="17">
        <v>0</v>
      </c>
      <c r="G185" s="17">
        <v>0</v>
      </c>
      <c r="I185" s="5" t="str">
        <f t="shared" si="35"/>
        <v/>
      </c>
      <c r="J185" s="5" t="str">
        <f t="shared" si="36"/>
        <v/>
      </c>
      <c r="K185" s="5" t="str">
        <f t="shared" si="37"/>
        <v/>
      </c>
      <c r="L185" s="5" t="str">
        <f t="shared" si="38"/>
        <v/>
      </c>
      <c r="M185" s="5">
        <f t="shared" si="48"/>
        <v>1</v>
      </c>
      <c r="N185" s="5">
        <f t="shared" si="39"/>
        <v>0</v>
      </c>
      <c r="O185" s="5">
        <f t="shared" si="40"/>
        <v>0</v>
      </c>
      <c r="P185" s="5">
        <f t="shared" si="41"/>
        <v>0</v>
      </c>
      <c r="Q185" s="5">
        <f t="shared" si="49"/>
        <v>2</v>
      </c>
      <c r="R185" s="5" t="str">
        <f t="shared" si="42"/>
        <v/>
      </c>
      <c r="S185" s="5" t="str">
        <f t="shared" si="43"/>
        <v/>
      </c>
      <c r="T185" s="5" t="str">
        <f t="shared" si="44"/>
        <v/>
      </c>
      <c r="U185" s="5" t="str">
        <f t="shared" si="45"/>
        <v/>
      </c>
      <c r="V185" s="5" t="str">
        <f t="shared" si="46"/>
        <v/>
      </c>
      <c r="W185" s="5" t="str">
        <f t="shared" si="47"/>
        <v/>
      </c>
    </row>
    <row r="186" spans="1:23" x14ac:dyDescent="0.25">
      <c r="A186" s="5" cm="1">
        <f t="array" ref="A186">ROUNDDOWN(
_xlfn.IFS(R186="Crafted",
L186*K186*M186*P186*S186,
R186="Inorganic",
L186*I186*M186*(N186+O186+P186)*Q186*S186,
R186="Organic",
L186*J186*M186*(N186+O186+P186)*S186,
TRUE,0),2)</f>
        <v>0</v>
      </c>
      <c r="B186" s="5" t="str">
        <f t="shared" si="34"/>
        <v/>
      </c>
      <c r="E186" s="17">
        <v>0</v>
      </c>
      <c r="F186" s="17">
        <v>0</v>
      </c>
      <c r="G186" s="17">
        <v>0</v>
      </c>
      <c r="I186" s="5" t="str">
        <f t="shared" si="35"/>
        <v/>
      </c>
      <c r="J186" s="5" t="str">
        <f t="shared" si="36"/>
        <v/>
      </c>
      <c r="K186" s="5" t="str">
        <f t="shared" si="37"/>
        <v/>
      </c>
      <c r="L186" s="5" t="str">
        <f t="shared" si="38"/>
        <v/>
      </c>
      <c r="M186" s="5">
        <f t="shared" si="48"/>
        <v>1</v>
      </c>
      <c r="N186" s="5">
        <f t="shared" si="39"/>
        <v>0</v>
      </c>
      <c r="O186" s="5">
        <f t="shared" si="40"/>
        <v>0</v>
      </c>
      <c r="P186" s="5">
        <f t="shared" si="41"/>
        <v>0</v>
      </c>
      <c r="Q186" s="5">
        <f t="shared" si="49"/>
        <v>2</v>
      </c>
      <c r="R186" s="5" t="str">
        <f t="shared" si="42"/>
        <v/>
      </c>
      <c r="S186" s="5" t="str">
        <f t="shared" si="43"/>
        <v/>
      </c>
      <c r="T186" s="5" t="str">
        <f t="shared" si="44"/>
        <v/>
      </c>
      <c r="U186" s="5" t="str">
        <f t="shared" si="45"/>
        <v/>
      </c>
      <c r="V186" s="5" t="str">
        <f t="shared" si="46"/>
        <v/>
      </c>
      <c r="W186" s="5" t="str">
        <f t="shared" si="47"/>
        <v/>
      </c>
    </row>
    <row r="187" spans="1:23" x14ac:dyDescent="0.25">
      <c r="A187" s="5" cm="1">
        <f t="array" ref="A187">ROUNDDOWN(
_xlfn.IFS(R187="Crafted",
L187*K187*M187*P187*S187,
R187="Inorganic",
L187*I187*M187*(N187+O187+P187)*Q187*S187,
R187="Organic",
L187*J187*M187*(N187+O187+P187)*S187,
TRUE,0),2)</f>
        <v>0</v>
      </c>
      <c r="B187" s="5" t="str">
        <f t="shared" si="34"/>
        <v/>
      </c>
      <c r="E187" s="17">
        <v>0</v>
      </c>
      <c r="F187" s="17">
        <v>0</v>
      </c>
      <c r="G187" s="17">
        <v>0</v>
      </c>
      <c r="I187" s="5" t="str">
        <f t="shared" si="35"/>
        <v/>
      </c>
      <c r="J187" s="5" t="str">
        <f t="shared" si="36"/>
        <v/>
      </c>
      <c r="K187" s="5" t="str">
        <f t="shared" si="37"/>
        <v/>
      </c>
      <c r="L187" s="5" t="str">
        <f t="shared" si="38"/>
        <v/>
      </c>
      <c r="M187" s="5">
        <f t="shared" si="48"/>
        <v>1</v>
      </c>
      <c r="N187" s="5">
        <f t="shared" si="39"/>
        <v>0</v>
      </c>
      <c r="O187" s="5">
        <f t="shared" si="40"/>
        <v>0</v>
      </c>
      <c r="P187" s="5">
        <f t="shared" si="41"/>
        <v>0</v>
      </c>
      <c r="Q187" s="5">
        <f t="shared" si="49"/>
        <v>2</v>
      </c>
      <c r="R187" s="5" t="str">
        <f t="shared" si="42"/>
        <v/>
      </c>
      <c r="S187" s="5" t="str">
        <f t="shared" si="43"/>
        <v/>
      </c>
      <c r="T187" s="5" t="str">
        <f t="shared" si="44"/>
        <v/>
      </c>
      <c r="U187" s="5" t="str">
        <f t="shared" si="45"/>
        <v/>
      </c>
      <c r="V187" s="5" t="str">
        <f t="shared" si="46"/>
        <v/>
      </c>
      <c r="W187" s="5" t="str">
        <f t="shared" si="47"/>
        <v/>
      </c>
    </row>
    <row r="188" spans="1:23" x14ac:dyDescent="0.25">
      <c r="A188" s="5" cm="1">
        <f t="array" ref="A188">ROUNDDOWN(
_xlfn.IFS(R188="Crafted",
L188*K188*M188*P188*S188,
R188="Inorganic",
L188*I188*M188*(N188+O188+P188)*Q188*S188,
R188="Organic",
L188*J188*M188*(N188+O188+P188)*S188,
TRUE,0),2)</f>
        <v>0</v>
      </c>
      <c r="B188" s="5" t="str">
        <f t="shared" si="34"/>
        <v/>
      </c>
      <c r="E188" s="17">
        <v>0</v>
      </c>
      <c r="F188" s="17">
        <v>0</v>
      </c>
      <c r="G188" s="17">
        <v>0</v>
      </c>
      <c r="I188" s="5" t="str">
        <f t="shared" si="35"/>
        <v/>
      </c>
      <c r="J188" s="5" t="str">
        <f t="shared" si="36"/>
        <v/>
      </c>
      <c r="K188" s="5" t="str">
        <f t="shared" si="37"/>
        <v/>
      </c>
      <c r="L188" s="5" t="str">
        <f t="shared" si="38"/>
        <v/>
      </c>
      <c r="M188" s="5">
        <f t="shared" si="48"/>
        <v>1</v>
      </c>
      <c r="N188" s="5">
        <f t="shared" si="39"/>
        <v>0</v>
      </c>
      <c r="O188" s="5">
        <f t="shared" si="40"/>
        <v>0</v>
      </c>
      <c r="P188" s="5">
        <f t="shared" si="41"/>
        <v>0</v>
      </c>
      <c r="Q188" s="5">
        <f t="shared" si="49"/>
        <v>2</v>
      </c>
      <c r="R188" s="5" t="str">
        <f t="shared" si="42"/>
        <v/>
      </c>
      <c r="S188" s="5" t="str">
        <f t="shared" si="43"/>
        <v/>
      </c>
      <c r="T188" s="5" t="str">
        <f t="shared" si="44"/>
        <v/>
      </c>
      <c r="U188" s="5" t="str">
        <f t="shared" si="45"/>
        <v/>
      </c>
      <c r="V188" s="5" t="str">
        <f t="shared" si="46"/>
        <v/>
      </c>
      <c r="W188" s="5" t="str">
        <f t="shared" si="47"/>
        <v/>
      </c>
    </row>
    <row r="189" spans="1:23" x14ac:dyDescent="0.25">
      <c r="A189" s="5" cm="1">
        <f t="array" ref="A189">ROUNDDOWN(
_xlfn.IFS(R189="Crafted",
L189*K189*M189*P189*S189,
R189="Inorganic",
L189*I189*M189*(N189+O189+P189)*Q189*S189,
R189="Organic",
L189*J189*M189*(N189+O189+P189)*S189,
TRUE,0),2)</f>
        <v>0</v>
      </c>
      <c r="B189" s="5" t="str">
        <f t="shared" si="34"/>
        <v/>
      </c>
      <c r="E189" s="17">
        <v>0</v>
      </c>
      <c r="F189" s="17">
        <v>0</v>
      </c>
      <c r="G189" s="17">
        <v>0</v>
      </c>
      <c r="I189" s="5" t="str">
        <f t="shared" si="35"/>
        <v/>
      </c>
      <c r="J189" s="5" t="str">
        <f t="shared" si="36"/>
        <v/>
      </c>
      <c r="K189" s="5" t="str">
        <f t="shared" si="37"/>
        <v/>
      </c>
      <c r="L189" s="5" t="str">
        <f t="shared" si="38"/>
        <v/>
      </c>
      <c r="M189" s="5">
        <f t="shared" si="48"/>
        <v>1</v>
      </c>
      <c r="N189" s="5">
        <f t="shared" si="39"/>
        <v>0</v>
      </c>
      <c r="O189" s="5">
        <f t="shared" si="40"/>
        <v>0</v>
      </c>
      <c r="P189" s="5">
        <f t="shared" si="41"/>
        <v>0</v>
      </c>
      <c r="Q189" s="5">
        <f t="shared" si="49"/>
        <v>2</v>
      </c>
      <c r="R189" s="5" t="str">
        <f t="shared" si="42"/>
        <v/>
      </c>
      <c r="S189" s="5" t="str">
        <f t="shared" si="43"/>
        <v/>
      </c>
      <c r="T189" s="5" t="str">
        <f t="shared" si="44"/>
        <v/>
      </c>
      <c r="U189" s="5" t="str">
        <f t="shared" si="45"/>
        <v/>
      </c>
      <c r="V189" s="5" t="str">
        <f t="shared" si="46"/>
        <v/>
      </c>
      <c r="W189" s="5" t="str">
        <f t="shared" si="47"/>
        <v/>
      </c>
    </row>
    <row r="190" spans="1:23" x14ac:dyDescent="0.25">
      <c r="A190" s="5" cm="1">
        <f t="array" ref="A190">ROUNDDOWN(
_xlfn.IFS(R190="Crafted",
L190*K190*M190*P190*S190,
R190="Inorganic",
L190*I190*M190*(N190+O190+P190)*Q190*S190,
R190="Organic",
L190*J190*M190*(N190+O190+P190)*S190,
TRUE,0),2)</f>
        <v>0</v>
      </c>
      <c r="B190" s="5" t="str">
        <f t="shared" si="34"/>
        <v/>
      </c>
      <c r="E190" s="17">
        <v>0</v>
      </c>
      <c r="F190" s="17">
        <v>0</v>
      </c>
      <c r="G190" s="17">
        <v>0</v>
      </c>
      <c r="I190" s="5" t="str">
        <f t="shared" si="35"/>
        <v/>
      </c>
      <c r="J190" s="5" t="str">
        <f t="shared" si="36"/>
        <v/>
      </c>
      <c r="K190" s="5" t="str">
        <f t="shared" si="37"/>
        <v/>
      </c>
      <c r="L190" s="5" t="str">
        <f t="shared" si="38"/>
        <v/>
      </c>
      <c r="M190" s="5">
        <f t="shared" si="48"/>
        <v>1</v>
      </c>
      <c r="N190" s="5">
        <f t="shared" si="39"/>
        <v>0</v>
      </c>
      <c r="O190" s="5">
        <f t="shared" si="40"/>
        <v>0</v>
      </c>
      <c r="P190" s="5">
        <f t="shared" si="41"/>
        <v>0</v>
      </c>
      <c r="Q190" s="5">
        <f t="shared" si="49"/>
        <v>2</v>
      </c>
      <c r="R190" s="5" t="str">
        <f t="shared" si="42"/>
        <v/>
      </c>
      <c r="S190" s="5" t="str">
        <f t="shared" si="43"/>
        <v/>
      </c>
      <c r="T190" s="5" t="str">
        <f t="shared" si="44"/>
        <v/>
      </c>
      <c r="U190" s="5" t="str">
        <f t="shared" si="45"/>
        <v/>
      </c>
      <c r="V190" s="5" t="str">
        <f t="shared" si="46"/>
        <v/>
      </c>
      <c r="W190" s="5" t="str">
        <f t="shared" si="47"/>
        <v/>
      </c>
    </row>
    <row r="191" spans="1:23" x14ac:dyDescent="0.25">
      <c r="A191" s="5" cm="1">
        <f t="array" ref="A191">ROUNDDOWN(
_xlfn.IFS(R191="Crafted",
L191*K191*M191*P191*S191,
R191="Inorganic",
L191*I191*M191*(N191+O191+P191)*Q191*S191,
R191="Organic",
L191*J191*M191*(N191+O191+P191)*S191,
TRUE,0),2)</f>
        <v>0</v>
      </c>
      <c r="B191" s="5" t="str">
        <f t="shared" si="34"/>
        <v/>
      </c>
      <c r="E191" s="17">
        <v>0</v>
      </c>
      <c r="F191" s="17">
        <v>0</v>
      </c>
      <c r="G191" s="17">
        <v>0</v>
      </c>
      <c r="I191" s="5" t="str">
        <f t="shared" si="35"/>
        <v/>
      </c>
      <c r="J191" s="5" t="str">
        <f t="shared" si="36"/>
        <v/>
      </c>
      <c r="K191" s="5" t="str">
        <f t="shared" si="37"/>
        <v/>
      </c>
      <c r="L191" s="5" t="str">
        <f t="shared" si="38"/>
        <v/>
      </c>
      <c r="M191" s="5">
        <f t="shared" si="48"/>
        <v>1</v>
      </c>
      <c r="N191" s="5">
        <f t="shared" si="39"/>
        <v>0</v>
      </c>
      <c r="O191" s="5">
        <f t="shared" si="40"/>
        <v>0</v>
      </c>
      <c r="P191" s="5">
        <f t="shared" si="41"/>
        <v>0</v>
      </c>
      <c r="Q191" s="5">
        <f t="shared" si="49"/>
        <v>2</v>
      </c>
      <c r="R191" s="5" t="str">
        <f t="shared" si="42"/>
        <v/>
      </c>
      <c r="S191" s="5" t="str">
        <f t="shared" si="43"/>
        <v/>
      </c>
      <c r="T191" s="5" t="str">
        <f t="shared" si="44"/>
        <v/>
      </c>
      <c r="U191" s="5" t="str">
        <f t="shared" si="45"/>
        <v/>
      </c>
      <c r="V191" s="5" t="str">
        <f t="shared" si="46"/>
        <v/>
      </c>
      <c r="W191" s="5" t="str">
        <f t="shared" si="47"/>
        <v/>
      </c>
    </row>
    <row r="192" spans="1:23" x14ac:dyDescent="0.25">
      <c r="A192" s="5" cm="1">
        <f t="array" ref="A192">ROUNDDOWN(
_xlfn.IFS(R192="Crafted",
L192*K192*M192*P192*S192,
R192="Inorganic",
L192*I192*M192*(N192+O192+P192)*Q192*S192,
R192="Organic",
L192*J192*M192*(N192+O192+P192)*S192,
TRUE,0),2)</f>
        <v>0</v>
      </c>
      <c r="B192" s="5" t="str">
        <f t="shared" si="34"/>
        <v/>
      </c>
      <c r="E192" s="17">
        <v>0</v>
      </c>
      <c r="F192" s="17">
        <v>0</v>
      </c>
      <c r="G192" s="17">
        <v>0</v>
      </c>
      <c r="I192" s="5" t="str">
        <f t="shared" si="35"/>
        <v/>
      </c>
      <c r="J192" s="5" t="str">
        <f t="shared" si="36"/>
        <v/>
      </c>
      <c r="K192" s="5" t="str">
        <f t="shared" si="37"/>
        <v/>
      </c>
      <c r="L192" s="5" t="str">
        <f t="shared" si="38"/>
        <v/>
      </c>
      <c r="M192" s="5">
        <f t="shared" si="48"/>
        <v>1</v>
      </c>
      <c r="N192" s="5">
        <f t="shared" si="39"/>
        <v>0</v>
      </c>
      <c r="O192" s="5">
        <f t="shared" si="40"/>
        <v>0</v>
      </c>
      <c r="P192" s="5">
        <f t="shared" si="41"/>
        <v>0</v>
      </c>
      <c r="Q192" s="5">
        <f t="shared" si="49"/>
        <v>2</v>
      </c>
      <c r="R192" s="5" t="str">
        <f t="shared" si="42"/>
        <v/>
      </c>
      <c r="S192" s="5" t="str">
        <f t="shared" si="43"/>
        <v/>
      </c>
      <c r="T192" s="5" t="str">
        <f t="shared" si="44"/>
        <v/>
      </c>
      <c r="U192" s="5" t="str">
        <f t="shared" si="45"/>
        <v/>
      </c>
      <c r="V192" s="5" t="str">
        <f t="shared" si="46"/>
        <v/>
      </c>
      <c r="W192" s="5" t="str">
        <f t="shared" si="47"/>
        <v/>
      </c>
    </row>
    <row r="193" spans="1:23" x14ac:dyDescent="0.25">
      <c r="A193" s="5" cm="1">
        <f t="array" ref="A193">ROUNDDOWN(
_xlfn.IFS(R193="Crafted",
L193*K193*M193*P193*S193,
R193="Inorganic",
L193*I193*M193*(N193+O193+P193)*Q193*S193,
R193="Organic",
L193*J193*M193*(N193+O193+P193)*S193,
TRUE,0),2)</f>
        <v>0</v>
      </c>
      <c r="B193" s="5" t="str">
        <f t="shared" si="34"/>
        <v/>
      </c>
      <c r="E193" s="17">
        <v>0</v>
      </c>
      <c r="F193" s="17">
        <v>0</v>
      </c>
      <c r="G193" s="17">
        <v>0</v>
      </c>
      <c r="I193" s="5" t="str">
        <f t="shared" si="35"/>
        <v/>
      </c>
      <c r="J193" s="5" t="str">
        <f t="shared" si="36"/>
        <v/>
      </c>
      <c r="K193" s="5" t="str">
        <f t="shared" si="37"/>
        <v/>
      </c>
      <c r="L193" s="5" t="str">
        <f t="shared" si="38"/>
        <v/>
      </c>
      <c r="M193" s="5">
        <f t="shared" si="48"/>
        <v>1</v>
      </c>
      <c r="N193" s="5">
        <f t="shared" si="39"/>
        <v>0</v>
      </c>
      <c r="O193" s="5">
        <f t="shared" si="40"/>
        <v>0</v>
      </c>
      <c r="P193" s="5">
        <f t="shared" si="41"/>
        <v>0</v>
      </c>
      <c r="Q193" s="5">
        <f t="shared" si="49"/>
        <v>2</v>
      </c>
      <c r="R193" s="5" t="str">
        <f t="shared" si="42"/>
        <v/>
      </c>
      <c r="S193" s="5" t="str">
        <f t="shared" si="43"/>
        <v/>
      </c>
      <c r="T193" s="5" t="str">
        <f t="shared" si="44"/>
        <v/>
      </c>
      <c r="U193" s="5" t="str">
        <f t="shared" si="45"/>
        <v/>
      </c>
      <c r="V193" s="5" t="str">
        <f t="shared" si="46"/>
        <v/>
      </c>
      <c r="W193" s="5" t="str">
        <f t="shared" si="47"/>
        <v/>
      </c>
    </row>
    <row r="194" spans="1:23" x14ac:dyDescent="0.25">
      <c r="A194" s="5" cm="1">
        <f t="array" ref="A194">ROUNDDOWN(
_xlfn.IFS(R194="Crafted",
L194*K194*M194*P194*S194,
R194="Inorganic",
L194*I194*M194*(N194+O194+P194)*Q194*S194,
R194="Organic",
L194*J194*M194*(N194+O194+P194)*S194,
TRUE,0),2)</f>
        <v>0</v>
      </c>
      <c r="B194" s="5" t="str">
        <f t="shared" si="34"/>
        <v/>
      </c>
      <c r="E194" s="17">
        <v>0</v>
      </c>
      <c r="F194" s="17">
        <v>0</v>
      </c>
      <c r="G194" s="17">
        <v>0</v>
      </c>
      <c r="I194" s="5" t="str">
        <f t="shared" si="35"/>
        <v/>
      </c>
      <c r="J194" s="5" t="str">
        <f t="shared" si="36"/>
        <v/>
      </c>
      <c r="K194" s="5" t="str">
        <f t="shared" si="37"/>
        <v/>
      </c>
      <c r="L194" s="5" t="str">
        <f t="shared" si="38"/>
        <v/>
      </c>
      <c r="M194" s="5">
        <f t="shared" si="48"/>
        <v>1</v>
      </c>
      <c r="N194" s="5">
        <f t="shared" si="39"/>
        <v>0</v>
      </c>
      <c r="O194" s="5">
        <f t="shared" si="40"/>
        <v>0</v>
      </c>
      <c r="P194" s="5">
        <f t="shared" si="41"/>
        <v>0</v>
      </c>
      <c r="Q194" s="5">
        <f t="shared" si="49"/>
        <v>2</v>
      </c>
      <c r="R194" s="5" t="str">
        <f t="shared" si="42"/>
        <v/>
      </c>
      <c r="S194" s="5" t="str">
        <f t="shared" si="43"/>
        <v/>
      </c>
      <c r="T194" s="5" t="str">
        <f t="shared" si="44"/>
        <v/>
      </c>
      <c r="U194" s="5" t="str">
        <f t="shared" si="45"/>
        <v/>
      </c>
      <c r="V194" s="5" t="str">
        <f t="shared" si="46"/>
        <v/>
      </c>
      <c r="W194" s="5" t="str">
        <f t="shared" si="47"/>
        <v/>
      </c>
    </row>
    <row r="195" spans="1:23" x14ac:dyDescent="0.25">
      <c r="A195" s="5" cm="1">
        <f t="array" ref="A195">ROUNDDOWN(
_xlfn.IFS(R195="Crafted",
L195*K195*M195*P195*S195,
R195="Inorganic",
L195*I195*M195*(N195+O195+P195)*Q195*S195,
R195="Organic",
L195*J195*M195*(N195+O195+P195)*S195,
TRUE,0),2)</f>
        <v>0</v>
      </c>
      <c r="B195" s="5" t="str">
        <f t="shared" si="34"/>
        <v/>
      </c>
      <c r="E195" s="17">
        <v>0</v>
      </c>
      <c r="F195" s="17">
        <v>0</v>
      </c>
      <c r="G195" s="17">
        <v>0</v>
      </c>
      <c r="I195" s="5" t="str">
        <f t="shared" si="35"/>
        <v/>
      </c>
      <c r="J195" s="5" t="str">
        <f t="shared" si="36"/>
        <v/>
      </c>
      <c r="K195" s="5" t="str">
        <f t="shared" si="37"/>
        <v/>
      </c>
      <c r="L195" s="5" t="str">
        <f t="shared" si="38"/>
        <v/>
      </c>
      <c r="M195" s="5">
        <f t="shared" si="48"/>
        <v>1</v>
      </c>
      <c r="N195" s="5">
        <f t="shared" si="39"/>
        <v>0</v>
      </c>
      <c r="O195" s="5">
        <f t="shared" si="40"/>
        <v>0</v>
      </c>
      <c r="P195" s="5">
        <f t="shared" si="41"/>
        <v>0</v>
      </c>
      <c r="Q195" s="5">
        <f t="shared" si="49"/>
        <v>2</v>
      </c>
      <c r="R195" s="5" t="str">
        <f t="shared" si="42"/>
        <v/>
      </c>
      <c r="S195" s="5" t="str">
        <f t="shared" si="43"/>
        <v/>
      </c>
      <c r="T195" s="5" t="str">
        <f t="shared" si="44"/>
        <v/>
      </c>
      <c r="U195" s="5" t="str">
        <f t="shared" si="45"/>
        <v/>
      </c>
      <c r="V195" s="5" t="str">
        <f t="shared" si="46"/>
        <v/>
      </c>
      <c r="W195" s="5" t="str">
        <f t="shared" si="47"/>
        <v/>
      </c>
    </row>
    <row r="196" spans="1:23" x14ac:dyDescent="0.25">
      <c r="A196" s="5" cm="1">
        <f t="array" ref="A196">ROUNDDOWN(
_xlfn.IFS(R196="Crafted",
L196*K196*M196*P196*S196,
R196="Inorganic",
L196*I196*M196*(N196+O196+P196)*Q196*S196,
R196="Organic",
L196*J196*M196*(N196+O196+P196)*S196,
TRUE,0),2)</f>
        <v>0</v>
      </c>
      <c r="B196" s="5" t="str">
        <f t="shared" ref="B196:B259" si="50">IF(D196="","",VLOOKUP(D196,resource_list,7,FALSE))</f>
        <v/>
      </c>
      <c r="E196" s="17">
        <v>0</v>
      </c>
      <c r="F196" s="17">
        <v>0</v>
      </c>
      <c r="G196" s="17">
        <v>0</v>
      </c>
      <c r="I196" s="5" t="str">
        <f t="shared" ref="I196:I259" si="51">IF($C196="","",IF(VLOOKUP($C196,locations_outposts,5,FALSE)&gt;0, 1.1^VLOOKUP($C196,locations_outposts,5,FALSE),1))</f>
        <v/>
      </c>
      <c r="J196" s="5" t="str">
        <f t="shared" ref="J196:J259" si="52">IF($C196="","",IF(VLOOKUP($C196,locations_outposts,6,FALSE)&gt;0, 1.1^VLOOKUP($C196,locations_outposts,6,FALSE),1))</f>
        <v/>
      </c>
      <c r="K196" s="5" t="str">
        <f t="shared" ref="K196:K259" si="53">IF($C196="","",IF(VLOOKUP($C196,locations_outposts,7,FALSE)&gt;0, 1.1^VLOOKUP($C196,locations_outposts,7,FALSE),1))</f>
        <v/>
      </c>
      <c r="L196" s="5" t="str">
        <f t="shared" ref="L196:L259" si="54">IF($C196="","",IF(VLOOKUP($C196,locations_outposts,8,FALSE)&gt;0, 1.05^VLOOKUP($C196,locations_outposts,8,FALSE),1))</f>
        <v/>
      </c>
      <c r="M196" s="5">
        <f t="shared" si="48"/>
        <v>1</v>
      </c>
      <c r="N196" s="5">
        <f t="shared" ref="N196:N259" si="55">IF(D196="",0,VLOOKUP(D196,resource_list,2,FALSE)*E196)</f>
        <v>0</v>
      </c>
      <c r="O196" s="5">
        <f t="shared" ref="O196:O259" si="56">IF(D196="",0,VLOOKUP(D196,resource_list,3,FALSE)*F196)</f>
        <v>0</v>
      </c>
      <c r="P196" s="5">
        <f t="shared" ref="P196:P259" si="57">IF(D196="",0,VLOOKUP(D196,resource_list,4,FALSE)*G196)</f>
        <v>0</v>
      </c>
      <c r="Q196" s="5">
        <f t="shared" si="49"/>
        <v>2</v>
      </c>
      <c r="R196" s="5" t="str">
        <f t="shared" ref="R196:R259" si="58">IF(D196="","",VLOOKUP(D196,resource_list,5,FALSE))</f>
        <v/>
      </c>
      <c r="S196" s="5" t="str">
        <f t="shared" ref="S196:S259" si="59">IF(C196="", "",  IF(VLOOKUP(C196,locations_outposts,9,FALSE)="No", 1, 1.1))</f>
        <v/>
      </c>
      <c r="T196" s="5" t="str">
        <f t="shared" ref="T196:T259" si="60">IF($C196&lt;&gt;"",VLOOKUP($C196,locations_outposts,2,FALSE),"")</f>
        <v/>
      </c>
      <c r="U196" s="5" t="str">
        <f t="shared" ref="U196:U259" si="61">IF($C196&lt;&gt;"",VLOOKUP($C196,locations_outposts,3,FALSE),"")</f>
        <v/>
      </c>
      <c r="V196" s="5" t="str">
        <f t="shared" ref="V196:V259" si="62">IF($C196&lt;&gt;"",VLOOKUP($C196,locations_outposts,4,FALSE),"")</f>
        <v/>
      </c>
      <c r="W196" s="5" t="str">
        <f t="shared" ref="W196:W259" si="63">IF(C196&lt;&gt;"",IF(D196&lt;&gt;"",_xlfn.CONCAT(C196," - ",D196),""),"")</f>
        <v/>
      </c>
    </row>
    <row r="197" spans="1:23" x14ac:dyDescent="0.25">
      <c r="A197" s="5" cm="1">
        <f t="array" ref="A197">ROUNDDOWN(
_xlfn.IFS(R197="Crafted",
L197*K197*M197*P197*S197,
R197="Inorganic",
L197*I197*M197*(N197+O197+P197)*Q197*S197,
R197="Organic",
L197*J197*M197*(N197+O197+P197)*S197,
TRUE,0),2)</f>
        <v>0</v>
      </c>
      <c r="B197" s="5" t="str">
        <f t="shared" si="50"/>
        <v/>
      </c>
      <c r="E197" s="17">
        <v>0</v>
      </c>
      <c r="F197" s="17">
        <v>0</v>
      </c>
      <c r="G197" s="17">
        <v>0</v>
      </c>
      <c r="I197" s="5" t="str">
        <f t="shared" si="51"/>
        <v/>
      </c>
      <c r="J197" s="5" t="str">
        <f t="shared" si="52"/>
        <v/>
      </c>
      <c r="K197" s="5" t="str">
        <f t="shared" si="53"/>
        <v/>
      </c>
      <c r="L197" s="5" t="str">
        <f t="shared" si="54"/>
        <v/>
      </c>
      <c r="M197" s="5">
        <f t="shared" si="48"/>
        <v>1</v>
      </c>
      <c r="N197" s="5">
        <f t="shared" si="55"/>
        <v>0</v>
      </c>
      <c r="O197" s="5">
        <f t="shared" si="56"/>
        <v>0</v>
      </c>
      <c r="P197" s="5">
        <f t="shared" si="57"/>
        <v>0</v>
      </c>
      <c r="Q197" s="5">
        <f t="shared" si="49"/>
        <v>2</v>
      </c>
      <c r="R197" s="5" t="str">
        <f t="shared" si="58"/>
        <v/>
      </c>
      <c r="S197" s="5" t="str">
        <f t="shared" si="59"/>
        <v/>
      </c>
      <c r="T197" s="5" t="str">
        <f t="shared" si="60"/>
        <v/>
      </c>
      <c r="U197" s="5" t="str">
        <f t="shared" si="61"/>
        <v/>
      </c>
      <c r="V197" s="5" t="str">
        <f t="shared" si="62"/>
        <v/>
      </c>
      <c r="W197" s="5" t="str">
        <f t="shared" si="63"/>
        <v/>
      </c>
    </row>
    <row r="198" spans="1:23" x14ac:dyDescent="0.25">
      <c r="A198" s="5" cm="1">
        <f t="array" ref="A198">ROUNDDOWN(
_xlfn.IFS(R198="Crafted",
L198*K198*M198*P198*S198,
R198="Inorganic",
L198*I198*M198*(N198+O198+P198)*Q198*S198,
R198="Organic",
L198*J198*M198*(N198+O198+P198)*S198,
TRUE,0),2)</f>
        <v>0</v>
      </c>
      <c r="B198" s="5" t="str">
        <f t="shared" si="50"/>
        <v/>
      </c>
      <c r="E198" s="17">
        <v>0</v>
      </c>
      <c r="F198" s="17">
        <v>0</v>
      </c>
      <c r="G198" s="17">
        <v>0</v>
      </c>
      <c r="I198" s="5" t="str">
        <f t="shared" si="51"/>
        <v/>
      </c>
      <c r="J198" s="5" t="str">
        <f t="shared" si="52"/>
        <v/>
      </c>
      <c r="K198" s="5" t="str">
        <f t="shared" si="53"/>
        <v/>
      </c>
      <c r="L198" s="5" t="str">
        <f t="shared" si="54"/>
        <v/>
      </c>
      <c r="M198" s="5">
        <f t="shared" si="48"/>
        <v>1</v>
      </c>
      <c r="N198" s="5">
        <f t="shared" si="55"/>
        <v>0</v>
      </c>
      <c r="O198" s="5">
        <f t="shared" si="56"/>
        <v>0</v>
      </c>
      <c r="P198" s="5">
        <f t="shared" si="57"/>
        <v>0</v>
      </c>
      <c r="Q198" s="5">
        <f t="shared" si="49"/>
        <v>2</v>
      </c>
      <c r="R198" s="5" t="str">
        <f t="shared" si="58"/>
        <v/>
      </c>
      <c r="S198" s="5" t="str">
        <f t="shared" si="59"/>
        <v/>
      </c>
      <c r="T198" s="5" t="str">
        <f t="shared" si="60"/>
        <v/>
      </c>
      <c r="U198" s="5" t="str">
        <f t="shared" si="61"/>
        <v/>
      </c>
      <c r="V198" s="5" t="str">
        <f t="shared" si="62"/>
        <v/>
      </c>
      <c r="W198" s="5" t="str">
        <f t="shared" si="63"/>
        <v/>
      </c>
    </row>
    <row r="199" spans="1:23" x14ac:dyDescent="0.25">
      <c r="A199" s="5" cm="1">
        <f t="array" ref="A199">ROUNDDOWN(
_xlfn.IFS(R199="Crafted",
L199*K199*M199*P199*S199,
R199="Inorganic",
L199*I199*M199*(N199+O199+P199)*Q199*S199,
R199="Organic",
L199*J199*M199*(N199+O199+P199)*S199,
TRUE,0),2)</f>
        <v>0</v>
      </c>
      <c r="B199" s="5" t="str">
        <f t="shared" si="50"/>
        <v/>
      </c>
      <c r="E199" s="17">
        <v>0</v>
      </c>
      <c r="F199" s="17">
        <v>0</v>
      </c>
      <c r="G199" s="17">
        <v>0</v>
      </c>
      <c r="I199" s="5" t="str">
        <f t="shared" si="51"/>
        <v/>
      </c>
      <c r="J199" s="5" t="str">
        <f t="shared" si="52"/>
        <v/>
      </c>
      <c r="K199" s="5" t="str">
        <f t="shared" si="53"/>
        <v/>
      </c>
      <c r="L199" s="5" t="str">
        <f t="shared" si="54"/>
        <v/>
      </c>
      <c r="M199" s="5">
        <f t="shared" si="48"/>
        <v>1</v>
      </c>
      <c r="N199" s="5">
        <f t="shared" si="55"/>
        <v>0</v>
      </c>
      <c r="O199" s="5">
        <f t="shared" si="56"/>
        <v>0</v>
      </c>
      <c r="P199" s="5">
        <f t="shared" si="57"/>
        <v>0</v>
      </c>
      <c r="Q199" s="5">
        <f t="shared" si="49"/>
        <v>2</v>
      </c>
      <c r="R199" s="5" t="str">
        <f t="shared" si="58"/>
        <v/>
      </c>
      <c r="S199" s="5" t="str">
        <f t="shared" si="59"/>
        <v/>
      </c>
      <c r="T199" s="5" t="str">
        <f t="shared" si="60"/>
        <v/>
      </c>
      <c r="U199" s="5" t="str">
        <f t="shared" si="61"/>
        <v/>
      </c>
      <c r="V199" s="5" t="str">
        <f t="shared" si="62"/>
        <v/>
      </c>
      <c r="W199" s="5" t="str">
        <f t="shared" si="63"/>
        <v/>
      </c>
    </row>
    <row r="200" spans="1:23" x14ac:dyDescent="0.25">
      <c r="A200" s="5" cm="1">
        <f t="array" ref="A200">ROUNDDOWN(
_xlfn.IFS(R200="Crafted",
L200*K200*M200*P200*S200,
R200="Inorganic",
L200*I200*M200*(N200+O200+P200)*Q200*S200,
R200="Organic",
L200*J200*M200*(N200+O200+P200)*S200,
TRUE,0),2)</f>
        <v>0</v>
      </c>
      <c r="B200" s="5" t="str">
        <f t="shared" si="50"/>
        <v/>
      </c>
      <c r="E200" s="17">
        <v>0</v>
      </c>
      <c r="F200" s="17">
        <v>0</v>
      </c>
      <c r="G200" s="17">
        <v>0</v>
      </c>
      <c r="I200" s="5" t="str">
        <f t="shared" si="51"/>
        <v/>
      </c>
      <c r="J200" s="5" t="str">
        <f t="shared" si="52"/>
        <v/>
      </c>
      <c r="K200" s="5" t="str">
        <f t="shared" si="53"/>
        <v/>
      </c>
      <c r="L200" s="5" t="str">
        <f t="shared" si="54"/>
        <v/>
      </c>
      <c r="M200" s="5">
        <f t="shared" si="48"/>
        <v>1</v>
      </c>
      <c r="N200" s="5">
        <f t="shared" si="55"/>
        <v>0</v>
      </c>
      <c r="O200" s="5">
        <f t="shared" si="56"/>
        <v>0</v>
      </c>
      <c r="P200" s="5">
        <f t="shared" si="57"/>
        <v>0</v>
      </c>
      <c r="Q200" s="5">
        <f t="shared" si="49"/>
        <v>2</v>
      </c>
      <c r="R200" s="5" t="str">
        <f t="shared" si="58"/>
        <v/>
      </c>
      <c r="S200" s="5" t="str">
        <f t="shared" si="59"/>
        <v/>
      </c>
      <c r="T200" s="5" t="str">
        <f t="shared" si="60"/>
        <v/>
      </c>
      <c r="U200" s="5" t="str">
        <f t="shared" si="61"/>
        <v/>
      </c>
      <c r="V200" s="5" t="str">
        <f t="shared" si="62"/>
        <v/>
      </c>
      <c r="W200" s="5" t="str">
        <f t="shared" si="63"/>
        <v/>
      </c>
    </row>
    <row r="201" spans="1:23" x14ac:dyDescent="0.25">
      <c r="A201" s="5" cm="1">
        <f t="array" ref="A201">ROUNDDOWN(
_xlfn.IFS(R201="Crafted",
L201*K201*M201*P201*S201,
R201="Inorganic",
L201*I201*M201*(N201+O201+P201)*Q201*S201,
R201="Organic",
L201*J201*M201*(N201+O201+P201)*S201,
TRUE,0),2)</f>
        <v>0</v>
      </c>
      <c r="B201" s="5" t="str">
        <f t="shared" si="50"/>
        <v/>
      </c>
      <c r="E201" s="17">
        <v>0</v>
      </c>
      <c r="F201" s="17">
        <v>0</v>
      </c>
      <c r="G201" s="17">
        <v>0</v>
      </c>
      <c r="I201" s="5" t="str">
        <f t="shared" si="51"/>
        <v/>
      </c>
      <c r="J201" s="5" t="str">
        <f t="shared" si="52"/>
        <v/>
      </c>
      <c r="K201" s="5" t="str">
        <f t="shared" si="53"/>
        <v/>
      </c>
      <c r="L201" s="5" t="str">
        <f t="shared" si="54"/>
        <v/>
      </c>
      <c r="M201" s="5">
        <f t="shared" si="48"/>
        <v>1</v>
      </c>
      <c r="N201" s="5">
        <f t="shared" si="55"/>
        <v>0</v>
      </c>
      <c r="O201" s="5">
        <f t="shared" si="56"/>
        <v>0</v>
      </c>
      <c r="P201" s="5">
        <f t="shared" si="57"/>
        <v>0</v>
      </c>
      <c r="Q201" s="5">
        <f t="shared" si="49"/>
        <v>2</v>
      </c>
      <c r="R201" s="5" t="str">
        <f t="shared" si="58"/>
        <v/>
      </c>
      <c r="S201" s="5" t="str">
        <f t="shared" si="59"/>
        <v/>
      </c>
      <c r="T201" s="5" t="str">
        <f t="shared" si="60"/>
        <v/>
      </c>
      <c r="U201" s="5" t="str">
        <f t="shared" si="61"/>
        <v/>
      </c>
      <c r="V201" s="5" t="str">
        <f t="shared" si="62"/>
        <v/>
      </c>
      <c r="W201" s="5" t="str">
        <f t="shared" si="63"/>
        <v/>
      </c>
    </row>
    <row r="202" spans="1:23" x14ac:dyDescent="0.25">
      <c r="A202" s="5" cm="1">
        <f t="array" ref="A202">ROUNDDOWN(
_xlfn.IFS(R202="Crafted",
L202*K202*M202*P202*S202,
R202="Inorganic",
L202*I202*M202*(N202+O202+P202)*Q202*S202,
R202="Organic",
L202*J202*M202*(N202+O202+P202)*S202,
TRUE,0),2)</f>
        <v>0</v>
      </c>
      <c r="B202" s="5" t="str">
        <f t="shared" si="50"/>
        <v/>
      </c>
      <c r="E202" s="17">
        <v>0</v>
      </c>
      <c r="F202" s="17">
        <v>0</v>
      </c>
      <c r="G202" s="17">
        <v>0</v>
      </c>
      <c r="I202" s="5" t="str">
        <f t="shared" si="51"/>
        <v/>
      </c>
      <c r="J202" s="5" t="str">
        <f t="shared" si="52"/>
        <v/>
      </c>
      <c r="K202" s="5" t="str">
        <f t="shared" si="53"/>
        <v/>
      </c>
      <c r="L202" s="5" t="str">
        <f t="shared" si="54"/>
        <v/>
      </c>
      <c r="M202" s="5">
        <f t="shared" si="48"/>
        <v>1</v>
      </c>
      <c r="N202" s="5">
        <f t="shared" si="55"/>
        <v>0</v>
      </c>
      <c r="O202" s="5">
        <f t="shared" si="56"/>
        <v>0</v>
      </c>
      <c r="P202" s="5">
        <f t="shared" si="57"/>
        <v>0</v>
      </c>
      <c r="Q202" s="5">
        <f t="shared" si="49"/>
        <v>2</v>
      </c>
      <c r="R202" s="5" t="str">
        <f t="shared" si="58"/>
        <v/>
      </c>
      <c r="S202" s="5" t="str">
        <f t="shared" si="59"/>
        <v/>
      </c>
      <c r="T202" s="5" t="str">
        <f t="shared" si="60"/>
        <v/>
      </c>
      <c r="U202" s="5" t="str">
        <f t="shared" si="61"/>
        <v/>
      </c>
      <c r="V202" s="5" t="str">
        <f t="shared" si="62"/>
        <v/>
      </c>
      <c r="W202" s="5" t="str">
        <f t="shared" si="63"/>
        <v/>
      </c>
    </row>
    <row r="203" spans="1:23" x14ac:dyDescent="0.25">
      <c r="A203" s="5" cm="1">
        <f t="array" ref="A203">ROUNDDOWN(
_xlfn.IFS(R203="Crafted",
L203*K203*M203*P203*S203,
R203="Inorganic",
L203*I203*M203*(N203+O203+P203)*Q203*S203,
R203="Organic",
L203*J203*M203*(N203+O203+P203)*S203,
TRUE,0),2)</f>
        <v>0</v>
      </c>
      <c r="B203" s="5" t="str">
        <f t="shared" si="50"/>
        <v/>
      </c>
      <c r="E203" s="17">
        <v>0</v>
      </c>
      <c r="F203" s="17">
        <v>0</v>
      </c>
      <c r="G203" s="17">
        <v>0</v>
      </c>
      <c r="I203" s="5" t="str">
        <f t="shared" si="51"/>
        <v/>
      </c>
      <c r="J203" s="5" t="str">
        <f t="shared" si="52"/>
        <v/>
      </c>
      <c r="K203" s="5" t="str">
        <f t="shared" si="53"/>
        <v/>
      </c>
      <c r="L203" s="5" t="str">
        <f t="shared" si="54"/>
        <v/>
      </c>
      <c r="M203" s="5">
        <f t="shared" si="48"/>
        <v>1</v>
      </c>
      <c r="N203" s="5">
        <f t="shared" si="55"/>
        <v>0</v>
      </c>
      <c r="O203" s="5">
        <f t="shared" si="56"/>
        <v>0</v>
      </c>
      <c r="P203" s="5">
        <f t="shared" si="57"/>
        <v>0</v>
      </c>
      <c r="Q203" s="5">
        <f t="shared" si="49"/>
        <v>2</v>
      </c>
      <c r="R203" s="5" t="str">
        <f t="shared" si="58"/>
        <v/>
      </c>
      <c r="S203" s="5" t="str">
        <f t="shared" si="59"/>
        <v/>
      </c>
      <c r="T203" s="5" t="str">
        <f t="shared" si="60"/>
        <v/>
      </c>
      <c r="U203" s="5" t="str">
        <f t="shared" si="61"/>
        <v/>
      </c>
      <c r="V203" s="5" t="str">
        <f t="shared" si="62"/>
        <v/>
      </c>
      <c r="W203" s="5" t="str">
        <f t="shared" si="63"/>
        <v/>
      </c>
    </row>
    <row r="204" spans="1:23" x14ac:dyDescent="0.25">
      <c r="A204" s="5" cm="1">
        <f t="array" ref="A204">ROUNDDOWN(
_xlfn.IFS(R204="Crafted",
L204*K204*M204*P204*S204,
R204="Inorganic",
L204*I204*M204*(N204+O204+P204)*Q204*S204,
R204="Organic",
L204*J204*M204*(N204+O204+P204)*S204,
TRUE,0),2)</f>
        <v>0</v>
      </c>
      <c r="B204" s="5" t="str">
        <f t="shared" si="50"/>
        <v/>
      </c>
      <c r="E204" s="17">
        <v>0</v>
      </c>
      <c r="F204" s="17">
        <v>0</v>
      </c>
      <c r="G204" s="17">
        <v>0</v>
      </c>
      <c r="I204" s="5" t="str">
        <f t="shared" si="51"/>
        <v/>
      </c>
      <c r="J204" s="5" t="str">
        <f t="shared" si="52"/>
        <v/>
      </c>
      <c r="K204" s="5" t="str">
        <f t="shared" si="53"/>
        <v/>
      </c>
      <c r="L204" s="5" t="str">
        <f t="shared" si="54"/>
        <v/>
      </c>
      <c r="M204" s="5">
        <f t="shared" si="48"/>
        <v>1</v>
      </c>
      <c r="N204" s="5">
        <f t="shared" si="55"/>
        <v>0</v>
      </c>
      <c r="O204" s="5">
        <f t="shared" si="56"/>
        <v>0</v>
      </c>
      <c r="P204" s="5">
        <f t="shared" si="57"/>
        <v>0</v>
      </c>
      <c r="Q204" s="5">
        <f t="shared" si="49"/>
        <v>2</v>
      </c>
      <c r="R204" s="5" t="str">
        <f t="shared" si="58"/>
        <v/>
      </c>
      <c r="S204" s="5" t="str">
        <f t="shared" si="59"/>
        <v/>
      </c>
      <c r="T204" s="5" t="str">
        <f t="shared" si="60"/>
        <v/>
      </c>
      <c r="U204" s="5" t="str">
        <f t="shared" si="61"/>
        <v/>
      </c>
      <c r="V204" s="5" t="str">
        <f t="shared" si="62"/>
        <v/>
      </c>
      <c r="W204" s="5" t="str">
        <f t="shared" si="63"/>
        <v/>
      </c>
    </row>
    <row r="205" spans="1:23" x14ac:dyDescent="0.25">
      <c r="A205" s="5" cm="1">
        <f t="array" ref="A205">ROUNDDOWN(
_xlfn.IFS(R205="Crafted",
L205*K205*M205*P205*S205,
R205="Inorganic",
L205*I205*M205*(N205+O205+P205)*Q205*S205,
R205="Organic",
L205*J205*M205*(N205+O205+P205)*S205,
TRUE,0),2)</f>
        <v>0</v>
      </c>
      <c r="B205" s="5" t="str">
        <f t="shared" si="50"/>
        <v/>
      </c>
      <c r="E205" s="17">
        <v>0</v>
      </c>
      <c r="F205" s="17">
        <v>0</v>
      </c>
      <c r="G205" s="17">
        <v>0</v>
      </c>
      <c r="I205" s="5" t="str">
        <f t="shared" si="51"/>
        <v/>
      </c>
      <c r="J205" s="5" t="str">
        <f t="shared" si="52"/>
        <v/>
      </c>
      <c r="K205" s="5" t="str">
        <f t="shared" si="53"/>
        <v/>
      </c>
      <c r="L205" s="5" t="str">
        <f t="shared" si="54"/>
        <v/>
      </c>
      <c r="M205" s="5">
        <f t="shared" si="48"/>
        <v>1</v>
      </c>
      <c r="N205" s="5">
        <f t="shared" si="55"/>
        <v>0</v>
      </c>
      <c r="O205" s="5">
        <f t="shared" si="56"/>
        <v>0</v>
      </c>
      <c r="P205" s="5">
        <f t="shared" si="57"/>
        <v>0</v>
      </c>
      <c r="Q205" s="5">
        <f t="shared" si="49"/>
        <v>2</v>
      </c>
      <c r="R205" s="5" t="str">
        <f t="shared" si="58"/>
        <v/>
      </c>
      <c r="S205" s="5" t="str">
        <f t="shared" si="59"/>
        <v/>
      </c>
      <c r="T205" s="5" t="str">
        <f t="shared" si="60"/>
        <v/>
      </c>
      <c r="U205" s="5" t="str">
        <f t="shared" si="61"/>
        <v/>
      </c>
      <c r="V205" s="5" t="str">
        <f t="shared" si="62"/>
        <v/>
      </c>
      <c r="W205" s="5" t="str">
        <f t="shared" si="63"/>
        <v/>
      </c>
    </row>
    <row r="206" spans="1:23" x14ac:dyDescent="0.25">
      <c r="A206" s="5" cm="1">
        <f t="array" ref="A206">ROUNDDOWN(
_xlfn.IFS(R206="Crafted",
L206*K206*M206*P206*S206,
R206="Inorganic",
L206*I206*M206*(N206+O206+P206)*Q206*S206,
R206="Organic",
L206*J206*M206*(N206+O206+P206)*S206,
TRUE,0),2)</f>
        <v>0</v>
      </c>
      <c r="B206" s="5" t="str">
        <f t="shared" si="50"/>
        <v/>
      </c>
      <c r="E206" s="17">
        <v>0</v>
      </c>
      <c r="F206" s="17">
        <v>0</v>
      </c>
      <c r="G206" s="17">
        <v>0</v>
      </c>
      <c r="I206" s="5" t="str">
        <f t="shared" si="51"/>
        <v/>
      </c>
      <c r="J206" s="5" t="str">
        <f t="shared" si="52"/>
        <v/>
      </c>
      <c r="K206" s="5" t="str">
        <f t="shared" si="53"/>
        <v/>
      </c>
      <c r="L206" s="5" t="str">
        <f t="shared" si="54"/>
        <v/>
      </c>
      <c r="M206" s="5">
        <f t="shared" si="48"/>
        <v>1</v>
      </c>
      <c r="N206" s="5">
        <f t="shared" si="55"/>
        <v>0</v>
      </c>
      <c r="O206" s="5">
        <f t="shared" si="56"/>
        <v>0</v>
      </c>
      <c r="P206" s="5">
        <f t="shared" si="57"/>
        <v>0</v>
      </c>
      <c r="Q206" s="5">
        <f t="shared" si="49"/>
        <v>2</v>
      </c>
      <c r="R206" s="5" t="str">
        <f t="shared" si="58"/>
        <v/>
      </c>
      <c r="S206" s="5" t="str">
        <f t="shared" si="59"/>
        <v/>
      </c>
      <c r="T206" s="5" t="str">
        <f t="shared" si="60"/>
        <v/>
      </c>
      <c r="U206" s="5" t="str">
        <f t="shared" si="61"/>
        <v/>
      </c>
      <c r="V206" s="5" t="str">
        <f t="shared" si="62"/>
        <v/>
      </c>
      <c r="W206" s="5" t="str">
        <f t="shared" si="63"/>
        <v/>
      </c>
    </row>
    <row r="207" spans="1:23" x14ac:dyDescent="0.25">
      <c r="A207" s="5" cm="1">
        <f t="array" ref="A207">ROUNDDOWN(
_xlfn.IFS(R207="Crafted",
L207*K207*M207*P207*S207,
R207="Inorganic",
L207*I207*M207*(N207+O207+P207)*Q207*S207,
R207="Organic",
L207*J207*M207*(N207+O207+P207)*S207,
TRUE,0),2)</f>
        <v>0</v>
      </c>
      <c r="B207" s="5" t="str">
        <f t="shared" si="50"/>
        <v/>
      </c>
      <c r="E207" s="17">
        <v>0</v>
      </c>
      <c r="F207" s="17">
        <v>0</v>
      </c>
      <c r="G207" s="17">
        <v>0</v>
      </c>
      <c r="I207" s="5" t="str">
        <f t="shared" si="51"/>
        <v/>
      </c>
      <c r="J207" s="5" t="str">
        <f t="shared" si="52"/>
        <v/>
      </c>
      <c r="K207" s="5" t="str">
        <f t="shared" si="53"/>
        <v/>
      </c>
      <c r="L207" s="5" t="str">
        <f t="shared" si="54"/>
        <v/>
      </c>
      <c r="M207" s="5">
        <f t="shared" si="48"/>
        <v>1</v>
      </c>
      <c r="N207" s="5">
        <f t="shared" si="55"/>
        <v>0</v>
      </c>
      <c r="O207" s="5">
        <f t="shared" si="56"/>
        <v>0</v>
      </c>
      <c r="P207" s="5">
        <f t="shared" si="57"/>
        <v>0</v>
      </c>
      <c r="Q207" s="5">
        <f t="shared" si="49"/>
        <v>2</v>
      </c>
      <c r="R207" s="5" t="str">
        <f t="shared" si="58"/>
        <v/>
      </c>
      <c r="S207" s="5" t="str">
        <f t="shared" si="59"/>
        <v/>
      </c>
      <c r="T207" s="5" t="str">
        <f t="shared" si="60"/>
        <v/>
      </c>
      <c r="U207" s="5" t="str">
        <f t="shared" si="61"/>
        <v/>
      </c>
      <c r="V207" s="5" t="str">
        <f t="shared" si="62"/>
        <v/>
      </c>
      <c r="W207" s="5" t="str">
        <f t="shared" si="63"/>
        <v/>
      </c>
    </row>
    <row r="208" spans="1:23" x14ac:dyDescent="0.25">
      <c r="A208" s="5" cm="1">
        <f t="array" ref="A208">ROUNDDOWN(
_xlfn.IFS(R208="Crafted",
L208*K208*M208*P208*S208,
R208="Inorganic",
L208*I208*M208*(N208+O208+P208)*Q208*S208,
R208="Organic",
L208*J208*M208*(N208+O208+P208)*S208,
TRUE,0),2)</f>
        <v>0</v>
      </c>
      <c r="B208" s="5" t="str">
        <f t="shared" si="50"/>
        <v/>
      </c>
      <c r="E208" s="17">
        <v>0</v>
      </c>
      <c r="F208" s="17">
        <v>0</v>
      </c>
      <c r="G208" s="17">
        <v>0</v>
      </c>
      <c r="I208" s="5" t="str">
        <f t="shared" si="51"/>
        <v/>
      </c>
      <c r="J208" s="5" t="str">
        <f t="shared" si="52"/>
        <v/>
      </c>
      <c r="K208" s="5" t="str">
        <f t="shared" si="53"/>
        <v/>
      </c>
      <c r="L208" s="5" t="str">
        <f t="shared" si="54"/>
        <v/>
      </c>
      <c r="M208" s="5">
        <f t="shared" si="48"/>
        <v>1</v>
      </c>
      <c r="N208" s="5">
        <f t="shared" si="55"/>
        <v>0</v>
      </c>
      <c r="O208" s="5">
        <f t="shared" si="56"/>
        <v>0</v>
      </c>
      <c r="P208" s="5">
        <f t="shared" si="57"/>
        <v>0</v>
      </c>
      <c r="Q208" s="5">
        <f t="shared" si="49"/>
        <v>2</v>
      </c>
      <c r="R208" s="5" t="str">
        <f t="shared" si="58"/>
        <v/>
      </c>
      <c r="S208" s="5" t="str">
        <f t="shared" si="59"/>
        <v/>
      </c>
      <c r="T208" s="5" t="str">
        <f t="shared" si="60"/>
        <v/>
      </c>
      <c r="U208" s="5" t="str">
        <f t="shared" si="61"/>
        <v/>
      </c>
      <c r="V208" s="5" t="str">
        <f t="shared" si="62"/>
        <v/>
      </c>
      <c r="W208" s="5" t="str">
        <f t="shared" si="63"/>
        <v/>
      </c>
    </row>
    <row r="209" spans="1:23" x14ac:dyDescent="0.25">
      <c r="A209" s="5" cm="1">
        <f t="array" ref="A209">ROUNDDOWN(
_xlfn.IFS(R209="Crafted",
L209*K209*M209*P209*S209,
R209="Inorganic",
L209*I209*M209*(N209+O209+P209)*Q209*S209,
R209="Organic",
L209*J209*M209*(N209+O209+P209)*S209,
TRUE,0),2)</f>
        <v>0</v>
      </c>
      <c r="B209" s="5" t="str">
        <f t="shared" si="50"/>
        <v/>
      </c>
      <c r="E209" s="17">
        <v>0</v>
      </c>
      <c r="F209" s="17">
        <v>0</v>
      </c>
      <c r="G209" s="17">
        <v>0</v>
      </c>
      <c r="I209" s="5" t="str">
        <f t="shared" si="51"/>
        <v/>
      </c>
      <c r="J209" s="5" t="str">
        <f t="shared" si="52"/>
        <v/>
      </c>
      <c r="K209" s="5" t="str">
        <f t="shared" si="53"/>
        <v/>
      </c>
      <c r="L209" s="5" t="str">
        <f t="shared" si="54"/>
        <v/>
      </c>
      <c r="M209" s="5">
        <f t="shared" si="48"/>
        <v>1</v>
      </c>
      <c r="N209" s="5">
        <f t="shared" si="55"/>
        <v>0</v>
      </c>
      <c r="O209" s="5">
        <f t="shared" si="56"/>
        <v>0</v>
      </c>
      <c r="P209" s="5">
        <f t="shared" si="57"/>
        <v>0</v>
      </c>
      <c r="Q209" s="5">
        <f t="shared" si="49"/>
        <v>2</v>
      </c>
      <c r="R209" s="5" t="str">
        <f t="shared" si="58"/>
        <v/>
      </c>
      <c r="S209" s="5" t="str">
        <f t="shared" si="59"/>
        <v/>
      </c>
      <c r="T209" s="5" t="str">
        <f t="shared" si="60"/>
        <v/>
      </c>
      <c r="U209" s="5" t="str">
        <f t="shared" si="61"/>
        <v/>
      </c>
      <c r="V209" s="5" t="str">
        <f t="shared" si="62"/>
        <v/>
      </c>
      <c r="W209" s="5" t="str">
        <f t="shared" si="63"/>
        <v/>
      </c>
    </row>
    <row r="210" spans="1:23" x14ac:dyDescent="0.25">
      <c r="A210" s="5" cm="1">
        <f t="array" ref="A210">ROUNDDOWN(
_xlfn.IFS(R210="Crafted",
L210*K210*M210*P210*S210,
R210="Inorganic",
L210*I210*M210*(N210+O210+P210)*Q210*S210,
R210="Organic",
L210*J210*M210*(N210+O210+P210)*S210,
TRUE,0),2)</f>
        <v>0</v>
      </c>
      <c r="B210" s="5" t="str">
        <f t="shared" si="50"/>
        <v/>
      </c>
      <c r="E210" s="17">
        <v>0</v>
      </c>
      <c r="F210" s="17">
        <v>0</v>
      </c>
      <c r="G210" s="17">
        <v>0</v>
      </c>
      <c r="I210" s="5" t="str">
        <f t="shared" si="51"/>
        <v/>
      </c>
      <c r="J210" s="5" t="str">
        <f t="shared" si="52"/>
        <v/>
      </c>
      <c r="K210" s="5" t="str">
        <f t="shared" si="53"/>
        <v/>
      </c>
      <c r="L210" s="5" t="str">
        <f t="shared" si="54"/>
        <v/>
      </c>
      <c r="M210" s="5">
        <f t="shared" si="48"/>
        <v>1</v>
      </c>
      <c r="N210" s="5">
        <f t="shared" si="55"/>
        <v>0</v>
      </c>
      <c r="O210" s="5">
        <f t="shared" si="56"/>
        <v>0</v>
      </c>
      <c r="P210" s="5">
        <f t="shared" si="57"/>
        <v>0</v>
      </c>
      <c r="Q210" s="5">
        <f t="shared" si="49"/>
        <v>2</v>
      </c>
      <c r="R210" s="5" t="str">
        <f t="shared" si="58"/>
        <v/>
      </c>
      <c r="S210" s="5" t="str">
        <f t="shared" si="59"/>
        <v/>
      </c>
      <c r="T210" s="5" t="str">
        <f t="shared" si="60"/>
        <v/>
      </c>
      <c r="U210" s="5" t="str">
        <f t="shared" si="61"/>
        <v/>
      </c>
      <c r="V210" s="5" t="str">
        <f t="shared" si="62"/>
        <v/>
      </c>
      <c r="W210" s="5" t="str">
        <f t="shared" si="63"/>
        <v/>
      </c>
    </row>
    <row r="211" spans="1:23" x14ac:dyDescent="0.25">
      <c r="A211" s="5" cm="1">
        <f t="array" ref="A211">ROUNDDOWN(
_xlfn.IFS(R211="Crafted",
L211*K211*M211*P211*S211,
R211="Inorganic",
L211*I211*M211*(N211+O211+P211)*Q211*S211,
R211="Organic",
L211*J211*M211*(N211+O211+P211)*S211,
TRUE,0),2)</f>
        <v>0</v>
      </c>
      <c r="B211" s="5" t="str">
        <f t="shared" si="50"/>
        <v/>
      </c>
      <c r="E211" s="17">
        <v>0</v>
      </c>
      <c r="F211" s="17">
        <v>0</v>
      </c>
      <c r="G211" s="17">
        <v>0</v>
      </c>
      <c r="I211" s="5" t="str">
        <f t="shared" si="51"/>
        <v/>
      </c>
      <c r="J211" s="5" t="str">
        <f t="shared" si="52"/>
        <v/>
      </c>
      <c r="K211" s="5" t="str">
        <f t="shared" si="53"/>
        <v/>
      </c>
      <c r="L211" s="5" t="str">
        <f t="shared" si="54"/>
        <v/>
      </c>
      <c r="M211" s="5">
        <f t="shared" si="48"/>
        <v>1</v>
      </c>
      <c r="N211" s="5">
        <f t="shared" si="55"/>
        <v>0</v>
      </c>
      <c r="O211" s="5">
        <f t="shared" si="56"/>
        <v>0</v>
      </c>
      <c r="P211" s="5">
        <f t="shared" si="57"/>
        <v>0</v>
      </c>
      <c r="Q211" s="5">
        <f t="shared" si="49"/>
        <v>2</v>
      </c>
      <c r="R211" s="5" t="str">
        <f t="shared" si="58"/>
        <v/>
      </c>
      <c r="S211" s="5" t="str">
        <f t="shared" si="59"/>
        <v/>
      </c>
      <c r="T211" s="5" t="str">
        <f t="shared" si="60"/>
        <v/>
      </c>
      <c r="U211" s="5" t="str">
        <f t="shared" si="61"/>
        <v/>
      </c>
      <c r="V211" s="5" t="str">
        <f t="shared" si="62"/>
        <v/>
      </c>
      <c r="W211" s="5" t="str">
        <f t="shared" si="63"/>
        <v/>
      </c>
    </row>
    <row r="212" spans="1:23" x14ac:dyDescent="0.25">
      <c r="A212" s="5" cm="1">
        <f t="array" ref="A212">ROUNDDOWN(
_xlfn.IFS(R212="Crafted",
L212*K212*M212*P212*S212,
R212="Inorganic",
L212*I212*M212*(N212+O212+P212)*Q212*S212,
R212="Organic",
L212*J212*M212*(N212+O212+P212)*S212,
TRUE,0),2)</f>
        <v>0</v>
      </c>
      <c r="B212" s="5" t="str">
        <f t="shared" si="50"/>
        <v/>
      </c>
      <c r="E212" s="17">
        <v>0</v>
      </c>
      <c r="F212" s="17">
        <v>0</v>
      </c>
      <c r="G212" s="17">
        <v>0</v>
      </c>
      <c r="I212" s="5" t="str">
        <f t="shared" si="51"/>
        <v/>
      </c>
      <c r="J212" s="5" t="str">
        <f t="shared" si="52"/>
        <v/>
      </c>
      <c r="K212" s="5" t="str">
        <f t="shared" si="53"/>
        <v/>
      </c>
      <c r="L212" s="5" t="str">
        <f t="shared" si="54"/>
        <v/>
      </c>
      <c r="M212" s="5">
        <f t="shared" si="48"/>
        <v>1</v>
      </c>
      <c r="N212" s="5">
        <f t="shared" si="55"/>
        <v>0</v>
      </c>
      <c r="O212" s="5">
        <f t="shared" si="56"/>
        <v>0</v>
      </c>
      <c r="P212" s="5">
        <f t="shared" si="57"/>
        <v>0</v>
      </c>
      <c r="Q212" s="5">
        <f t="shared" si="49"/>
        <v>2</v>
      </c>
      <c r="R212" s="5" t="str">
        <f t="shared" si="58"/>
        <v/>
      </c>
      <c r="S212" s="5" t="str">
        <f t="shared" si="59"/>
        <v/>
      </c>
      <c r="T212" s="5" t="str">
        <f t="shared" si="60"/>
        <v/>
      </c>
      <c r="U212" s="5" t="str">
        <f t="shared" si="61"/>
        <v/>
      </c>
      <c r="V212" s="5" t="str">
        <f t="shared" si="62"/>
        <v/>
      </c>
      <c r="W212" s="5" t="str">
        <f t="shared" si="63"/>
        <v/>
      </c>
    </row>
    <row r="213" spans="1:23" x14ac:dyDescent="0.25">
      <c r="A213" s="5" cm="1">
        <f t="array" ref="A213">ROUNDDOWN(
_xlfn.IFS(R213="Crafted",
L213*K213*M213*P213*S213,
R213="Inorganic",
L213*I213*M213*(N213+O213+P213)*Q213*S213,
R213="Organic",
L213*J213*M213*(N213+O213+P213)*S213,
TRUE,0),2)</f>
        <v>0</v>
      </c>
      <c r="B213" s="5" t="str">
        <f t="shared" si="50"/>
        <v/>
      </c>
      <c r="E213" s="17">
        <v>0</v>
      </c>
      <c r="F213" s="17">
        <v>0</v>
      </c>
      <c r="G213" s="17">
        <v>0</v>
      </c>
      <c r="I213" s="5" t="str">
        <f t="shared" si="51"/>
        <v/>
      </c>
      <c r="J213" s="5" t="str">
        <f t="shared" si="52"/>
        <v/>
      </c>
      <c r="K213" s="5" t="str">
        <f t="shared" si="53"/>
        <v/>
      </c>
      <c r="L213" s="5" t="str">
        <f t="shared" si="54"/>
        <v/>
      </c>
      <c r="M213" s="5">
        <f t="shared" si="48"/>
        <v>1</v>
      </c>
      <c r="N213" s="5">
        <f t="shared" si="55"/>
        <v>0</v>
      </c>
      <c r="O213" s="5">
        <f t="shared" si="56"/>
        <v>0</v>
      </c>
      <c r="P213" s="5">
        <f t="shared" si="57"/>
        <v>0</v>
      </c>
      <c r="Q213" s="5">
        <f t="shared" si="49"/>
        <v>2</v>
      </c>
      <c r="R213" s="5" t="str">
        <f t="shared" si="58"/>
        <v/>
      </c>
      <c r="S213" s="5" t="str">
        <f t="shared" si="59"/>
        <v/>
      </c>
      <c r="T213" s="5" t="str">
        <f t="shared" si="60"/>
        <v/>
      </c>
      <c r="U213" s="5" t="str">
        <f t="shared" si="61"/>
        <v/>
      </c>
      <c r="V213" s="5" t="str">
        <f t="shared" si="62"/>
        <v/>
      </c>
      <c r="W213" s="5" t="str">
        <f t="shared" si="63"/>
        <v/>
      </c>
    </row>
    <row r="214" spans="1:23" x14ac:dyDescent="0.25">
      <c r="A214" s="5" cm="1">
        <f t="array" ref="A214">ROUNDDOWN(
_xlfn.IFS(R214="Crafted",
L214*K214*M214*P214*S214,
R214="Inorganic",
L214*I214*M214*(N214+O214+P214)*Q214*S214,
R214="Organic",
L214*J214*M214*(N214+O214+P214)*S214,
TRUE,0),2)</f>
        <v>0</v>
      </c>
      <c r="B214" s="5" t="str">
        <f t="shared" si="50"/>
        <v/>
      </c>
      <c r="E214" s="17">
        <v>0</v>
      </c>
      <c r="F214" s="17">
        <v>0</v>
      </c>
      <c r="G214" s="17">
        <v>0</v>
      </c>
      <c r="I214" s="5" t="str">
        <f t="shared" si="51"/>
        <v/>
      </c>
      <c r="J214" s="5" t="str">
        <f t="shared" si="52"/>
        <v/>
      </c>
      <c r="K214" s="5" t="str">
        <f t="shared" si="53"/>
        <v/>
      </c>
      <c r="L214" s="5" t="str">
        <f t="shared" si="54"/>
        <v/>
      </c>
      <c r="M214" s="5">
        <f t="shared" si="48"/>
        <v>1</v>
      </c>
      <c r="N214" s="5">
        <f t="shared" si="55"/>
        <v>0</v>
      </c>
      <c r="O214" s="5">
        <f t="shared" si="56"/>
        <v>0</v>
      </c>
      <c r="P214" s="5">
        <f t="shared" si="57"/>
        <v>0</v>
      </c>
      <c r="Q214" s="5">
        <f t="shared" si="49"/>
        <v>2</v>
      </c>
      <c r="R214" s="5" t="str">
        <f t="shared" si="58"/>
        <v/>
      </c>
      <c r="S214" s="5" t="str">
        <f t="shared" si="59"/>
        <v/>
      </c>
      <c r="T214" s="5" t="str">
        <f t="shared" si="60"/>
        <v/>
      </c>
      <c r="U214" s="5" t="str">
        <f t="shared" si="61"/>
        <v/>
      </c>
      <c r="V214" s="5" t="str">
        <f t="shared" si="62"/>
        <v/>
      </c>
      <c r="W214" s="5" t="str">
        <f t="shared" si="63"/>
        <v/>
      </c>
    </row>
    <row r="215" spans="1:23" x14ac:dyDescent="0.25">
      <c r="A215" s="5" cm="1">
        <f t="array" ref="A215">ROUNDDOWN(
_xlfn.IFS(R215="Crafted",
L215*K215*M215*P215*S215,
R215="Inorganic",
L215*I215*M215*(N215+O215+P215)*Q215*S215,
R215="Organic",
L215*J215*M215*(N215+O215+P215)*S215,
TRUE,0),2)</f>
        <v>0</v>
      </c>
      <c r="B215" s="5" t="str">
        <f t="shared" si="50"/>
        <v/>
      </c>
      <c r="E215" s="17">
        <v>0</v>
      </c>
      <c r="F215" s="17">
        <v>0</v>
      </c>
      <c r="G215" s="17">
        <v>0</v>
      </c>
      <c r="I215" s="5" t="str">
        <f t="shared" si="51"/>
        <v/>
      </c>
      <c r="J215" s="5" t="str">
        <f t="shared" si="52"/>
        <v/>
      </c>
      <c r="K215" s="5" t="str">
        <f t="shared" si="53"/>
        <v/>
      </c>
      <c r="L215" s="5" t="str">
        <f t="shared" si="54"/>
        <v/>
      </c>
      <c r="M215" s="5">
        <f t="shared" ref="M215:M278" si="64">IF($B$1="Yes",1.05,1)</f>
        <v>1</v>
      </c>
      <c r="N215" s="5">
        <f t="shared" si="55"/>
        <v>0</v>
      </c>
      <c r="O215" s="5">
        <f t="shared" si="56"/>
        <v>0</v>
      </c>
      <c r="P215" s="5">
        <f t="shared" si="57"/>
        <v>0</v>
      </c>
      <c r="Q215" s="5">
        <f t="shared" ref="Q215:Q278" si="65">IF($D$1="Yes",2,1)</f>
        <v>2</v>
      </c>
      <c r="R215" s="5" t="str">
        <f t="shared" si="58"/>
        <v/>
      </c>
      <c r="S215" s="5" t="str">
        <f t="shared" si="59"/>
        <v/>
      </c>
      <c r="T215" s="5" t="str">
        <f t="shared" si="60"/>
        <v/>
      </c>
      <c r="U215" s="5" t="str">
        <f t="shared" si="61"/>
        <v/>
      </c>
      <c r="V215" s="5" t="str">
        <f t="shared" si="62"/>
        <v/>
      </c>
      <c r="W215" s="5" t="str">
        <f t="shared" si="63"/>
        <v/>
      </c>
    </row>
    <row r="216" spans="1:23" x14ac:dyDescent="0.25">
      <c r="A216" s="5" cm="1">
        <f t="array" ref="A216">ROUNDDOWN(
_xlfn.IFS(R216="Crafted",
L216*K216*M216*P216*S216,
R216="Inorganic",
L216*I216*M216*(N216+O216+P216)*Q216*S216,
R216="Organic",
L216*J216*M216*(N216+O216+P216)*S216,
TRUE,0),2)</f>
        <v>0</v>
      </c>
      <c r="B216" s="5" t="str">
        <f t="shared" si="50"/>
        <v/>
      </c>
      <c r="E216" s="17">
        <v>0</v>
      </c>
      <c r="F216" s="17">
        <v>0</v>
      </c>
      <c r="G216" s="17">
        <v>0</v>
      </c>
      <c r="I216" s="5" t="str">
        <f t="shared" si="51"/>
        <v/>
      </c>
      <c r="J216" s="5" t="str">
        <f t="shared" si="52"/>
        <v/>
      </c>
      <c r="K216" s="5" t="str">
        <f t="shared" si="53"/>
        <v/>
      </c>
      <c r="L216" s="5" t="str">
        <f t="shared" si="54"/>
        <v/>
      </c>
      <c r="M216" s="5">
        <f t="shared" si="64"/>
        <v>1</v>
      </c>
      <c r="N216" s="5">
        <f t="shared" si="55"/>
        <v>0</v>
      </c>
      <c r="O216" s="5">
        <f t="shared" si="56"/>
        <v>0</v>
      </c>
      <c r="P216" s="5">
        <f t="shared" si="57"/>
        <v>0</v>
      </c>
      <c r="Q216" s="5">
        <f t="shared" si="65"/>
        <v>2</v>
      </c>
      <c r="R216" s="5" t="str">
        <f t="shared" si="58"/>
        <v/>
      </c>
      <c r="S216" s="5" t="str">
        <f t="shared" si="59"/>
        <v/>
      </c>
      <c r="T216" s="5" t="str">
        <f t="shared" si="60"/>
        <v/>
      </c>
      <c r="U216" s="5" t="str">
        <f t="shared" si="61"/>
        <v/>
      </c>
      <c r="V216" s="5" t="str">
        <f t="shared" si="62"/>
        <v/>
      </c>
      <c r="W216" s="5" t="str">
        <f t="shared" si="63"/>
        <v/>
      </c>
    </row>
    <row r="217" spans="1:23" x14ac:dyDescent="0.25">
      <c r="A217" s="5" cm="1">
        <f t="array" ref="A217">ROUNDDOWN(
_xlfn.IFS(R217="Crafted",
L217*K217*M217*P217*S217,
R217="Inorganic",
L217*I217*M217*(N217+O217+P217)*Q217*S217,
R217="Organic",
L217*J217*M217*(N217+O217+P217)*S217,
TRUE,0),2)</f>
        <v>0</v>
      </c>
      <c r="B217" s="5" t="str">
        <f t="shared" si="50"/>
        <v/>
      </c>
      <c r="E217" s="17">
        <v>0</v>
      </c>
      <c r="F217" s="17">
        <v>0</v>
      </c>
      <c r="G217" s="17">
        <v>0</v>
      </c>
      <c r="I217" s="5" t="str">
        <f t="shared" si="51"/>
        <v/>
      </c>
      <c r="J217" s="5" t="str">
        <f t="shared" si="52"/>
        <v/>
      </c>
      <c r="K217" s="5" t="str">
        <f t="shared" si="53"/>
        <v/>
      </c>
      <c r="L217" s="5" t="str">
        <f t="shared" si="54"/>
        <v/>
      </c>
      <c r="M217" s="5">
        <f t="shared" si="64"/>
        <v>1</v>
      </c>
      <c r="N217" s="5">
        <f t="shared" si="55"/>
        <v>0</v>
      </c>
      <c r="O217" s="5">
        <f t="shared" si="56"/>
        <v>0</v>
      </c>
      <c r="P217" s="5">
        <f t="shared" si="57"/>
        <v>0</v>
      </c>
      <c r="Q217" s="5">
        <f t="shared" si="65"/>
        <v>2</v>
      </c>
      <c r="R217" s="5" t="str">
        <f t="shared" si="58"/>
        <v/>
      </c>
      <c r="S217" s="5" t="str">
        <f t="shared" si="59"/>
        <v/>
      </c>
      <c r="T217" s="5" t="str">
        <f t="shared" si="60"/>
        <v/>
      </c>
      <c r="U217" s="5" t="str">
        <f t="shared" si="61"/>
        <v/>
      </c>
      <c r="V217" s="5" t="str">
        <f t="shared" si="62"/>
        <v/>
      </c>
      <c r="W217" s="5" t="str">
        <f t="shared" si="63"/>
        <v/>
      </c>
    </row>
    <row r="218" spans="1:23" x14ac:dyDescent="0.25">
      <c r="A218" s="5" cm="1">
        <f t="array" ref="A218">ROUNDDOWN(
_xlfn.IFS(R218="Crafted",
L218*K218*M218*P218*S218,
R218="Inorganic",
L218*I218*M218*(N218+O218+P218)*Q218*S218,
R218="Organic",
L218*J218*M218*(N218+O218+P218)*S218,
TRUE,0),2)</f>
        <v>0</v>
      </c>
      <c r="B218" s="5" t="str">
        <f t="shared" si="50"/>
        <v/>
      </c>
      <c r="E218" s="17">
        <v>0</v>
      </c>
      <c r="F218" s="17">
        <v>0</v>
      </c>
      <c r="G218" s="17">
        <v>0</v>
      </c>
      <c r="I218" s="5" t="str">
        <f t="shared" si="51"/>
        <v/>
      </c>
      <c r="J218" s="5" t="str">
        <f t="shared" si="52"/>
        <v/>
      </c>
      <c r="K218" s="5" t="str">
        <f t="shared" si="53"/>
        <v/>
      </c>
      <c r="L218" s="5" t="str">
        <f t="shared" si="54"/>
        <v/>
      </c>
      <c r="M218" s="5">
        <f t="shared" si="64"/>
        <v>1</v>
      </c>
      <c r="N218" s="5">
        <f t="shared" si="55"/>
        <v>0</v>
      </c>
      <c r="O218" s="5">
        <f t="shared" si="56"/>
        <v>0</v>
      </c>
      <c r="P218" s="5">
        <f t="shared" si="57"/>
        <v>0</v>
      </c>
      <c r="Q218" s="5">
        <f t="shared" si="65"/>
        <v>2</v>
      </c>
      <c r="R218" s="5" t="str">
        <f t="shared" si="58"/>
        <v/>
      </c>
      <c r="S218" s="5" t="str">
        <f t="shared" si="59"/>
        <v/>
      </c>
      <c r="T218" s="5" t="str">
        <f t="shared" si="60"/>
        <v/>
      </c>
      <c r="U218" s="5" t="str">
        <f t="shared" si="61"/>
        <v/>
      </c>
      <c r="V218" s="5" t="str">
        <f t="shared" si="62"/>
        <v/>
      </c>
      <c r="W218" s="5" t="str">
        <f t="shared" si="63"/>
        <v/>
      </c>
    </row>
    <row r="219" spans="1:23" x14ac:dyDescent="0.25">
      <c r="A219" s="5" cm="1">
        <f t="array" ref="A219">ROUNDDOWN(
_xlfn.IFS(R219="Crafted",
L219*K219*M219*P219*S219,
R219="Inorganic",
L219*I219*M219*(N219+O219+P219)*Q219*S219,
R219="Organic",
L219*J219*M219*(N219+O219+P219)*S219,
TRUE,0),2)</f>
        <v>0</v>
      </c>
      <c r="B219" s="5" t="str">
        <f t="shared" si="50"/>
        <v/>
      </c>
      <c r="E219" s="17">
        <v>0</v>
      </c>
      <c r="F219" s="17">
        <v>0</v>
      </c>
      <c r="G219" s="17">
        <v>0</v>
      </c>
      <c r="I219" s="5" t="str">
        <f t="shared" si="51"/>
        <v/>
      </c>
      <c r="J219" s="5" t="str">
        <f t="shared" si="52"/>
        <v/>
      </c>
      <c r="K219" s="5" t="str">
        <f t="shared" si="53"/>
        <v/>
      </c>
      <c r="L219" s="5" t="str">
        <f t="shared" si="54"/>
        <v/>
      </c>
      <c r="M219" s="5">
        <f t="shared" si="64"/>
        <v>1</v>
      </c>
      <c r="N219" s="5">
        <f t="shared" si="55"/>
        <v>0</v>
      </c>
      <c r="O219" s="5">
        <f t="shared" si="56"/>
        <v>0</v>
      </c>
      <c r="P219" s="5">
        <f t="shared" si="57"/>
        <v>0</v>
      </c>
      <c r="Q219" s="5">
        <f t="shared" si="65"/>
        <v>2</v>
      </c>
      <c r="R219" s="5" t="str">
        <f t="shared" si="58"/>
        <v/>
      </c>
      <c r="S219" s="5" t="str">
        <f t="shared" si="59"/>
        <v/>
      </c>
      <c r="T219" s="5" t="str">
        <f t="shared" si="60"/>
        <v/>
      </c>
      <c r="U219" s="5" t="str">
        <f t="shared" si="61"/>
        <v/>
      </c>
      <c r="V219" s="5" t="str">
        <f t="shared" si="62"/>
        <v/>
      </c>
      <c r="W219" s="5" t="str">
        <f t="shared" si="63"/>
        <v/>
      </c>
    </row>
    <row r="220" spans="1:23" x14ac:dyDescent="0.25">
      <c r="A220" s="5" cm="1">
        <f t="array" ref="A220">ROUNDDOWN(
_xlfn.IFS(R220="Crafted",
L220*K220*M220*P220*S220,
R220="Inorganic",
L220*I220*M220*(N220+O220+P220)*Q220*S220,
R220="Organic",
L220*J220*M220*(N220+O220+P220)*S220,
TRUE,0),2)</f>
        <v>0</v>
      </c>
      <c r="B220" s="5" t="str">
        <f t="shared" si="50"/>
        <v/>
      </c>
      <c r="E220" s="17">
        <v>0</v>
      </c>
      <c r="F220" s="17">
        <v>0</v>
      </c>
      <c r="G220" s="17">
        <v>0</v>
      </c>
      <c r="I220" s="5" t="str">
        <f t="shared" si="51"/>
        <v/>
      </c>
      <c r="J220" s="5" t="str">
        <f t="shared" si="52"/>
        <v/>
      </c>
      <c r="K220" s="5" t="str">
        <f t="shared" si="53"/>
        <v/>
      </c>
      <c r="L220" s="5" t="str">
        <f t="shared" si="54"/>
        <v/>
      </c>
      <c r="M220" s="5">
        <f t="shared" si="64"/>
        <v>1</v>
      </c>
      <c r="N220" s="5">
        <f t="shared" si="55"/>
        <v>0</v>
      </c>
      <c r="O220" s="5">
        <f t="shared" si="56"/>
        <v>0</v>
      </c>
      <c r="P220" s="5">
        <f t="shared" si="57"/>
        <v>0</v>
      </c>
      <c r="Q220" s="5">
        <f t="shared" si="65"/>
        <v>2</v>
      </c>
      <c r="R220" s="5" t="str">
        <f t="shared" si="58"/>
        <v/>
      </c>
      <c r="S220" s="5" t="str">
        <f t="shared" si="59"/>
        <v/>
      </c>
      <c r="T220" s="5" t="str">
        <f t="shared" si="60"/>
        <v/>
      </c>
      <c r="U220" s="5" t="str">
        <f t="shared" si="61"/>
        <v/>
      </c>
      <c r="V220" s="5" t="str">
        <f t="shared" si="62"/>
        <v/>
      </c>
      <c r="W220" s="5" t="str">
        <f t="shared" si="63"/>
        <v/>
      </c>
    </row>
    <row r="221" spans="1:23" x14ac:dyDescent="0.25">
      <c r="A221" s="5" cm="1">
        <f t="array" ref="A221">ROUNDDOWN(
_xlfn.IFS(R221="Crafted",
L221*K221*M221*P221*S221,
R221="Inorganic",
L221*I221*M221*(N221+O221+P221)*Q221*S221,
R221="Organic",
L221*J221*M221*(N221+O221+P221)*S221,
TRUE,0),2)</f>
        <v>0</v>
      </c>
      <c r="B221" s="5" t="str">
        <f t="shared" si="50"/>
        <v/>
      </c>
      <c r="E221" s="17">
        <v>0</v>
      </c>
      <c r="F221" s="17">
        <v>0</v>
      </c>
      <c r="G221" s="17">
        <v>0</v>
      </c>
      <c r="I221" s="5" t="str">
        <f t="shared" si="51"/>
        <v/>
      </c>
      <c r="J221" s="5" t="str">
        <f t="shared" si="52"/>
        <v/>
      </c>
      <c r="K221" s="5" t="str">
        <f t="shared" si="53"/>
        <v/>
      </c>
      <c r="L221" s="5" t="str">
        <f t="shared" si="54"/>
        <v/>
      </c>
      <c r="M221" s="5">
        <f t="shared" si="64"/>
        <v>1</v>
      </c>
      <c r="N221" s="5">
        <f t="shared" si="55"/>
        <v>0</v>
      </c>
      <c r="O221" s="5">
        <f t="shared" si="56"/>
        <v>0</v>
      </c>
      <c r="P221" s="5">
        <f t="shared" si="57"/>
        <v>0</v>
      </c>
      <c r="Q221" s="5">
        <f t="shared" si="65"/>
        <v>2</v>
      </c>
      <c r="R221" s="5" t="str">
        <f t="shared" si="58"/>
        <v/>
      </c>
      <c r="S221" s="5" t="str">
        <f t="shared" si="59"/>
        <v/>
      </c>
      <c r="T221" s="5" t="str">
        <f t="shared" si="60"/>
        <v/>
      </c>
      <c r="U221" s="5" t="str">
        <f t="shared" si="61"/>
        <v/>
      </c>
      <c r="V221" s="5" t="str">
        <f t="shared" si="62"/>
        <v/>
      </c>
      <c r="W221" s="5" t="str">
        <f t="shared" si="63"/>
        <v/>
      </c>
    </row>
    <row r="222" spans="1:23" x14ac:dyDescent="0.25">
      <c r="A222" s="5" cm="1">
        <f t="array" ref="A222">ROUNDDOWN(
_xlfn.IFS(R222="Crafted",
L222*K222*M222*P222*S222,
R222="Inorganic",
L222*I222*M222*(N222+O222+P222)*Q222*S222,
R222="Organic",
L222*J222*M222*(N222+O222+P222)*S222,
TRUE,0),2)</f>
        <v>0</v>
      </c>
      <c r="B222" s="5" t="str">
        <f t="shared" si="50"/>
        <v/>
      </c>
      <c r="E222" s="17">
        <v>0</v>
      </c>
      <c r="F222" s="17">
        <v>0</v>
      </c>
      <c r="G222" s="17">
        <v>0</v>
      </c>
      <c r="I222" s="5" t="str">
        <f t="shared" si="51"/>
        <v/>
      </c>
      <c r="J222" s="5" t="str">
        <f t="shared" si="52"/>
        <v/>
      </c>
      <c r="K222" s="5" t="str">
        <f t="shared" si="53"/>
        <v/>
      </c>
      <c r="L222" s="5" t="str">
        <f t="shared" si="54"/>
        <v/>
      </c>
      <c r="M222" s="5">
        <f t="shared" si="64"/>
        <v>1</v>
      </c>
      <c r="N222" s="5">
        <f t="shared" si="55"/>
        <v>0</v>
      </c>
      <c r="O222" s="5">
        <f t="shared" si="56"/>
        <v>0</v>
      </c>
      <c r="P222" s="5">
        <f t="shared" si="57"/>
        <v>0</v>
      </c>
      <c r="Q222" s="5">
        <f t="shared" si="65"/>
        <v>2</v>
      </c>
      <c r="R222" s="5" t="str">
        <f t="shared" si="58"/>
        <v/>
      </c>
      <c r="S222" s="5" t="str">
        <f t="shared" si="59"/>
        <v/>
      </c>
      <c r="T222" s="5" t="str">
        <f t="shared" si="60"/>
        <v/>
      </c>
      <c r="U222" s="5" t="str">
        <f t="shared" si="61"/>
        <v/>
      </c>
      <c r="V222" s="5" t="str">
        <f t="shared" si="62"/>
        <v/>
      </c>
      <c r="W222" s="5" t="str">
        <f t="shared" si="63"/>
        <v/>
      </c>
    </row>
    <row r="223" spans="1:23" x14ac:dyDescent="0.25">
      <c r="A223" s="5" cm="1">
        <f t="array" ref="A223">ROUNDDOWN(
_xlfn.IFS(R223="Crafted",
L223*K223*M223*P223*S223,
R223="Inorganic",
L223*I223*M223*(N223+O223+P223)*Q223*S223,
R223="Organic",
L223*J223*M223*(N223+O223+P223)*S223,
TRUE,0),2)</f>
        <v>0</v>
      </c>
      <c r="B223" s="5" t="str">
        <f t="shared" si="50"/>
        <v/>
      </c>
      <c r="E223" s="17">
        <v>0</v>
      </c>
      <c r="F223" s="17">
        <v>0</v>
      </c>
      <c r="G223" s="17">
        <v>0</v>
      </c>
      <c r="I223" s="5" t="str">
        <f t="shared" si="51"/>
        <v/>
      </c>
      <c r="J223" s="5" t="str">
        <f t="shared" si="52"/>
        <v/>
      </c>
      <c r="K223" s="5" t="str">
        <f t="shared" si="53"/>
        <v/>
      </c>
      <c r="L223" s="5" t="str">
        <f t="shared" si="54"/>
        <v/>
      </c>
      <c r="M223" s="5">
        <f t="shared" si="64"/>
        <v>1</v>
      </c>
      <c r="N223" s="5">
        <f t="shared" si="55"/>
        <v>0</v>
      </c>
      <c r="O223" s="5">
        <f t="shared" si="56"/>
        <v>0</v>
      </c>
      <c r="P223" s="5">
        <f t="shared" si="57"/>
        <v>0</v>
      </c>
      <c r="Q223" s="5">
        <f t="shared" si="65"/>
        <v>2</v>
      </c>
      <c r="R223" s="5" t="str">
        <f t="shared" si="58"/>
        <v/>
      </c>
      <c r="S223" s="5" t="str">
        <f t="shared" si="59"/>
        <v/>
      </c>
      <c r="T223" s="5" t="str">
        <f t="shared" si="60"/>
        <v/>
      </c>
      <c r="U223" s="5" t="str">
        <f t="shared" si="61"/>
        <v/>
      </c>
      <c r="V223" s="5" t="str">
        <f t="shared" si="62"/>
        <v/>
      </c>
      <c r="W223" s="5" t="str">
        <f t="shared" si="63"/>
        <v/>
      </c>
    </row>
    <row r="224" spans="1:23" x14ac:dyDescent="0.25">
      <c r="A224" s="5" cm="1">
        <f t="array" ref="A224">ROUNDDOWN(
_xlfn.IFS(R224="Crafted",
L224*K224*M224*P224*S224,
R224="Inorganic",
L224*I224*M224*(N224+O224+P224)*Q224*S224,
R224="Organic",
L224*J224*M224*(N224+O224+P224)*S224,
TRUE,0),2)</f>
        <v>0</v>
      </c>
      <c r="B224" s="5" t="str">
        <f t="shared" si="50"/>
        <v/>
      </c>
      <c r="E224" s="17">
        <v>0</v>
      </c>
      <c r="F224" s="17">
        <v>0</v>
      </c>
      <c r="G224" s="17">
        <v>0</v>
      </c>
      <c r="I224" s="5" t="str">
        <f t="shared" si="51"/>
        <v/>
      </c>
      <c r="J224" s="5" t="str">
        <f t="shared" si="52"/>
        <v/>
      </c>
      <c r="K224" s="5" t="str">
        <f t="shared" si="53"/>
        <v/>
      </c>
      <c r="L224" s="5" t="str">
        <f t="shared" si="54"/>
        <v/>
      </c>
      <c r="M224" s="5">
        <f t="shared" si="64"/>
        <v>1</v>
      </c>
      <c r="N224" s="5">
        <f t="shared" si="55"/>
        <v>0</v>
      </c>
      <c r="O224" s="5">
        <f t="shared" si="56"/>
        <v>0</v>
      </c>
      <c r="P224" s="5">
        <f t="shared" si="57"/>
        <v>0</v>
      </c>
      <c r="Q224" s="5">
        <f t="shared" si="65"/>
        <v>2</v>
      </c>
      <c r="R224" s="5" t="str">
        <f t="shared" si="58"/>
        <v/>
      </c>
      <c r="S224" s="5" t="str">
        <f t="shared" si="59"/>
        <v/>
      </c>
      <c r="T224" s="5" t="str">
        <f t="shared" si="60"/>
        <v/>
      </c>
      <c r="U224" s="5" t="str">
        <f t="shared" si="61"/>
        <v/>
      </c>
      <c r="V224" s="5" t="str">
        <f t="shared" si="62"/>
        <v/>
      </c>
      <c r="W224" s="5" t="str">
        <f t="shared" si="63"/>
        <v/>
      </c>
    </row>
    <row r="225" spans="1:23" x14ac:dyDescent="0.25">
      <c r="A225" s="5" cm="1">
        <f t="array" ref="A225">ROUNDDOWN(
_xlfn.IFS(R225="Crafted",
L225*K225*M225*P225*S225,
R225="Inorganic",
L225*I225*M225*(N225+O225+P225)*Q225*S225,
R225="Organic",
L225*J225*M225*(N225+O225+P225)*S225,
TRUE,0),2)</f>
        <v>0</v>
      </c>
      <c r="B225" s="5" t="str">
        <f t="shared" si="50"/>
        <v/>
      </c>
      <c r="E225" s="17">
        <v>0</v>
      </c>
      <c r="F225" s="17">
        <v>0</v>
      </c>
      <c r="G225" s="17">
        <v>0</v>
      </c>
      <c r="I225" s="5" t="str">
        <f t="shared" si="51"/>
        <v/>
      </c>
      <c r="J225" s="5" t="str">
        <f t="shared" si="52"/>
        <v/>
      </c>
      <c r="K225" s="5" t="str">
        <f t="shared" si="53"/>
        <v/>
      </c>
      <c r="L225" s="5" t="str">
        <f t="shared" si="54"/>
        <v/>
      </c>
      <c r="M225" s="5">
        <f t="shared" si="64"/>
        <v>1</v>
      </c>
      <c r="N225" s="5">
        <f t="shared" si="55"/>
        <v>0</v>
      </c>
      <c r="O225" s="5">
        <f t="shared" si="56"/>
        <v>0</v>
      </c>
      <c r="P225" s="5">
        <f t="shared" si="57"/>
        <v>0</v>
      </c>
      <c r="Q225" s="5">
        <f t="shared" si="65"/>
        <v>2</v>
      </c>
      <c r="R225" s="5" t="str">
        <f t="shared" si="58"/>
        <v/>
      </c>
      <c r="S225" s="5" t="str">
        <f t="shared" si="59"/>
        <v/>
      </c>
      <c r="T225" s="5" t="str">
        <f t="shared" si="60"/>
        <v/>
      </c>
      <c r="U225" s="5" t="str">
        <f t="shared" si="61"/>
        <v/>
      </c>
      <c r="V225" s="5" t="str">
        <f t="shared" si="62"/>
        <v/>
      </c>
      <c r="W225" s="5" t="str">
        <f t="shared" si="63"/>
        <v/>
      </c>
    </row>
    <row r="226" spans="1:23" x14ac:dyDescent="0.25">
      <c r="A226" s="5" cm="1">
        <f t="array" ref="A226">ROUNDDOWN(
_xlfn.IFS(R226="Crafted",
L226*K226*M226*P226*S226,
R226="Inorganic",
L226*I226*M226*(N226+O226+P226)*Q226*S226,
R226="Organic",
L226*J226*M226*(N226+O226+P226)*S226,
TRUE,0),2)</f>
        <v>0</v>
      </c>
      <c r="B226" s="5" t="str">
        <f t="shared" si="50"/>
        <v/>
      </c>
      <c r="E226" s="17">
        <v>0</v>
      </c>
      <c r="F226" s="17">
        <v>0</v>
      </c>
      <c r="G226" s="17">
        <v>0</v>
      </c>
      <c r="I226" s="5" t="str">
        <f t="shared" si="51"/>
        <v/>
      </c>
      <c r="J226" s="5" t="str">
        <f t="shared" si="52"/>
        <v/>
      </c>
      <c r="K226" s="5" t="str">
        <f t="shared" si="53"/>
        <v/>
      </c>
      <c r="L226" s="5" t="str">
        <f t="shared" si="54"/>
        <v/>
      </c>
      <c r="M226" s="5">
        <f t="shared" si="64"/>
        <v>1</v>
      </c>
      <c r="N226" s="5">
        <f t="shared" si="55"/>
        <v>0</v>
      </c>
      <c r="O226" s="5">
        <f t="shared" si="56"/>
        <v>0</v>
      </c>
      <c r="P226" s="5">
        <f t="shared" si="57"/>
        <v>0</v>
      </c>
      <c r="Q226" s="5">
        <f t="shared" si="65"/>
        <v>2</v>
      </c>
      <c r="R226" s="5" t="str">
        <f t="shared" si="58"/>
        <v/>
      </c>
      <c r="S226" s="5" t="str">
        <f t="shared" si="59"/>
        <v/>
      </c>
      <c r="T226" s="5" t="str">
        <f t="shared" si="60"/>
        <v/>
      </c>
      <c r="U226" s="5" t="str">
        <f t="shared" si="61"/>
        <v/>
      </c>
      <c r="V226" s="5" t="str">
        <f t="shared" si="62"/>
        <v/>
      </c>
      <c r="W226" s="5" t="str">
        <f t="shared" si="63"/>
        <v/>
      </c>
    </row>
    <row r="227" spans="1:23" x14ac:dyDescent="0.25">
      <c r="A227" s="5" cm="1">
        <f t="array" ref="A227">ROUNDDOWN(
_xlfn.IFS(R227="Crafted",
L227*K227*M227*P227*S227,
R227="Inorganic",
L227*I227*M227*(N227+O227+P227)*Q227*S227,
R227="Organic",
L227*J227*M227*(N227+O227+P227)*S227,
TRUE,0),2)</f>
        <v>0</v>
      </c>
      <c r="B227" s="5" t="str">
        <f t="shared" si="50"/>
        <v/>
      </c>
      <c r="E227" s="17">
        <v>0</v>
      </c>
      <c r="F227" s="17">
        <v>0</v>
      </c>
      <c r="G227" s="17">
        <v>0</v>
      </c>
      <c r="I227" s="5" t="str">
        <f t="shared" si="51"/>
        <v/>
      </c>
      <c r="J227" s="5" t="str">
        <f t="shared" si="52"/>
        <v/>
      </c>
      <c r="K227" s="5" t="str">
        <f t="shared" si="53"/>
        <v/>
      </c>
      <c r="L227" s="5" t="str">
        <f t="shared" si="54"/>
        <v/>
      </c>
      <c r="M227" s="5">
        <f t="shared" si="64"/>
        <v>1</v>
      </c>
      <c r="N227" s="5">
        <f t="shared" si="55"/>
        <v>0</v>
      </c>
      <c r="O227" s="5">
        <f t="shared" si="56"/>
        <v>0</v>
      </c>
      <c r="P227" s="5">
        <f t="shared" si="57"/>
        <v>0</v>
      </c>
      <c r="Q227" s="5">
        <f t="shared" si="65"/>
        <v>2</v>
      </c>
      <c r="R227" s="5" t="str">
        <f t="shared" si="58"/>
        <v/>
      </c>
      <c r="S227" s="5" t="str">
        <f t="shared" si="59"/>
        <v/>
      </c>
      <c r="T227" s="5" t="str">
        <f t="shared" si="60"/>
        <v/>
      </c>
      <c r="U227" s="5" t="str">
        <f t="shared" si="61"/>
        <v/>
      </c>
      <c r="V227" s="5" t="str">
        <f t="shared" si="62"/>
        <v/>
      </c>
      <c r="W227" s="5" t="str">
        <f t="shared" si="63"/>
        <v/>
      </c>
    </row>
    <row r="228" spans="1:23" x14ac:dyDescent="0.25">
      <c r="A228" s="5" cm="1">
        <f t="array" ref="A228">ROUNDDOWN(
_xlfn.IFS(R228="Crafted",
L228*K228*M228*P228*S228,
R228="Inorganic",
L228*I228*M228*(N228+O228+P228)*Q228*S228,
R228="Organic",
L228*J228*M228*(N228+O228+P228)*S228,
TRUE,0),2)</f>
        <v>0</v>
      </c>
      <c r="B228" s="5" t="str">
        <f t="shared" si="50"/>
        <v/>
      </c>
      <c r="E228" s="17">
        <v>0</v>
      </c>
      <c r="F228" s="17">
        <v>0</v>
      </c>
      <c r="G228" s="17">
        <v>0</v>
      </c>
      <c r="I228" s="5" t="str">
        <f t="shared" si="51"/>
        <v/>
      </c>
      <c r="J228" s="5" t="str">
        <f t="shared" si="52"/>
        <v/>
      </c>
      <c r="K228" s="5" t="str">
        <f t="shared" si="53"/>
        <v/>
      </c>
      <c r="L228" s="5" t="str">
        <f t="shared" si="54"/>
        <v/>
      </c>
      <c r="M228" s="5">
        <f t="shared" si="64"/>
        <v>1</v>
      </c>
      <c r="N228" s="5">
        <f t="shared" si="55"/>
        <v>0</v>
      </c>
      <c r="O228" s="5">
        <f t="shared" si="56"/>
        <v>0</v>
      </c>
      <c r="P228" s="5">
        <f t="shared" si="57"/>
        <v>0</v>
      </c>
      <c r="Q228" s="5">
        <f t="shared" si="65"/>
        <v>2</v>
      </c>
      <c r="R228" s="5" t="str">
        <f t="shared" si="58"/>
        <v/>
      </c>
      <c r="S228" s="5" t="str">
        <f t="shared" si="59"/>
        <v/>
      </c>
      <c r="T228" s="5" t="str">
        <f t="shared" si="60"/>
        <v/>
      </c>
      <c r="U228" s="5" t="str">
        <f t="shared" si="61"/>
        <v/>
      </c>
      <c r="V228" s="5" t="str">
        <f t="shared" si="62"/>
        <v/>
      </c>
      <c r="W228" s="5" t="str">
        <f t="shared" si="63"/>
        <v/>
      </c>
    </row>
    <row r="229" spans="1:23" x14ac:dyDescent="0.25">
      <c r="A229" s="5" cm="1">
        <f t="array" ref="A229">ROUNDDOWN(
_xlfn.IFS(R229="Crafted",
L229*K229*M229*P229*S229,
R229="Inorganic",
L229*I229*M229*(N229+O229+P229)*Q229*S229,
R229="Organic",
L229*J229*M229*(N229+O229+P229)*S229,
TRUE,0),2)</f>
        <v>0</v>
      </c>
      <c r="B229" s="5" t="str">
        <f t="shared" si="50"/>
        <v/>
      </c>
      <c r="E229" s="17">
        <v>0</v>
      </c>
      <c r="F229" s="17">
        <v>0</v>
      </c>
      <c r="G229" s="17">
        <v>0</v>
      </c>
      <c r="I229" s="5" t="str">
        <f t="shared" si="51"/>
        <v/>
      </c>
      <c r="J229" s="5" t="str">
        <f t="shared" si="52"/>
        <v/>
      </c>
      <c r="K229" s="5" t="str">
        <f t="shared" si="53"/>
        <v/>
      </c>
      <c r="L229" s="5" t="str">
        <f t="shared" si="54"/>
        <v/>
      </c>
      <c r="M229" s="5">
        <f t="shared" si="64"/>
        <v>1</v>
      </c>
      <c r="N229" s="5">
        <f t="shared" si="55"/>
        <v>0</v>
      </c>
      <c r="O229" s="5">
        <f t="shared" si="56"/>
        <v>0</v>
      </c>
      <c r="P229" s="5">
        <f t="shared" si="57"/>
        <v>0</v>
      </c>
      <c r="Q229" s="5">
        <f t="shared" si="65"/>
        <v>2</v>
      </c>
      <c r="R229" s="5" t="str">
        <f t="shared" si="58"/>
        <v/>
      </c>
      <c r="S229" s="5" t="str">
        <f t="shared" si="59"/>
        <v/>
      </c>
      <c r="T229" s="5" t="str">
        <f t="shared" si="60"/>
        <v/>
      </c>
      <c r="U229" s="5" t="str">
        <f t="shared" si="61"/>
        <v/>
      </c>
      <c r="V229" s="5" t="str">
        <f t="shared" si="62"/>
        <v/>
      </c>
      <c r="W229" s="5" t="str">
        <f t="shared" si="63"/>
        <v/>
      </c>
    </row>
    <row r="230" spans="1:23" x14ac:dyDescent="0.25">
      <c r="A230" s="5" cm="1">
        <f t="array" ref="A230">ROUNDDOWN(
_xlfn.IFS(R230="Crafted",
L230*K230*M230*P230*S230,
R230="Inorganic",
L230*I230*M230*(N230+O230+P230)*Q230*S230,
R230="Organic",
L230*J230*M230*(N230+O230+P230)*S230,
TRUE,0),2)</f>
        <v>0</v>
      </c>
      <c r="B230" s="5" t="str">
        <f t="shared" si="50"/>
        <v/>
      </c>
      <c r="E230" s="17">
        <v>0</v>
      </c>
      <c r="F230" s="17">
        <v>0</v>
      </c>
      <c r="G230" s="17">
        <v>0</v>
      </c>
      <c r="I230" s="5" t="str">
        <f t="shared" si="51"/>
        <v/>
      </c>
      <c r="J230" s="5" t="str">
        <f t="shared" si="52"/>
        <v/>
      </c>
      <c r="K230" s="5" t="str">
        <f t="shared" si="53"/>
        <v/>
      </c>
      <c r="L230" s="5" t="str">
        <f t="shared" si="54"/>
        <v/>
      </c>
      <c r="M230" s="5">
        <f t="shared" si="64"/>
        <v>1</v>
      </c>
      <c r="N230" s="5">
        <f t="shared" si="55"/>
        <v>0</v>
      </c>
      <c r="O230" s="5">
        <f t="shared" si="56"/>
        <v>0</v>
      </c>
      <c r="P230" s="5">
        <f t="shared" si="57"/>
        <v>0</v>
      </c>
      <c r="Q230" s="5">
        <f t="shared" si="65"/>
        <v>2</v>
      </c>
      <c r="R230" s="5" t="str">
        <f t="shared" si="58"/>
        <v/>
      </c>
      <c r="S230" s="5" t="str">
        <f t="shared" si="59"/>
        <v/>
      </c>
      <c r="T230" s="5" t="str">
        <f t="shared" si="60"/>
        <v/>
      </c>
      <c r="U230" s="5" t="str">
        <f t="shared" si="61"/>
        <v/>
      </c>
      <c r="V230" s="5" t="str">
        <f t="shared" si="62"/>
        <v/>
      </c>
      <c r="W230" s="5" t="str">
        <f t="shared" si="63"/>
        <v/>
      </c>
    </row>
    <row r="231" spans="1:23" x14ac:dyDescent="0.25">
      <c r="A231" s="5" cm="1">
        <f t="array" ref="A231">ROUNDDOWN(
_xlfn.IFS(R231="Crafted",
L231*K231*M231*P231*S231,
R231="Inorganic",
L231*I231*M231*(N231+O231+P231)*Q231*S231,
R231="Organic",
L231*J231*M231*(N231+O231+P231)*S231,
TRUE,0),2)</f>
        <v>0</v>
      </c>
      <c r="B231" s="5" t="str">
        <f t="shared" si="50"/>
        <v/>
      </c>
      <c r="E231" s="17">
        <v>0</v>
      </c>
      <c r="F231" s="17">
        <v>0</v>
      </c>
      <c r="G231" s="17">
        <v>0</v>
      </c>
      <c r="I231" s="5" t="str">
        <f t="shared" si="51"/>
        <v/>
      </c>
      <c r="J231" s="5" t="str">
        <f t="shared" si="52"/>
        <v/>
      </c>
      <c r="K231" s="5" t="str">
        <f t="shared" si="53"/>
        <v/>
      </c>
      <c r="L231" s="5" t="str">
        <f t="shared" si="54"/>
        <v/>
      </c>
      <c r="M231" s="5">
        <f t="shared" si="64"/>
        <v>1</v>
      </c>
      <c r="N231" s="5">
        <f t="shared" si="55"/>
        <v>0</v>
      </c>
      <c r="O231" s="5">
        <f t="shared" si="56"/>
        <v>0</v>
      </c>
      <c r="P231" s="5">
        <f t="shared" si="57"/>
        <v>0</v>
      </c>
      <c r="Q231" s="5">
        <f t="shared" si="65"/>
        <v>2</v>
      </c>
      <c r="R231" s="5" t="str">
        <f t="shared" si="58"/>
        <v/>
      </c>
      <c r="S231" s="5" t="str">
        <f t="shared" si="59"/>
        <v/>
      </c>
      <c r="T231" s="5" t="str">
        <f t="shared" si="60"/>
        <v/>
      </c>
      <c r="U231" s="5" t="str">
        <f t="shared" si="61"/>
        <v/>
      </c>
      <c r="V231" s="5" t="str">
        <f t="shared" si="62"/>
        <v/>
      </c>
      <c r="W231" s="5" t="str">
        <f t="shared" si="63"/>
        <v/>
      </c>
    </row>
    <row r="232" spans="1:23" x14ac:dyDescent="0.25">
      <c r="A232" s="5" cm="1">
        <f t="array" ref="A232">ROUNDDOWN(
_xlfn.IFS(R232="Crafted",
L232*K232*M232*P232*S232,
R232="Inorganic",
L232*I232*M232*(N232+O232+P232)*Q232*S232,
R232="Organic",
L232*J232*M232*(N232+O232+P232)*S232,
TRUE,0),2)</f>
        <v>0</v>
      </c>
      <c r="B232" s="5" t="str">
        <f t="shared" si="50"/>
        <v/>
      </c>
      <c r="E232" s="17">
        <v>0</v>
      </c>
      <c r="F232" s="17">
        <v>0</v>
      </c>
      <c r="G232" s="17">
        <v>0</v>
      </c>
      <c r="I232" s="5" t="str">
        <f t="shared" si="51"/>
        <v/>
      </c>
      <c r="J232" s="5" t="str">
        <f t="shared" si="52"/>
        <v/>
      </c>
      <c r="K232" s="5" t="str">
        <f t="shared" si="53"/>
        <v/>
      </c>
      <c r="L232" s="5" t="str">
        <f t="shared" si="54"/>
        <v/>
      </c>
      <c r="M232" s="5">
        <f t="shared" si="64"/>
        <v>1</v>
      </c>
      <c r="N232" s="5">
        <f t="shared" si="55"/>
        <v>0</v>
      </c>
      <c r="O232" s="5">
        <f t="shared" si="56"/>
        <v>0</v>
      </c>
      <c r="P232" s="5">
        <f t="shared" si="57"/>
        <v>0</v>
      </c>
      <c r="Q232" s="5">
        <f t="shared" si="65"/>
        <v>2</v>
      </c>
      <c r="R232" s="5" t="str">
        <f t="shared" si="58"/>
        <v/>
      </c>
      <c r="S232" s="5" t="str">
        <f t="shared" si="59"/>
        <v/>
      </c>
      <c r="T232" s="5" t="str">
        <f t="shared" si="60"/>
        <v/>
      </c>
      <c r="U232" s="5" t="str">
        <f t="shared" si="61"/>
        <v/>
      </c>
      <c r="V232" s="5" t="str">
        <f t="shared" si="62"/>
        <v/>
      </c>
      <c r="W232" s="5" t="str">
        <f t="shared" si="63"/>
        <v/>
      </c>
    </row>
    <row r="233" spans="1:23" x14ac:dyDescent="0.25">
      <c r="A233" s="5" cm="1">
        <f t="array" ref="A233">ROUNDDOWN(
_xlfn.IFS(R233="Crafted",
L233*K233*M233*P233*S233,
R233="Inorganic",
L233*I233*M233*(N233+O233+P233)*Q233*S233,
R233="Organic",
L233*J233*M233*(N233+O233+P233)*S233,
TRUE,0),2)</f>
        <v>0</v>
      </c>
      <c r="B233" s="5" t="str">
        <f t="shared" si="50"/>
        <v/>
      </c>
      <c r="E233" s="17">
        <v>0</v>
      </c>
      <c r="F233" s="17">
        <v>0</v>
      </c>
      <c r="G233" s="17">
        <v>0</v>
      </c>
      <c r="I233" s="5" t="str">
        <f t="shared" si="51"/>
        <v/>
      </c>
      <c r="J233" s="5" t="str">
        <f t="shared" si="52"/>
        <v/>
      </c>
      <c r="K233" s="5" t="str">
        <f t="shared" si="53"/>
        <v/>
      </c>
      <c r="L233" s="5" t="str">
        <f t="shared" si="54"/>
        <v/>
      </c>
      <c r="M233" s="5">
        <f t="shared" si="64"/>
        <v>1</v>
      </c>
      <c r="N233" s="5">
        <f t="shared" si="55"/>
        <v>0</v>
      </c>
      <c r="O233" s="5">
        <f t="shared" si="56"/>
        <v>0</v>
      </c>
      <c r="P233" s="5">
        <f t="shared" si="57"/>
        <v>0</v>
      </c>
      <c r="Q233" s="5">
        <f t="shared" si="65"/>
        <v>2</v>
      </c>
      <c r="R233" s="5" t="str">
        <f t="shared" si="58"/>
        <v/>
      </c>
      <c r="S233" s="5" t="str">
        <f t="shared" si="59"/>
        <v/>
      </c>
      <c r="T233" s="5" t="str">
        <f t="shared" si="60"/>
        <v/>
      </c>
      <c r="U233" s="5" t="str">
        <f t="shared" si="61"/>
        <v/>
      </c>
      <c r="V233" s="5" t="str">
        <f t="shared" si="62"/>
        <v/>
      </c>
      <c r="W233" s="5" t="str">
        <f t="shared" si="63"/>
        <v/>
      </c>
    </row>
    <row r="234" spans="1:23" x14ac:dyDescent="0.25">
      <c r="A234" s="5" cm="1">
        <f t="array" ref="A234">ROUNDDOWN(
_xlfn.IFS(R234="Crafted",
L234*K234*M234*P234*S234,
R234="Inorganic",
L234*I234*M234*(N234+O234+P234)*Q234*S234,
R234="Organic",
L234*J234*M234*(N234+O234+P234)*S234,
TRUE,0),2)</f>
        <v>0</v>
      </c>
      <c r="B234" s="5" t="str">
        <f t="shared" si="50"/>
        <v/>
      </c>
      <c r="E234" s="17">
        <v>0</v>
      </c>
      <c r="F234" s="17">
        <v>0</v>
      </c>
      <c r="G234" s="17">
        <v>0</v>
      </c>
      <c r="I234" s="5" t="str">
        <f t="shared" si="51"/>
        <v/>
      </c>
      <c r="J234" s="5" t="str">
        <f t="shared" si="52"/>
        <v/>
      </c>
      <c r="K234" s="5" t="str">
        <f t="shared" si="53"/>
        <v/>
      </c>
      <c r="L234" s="5" t="str">
        <f t="shared" si="54"/>
        <v/>
      </c>
      <c r="M234" s="5">
        <f t="shared" si="64"/>
        <v>1</v>
      </c>
      <c r="N234" s="5">
        <f t="shared" si="55"/>
        <v>0</v>
      </c>
      <c r="O234" s="5">
        <f t="shared" si="56"/>
        <v>0</v>
      </c>
      <c r="P234" s="5">
        <f t="shared" si="57"/>
        <v>0</v>
      </c>
      <c r="Q234" s="5">
        <f t="shared" si="65"/>
        <v>2</v>
      </c>
      <c r="R234" s="5" t="str">
        <f t="shared" si="58"/>
        <v/>
      </c>
      <c r="S234" s="5" t="str">
        <f t="shared" si="59"/>
        <v/>
      </c>
      <c r="T234" s="5" t="str">
        <f t="shared" si="60"/>
        <v/>
      </c>
      <c r="U234" s="5" t="str">
        <f t="shared" si="61"/>
        <v/>
      </c>
      <c r="V234" s="5" t="str">
        <f t="shared" si="62"/>
        <v/>
      </c>
      <c r="W234" s="5" t="str">
        <f t="shared" si="63"/>
        <v/>
      </c>
    </row>
    <row r="235" spans="1:23" x14ac:dyDescent="0.25">
      <c r="A235" s="5" cm="1">
        <f t="array" ref="A235">ROUNDDOWN(
_xlfn.IFS(R235="Crafted",
L235*K235*M235*P235*S235,
R235="Inorganic",
L235*I235*M235*(N235+O235+P235)*Q235*S235,
R235="Organic",
L235*J235*M235*(N235+O235+P235)*S235,
TRUE,0),2)</f>
        <v>0</v>
      </c>
      <c r="B235" s="5" t="str">
        <f t="shared" si="50"/>
        <v/>
      </c>
      <c r="E235" s="17">
        <v>0</v>
      </c>
      <c r="F235" s="17">
        <v>0</v>
      </c>
      <c r="G235" s="17">
        <v>0</v>
      </c>
      <c r="I235" s="5" t="str">
        <f t="shared" si="51"/>
        <v/>
      </c>
      <c r="J235" s="5" t="str">
        <f t="shared" si="52"/>
        <v/>
      </c>
      <c r="K235" s="5" t="str">
        <f t="shared" si="53"/>
        <v/>
      </c>
      <c r="L235" s="5" t="str">
        <f t="shared" si="54"/>
        <v/>
      </c>
      <c r="M235" s="5">
        <f t="shared" si="64"/>
        <v>1</v>
      </c>
      <c r="N235" s="5">
        <f t="shared" si="55"/>
        <v>0</v>
      </c>
      <c r="O235" s="5">
        <f t="shared" si="56"/>
        <v>0</v>
      </c>
      <c r="P235" s="5">
        <f t="shared" si="57"/>
        <v>0</v>
      </c>
      <c r="Q235" s="5">
        <f t="shared" si="65"/>
        <v>2</v>
      </c>
      <c r="R235" s="5" t="str">
        <f t="shared" si="58"/>
        <v/>
      </c>
      <c r="S235" s="5" t="str">
        <f t="shared" si="59"/>
        <v/>
      </c>
      <c r="T235" s="5" t="str">
        <f t="shared" si="60"/>
        <v/>
      </c>
      <c r="U235" s="5" t="str">
        <f t="shared" si="61"/>
        <v/>
      </c>
      <c r="V235" s="5" t="str">
        <f t="shared" si="62"/>
        <v/>
      </c>
      <c r="W235" s="5" t="str">
        <f t="shared" si="63"/>
        <v/>
      </c>
    </row>
    <row r="236" spans="1:23" x14ac:dyDescent="0.25">
      <c r="A236" s="5" cm="1">
        <f t="array" ref="A236">ROUNDDOWN(
_xlfn.IFS(R236="Crafted",
L236*K236*M236*P236*S236,
R236="Inorganic",
L236*I236*M236*(N236+O236+P236)*Q236*S236,
R236="Organic",
L236*J236*M236*(N236+O236+P236)*S236,
TRUE,0),2)</f>
        <v>0</v>
      </c>
      <c r="B236" s="5" t="str">
        <f t="shared" si="50"/>
        <v/>
      </c>
      <c r="E236" s="17">
        <v>0</v>
      </c>
      <c r="F236" s="17">
        <v>0</v>
      </c>
      <c r="G236" s="17">
        <v>0</v>
      </c>
      <c r="I236" s="5" t="str">
        <f t="shared" si="51"/>
        <v/>
      </c>
      <c r="J236" s="5" t="str">
        <f t="shared" si="52"/>
        <v/>
      </c>
      <c r="K236" s="5" t="str">
        <f t="shared" si="53"/>
        <v/>
      </c>
      <c r="L236" s="5" t="str">
        <f t="shared" si="54"/>
        <v/>
      </c>
      <c r="M236" s="5">
        <f t="shared" si="64"/>
        <v>1</v>
      </c>
      <c r="N236" s="5">
        <f t="shared" si="55"/>
        <v>0</v>
      </c>
      <c r="O236" s="5">
        <f t="shared" si="56"/>
        <v>0</v>
      </c>
      <c r="P236" s="5">
        <f t="shared" si="57"/>
        <v>0</v>
      </c>
      <c r="Q236" s="5">
        <f t="shared" si="65"/>
        <v>2</v>
      </c>
      <c r="R236" s="5" t="str">
        <f t="shared" si="58"/>
        <v/>
      </c>
      <c r="S236" s="5" t="str">
        <f t="shared" si="59"/>
        <v/>
      </c>
      <c r="T236" s="5" t="str">
        <f t="shared" si="60"/>
        <v/>
      </c>
      <c r="U236" s="5" t="str">
        <f t="shared" si="61"/>
        <v/>
      </c>
      <c r="V236" s="5" t="str">
        <f t="shared" si="62"/>
        <v/>
      </c>
      <c r="W236" s="5" t="str">
        <f t="shared" si="63"/>
        <v/>
      </c>
    </row>
    <row r="237" spans="1:23" x14ac:dyDescent="0.25">
      <c r="A237" s="5" cm="1">
        <f t="array" ref="A237">ROUNDDOWN(
_xlfn.IFS(R237="Crafted",
L237*K237*M237*P237*S237,
R237="Inorganic",
L237*I237*M237*(N237+O237+P237)*Q237*S237,
R237="Organic",
L237*J237*M237*(N237+O237+P237)*S237,
TRUE,0),2)</f>
        <v>0</v>
      </c>
      <c r="B237" s="5" t="str">
        <f t="shared" si="50"/>
        <v/>
      </c>
      <c r="E237" s="17">
        <v>0</v>
      </c>
      <c r="F237" s="17">
        <v>0</v>
      </c>
      <c r="G237" s="17">
        <v>0</v>
      </c>
      <c r="I237" s="5" t="str">
        <f t="shared" si="51"/>
        <v/>
      </c>
      <c r="J237" s="5" t="str">
        <f t="shared" si="52"/>
        <v/>
      </c>
      <c r="K237" s="5" t="str">
        <f t="shared" si="53"/>
        <v/>
      </c>
      <c r="L237" s="5" t="str">
        <f t="shared" si="54"/>
        <v/>
      </c>
      <c r="M237" s="5">
        <f t="shared" si="64"/>
        <v>1</v>
      </c>
      <c r="N237" s="5">
        <f t="shared" si="55"/>
        <v>0</v>
      </c>
      <c r="O237" s="5">
        <f t="shared" si="56"/>
        <v>0</v>
      </c>
      <c r="P237" s="5">
        <f t="shared" si="57"/>
        <v>0</v>
      </c>
      <c r="Q237" s="5">
        <f t="shared" si="65"/>
        <v>2</v>
      </c>
      <c r="R237" s="5" t="str">
        <f t="shared" si="58"/>
        <v/>
      </c>
      <c r="S237" s="5" t="str">
        <f t="shared" si="59"/>
        <v/>
      </c>
      <c r="T237" s="5" t="str">
        <f t="shared" si="60"/>
        <v/>
      </c>
      <c r="U237" s="5" t="str">
        <f t="shared" si="61"/>
        <v/>
      </c>
      <c r="V237" s="5" t="str">
        <f t="shared" si="62"/>
        <v/>
      </c>
      <c r="W237" s="5" t="str">
        <f t="shared" si="63"/>
        <v/>
      </c>
    </row>
    <row r="238" spans="1:23" x14ac:dyDescent="0.25">
      <c r="A238" s="5" cm="1">
        <f t="array" ref="A238">ROUNDDOWN(
_xlfn.IFS(R238="Crafted",
L238*K238*M238*P238*S238,
R238="Inorganic",
L238*I238*M238*(N238+O238+P238)*Q238*S238,
R238="Organic",
L238*J238*M238*(N238+O238+P238)*S238,
TRUE,0),2)</f>
        <v>0</v>
      </c>
      <c r="B238" s="5" t="str">
        <f t="shared" si="50"/>
        <v/>
      </c>
      <c r="E238" s="17">
        <v>0</v>
      </c>
      <c r="F238" s="17">
        <v>0</v>
      </c>
      <c r="G238" s="17">
        <v>0</v>
      </c>
      <c r="I238" s="5" t="str">
        <f t="shared" si="51"/>
        <v/>
      </c>
      <c r="J238" s="5" t="str">
        <f t="shared" si="52"/>
        <v/>
      </c>
      <c r="K238" s="5" t="str">
        <f t="shared" si="53"/>
        <v/>
      </c>
      <c r="L238" s="5" t="str">
        <f t="shared" si="54"/>
        <v/>
      </c>
      <c r="M238" s="5">
        <f t="shared" si="64"/>
        <v>1</v>
      </c>
      <c r="N238" s="5">
        <f t="shared" si="55"/>
        <v>0</v>
      </c>
      <c r="O238" s="5">
        <f t="shared" si="56"/>
        <v>0</v>
      </c>
      <c r="P238" s="5">
        <f t="shared" si="57"/>
        <v>0</v>
      </c>
      <c r="Q238" s="5">
        <f t="shared" si="65"/>
        <v>2</v>
      </c>
      <c r="R238" s="5" t="str">
        <f t="shared" si="58"/>
        <v/>
      </c>
      <c r="S238" s="5" t="str">
        <f t="shared" si="59"/>
        <v/>
      </c>
      <c r="T238" s="5" t="str">
        <f t="shared" si="60"/>
        <v/>
      </c>
      <c r="U238" s="5" t="str">
        <f t="shared" si="61"/>
        <v/>
      </c>
      <c r="V238" s="5" t="str">
        <f t="shared" si="62"/>
        <v/>
      </c>
      <c r="W238" s="5" t="str">
        <f t="shared" si="63"/>
        <v/>
      </c>
    </row>
    <row r="239" spans="1:23" x14ac:dyDescent="0.25">
      <c r="A239" s="5" cm="1">
        <f t="array" ref="A239">ROUNDDOWN(
_xlfn.IFS(R239="Crafted",
L239*K239*M239*P239*S239,
R239="Inorganic",
L239*I239*M239*(N239+O239+P239)*Q239*S239,
R239="Organic",
L239*J239*M239*(N239+O239+P239)*S239,
TRUE,0),2)</f>
        <v>0</v>
      </c>
      <c r="B239" s="5" t="str">
        <f t="shared" si="50"/>
        <v/>
      </c>
      <c r="E239" s="17">
        <v>0</v>
      </c>
      <c r="F239" s="17">
        <v>0</v>
      </c>
      <c r="G239" s="17">
        <v>0</v>
      </c>
      <c r="I239" s="5" t="str">
        <f t="shared" si="51"/>
        <v/>
      </c>
      <c r="J239" s="5" t="str">
        <f t="shared" si="52"/>
        <v/>
      </c>
      <c r="K239" s="5" t="str">
        <f t="shared" si="53"/>
        <v/>
      </c>
      <c r="L239" s="5" t="str">
        <f t="shared" si="54"/>
        <v/>
      </c>
      <c r="M239" s="5">
        <f t="shared" si="64"/>
        <v>1</v>
      </c>
      <c r="N239" s="5">
        <f t="shared" si="55"/>
        <v>0</v>
      </c>
      <c r="O239" s="5">
        <f t="shared" si="56"/>
        <v>0</v>
      </c>
      <c r="P239" s="5">
        <f t="shared" si="57"/>
        <v>0</v>
      </c>
      <c r="Q239" s="5">
        <f t="shared" si="65"/>
        <v>2</v>
      </c>
      <c r="R239" s="5" t="str">
        <f t="shared" si="58"/>
        <v/>
      </c>
      <c r="S239" s="5" t="str">
        <f t="shared" si="59"/>
        <v/>
      </c>
      <c r="T239" s="5" t="str">
        <f t="shared" si="60"/>
        <v/>
      </c>
      <c r="U239" s="5" t="str">
        <f t="shared" si="61"/>
        <v/>
      </c>
      <c r="V239" s="5" t="str">
        <f t="shared" si="62"/>
        <v/>
      </c>
      <c r="W239" s="5" t="str">
        <f t="shared" si="63"/>
        <v/>
      </c>
    </row>
    <row r="240" spans="1:23" x14ac:dyDescent="0.25">
      <c r="A240" s="5" cm="1">
        <f t="array" ref="A240">ROUNDDOWN(
_xlfn.IFS(R240="Crafted",
L240*K240*M240*P240*S240,
R240="Inorganic",
L240*I240*M240*(N240+O240+P240)*Q240*S240,
R240="Organic",
L240*J240*M240*(N240+O240+P240)*S240,
TRUE,0),2)</f>
        <v>0</v>
      </c>
      <c r="B240" s="5" t="str">
        <f t="shared" si="50"/>
        <v/>
      </c>
      <c r="E240" s="17">
        <v>0</v>
      </c>
      <c r="F240" s="17">
        <v>0</v>
      </c>
      <c r="G240" s="17">
        <v>0</v>
      </c>
      <c r="I240" s="5" t="str">
        <f t="shared" si="51"/>
        <v/>
      </c>
      <c r="J240" s="5" t="str">
        <f t="shared" si="52"/>
        <v/>
      </c>
      <c r="K240" s="5" t="str">
        <f t="shared" si="53"/>
        <v/>
      </c>
      <c r="L240" s="5" t="str">
        <f t="shared" si="54"/>
        <v/>
      </c>
      <c r="M240" s="5">
        <f t="shared" si="64"/>
        <v>1</v>
      </c>
      <c r="N240" s="5">
        <f t="shared" si="55"/>
        <v>0</v>
      </c>
      <c r="O240" s="5">
        <f t="shared" si="56"/>
        <v>0</v>
      </c>
      <c r="P240" s="5">
        <f t="shared" si="57"/>
        <v>0</v>
      </c>
      <c r="Q240" s="5">
        <f t="shared" si="65"/>
        <v>2</v>
      </c>
      <c r="R240" s="5" t="str">
        <f t="shared" si="58"/>
        <v/>
      </c>
      <c r="S240" s="5" t="str">
        <f t="shared" si="59"/>
        <v/>
      </c>
      <c r="T240" s="5" t="str">
        <f t="shared" si="60"/>
        <v/>
      </c>
      <c r="U240" s="5" t="str">
        <f t="shared" si="61"/>
        <v/>
      </c>
      <c r="V240" s="5" t="str">
        <f t="shared" si="62"/>
        <v/>
      </c>
      <c r="W240" s="5" t="str">
        <f t="shared" si="63"/>
        <v/>
      </c>
    </row>
    <row r="241" spans="1:23" x14ac:dyDescent="0.25">
      <c r="A241" s="5" cm="1">
        <f t="array" ref="A241">ROUNDDOWN(
_xlfn.IFS(R241="Crafted",
L241*K241*M241*P241*S241,
R241="Inorganic",
L241*I241*M241*(N241+O241+P241)*Q241*S241,
R241="Organic",
L241*J241*M241*(N241+O241+P241)*S241,
TRUE,0),2)</f>
        <v>0</v>
      </c>
      <c r="B241" s="5" t="str">
        <f t="shared" si="50"/>
        <v/>
      </c>
      <c r="E241" s="17">
        <v>0</v>
      </c>
      <c r="F241" s="17">
        <v>0</v>
      </c>
      <c r="G241" s="17">
        <v>0</v>
      </c>
      <c r="I241" s="5" t="str">
        <f t="shared" si="51"/>
        <v/>
      </c>
      <c r="J241" s="5" t="str">
        <f t="shared" si="52"/>
        <v/>
      </c>
      <c r="K241" s="5" t="str">
        <f t="shared" si="53"/>
        <v/>
      </c>
      <c r="L241" s="5" t="str">
        <f t="shared" si="54"/>
        <v/>
      </c>
      <c r="M241" s="5">
        <f t="shared" si="64"/>
        <v>1</v>
      </c>
      <c r="N241" s="5">
        <f t="shared" si="55"/>
        <v>0</v>
      </c>
      <c r="O241" s="5">
        <f t="shared" si="56"/>
        <v>0</v>
      </c>
      <c r="P241" s="5">
        <f t="shared" si="57"/>
        <v>0</v>
      </c>
      <c r="Q241" s="5">
        <f t="shared" si="65"/>
        <v>2</v>
      </c>
      <c r="R241" s="5" t="str">
        <f t="shared" si="58"/>
        <v/>
      </c>
      <c r="S241" s="5" t="str">
        <f t="shared" si="59"/>
        <v/>
      </c>
      <c r="T241" s="5" t="str">
        <f t="shared" si="60"/>
        <v/>
      </c>
      <c r="U241" s="5" t="str">
        <f t="shared" si="61"/>
        <v/>
      </c>
      <c r="V241" s="5" t="str">
        <f t="shared" si="62"/>
        <v/>
      </c>
      <c r="W241" s="5" t="str">
        <f t="shared" si="63"/>
        <v/>
      </c>
    </row>
    <row r="242" spans="1:23" x14ac:dyDescent="0.25">
      <c r="A242" s="5" cm="1">
        <f t="array" ref="A242">ROUNDDOWN(
_xlfn.IFS(R242="Crafted",
L242*K242*M242*P242*S242,
R242="Inorganic",
L242*I242*M242*(N242+O242+P242)*Q242*S242,
R242="Organic",
L242*J242*M242*(N242+O242+P242)*S242,
TRUE,0),2)</f>
        <v>0</v>
      </c>
      <c r="B242" s="5" t="str">
        <f t="shared" si="50"/>
        <v/>
      </c>
      <c r="E242" s="17">
        <v>0</v>
      </c>
      <c r="F242" s="17">
        <v>0</v>
      </c>
      <c r="G242" s="17">
        <v>0</v>
      </c>
      <c r="I242" s="5" t="str">
        <f t="shared" si="51"/>
        <v/>
      </c>
      <c r="J242" s="5" t="str">
        <f t="shared" si="52"/>
        <v/>
      </c>
      <c r="K242" s="5" t="str">
        <f t="shared" si="53"/>
        <v/>
      </c>
      <c r="L242" s="5" t="str">
        <f t="shared" si="54"/>
        <v/>
      </c>
      <c r="M242" s="5">
        <f t="shared" si="64"/>
        <v>1</v>
      </c>
      <c r="N242" s="5">
        <f t="shared" si="55"/>
        <v>0</v>
      </c>
      <c r="O242" s="5">
        <f t="shared" si="56"/>
        <v>0</v>
      </c>
      <c r="P242" s="5">
        <f t="shared" si="57"/>
        <v>0</v>
      </c>
      <c r="Q242" s="5">
        <f t="shared" si="65"/>
        <v>2</v>
      </c>
      <c r="R242" s="5" t="str">
        <f t="shared" si="58"/>
        <v/>
      </c>
      <c r="S242" s="5" t="str">
        <f t="shared" si="59"/>
        <v/>
      </c>
      <c r="T242" s="5" t="str">
        <f t="shared" si="60"/>
        <v/>
      </c>
      <c r="U242" s="5" t="str">
        <f t="shared" si="61"/>
        <v/>
      </c>
      <c r="V242" s="5" t="str">
        <f t="shared" si="62"/>
        <v/>
      </c>
      <c r="W242" s="5" t="str">
        <f t="shared" si="63"/>
        <v/>
      </c>
    </row>
    <row r="243" spans="1:23" x14ac:dyDescent="0.25">
      <c r="A243" s="5" cm="1">
        <f t="array" ref="A243">ROUNDDOWN(
_xlfn.IFS(R243="Crafted",
L243*K243*M243*P243*S243,
R243="Inorganic",
L243*I243*M243*(N243+O243+P243)*Q243*S243,
R243="Organic",
L243*J243*M243*(N243+O243+P243)*S243,
TRUE,0),2)</f>
        <v>0</v>
      </c>
      <c r="B243" s="5" t="str">
        <f t="shared" si="50"/>
        <v/>
      </c>
      <c r="E243" s="17">
        <v>0</v>
      </c>
      <c r="F243" s="17">
        <v>0</v>
      </c>
      <c r="G243" s="17">
        <v>0</v>
      </c>
      <c r="I243" s="5" t="str">
        <f t="shared" si="51"/>
        <v/>
      </c>
      <c r="J243" s="5" t="str">
        <f t="shared" si="52"/>
        <v/>
      </c>
      <c r="K243" s="5" t="str">
        <f t="shared" si="53"/>
        <v/>
      </c>
      <c r="L243" s="5" t="str">
        <f t="shared" si="54"/>
        <v/>
      </c>
      <c r="M243" s="5">
        <f t="shared" si="64"/>
        <v>1</v>
      </c>
      <c r="N243" s="5">
        <f t="shared" si="55"/>
        <v>0</v>
      </c>
      <c r="O243" s="5">
        <f t="shared" si="56"/>
        <v>0</v>
      </c>
      <c r="P243" s="5">
        <f t="shared" si="57"/>
        <v>0</v>
      </c>
      <c r="Q243" s="5">
        <f t="shared" si="65"/>
        <v>2</v>
      </c>
      <c r="R243" s="5" t="str">
        <f t="shared" si="58"/>
        <v/>
      </c>
      <c r="S243" s="5" t="str">
        <f t="shared" si="59"/>
        <v/>
      </c>
      <c r="T243" s="5" t="str">
        <f t="shared" si="60"/>
        <v/>
      </c>
      <c r="U243" s="5" t="str">
        <f t="shared" si="61"/>
        <v/>
      </c>
      <c r="V243" s="5" t="str">
        <f t="shared" si="62"/>
        <v/>
      </c>
      <c r="W243" s="5" t="str">
        <f t="shared" si="63"/>
        <v/>
      </c>
    </row>
    <row r="244" spans="1:23" x14ac:dyDescent="0.25">
      <c r="A244" s="5" cm="1">
        <f t="array" ref="A244">ROUNDDOWN(
_xlfn.IFS(R244="Crafted",
L244*K244*M244*P244*S244,
R244="Inorganic",
L244*I244*M244*(N244+O244+P244)*Q244*S244,
R244="Organic",
L244*J244*M244*(N244+O244+P244)*S244,
TRUE,0),2)</f>
        <v>0</v>
      </c>
      <c r="B244" s="5" t="str">
        <f t="shared" si="50"/>
        <v/>
      </c>
      <c r="E244" s="17">
        <v>0</v>
      </c>
      <c r="F244" s="17">
        <v>0</v>
      </c>
      <c r="G244" s="17">
        <v>0</v>
      </c>
      <c r="I244" s="5" t="str">
        <f t="shared" si="51"/>
        <v/>
      </c>
      <c r="J244" s="5" t="str">
        <f t="shared" si="52"/>
        <v/>
      </c>
      <c r="K244" s="5" t="str">
        <f t="shared" si="53"/>
        <v/>
      </c>
      <c r="L244" s="5" t="str">
        <f t="shared" si="54"/>
        <v/>
      </c>
      <c r="M244" s="5">
        <f t="shared" si="64"/>
        <v>1</v>
      </c>
      <c r="N244" s="5">
        <f t="shared" si="55"/>
        <v>0</v>
      </c>
      <c r="O244" s="5">
        <f t="shared" si="56"/>
        <v>0</v>
      </c>
      <c r="P244" s="5">
        <f t="shared" si="57"/>
        <v>0</v>
      </c>
      <c r="Q244" s="5">
        <f t="shared" si="65"/>
        <v>2</v>
      </c>
      <c r="R244" s="5" t="str">
        <f t="shared" si="58"/>
        <v/>
      </c>
      <c r="S244" s="5" t="str">
        <f t="shared" si="59"/>
        <v/>
      </c>
      <c r="T244" s="5" t="str">
        <f t="shared" si="60"/>
        <v/>
      </c>
      <c r="U244" s="5" t="str">
        <f t="shared" si="61"/>
        <v/>
      </c>
      <c r="V244" s="5" t="str">
        <f t="shared" si="62"/>
        <v/>
      </c>
      <c r="W244" s="5" t="str">
        <f t="shared" si="63"/>
        <v/>
      </c>
    </row>
    <row r="245" spans="1:23" x14ac:dyDescent="0.25">
      <c r="A245" s="5" cm="1">
        <f t="array" ref="A245">ROUNDDOWN(
_xlfn.IFS(R245="Crafted",
L245*K245*M245*P245*S245,
R245="Inorganic",
L245*I245*M245*(N245+O245+P245)*Q245*S245,
R245="Organic",
L245*J245*M245*(N245+O245+P245)*S245,
TRUE,0),2)</f>
        <v>0</v>
      </c>
      <c r="B245" s="5" t="str">
        <f t="shared" si="50"/>
        <v/>
      </c>
      <c r="E245" s="17">
        <v>0</v>
      </c>
      <c r="F245" s="17">
        <v>0</v>
      </c>
      <c r="G245" s="17">
        <v>0</v>
      </c>
      <c r="I245" s="5" t="str">
        <f t="shared" si="51"/>
        <v/>
      </c>
      <c r="J245" s="5" t="str">
        <f t="shared" si="52"/>
        <v/>
      </c>
      <c r="K245" s="5" t="str">
        <f t="shared" si="53"/>
        <v/>
      </c>
      <c r="L245" s="5" t="str">
        <f t="shared" si="54"/>
        <v/>
      </c>
      <c r="M245" s="5">
        <f t="shared" si="64"/>
        <v>1</v>
      </c>
      <c r="N245" s="5">
        <f t="shared" si="55"/>
        <v>0</v>
      </c>
      <c r="O245" s="5">
        <f t="shared" si="56"/>
        <v>0</v>
      </c>
      <c r="P245" s="5">
        <f t="shared" si="57"/>
        <v>0</v>
      </c>
      <c r="Q245" s="5">
        <f t="shared" si="65"/>
        <v>2</v>
      </c>
      <c r="R245" s="5" t="str">
        <f t="shared" si="58"/>
        <v/>
      </c>
      <c r="S245" s="5" t="str">
        <f t="shared" si="59"/>
        <v/>
      </c>
      <c r="T245" s="5" t="str">
        <f t="shared" si="60"/>
        <v/>
      </c>
      <c r="U245" s="5" t="str">
        <f t="shared" si="61"/>
        <v/>
      </c>
      <c r="V245" s="5" t="str">
        <f t="shared" si="62"/>
        <v/>
      </c>
      <c r="W245" s="5" t="str">
        <f t="shared" si="63"/>
        <v/>
      </c>
    </row>
    <row r="246" spans="1:23" x14ac:dyDescent="0.25">
      <c r="A246" s="5" cm="1">
        <f t="array" ref="A246">ROUNDDOWN(
_xlfn.IFS(R246="Crafted",
L246*K246*M246*P246*S246,
R246="Inorganic",
L246*I246*M246*(N246+O246+P246)*Q246*S246,
R246="Organic",
L246*J246*M246*(N246+O246+P246)*S246,
TRUE,0),2)</f>
        <v>0</v>
      </c>
      <c r="B246" s="5" t="str">
        <f t="shared" si="50"/>
        <v/>
      </c>
      <c r="E246" s="17">
        <v>0</v>
      </c>
      <c r="F246" s="17">
        <v>0</v>
      </c>
      <c r="G246" s="17">
        <v>0</v>
      </c>
      <c r="I246" s="5" t="str">
        <f t="shared" si="51"/>
        <v/>
      </c>
      <c r="J246" s="5" t="str">
        <f t="shared" si="52"/>
        <v/>
      </c>
      <c r="K246" s="5" t="str">
        <f t="shared" si="53"/>
        <v/>
      </c>
      <c r="L246" s="5" t="str">
        <f t="shared" si="54"/>
        <v/>
      </c>
      <c r="M246" s="5">
        <f t="shared" si="64"/>
        <v>1</v>
      </c>
      <c r="N246" s="5">
        <f t="shared" si="55"/>
        <v>0</v>
      </c>
      <c r="O246" s="5">
        <f t="shared" si="56"/>
        <v>0</v>
      </c>
      <c r="P246" s="5">
        <f t="shared" si="57"/>
        <v>0</v>
      </c>
      <c r="Q246" s="5">
        <f t="shared" si="65"/>
        <v>2</v>
      </c>
      <c r="R246" s="5" t="str">
        <f t="shared" si="58"/>
        <v/>
      </c>
      <c r="S246" s="5" t="str">
        <f t="shared" si="59"/>
        <v/>
      </c>
      <c r="T246" s="5" t="str">
        <f t="shared" si="60"/>
        <v/>
      </c>
      <c r="U246" s="5" t="str">
        <f t="shared" si="61"/>
        <v/>
      </c>
      <c r="V246" s="5" t="str">
        <f t="shared" si="62"/>
        <v/>
      </c>
      <c r="W246" s="5" t="str">
        <f t="shared" si="63"/>
        <v/>
      </c>
    </row>
    <row r="247" spans="1:23" x14ac:dyDescent="0.25">
      <c r="A247" s="5" cm="1">
        <f t="array" ref="A247">ROUNDDOWN(
_xlfn.IFS(R247="Crafted",
L247*K247*M247*P247*S247,
R247="Inorganic",
L247*I247*M247*(N247+O247+P247)*Q247*S247,
R247="Organic",
L247*J247*M247*(N247+O247+P247)*S247,
TRUE,0),2)</f>
        <v>0</v>
      </c>
      <c r="B247" s="5" t="str">
        <f t="shared" si="50"/>
        <v/>
      </c>
      <c r="E247" s="17">
        <v>0</v>
      </c>
      <c r="F247" s="17">
        <v>0</v>
      </c>
      <c r="G247" s="17">
        <v>0</v>
      </c>
      <c r="I247" s="5" t="str">
        <f t="shared" si="51"/>
        <v/>
      </c>
      <c r="J247" s="5" t="str">
        <f t="shared" si="52"/>
        <v/>
      </c>
      <c r="K247" s="5" t="str">
        <f t="shared" si="53"/>
        <v/>
      </c>
      <c r="L247" s="5" t="str">
        <f t="shared" si="54"/>
        <v/>
      </c>
      <c r="M247" s="5">
        <f t="shared" si="64"/>
        <v>1</v>
      </c>
      <c r="N247" s="5">
        <f t="shared" si="55"/>
        <v>0</v>
      </c>
      <c r="O247" s="5">
        <f t="shared" si="56"/>
        <v>0</v>
      </c>
      <c r="P247" s="5">
        <f t="shared" si="57"/>
        <v>0</v>
      </c>
      <c r="Q247" s="5">
        <f t="shared" si="65"/>
        <v>2</v>
      </c>
      <c r="R247" s="5" t="str">
        <f t="shared" si="58"/>
        <v/>
      </c>
      <c r="S247" s="5" t="str">
        <f t="shared" si="59"/>
        <v/>
      </c>
      <c r="T247" s="5" t="str">
        <f t="shared" si="60"/>
        <v/>
      </c>
      <c r="U247" s="5" t="str">
        <f t="shared" si="61"/>
        <v/>
      </c>
      <c r="V247" s="5" t="str">
        <f t="shared" si="62"/>
        <v/>
      </c>
      <c r="W247" s="5" t="str">
        <f t="shared" si="63"/>
        <v/>
      </c>
    </row>
    <row r="248" spans="1:23" x14ac:dyDescent="0.25">
      <c r="A248" s="5" cm="1">
        <f t="array" ref="A248">ROUNDDOWN(
_xlfn.IFS(R248="Crafted",
L248*K248*M248*P248*S248,
R248="Inorganic",
L248*I248*M248*(N248+O248+P248)*Q248*S248,
R248="Organic",
L248*J248*M248*(N248+O248+P248)*S248,
TRUE,0),2)</f>
        <v>0</v>
      </c>
      <c r="B248" s="5" t="str">
        <f t="shared" si="50"/>
        <v/>
      </c>
      <c r="E248" s="17">
        <v>0</v>
      </c>
      <c r="F248" s="17">
        <v>0</v>
      </c>
      <c r="G248" s="17">
        <v>0</v>
      </c>
      <c r="I248" s="5" t="str">
        <f t="shared" si="51"/>
        <v/>
      </c>
      <c r="J248" s="5" t="str">
        <f t="shared" si="52"/>
        <v/>
      </c>
      <c r="K248" s="5" t="str">
        <f t="shared" si="53"/>
        <v/>
      </c>
      <c r="L248" s="5" t="str">
        <f t="shared" si="54"/>
        <v/>
      </c>
      <c r="M248" s="5">
        <f t="shared" si="64"/>
        <v>1</v>
      </c>
      <c r="N248" s="5">
        <f t="shared" si="55"/>
        <v>0</v>
      </c>
      <c r="O248" s="5">
        <f t="shared" si="56"/>
        <v>0</v>
      </c>
      <c r="P248" s="5">
        <f t="shared" si="57"/>
        <v>0</v>
      </c>
      <c r="Q248" s="5">
        <f t="shared" si="65"/>
        <v>2</v>
      </c>
      <c r="R248" s="5" t="str">
        <f t="shared" si="58"/>
        <v/>
      </c>
      <c r="S248" s="5" t="str">
        <f t="shared" si="59"/>
        <v/>
      </c>
      <c r="T248" s="5" t="str">
        <f t="shared" si="60"/>
        <v/>
      </c>
      <c r="U248" s="5" t="str">
        <f t="shared" si="61"/>
        <v/>
      </c>
      <c r="V248" s="5" t="str">
        <f t="shared" si="62"/>
        <v/>
      </c>
      <c r="W248" s="5" t="str">
        <f t="shared" si="63"/>
        <v/>
      </c>
    </row>
    <row r="249" spans="1:23" x14ac:dyDescent="0.25">
      <c r="A249" s="5" cm="1">
        <f t="array" ref="A249">ROUNDDOWN(
_xlfn.IFS(R249="Crafted",
L249*K249*M249*P249*S249,
R249="Inorganic",
L249*I249*M249*(N249+O249+P249)*Q249*S249,
R249="Organic",
L249*J249*M249*(N249+O249+P249)*S249,
TRUE,0),2)</f>
        <v>0</v>
      </c>
      <c r="B249" s="5" t="str">
        <f t="shared" si="50"/>
        <v/>
      </c>
      <c r="E249" s="17">
        <v>0</v>
      </c>
      <c r="F249" s="17">
        <v>0</v>
      </c>
      <c r="G249" s="17">
        <v>0</v>
      </c>
      <c r="I249" s="5" t="str">
        <f t="shared" si="51"/>
        <v/>
      </c>
      <c r="J249" s="5" t="str">
        <f t="shared" si="52"/>
        <v/>
      </c>
      <c r="K249" s="5" t="str">
        <f t="shared" si="53"/>
        <v/>
      </c>
      <c r="L249" s="5" t="str">
        <f t="shared" si="54"/>
        <v/>
      </c>
      <c r="M249" s="5">
        <f t="shared" si="64"/>
        <v>1</v>
      </c>
      <c r="N249" s="5">
        <f t="shared" si="55"/>
        <v>0</v>
      </c>
      <c r="O249" s="5">
        <f t="shared" si="56"/>
        <v>0</v>
      </c>
      <c r="P249" s="5">
        <f t="shared" si="57"/>
        <v>0</v>
      </c>
      <c r="Q249" s="5">
        <f t="shared" si="65"/>
        <v>2</v>
      </c>
      <c r="R249" s="5" t="str">
        <f t="shared" si="58"/>
        <v/>
      </c>
      <c r="S249" s="5" t="str">
        <f t="shared" si="59"/>
        <v/>
      </c>
      <c r="T249" s="5" t="str">
        <f t="shared" si="60"/>
        <v/>
      </c>
      <c r="U249" s="5" t="str">
        <f t="shared" si="61"/>
        <v/>
      </c>
      <c r="V249" s="5" t="str">
        <f t="shared" si="62"/>
        <v/>
      </c>
      <c r="W249" s="5" t="str">
        <f t="shared" si="63"/>
        <v/>
      </c>
    </row>
    <row r="250" spans="1:23" x14ac:dyDescent="0.25">
      <c r="A250" s="5" cm="1">
        <f t="array" ref="A250">ROUNDDOWN(
_xlfn.IFS(R250="Crafted",
L250*K250*M250*P250*S250,
R250="Inorganic",
L250*I250*M250*(N250+O250+P250)*Q250*S250,
R250="Organic",
L250*J250*M250*(N250+O250+P250)*S250,
TRUE,0),2)</f>
        <v>0</v>
      </c>
      <c r="B250" s="5" t="str">
        <f t="shared" si="50"/>
        <v/>
      </c>
      <c r="E250" s="17">
        <v>0</v>
      </c>
      <c r="F250" s="17">
        <v>0</v>
      </c>
      <c r="G250" s="17">
        <v>0</v>
      </c>
      <c r="I250" s="5" t="str">
        <f t="shared" si="51"/>
        <v/>
      </c>
      <c r="J250" s="5" t="str">
        <f t="shared" si="52"/>
        <v/>
      </c>
      <c r="K250" s="5" t="str">
        <f t="shared" si="53"/>
        <v/>
      </c>
      <c r="L250" s="5" t="str">
        <f t="shared" si="54"/>
        <v/>
      </c>
      <c r="M250" s="5">
        <f t="shared" si="64"/>
        <v>1</v>
      </c>
      <c r="N250" s="5">
        <f t="shared" si="55"/>
        <v>0</v>
      </c>
      <c r="O250" s="5">
        <f t="shared" si="56"/>
        <v>0</v>
      </c>
      <c r="P250" s="5">
        <f t="shared" si="57"/>
        <v>0</v>
      </c>
      <c r="Q250" s="5">
        <f t="shared" si="65"/>
        <v>2</v>
      </c>
      <c r="R250" s="5" t="str">
        <f t="shared" si="58"/>
        <v/>
      </c>
      <c r="S250" s="5" t="str">
        <f t="shared" si="59"/>
        <v/>
      </c>
      <c r="T250" s="5" t="str">
        <f t="shared" si="60"/>
        <v/>
      </c>
      <c r="U250" s="5" t="str">
        <f t="shared" si="61"/>
        <v/>
      </c>
      <c r="V250" s="5" t="str">
        <f t="shared" si="62"/>
        <v/>
      </c>
      <c r="W250" s="5" t="str">
        <f t="shared" si="63"/>
        <v/>
      </c>
    </row>
    <row r="251" spans="1:23" x14ac:dyDescent="0.25">
      <c r="A251" s="5" cm="1">
        <f t="array" ref="A251">ROUNDDOWN(
_xlfn.IFS(R251="Crafted",
L251*K251*M251*P251*S251,
R251="Inorganic",
L251*I251*M251*(N251+O251+P251)*Q251*S251,
R251="Organic",
L251*J251*M251*(N251+O251+P251)*S251,
TRUE,0),2)</f>
        <v>0</v>
      </c>
      <c r="B251" s="5" t="str">
        <f t="shared" si="50"/>
        <v/>
      </c>
      <c r="E251" s="17">
        <v>0</v>
      </c>
      <c r="F251" s="17">
        <v>0</v>
      </c>
      <c r="G251" s="17">
        <v>0</v>
      </c>
      <c r="I251" s="5" t="str">
        <f t="shared" si="51"/>
        <v/>
      </c>
      <c r="J251" s="5" t="str">
        <f t="shared" si="52"/>
        <v/>
      </c>
      <c r="K251" s="5" t="str">
        <f t="shared" si="53"/>
        <v/>
      </c>
      <c r="L251" s="5" t="str">
        <f t="shared" si="54"/>
        <v/>
      </c>
      <c r="M251" s="5">
        <f t="shared" si="64"/>
        <v>1</v>
      </c>
      <c r="N251" s="5">
        <f t="shared" si="55"/>
        <v>0</v>
      </c>
      <c r="O251" s="5">
        <f t="shared" si="56"/>
        <v>0</v>
      </c>
      <c r="P251" s="5">
        <f t="shared" si="57"/>
        <v>0</v>
      </c>
      <c r="Q251" s="5">
        <f t="shared" si="65"/>
        <v>2</v>
      </c>
      <c r="R251" s="5" t="str">
        <f t="shared" si="58"/>
        <v/>
      </c>
      <c r="S251" s="5" t="str">
        <f t="shared" si="59"/>
        <v/>
      </c>
      <c r="T251" s="5" t="str">
        <f t="shared" si="60"/>
        <v/>
      </c>
      <c r="U251" s="5" t="str">
        <f t="shared" si="61"/>
        <v/>
      </c>
      <c r="V251" s="5" t="str">
        <f t="shared" si="62"/>
        <v/>
      </c>
      <c r="W251" s="5" t="str">
        <f t="shared" si="63"/>
        <v/>
      </c>
    </row>
    <row r="252" spans="1:23" x14ac:dyDescent="0.25">
      <c r="A252" s="5" cm="1">
        <f t="array" ref="A252">ROUNDDOWN(
_xlfn.IFS(R252="Crafted",
L252*K252*M252*P252*S252,
R252="Inorganic",
L252*I252*M252*(N252+O252+P252)*Q252*S252,
R252="Organic",
L252*J252*M252*(N252+O252+P252)*S252,
TRUE,0),2)</f>
        <v>0</v>
      </c>
      <c r="B252" s="5" t="str">
        <f t="shared" si="50"/>
        <v/>
      </c>
      <c r="E252" s="17">
        <v>0</v>
      </c>
      <c r="F252" s="17">
        <v>0</v>
      </c>
      <c r="G252" s="17">
        <v>0</v>
      </c>
      <c r="I252" s="5" t="str">
        <f t="shared" si="51"/>
        <v/>
      </c>
      <c r="J252" s="5" t="str">
        <f t="shared" si="52"/>
        <v/>
      </c>
      <c r="K252" s="5" t="str">
        <f t="shared" si="53"/>
        <v/>
      </c>
      <c r="L252" s="5" t="str">
        <f t="shared" si="54"/>
        <v/>
      </c>
      <c r="M252" s="5">
        <f t="shared" si="64"/>
        <v>1</v>
      </c>
      <c r="N252" s="5">
        <f t="shared" si="55"/>
        <v>0</v>
      </c>
      <c r="O252" s="5">
        <f t="shared" si="56"/>
        <v>0</v>
      </c>
      <c r="P252" s="5">
        <f t="shared" si="57"/>
        <v>0</v>
      </c>
      <c r="Q252" s="5">
        <f t="shared" si="65"/>
        <v>2</v>
      </c>
      <c r="R252" s="5" t="str">
        <f t="shared" si="58"/>
        <v/>
      </c>
      <c r="S252" s="5" t="str">
        <f t="shared" si="59"/>
        <v/>
      </c>
      <c r="T252" s="5" t="str">
        <f t="shared" si="60"/>
        <v/>
      </c>
      <c r="U252" s="5" t="str">
        <f t="shared" si="61"/>
        <v/>
      </c>
      <c r="V252" s="5" t="str">
        <f t="shared" si="62"/>
        <v/>
      </c>
      <c r="W252" s="5" t="str">
        <f t="shared" si="63"/>
        <v/>
      </c>
    </row>
    <row r="253" spans="1:23" x14ac:dyDescent="0.25">
      <c r="A253" s="5" cm="1">
        <f t="array" ref="A253">ROUNDDOWN(
_xlfn.IFS(R253="Crafted",
L253*K253*M253*P253*S253,
R253="Inorganic",
L253*I253*M253*(N253+O253+P253)*Q253*S253,
R253="Organic",
L253*J253*M253*(N253+O253+P253)*S253,
TRUE,0),2)</f>
        <v>0</v>
      </c>
      <c r="B253" s="5" t="str">
        <f t="shared" si="50"/>
        <v/>
      </c>
      <c r="E253" s="17">
        <v>0</v>
      </c>
      <c r="F253" s="17">
        <v>0</v>
      </c>
      <c r="G253" s="17">
        <v>0</v>
      </c>
      <c r="I253" s="5" t="str">
        <f t="shared" si="51"/>
        <v/>
      </c>
      <c r="J253" s="5" t="str">
        <f t="shared" si="52"/>
        <v/>
      </c>
      <c r="K253" s="5" t="str">
        <f t="shared" si="53"/>
        <v/>
      </c>
      <c r="L253" s="5" t="str">
        <f t="shared" si="54"/>
        <v/>
      </c>
      <c r="M253" s="5">
        <f t="shared" si="64"/>
        <v>1</v>
      </c>
      <c r="N253" s="5">
        <f t="shared" si="55"/>
        <v>0</v>
      </c>
      <c r="O253" s="5">
        <f t="shared" si="56"/>
        <v>0</v>
      </c>
      <c r="P253" s="5">
        <f t="shared" si="57"/>
        <v>0</v>
      </c>
      <c r="Q253" s="5">
        <f t="shared" si="65"/>
        <v>2</v>
      </c>
      <c r="R253" s="5" t="str">
        <f t="shared" si="58"/>
        <v/>
      </c>
      <c r="S253" s="5" t="str">
        <f t="shared" si="59"/>
        <v/>
      </c>
      <c r="T253" s="5" t="str">
        <f t="shared" si="60"/>
        <v/>
      </c>
      <c r="U253" s="5" t="str">
        <f t="shared" si="61"/>
        <v/>
      </c>
      <c r="V253" s="5" t="str">
        <f t="shared" si="62"/>
        <v/>
      </c>
      <c r="W253" s="5" t="str">
        <f t="shared" si="63"/>
        <v/>
      </c>
    </row>
    <row r="254" spans="1:23" x14ac:dyDescent="0.25">
      <c r="A254" s="5" cm="1">
        <f t="array" ref="A254">ROUNDDOWN(
_xlfn.IFS(R254="Crafted",
L254*K254*M254*P254*S254,
R254="Inorganic",
L254*I254*M254*(N254+O254+P254)*Q254*S254,
R254="Organic",
L254*J254*M254*(N254+O254+P254)*S254,
TRUE,0),2)</f>
        <v>0</v>
      </c>
      <c r="B254" s="5" t="str">
        <f t="shared" si="50"/>
        <v/>
      </c>
      <c r="E254" s="17">
        <v>0</v>
      </c>
      <c r="F254" s="17">
        <v>0</v>
      </c>
      <c r="G254" s="17">
        <v>0</v>
      </c>
      <c r="I254" s="5" t="str">
        <f t="shared" si="51"/>
        <v/>
      </c>
      <c r="J254" s="5" t="str">
        <f t="shared" si="52"/>
        <v/>
      </c>
      <c r="K254" s="5" t="str">
        <f t="shared" si="53"/>
        <v/>
      </c>
      <c r="L254" s="5" t="str">
        <f t="shared" si="54"/>
        <v/>
      </c>
      <c r="M254" s="5">
        <f t="shared" si="64"/>
        <v>1</v>
      </c>
      <c r="N254" s="5">
        <f t="shared" si="55"/>
        <v>0</v>
      </c>
      <c r="O254" s="5">
        <f t="shared" si="56"/>
        <v>0</v>
      </c>
      <c r="P254" s="5">
        <f t="shared" si="57"/>
        <v>0</v>
      </c>
      <c r="Q254" s="5">
        <f t="shared" si="65"/>
        <v>2</v>
      </c>
      <c r="R254" s="5" t="str">
        <f t="shared" si="58"/>
        <v/>
      </c>
      <c r="S254" s="5" t="str">
        <f t="shared" si="59"/>
        <v/>
      </c>
      <c r="T254" s="5" t="str">
        <f t="shared" si="60"/>
        <v/>
      </c>
      <c r="U254" s="5" t="str">
        <f t="shared" si="61"/>
        <v/>
      </c>
      <c r="V254" s="5" t="str">
        <f t="shared" si="62"/>
        <v/>
      </c>
      <c r="W254" s="5" t="str">
        <f t="shared" si="63"/>
        <v/>
      </c>
    </row>
    <row r="255" spans="1:23" x14ac:dyDescent="0.25">
      <c r="A255" s="5" cm="1">
        <f t="array" ref="A255">ROUNDDOWN(
_xlfn.IFS(R255="Crafted",
L255*K255*M255*P255*S255,
R255="Inorganic",
L255*I255*M255*(N255+O255+P255)*Q255*S255,
R255="Organic",
L255*J255*M255*(N255+O255+P255)*S255,
TRUE,0),2)</f>
        <v>0</v>
      </c>
      <c r="B255" s="5" t="str">
        <f t="shared" si="50"/>
        <v/>
      </c>
      <c r="E255" s="17">
        <v>0</v>
      </c>
      <c r="F255" s="17">
        <v>0</v>
      </c>
      <c r="G255" s="17">
        <v>0</v>
      </c>
      <c r="I255" s="5" t="str">
        <f t="shared" si="51"/>
        <v/>
      </c>
      <c r="J255" s="5" t="str">
        <f t="shared" si="52"/>
        <v/>
      </c>
      <c r="K255" s="5" t="str">
        <f t="shared" si="53"/>
        <v/>
      </c>
      <c r="L255" s="5" t="str">
        <f t="shared" si="54"/>
        <v/>
      </c>
      <c r="M255" s="5">
        <f t="shared" si="64"/>
        <v>1</v>
      </c>
      <c r="N255" s="5">
        <f t="shared" si="55"/>
        <v>0</v>
      </c>
      <c r="O255" s="5">
        <f t="shared" si="56"/>
        <v>0</v>
      </c>
      <c r="P255" s="5">
        <f t="shared" si="57"/>
        <v>0</v>
      </c>
      <c r="Q255" s="5">
        <f t="shared" si="65"/>
        <v>2</v>
      </c>
      <c r="R255" s="5" t="str">
        <f t="shared" si="58"/>
        <v/>
      </c>
      <c r="S255" s="5" t="str">
        <f t="shared" si="59"/>
        <v/>
      </c>
      <c r="T255" s="5" t="str">
        <f t="shared" si="60"/>
        <v/>
      </c>
      <c r="U255" s="5" t="str">
        <f t="shared" si="61"/>
        <v/>
      </c>
      <c r="V255" s="5" t="str">
        <f t="shared" si="62"/>
        <v/>
      </c>
      <c r="W255" s="5" t="str">
        <f t="shared" si="63"/>
        <v/>
      </c>
    </row>
    <row r="256" spans="1:23" x14ac:dyDescent="0.25">
      <c r="A256" s="5" cm="1">
        <f t="array" ref="A256">ROUNDDOWN(
_xlfn.IFS(R256="Crafted",
L256*K256*M256*P256*S256,
R256="Inorganic",
L256*I256*M256*(N256+O256+P256)*Q256*S256,
R256="Organic",
L256*J256*M256*(N256+O256+P256)*S256,
TRUE,0),2)</f>
        <v>0</v>
      </c>
      <c r="B256" s="5" t="str">
        <f t="shared" si="50"/>
        <v/>
      </c>
      <c r="E256" s="17">
        <v>0</v>
      </c>
      <c r="F256" s="17">
        <v>0</v>
      </c>
      <c r="G256" s="17">
        <v>0</v>
      </c>
      <c r="I256" s="5" t="str">
        <f t="shared" si="51"/>
        <v/>
      </c>
      <c r="J256" s="5" t="str">
        <f t="shared" si="52"/>
        <v/>
      </c>
      <c r="K256" s="5" t="str">
        <f t="shared" si="53"/>
        <v/>
      </c>
      <c r="L256" s="5" t="str">
        <f t="shared" si="54"/>
        <v/>
      </c>
      <c r="M256" s="5">
        <f t="shared" si="64"/>
        <v>1</v>
      </c>
      <c r="N256" s="5">
        <f t="shared" si="55"/>
        <v>0</v>
      </c>
      <c r="O256" s="5">
        <f t="shared" si="56"/>
        <v>0</v>
      </c>
      <c r="P256" s="5">
        <f t="shared" si="57"/>
        <v>0</v>
      </c>
      <c r="Q256" s="5">
        <f t="shared" si="65"/>
        <v>2</v>
      </c>
      <c r="R256" s="5" t="str">
        <f t="shared" si="58"/>
        <v/>
      </c>
      <c r="S256" s="5" t="str">
        <f t="shared" si="59"/>
        <v/>
      </c>
      <c r="T256" s="5" t="str">
        <f t="shared" si="60"/>
        <v/>
      </c>
      <c r="U256" s="5" t="str">
        <f t="shared" si="61"/>
        <v/>
      </c>
      <c r="V256" s="5" t="str">
        <f t="shared" si="62"/>
        <v/>
      </c>
      <c r="W256" s="5" t="str">
        <f t="shared" si="63"/>
        <v/>
      </c>
    </row>
    <row r="257" spans="1:23" x14ac:dyDescent="0.25">
      <c r="A257" s="5" cm="1">
        <f t="array" ref="A257">ROUNDDOWN(
_xlfn.IFS(R257="Crafted",
L257*K257*M257*P257*S257,
R257="Inorganic",
L257*I257*M257*(N257+O257+P257)*Q257*S257,
R257="Organic",
L257*J257*M257*(N257+O257+P257)*S257,
TRUE,0),2)</f>
        <v>0</v>
      </c>
      <c r="B257" s="5" t="str">
        <f t="shared" si="50"/>
        <v/>
      </c>
      <c r="E257" s="17">
        <v>0</v>
      </c>
      <c r="F257" s="17">
        <v>0</v>
      </c>
      <c r="G257" s="17">
        <v>0</v>
      </c>
      <c r="I257" s="5" t="str">
        <f t="shared" si="51"/>
        <v/>
      </c>
      <c r="J257" s="5" t="str">
        <f t="shared" si="52"/>
        <v/>
      </c>
      <c r="K257" s="5" t="str">
        <f t="shared" si="53"/>
        <v/>
      </c>
      <c r="L257" s="5" t="str">
        <f t="shared" si="54"/>
        <v/>
      </c>
      <c r="M257" s="5">
        <f t="shared" si="64"/>
        <v>1</v>
      </c>
      <c r="N257" s="5">
        <f t="shared" si="55"/>
        <v>0</v>
      </c>
      <c r="O257" s="5">
        <f t="shared" si="56"/>
        <v>0</v>
      </c>
      <c r="P257" s="5">
        <f t="shared" si="57"/>
        <v>0</v>
      </c>
      <c r="Q257" s="5">
        <f t="shared" si="65"/>
        <v>2</v>
      </c>
      <c r="R257" s="5" t="str">
        <f t="shared" si="58"/>
        <v/>
      </c>
      <c r="S257" s="5" t="str">
        <f t="shared" si="59"/>
        <v/>
      </c>
      <c r="T257" s="5" t="str">
        <f t="shared" si="60"/>
        <v/>
      </c>
      <c r="U257" s="5" t="str">
        <f t="shared" si="61"/>
        <v/>
      </c>
      <c r="V257" s="5" t="str">
        <f t="shared" si="62"/>
        <v/>
      </c>
      <c r="W257" s="5" t="str">
        <f t="shared" si="63"/>
        <v/>
      </c>
    </row>
    <row r="258" spans="1:23" x14ac:dyDescent="0.25">
      <c r="A258" s="5" cm="1">
        <f t="array" ref="A258">ROUNDDOWN(
_xlfn.IFS(R258="Crafted",
L258*K258*M258*P258*S258,
R258="Inorganic",
L258*I258*M258*(N258+O258+P258)*Q258*S258,
R258="Organic",
L258*J258*M258*(N258+O258+P258)*S258,
TRUE,0),2)</f>
        <v>0</v>
      </c>
      <c r="B258" s="5" t="str">
        <f t="shared" si="50"/>
        <v/>
      </c>
      <c r="E258" s="17">
        <v>0</v>
      </c>
      <c r="F258" s="17">
        <v>0</v>
      </c>
      <c r="G258" s="17">
        <v>0</v>
      </c>
      <c r="I258" s="5" t="str">
        <f t="shared" si="51"/>
        <v/>
      </c>
      <c r="J258" s="5" t="str">
        <f t="shared" si="52"/>
        <v/>
      </c>
      <c r="K258" s="5" t="str">
        <f t="shared" si="53"/>
        <v/>
      </c>
      <c r="L258" s="5" t="str">
        <f t="shared" si="54"/>
        <v/>
      </c>
      <c r="M258" s="5">
        <f t="shared" si="64"/>
        <v>1</v>
      </c>
      <c r="N258" s="5">
        <f t="shared" si="55"/>
        <v>0</v>
      </c>
      <c r="O258" s="5">
        <f t="shared" si="56"/>
        <v>0</v>
      </c>
      <c r="P258" s="5">
        <f t="shared" si="57"/>
        <v>0</v>
      </c>
      <c r="Q258" s="5">
        <f t="shared" si="65"/>
        <v>2</v>
      </c>
      <c r="R258" s="5" t="str">
        <f t="shared" si="58"/>
        <v/>
      </c>
      <c r="S258" s="5" t="str">
        <f t="shared" si="59"/>
        <v/>
      </c>
      <c r="T258" s="5" t="str">
        <f t="shared" si="60"/>
        <v/>
      </c>
      <c r="U258" s="5" t="str">
        <f t="shared" si="61"/>
        <v/>
      </c>
      <c r="V258" s="5" t="str">
        <f t="shared" si="62"/>
        <v/>
      </c>
      <c r="W258" s="5" t="str">
        <f t="shared" si="63"/>
        <v/>
      </c>
    </row>
    <row r="259" spans="1:23" x14ac:dyDescent="0.25">
      <c r="A259" s="5" cm="1">
        <f t="array" ref="A259">ROUNDDOWN(
_xlfn.IFS(R259="Crafted",
L259*K259*M259*P259*S259,
R259="Inorganic",
L259*I259*M259*(N259+O259+P259)*Q259*S259,
R259="Organic",
L259*J259*M259*(N259+O259+P259)*S259,
TRUE,0),2)</f>
        <v>0</v>
      </c>
      <c r="B259" s="5" t="str">
        <f t="shared" si="50"/>
        <v/>
      </c>
      <c r="E259" s="17">
        <v>0</v>
      </c>
      <c r="F259" s="17">
        <v>0</v>
      </c>
      <c r="G259" s="17">
        <v>0</v>
      </c>
      <c r="I259" s="5" t="str">
        <f t="shared" si="51"/>
        <v/>
      </c>
      <c r="J259" s="5" t="str">
        <f t="shared" si="52"/>
        <v/>
      </c>
      <c r="K259" s="5" t="str">
        <f t="shared" si="53"/>
        <v/>
      </c>
      <c r="L259" s="5" t="str">
        <f t="shared" si="54"/>
        <v/>
      </c>
      <c r="M259" s="5">
        <f t="shared" si="64"/>
        <v>1</v>
      </c>
      <c r="N259" s="5">
        <f t="shared" si="55"/>
        <v>0</v>
      </c>
      <c r="O259" s="5">
        <f t="shared" si="56"/>
        <v>0</v>
      </c>
      <c r="P259" s="5">
        <f t="shared" si="57"/>
        <v>0</v>
      </c>
      <c r="Q259" s="5">
        <f t="shared" si="65"/>
        <v>2</v>
      </c>
      <c r="R259" s="5" t="str">
        <f t="shared" si="58"/>
        <v/>
      </c>
      <c r="S259" s="5" t="str">
        <f t="shared" si="59"/>
        <v/>
      </c>
      <c r="T259" s="5" t="str">
        <f t="shared" si="60"/>
        <v/>
      </c>
      <c r="U259" s="5" t="str">
        <f t="shared" si="61"/>
        <v/>
      </c>
      <c r="V259" s="5" t="str">
        <f t="shared" si="62"/>
        <v/>
      </c>
      <c r="W259" s="5" t="str">
        <f t="shared" si="63"/>
        <v/>
      </c>
    </row>
    <row r="260" spans="1:23" x14ac:dyDescent="0.25">
      <c r="A260" s="5" cm="1">
        <f t="array" ref="A260">ROUNDDOWN(
_xlfn.IFS(R260="Crafted",
L260*K260*M260*P260*S260,
R260="Inorganic",
L260*I260*M260*(N260+O260+P260)*Q260*S260,
R260="Organic",
L260*J260*M260*(N260+O260+P260)*S260,
TRUE,0),2)</f>
        <v>0</v>
      </c>
      <c r="B260" s="5" t="str">
        <f t="shared" ref="B260:B323" si="66">IF(D260="","",VLOOKUP(D260,resource_list,7,FALSE))</f>
        <v/>
      </c>
      <c r="E260" s="17">
        <v>0</v>
      </c>
      <c r="F260" s="17">
        <v>0</v>
      </c>
      <c r="G260" s="17">
        <v>0</v>
      </c>
      <c r="I260" s="5" t="str">
        <f t="shared" ref="I260:I323" si="67">IF($C260="","",IF(VLOOKUP($C260,locations_outposts,5,FALSE)&gt;0, 1.1^VLOOKUP($C260,locations_outposts,5,FALSE),1))</f>
        <v/>
      </c>
      <c r="J260" s="5" t="str">
        <f t="shared" ref="J260:J323" si="68">IF($C260="","",IF(VLOOKUP($C260,locations_outposts,6,FALSE)&gt;0, 1.1^VLOOKUP($C260,locations_outposts,6,FALSE),1))</f>
        <v/>
      </c>
      <c r="K260" s="5" t="str">
        <f t="shared" ref="K260:K323" si="69">IF($C260="","",IF(VLOOKUP($C260,locations_outposts,7,FALSE)&gt;0, 1.1^VLOOKUP($C260,locations_outposts,7,FALSE),1))</f>
        <v/>
      </c>
      <c r="L260" s="5" t="str">
        <f t="shared" ref="L260:L323" si="70">IF($C260="","",IF(VLOOKUP($C260,locations_outposts,8,FALSE)&gt;0, 1.05^VLOOKUP($C260,locations_outposts,8,FALSE),1))</f>
        <v/>
      </c>
      <c r="M260" s="5">
        <f t="shared" si="64"/>
        <v>1</v>
      </c>
      <c r="N260" s="5">
        <f t="shared" ref="N260:N323" si="71">IF(D260="",0,VLOOKUP(D260,resource_list,2,FALSE)*E260)</f>
        <v>0</v>
      </c>
      <c r="O260" s="5">
        <f t="shared" ref="O260:O323" si="72">IF(D260="",0,VLOOKUP(D260,resource_list,3,FALSE)*F260)</f>
        <v>0</v>
      </c>
      <c r="P260" s="5">
        <f t="shared" ref="P260:P323" si="73">IF(D260="",0,VLOOKUP(D260,resource_list,4,FALSE)*G260)</f>
        <v>0</v>
      </c>
      <c r="Q260" s="5">
        <f t="shared" si="65"/>
        <v>2</v>
      </c>
      <c r="R260" s="5" t="str">
        <f t="shared" ref="R260:R323" si="74">IF(D260="","",VLOOKUP(D260,resource_list,5,FALSE))</f>
        <v/>
      </c>
      <c r="S260" s="5" t="str">
        <f t="shared" ref="S260:S323" si="75">IF(C260="", "",  IF(VLOOKUP(C260,locations_outposts,9,FALSE)="No", 1, 1.1))</f>
        <v/>
      </c>
      <c r="T260" s="5" t="str">
        <f t="shared" ref="T260:T323" si="76">IF($C260&lt;&gt;"",VLOOKUP($C260,locations_outposts,2,FALSE),"")</f>
        <v/>
      </c>
      <c r="U260" s="5" t="str">
        <f t="shared" ref="U260:U323" si="77">IF($C260&lt;&gt;"",VLOOKUP($C260,locations_outposts,3,FALSE),"")</f>
        <v/>
      </c>
      <c r="V260" s="5" t="str">
        <f t="shared" ref="V260:V323" si="78">IF($C260&lt;&gt;"",VLOOKUP($C260,locations_outposts,4,FALSE),"")</f>
        <v/>
      </c>
      <c r="W260" s="5" t="str">
        <f t="shared" ref="W260:W323" si="79">IF(C260&lt;&gt;"",IF(D260&lt;&gt;"",_xlfn.CONCAT(C260," - ",D260),""),"")</f>
        <v/>
      </c>
    </row>
    <row r="261" spans="1:23" x14ac:dyDescent="0.25">
      <c r="A261" s="5" cm="1">
        <f t="array" ref="A261">ROUNDDOWN(
_xlfn.IFS(R261="Crafted",
L261*K261*M261*P261*S261,
R261="Inorganic",
L261*I261*M261*(N261+O261+P261)*Q261*S261,
R261="Organic",
L261*J261*M261*(N261+O261+P261)*S261,
TRUE,0),2)</f>
        <v>0</v>
      </c>
      <c r="B261" s="5" t="str">
        <f t="shared" si="66"/>
        <v/>
      </c>
      <c r="E261" s="17">
        <v>0</v>
      </c>
      <c r="F261" s="17">
        <v>0</v>
      </c>
      <c r="G261" s="17">
        <v>0</v>
      </c>
      <c r="I261" s="5" t="str">
        <f t="shared" si="67"/>
        <v/>
      </c>
      <c r="J261" s="5" t="str">
        <f t="shared" si="68"/>
        <v/>
      </c>
      <c r="K261" s="5" t="str">
        <f t="shared" si="69"/>
        <v/>
      </c>
      <c r="L261" s="5" t="str">
        <f t="shared" si="70"/>
        <v/>
      </c>
      <c r="M261" s="5">
        <f t="shared" si="64"/>
        <v>1</v>
      </c>
      <c r="N261" s="5">
        <f t="shared" si="71"/>
        <v>0</v>
      </c>
      <c r="O261" s="5">
        <f t="shared" si="72"/>
        <v>0</v>
      </c>
      <c r="P261" s="5">
        <f t="shared" si="73"/>
        <v>0</v>
      </c>
      <c r="Q261" s="5">
        <f t="shared" si="65"/>
        <v>2</v>
      </c>
      <c r="R261" s="5" t="str">
        <f t="shared" si="74"/>
        <v/>
      </c>
      <c r="S261" s="5" t="str">
        <f t="shared" si="75"/>
        <v/>
      </c>
      <c r="T261" s="5" t="str">
        <f t="shared" si="76"/>
        <v/>
      </c>
      <c r="U261" s="5" t="str">
        <f t="shared" si="77"/>
        <v/>
      </c>
      <c r="V261" s="5" t="str">
        <f t="shared" si="78"/>
        <v/>
      </c>
      <c r="W261" s="5" t="str">
        <f t="shared" si="79"/>
        <v/>
      </c>
    </row>
    <row r="262" spans="1:23" x14ac:dyDescent="0.25">
      <c r="A262" s="5" cm="1">
        <f t="array" ref="A262">ROUNDDOWN(
_xlfn.IFS(R262="Crafted",
L262*K262*M262*P262*S262,
R262="Inorganic",
L262*I262*M262*(N262+O262+P262)*Q262*S262,
R262="Organic",
L262*J262*M262*(N262+O262+P262)*S262,
TRUE,0),2)</f>
        <v>0</v>
      </c>
      <c r="B262" s="5" t="str">
        <f t="shared" si="66"/>
        <v/>
      </c>
      <c r="E262" s="17">
        <v>0</v>
      </c>
      <c r="F262" s="17">
        <v>0</v>
      </c>
      <c r="G262" s="17">
        <v>0</v>
      </c>
      <c r="I262" s="5" t="str">
        <f t="shared" si="67"/>
        <v/>
      </c>
      <c r="J262" s="5" t="str">
        <f t="shared" si="68"/>
        <v/>
      </c>
      <c r="K262" s="5" t="str">
        <f t="shared" si="69"/>
        <v/>
      </c>
      <c r="L262" s="5" t="str">
        <f t="shared" si="70"/>
        <v/>
      </c>
      <c r="M262" s="5">
        <f t="shared" si="64"/>
        <v>1</v>
      </c>
      <c r="N262" s="5">
        <f t="shared" si="71"/>
        <v>0</v>
      </c>
      <c r="O262" s="5">
        <f t="shared" si="72"/>
        <v>0</v>
      </c>
      <c r="P262" s="5">
        <f t="shared" si="73"/>
        <v>0</v>
      </c>
      <c r="Q262" s="5">
        <f t="shared" si="65"/>
        <v>2</v>
      </c>
      <c r="R262" s="5" t="str">
        <f t="shared" si="74"/>
        <v/>
      </c>
      <c r="S262" s="5" t="str">
        <f t="shared" si="75"/>
        <v/>
      </c>
      <c r="T262" s="5" t="str">
        <f t="shared" si="76"/>
        <v/>
      </c>
      <c r="U262" s="5" t="str">
        <f t="shared" si="77"/>
        <v/>
      </c>
      <c r="V262" s="5" t="str">
        <f t="shared" si="78"/>
        <v/>
      </c>
      <c r="W262" s="5" t="str">
        <f t="shared" si="79"/>
        <v/>
      </c>
    </row>
    <row r="263" spans="1:23" x14ac:dyDescent="0.25">
      <c r="A263" s="5" cm="1">
        <f t="array" ref="A263">ROUNDDOWN(
_xlfn.IFS(R263="Crafted",
L263*K263*M263*P263*S263,
R263="Inorganic",
L263*I263*M263*(N263+O263+P263)*Q263*S263,
R263="Organic",
L263*J263*M263*(N263+O263+P263)*S263,
TRUE,0),2)</f>
        <v>0</v>
      </c>
      <c r="B263" s="5" t="str">
        <f t="shared" si="66"/>
        <v/>
      </c>
      <c r="E263" s="17">
        <v>0</v>
      </c>
      <c r="F263" s="17">
        <v>0</v>
      </c>
      <c r="G263" s="17">
        <v>0</v>
      </c>
      <c r="I263" s="5" t="str">
        <f t="shared" si="67"/>
        <v/>
      </c>
      <c r="J263" s="5" t="str">
        <f t="shared" si="68"/>
        <v/>
      </c>
      <c r="K263" s="5" t="str">
        <f t="shared" si="69"/>
        <v/>
      </c>
      <c r="L263" s="5" t="str">
        <f t="shared" si="70"/>
        <v/>
      </c>
      <c r="M263" s="5">
        <f t="shared" si="64"/>
        <v>1</v>
      </c>
      <c r="N263" s="5">
        <f t="shared" si="71"/>
        <v>0</v>
      </c>
      <c r="O263" s="5">
        <f t="shared" si="72"/>
        <v>0</v>
      </c>
      <c r="P263" s="5">
        <f t="shared" si="73"/>
        <v>0</v>
      </c>
      <c r="Q263" s="5">
        <f t="shared" si="65"/>
        <v>2</v>
      </c>
      <c r="R263" s="5" t="str">
        <f t="shared" si="74"/>
        <v/>
      </c>
      <c r="S263" s="5" t="str">
        <f t="shared" si="75"/>
        <v/>
      </c>
      <c r="T263" s="5" t="str">
        <f t="shared" si="76"/>
        <v/>
      </c>
      <c r="U263" s="5" t="str">
        <f t="shared" si="77"/>
        <v/>
      </c>
      <c r="V263" s="5" t="str">
        <f t="shared" si="78"/>
        <v/>
      </c>
      <c r="W263" s="5" t="str">
        <f t="shared" si="79"/>
        <v/>
      </c>
    </row>
    <row r="264" spans="1:23" x14ac:dyDescent="0.25">
      <c r="A264" s="5" cm="1">
        <f t="array" ref="A264">ROUNDDOWN(
_xlfn.IFS(R264="Crafted",
L264*K264*M264*P264*S264,
R264="Inorganic",
L264*I264*M264*(N264+O264+P264)*Q264*S264,
R264="Organic",
L264*J264*M264*(N264+O264+P264)*S264,
TRUE,0),2)</f>
        <v>0</v>
      </c>
      <c r="B264" s="5" t="str">
        <f t="shared" si="66"/>
        <v/>
      </c>
      <c r="E264" s="17">
        <v>0</v>
      </c>
      <c r="F264" s="17">
        <v>0</v>
      </c>
      <c r="G264" s="17">
        <v>0</v>
      </c>
      <c r="I264" s="5" t="str">
        <f t="shared" si="67"/>
        <v/>
      </c>
      <c r="J264" s="5" t="str">
        <f t="shared" si="68"/>
        <v/>
      </c>
      <c r="K264" s="5" t="str">
        <f t="shared" si="69"/>
        <v/>
      </c>
      <c r="L264" s="5" t="str">
        <f t="shared" si="70"/>
        <v/>
      </c>
      <c r="M264" s="5">
        <f t="shared" si="64"/>
        <v>1</v>
      </c>
      <c r="N264" s="5">
        <f t="shared" si="71"/>
        <v>0</v>
      </c>
      <c r="O264" s="5">
        <f t="shared" si="72"/>
        <v>0</v>
      </c>
      <c r="P264" s="5">
        <f t="shared" si="73"/>
        <v>0</v>
      </c>
      <c r="Q264" s="5">
        <f t="shared" si="65"/>
        <v>2</v>
      </c>
      <c r="R264" s="5" t="str">
        <f t="shared" si="74"/>
        <v/>
      </c>
      <c r="S264" s="5" t="str">
        <f t="shared" si="75"/>
        <v/>
      </c>
      <c r="T264" s="5" t="str">
        <f t="shared" si="76"/>
        <v/>
      </c>
      <c r="U264" s="5" t="str">
        <f t="shared" si="77"/>
        <v/>
      </c>
      <c r="V264" s="5" t="str">
        <f t="shared" si="78"/>
        <v/>
      </c>
      <c r="W264" s="5" t="str">
        <f t="shared" si="79"/>
        <v/>
      </c>
    </row>
    <row r="265" spans="1:23" x14ac:dyDescent="0.25">
      <c r="A265" s="5" cm="1">
        <f t="array" ref="A265">ROUNDDOWN(
_xlfn.IFS(R265="Crafted",
L265*K265*M265*P265*S265,
R265="Inorganic",
L265*I265*M265*(N265+O265+P265)*Q265*S265,
R265="Organic",
L265*J265*M265*(N265+O265+P265)*S265,
TRUE,0),2)</f>
        <v>0</v>
      </c>
      <c r="B265" s="5" t="str">
        <f t="shared" si="66"/>
        <v/>
      </c>
      <c r="E265" s="17">
        <v>0</v>
      </c>
      <c r="F265" s="17">
        <v>0</v>
      </c>
      <c r="G265" s="17">
        <v>0</v>
      </c>
      <c r="I265" s="5" t="str">
        <f t="shared" si="67"/>
        <v/>
      </c>
      <c r="J265" s="5" t="str">
        <f t="shared" si="68"/>
        <v/>
      </c>
      <c r="K265" s="5" t="str">
        <f t="shared" si="69"/>
        <v/>
      </c>
      <c r="L265" s="5" t="str">
        <f t="shared" si="70"/>
        <v/>
      </c>
      <c r="M265" s="5">
        <f t="shared" si="64"/>
        <v>1</v>
      </c>
      <c r="N265" s="5">
        <f t="shared" si="71"/>
        <v>0</v>
      </c>
      <c r="O265" s="5">
        <f t="shared" si="72"/>
        <v>0</v>
      </c>
      <c r="P265" s="5">
        <f t="shared" si="73"/>
        <v>0</v>
      </c>
      <c r="Q265" s="5">
        <f t="shared" si="65"/>
        <v>2</v>
      </c>
      <c r="R265" s="5" t="str">
        <f t="shared" si="74"/>
        <v/>
      </c>
      <c r="S265" s="5" t="str">
        <f t="shared" si="75"/>
        <v/>
      </c>
      <c r="T265" s="5" t="str">
        <f t="shared" si="76"/>
        <v/>
      </c>
      <c r="U265" s="5" t="str">
        <f t="shared" si="77"/>
        <v/>
      </c>
      <c r="V265" s="5" t="str">
        <f t="shared" si="78"/>
        <v/>
      </c>
      <c r="W265" s="5" t="str">
        <f t="shared" si="79"/>
        <v/>
      </c>
    </row>
    <row r="266" spans="1:23" x14ac:dyDescent="0.25">
      <c r="A266" s="5" cm="1">
        <f t="array" ref="A266">ROUNDDOWN(
_xlfn.IFS(R266="Crafted",
L266*K266*M266*P266*S266,
R266="Inorganic",
L266*I266*M266*(N266+O266+P266)*Q266*S266,
R266="Organic",
L266*J266*M266*(N266+O266+P266)*S266,
TRUE,0),2)</f>
        <v>0</v>
      </c>
      <c r="B266" s="5" t="str">
        <f t="shared" si="66"/>
        <v/>
      </c>
      <c r="E266" s="17">
        <v>0</v>
      </c>
      <c r="F266" s="17">
        <v>0</v>
      </c>
      <c r="G266" s="17">
        <v>0</v>
      </c>
      <c r="I266" s="5" t="str">
        <f t="shared" si="67"/>
        <v/>
      </c>
      <c r="J266" s="5" t="str">
        <f t="shared" si="68"/>
        <v/>
      </c>
      <c r="K266" s="5" t="str">
        <f t="shared" si="69"/>
        <v/>
      </c>
      <c r="L266" s="5" t="str">
        <f t="shared" si="70"/>
        <v/>
      </c>
      <c r="M266" s="5">
        <f t="shared" si="64"/>
        <v>1</v>
      </c>
      <c r="N266" s="5">
        <f t="shared" si="71"/>
        <v>0</v>
      </c>
      <c r="O266" s="5">
        <f t="shared" si="72"/>
        <v>0</v>
      </c>
      <c r="P266" s="5">
        <f t="shared" si="73"/>
        <v>0</v>
      </c>
      <c r="Q266" s="5">
        <f t="shared" si="65"/>
        <v>2</v>
      </c>
      <c r="R266" s="5" t="str">
        <f t="shared" si="74"/>
        <v/>
      </c>
      <c r="S266" s="5" t="str">
        <f t="shared" si="75"/>
        <v/>
      </c>
      <c r="T266" s="5" t="str">
        <f t="shared" si="76"/>
        <v/>
      </c>
      <c r="U266" s="5" t="str">
        <f t="shared" si="77"/>
        <v/>
      </c>
      <c r="V266" s="5" t="str">
        <f t="shared" si="78"/>
        <v/>
      </c>
      <c r="W266" s="5" t="str">
        <f t="shared" si="79"/>
        <v/>
      </c>
    </row>
    <row r="267" spans="1:23" x14ac:dyDescent="0.25">
      <c r="A267" s="5" cm="1">
        <f t="array" ref="A267">ROUNDDOWN(
_xlfn.IFS(R267="Crafted",
L267*K267*M267*P267*S267,
R267="Inorganic",
L267*I267*M267*(N267+O267+P267)*Q267*S267,
R267="Organic",
L267*J267*M267*(N267+O267+P267)*S267,
TRUE,0),2)</f>
        <v>0</v>
      </c>
      <c r="B267" s="5" t="str">
        <f t="shared" si="66"/>
        <v/>
      </c>
      <c r="E267" s="17">
        <v>0</v>
      </c>
      <c r="F267" s="17">
        <v>0</v>
      </c>
      <c r="G267" s="17">
        <v>0</v>
      </c>
      <c r="I267" s="5" t="str">
        <f t="shared" si="67"/>
        <v/>
      </c>
      <c r="J267" s="5" t="str">
        <f t="shared" si="68"/>
        <v/>
      </c>
      <c r="K267" s="5" t="str">
        <f t="shared" si="69"/>
        <v/>
      </c>
      <c r="L267" s="5" t="str">
        <f t="shared" si="70"/>
        <v/>
      </c>
      <c r="M267" s="5">
        <f t="shared" si="64"/>
        <v>1</v>
      </c>
      <c r="N267" s="5">
        <f t="shared" si="71"/>
        <v>0</v>
      </c>
      <c r="O267" s="5">
        <f t="shared" si="72"/>
        <v>0</v>
      </c>
      <c r="P267" s="5">
        <f t="shared" si="73"/>
        <v>0</v>
      </c>
      <c r="Q267" s="5">
        <f t="shared" si="65"/>
        <v>2</v>
      </c>
      <c r="R267" s="5" t="str">
        <f t="shared" si="74"/>
        <v/>
      </c>
      <c r="S267" s="5" t="str">
        <f t="shared" si="75"/>
        <v/>
      </c>
      <c r="T267" s="5" t="str">
        <f t="shared" si="76"/>
        <v/>
      </c>
      <c r="U267" s="5" t="str">
        <f t="shared" si="77"/>
        <v/>
      </c>
      <c r="V267" s="5" t="str">
        <f t="shared" si="78"/>
        <v/>
      </c>
      <c r="W267" s="5" t="str">
        <f t="shared" si="79"/>
        <v/>
      </c>
    </row>
    <row r="268" spans="1:23" x14ac:dyDescent="0.25">
      <c r="A268" s="5" cm="1">
        <f t="array" ref="A268">ROUNDDOWN(
_xlfn.IFS(R268="Crafted",
L268*K268*M268*P268*S268,
R268="Inorganic",
L268*I268*M268*(N268+O268+P268)*Q268*S268,
R268="Organic",
L268*J268*M268*(N268+O268+P268)*S268,
TRUE,0),2)</f>
        <v>0</v>
      </c>
      <c r="B268" s="5" t="str">
        <f t="shared" si="66"/>
        <v/>
      </c>
      <c r="E268" s="17">
        <v>0</v>
      </c>
      <c r="F268" s="17">
        <v>0</v>
      </c>
      <c r="G268" s="17">
        <v>0</v>
      </c>
      <c r="I268" s="5" t="str">
        <f t="shared" si="67"/>
        <v/>
      </c>
      <c r="J268" s="5" t="str">
        <f t="shared" si="68"/>
        <v/>
      </c>
      <c r="K268" s="5" t="str">
        <f t="shared" si="69"/>
        <v/>
      </c>
      <c r="L268" s="5" t="str">
        <f t="shared" si="70"/>
        <v/>
      </c>
      <c r="M268" s="5">
        <f t="shared" si="64"/>
        <v>1</v>
      </c>
      <c r="N268" s="5">
        <f t="shared" si="71"/>
        <v>0</v>
      </c>
      <c r="O268" s="5">
        <f t="shared" si="72"/>
        <v>0</v>
      </c>
      <c r="P268" s="5">
        <f t="shared" si="73"/>
        <v>0</v>
      </c>
      <c r="Q268" s="5">
        <f t="shared" si="65"/>
        <v>2</v>
      </c>
      <c r="R268" s="5" t="str">
        <f t="shared" si="74"/>
        <v/>
      </c>
      <c r="S268" s="5" t="str">
        <f t="shared" si="75"/>
        <v/>
      </c>
      <c r="T268" s="5" t="str">
        <f t="shared" si="76"/>
        <v/>
      </c>
      <c r="U268" s="5" t="str">
        <f t="shared" si="77"/>
        <v/>
      </c>
      <c r="V268" s="5" t="str">
        <f t="shared" si="78"/>
        <v/>
      </c>
      <c r="W268" s="5" t="str">
        <f t="shared" si="79"/>
        <v/>
      </c>
    </row>
    <row r="269" spans="1:23" x14ac:dyDescent="0.25">
      <c r="A269" s="5" cm="1">
        <f t="array" ref="A269">ROUNDDOWN(
_xlfn.IFS(R269="Crafted",
L269*K269*M269*P269*S269,
R269="Inorganic",
L269*I269*M269*(N269+O269+P269)*Q269*S269,
R269="Organic",
L269*J269*M269*(N269+O269+P269)*S269,
TRUE,0),2)</f>
        <v>0</v>
      </c>
      <c r="B269" s="5" t="str">
        <f t="shared" si="66"/>
        <v/>
      </c>
      <c r="E269" s="17">
        <v>0</v>
      </c>
      <c r="F269" s="17">
        <v>0</v>
      </c>
      <c r="G269" s="17">
        <v>0</v>
      </c>
      <c r="I269" s="5" t="str">
        <f t="shared" si="67"/>
        <v/>
      </c>
      <c r="J269" s="5" t="str">
        <f t="shared" si="68"/>
        <v/>
      </c>
      <c r="K269" s="5" t="str">
        <f t="shared" si="69"/>
        <v/>
      </c>
      <c r="L269" s="5" t="str">
        <f t="shared" si="70"/>
        <v/>
      </c>
      <c r="M269" s="5">
        <f t="shared" si="64"/>
        <v>1</v>
      </c>
      <c r="N269" s="5">
        <f t="shared" si="71"/>
        <v>0</v>
      </c>
      <c r="O269" s="5">
        <f t="shared" si="72"/>
        <v>0</v>
      </c>
      <c r="P269" s="5">
        <f t="shared" si="73"/>
        <v>0</v>
      </c>
      <c r="Q269" s="5">
        <f t="shared" si="65"/>
        <v>2</v>
      </c>
      <c r="R269" s="5" t="str">
        <f t="shared" si="74"/>
        <v/>
      </c>
      <c r="S269" s="5" t="str">
        <f t="shared" si="75"/>
        <v/>
      </c>
      <c r="T269" s="5" t="str">
        <f t="shared" si="76"/>
        <v/>
      </c>
      <c r="U269" s="5" t="str">
        <f t="shared" si="77"/>
        <v/>
      </c>
      <c r="V269" s="5" t="str">
        <f t="shared" si="78"/>
        <v/>
      </c>
      <c r="W269" s="5" t="str">
        <f t="shared" si="79"/>
        <v/>
      </c>
    </row>
    <row r="270" spans="1:23" x14ac:dyDescent="0.25">
      <c r="A270" s="5" cm="1">
        <f t="array" ref="A270">ROUNDDOWN(
_xlfn.IFS(R270="Crafted",
L270*K270*M270*P270*S270,
R270="Inorganic",
L270*I270*M270*(N270+O270+P270)*Q270*S270,
R270="Organic",
L270*J270*M270*(N270+O270+P270)*S270,
TRUE,0),2)</f>
        <v>0</v>
      </c>
      <c r="B270" s="5" t="str">
        <f t="shared" si="66"/>
        <v/>
      </c>
      <c r="E270" s="17">
        <v>0</v>
      </c>
      <c r="F270" s="17">
        <v>0</v>
      </c>
      <c r="G270" s="17">
        <v>0</v>
      </c>
      <c r="I270" s="5" t="str">
        <f t="shared" si="67"/>
        <v/>
      </c>
      <c r="J270" s="5" t="str">
        <f t="shared" si="68"/>
        <v/>
      </c>
      <c r="K270" s="5" t="str">
        <f t="shared" si="69"/>
        <v/>
      </c>
      <c r="L270" s="5" t="str">
        <f t="shared" si="70"/>
        <v/>
      </c>
      <c r="M270" s="5">
        <f t="shared" si="64"/>
        <v>1</v>
      </c>
      <c r="N270" s="5">
        <f t="shared" si="71"/>
        <v>0</v>
      </c>
      <c r="O270" s="5">
        <f t="shared" si="72"/>
        <v>0</v>
      </c>
      <c r="P270" s="5">
        <f t="shared" si="73"/>
        <v>0</v>
      </c>
      <c r="Q270" s="5">
        <f t="shared" si="65"/>
        <v>2</v>
      </c>
      <c r="R270" s="5" t="str">
        <f t="shared" si="74"/>
        <v/>
      </c>
      <c r="S270" s="5" t="str">
        <f t="shared" si="75"/>
        <v/>
      </c>
      <c r="T270" s="5" t="str">
        <f t="shared" si="76"/>
        <v/>
      </c>
      <c r="U270" s="5" t="str">
        <f t="shared" si="77"/>
        <v/>
      </c>
      <c r="V270" s="5" t="str">
        <f t="shared" si="78"/>
        <v/>
      </c>
      <c r="W270" s="5" t="str">
        <f t="shared" si="79"/>
        <v/>
      </c>
    </row>
    <row r="271" spans="1:23" x14ac:dyDescent="0.25">
      <c r="A271" s="5" cm="1">
        <f t="array" ref="A271">ROUNDDOWN(
_xlfn.IFS(R271="Crafted",
L271*K271*M271*P271*S271,
R271="Inorganic",
L271*I271*M271*(N271+O271+P271)*Q271*S271,
R271="Organic",
L271*J271*M271*(N271+O271+P271)*S271,
TRUE,0),2)</f>
        <v>0</v>
      </c>
      <c r="B271" s="5" t="str">
        <f t="shared" si="66"/>
        <v/>
      </c>
      <c r="E271" s="17">
        <v>0</v>
      </c>
      <c r="F271" s="17">
        <v>0</v>
      </c>
      <c r="G271" s="17">
        <v>0</v>
      </c>
      <c r="I271" s="5" t="str">
        <f t="shared" si="67"/>
        <v/>
      </c>
      <c r="J271" s="5" t="str">
        <f t="shared" si="68"/>
        <v/>
      </c>
      <c r="K271" s="5" t="str">
        <f t="shared" si="69"/>
        <v/>
      </c>
      <c r="L271" s="5" t="str">
        <f t="shared" si="70"/>
        <v/>
      </c>
      <c r="M271" s="5">
        <f t="shared" si="64"/>
        <v>1</v>
      </c>
      <c r="N271" s="5">
        <f t="shared" si="71"/>
        <v>0</v>
      </c>
      <c r="O271" s="5">
        <f t="shared" si="72"/>
        <v>0</v>
      </c>
      <c r="P271" s="5">
        <f t="shared" si="73"/>
        <v>0</v>
      </c>
      <c r="Q271" s="5">
        <f t="shared" si="65"/>
        <v>2</v>
      </c>
      <c r="R271" s="5" t="str">
        <f t="shared" si="74"/>
        <v/>
      </c>
      <c r="S271" s="5" t="str">
        <f t="shared" si="75"/>
        <v/>
      </c>
      <c r="T271" s="5" t="str">
        <f t="shared" si="76"/>
        <v/>
      </c>
      <c r="U271" s="5" t="str">
        <f t="shared" si="77"/>
        <v/>
      </c>
      <c r="V271" s="5" t="str">
        <f t="shared" si="78"/>
        <v/>
      </c>
      <c r="W271" s="5" t="str">
        <f t="shared" si="79"/>
        <v/>
      </c>
    </row>
    <row r="272" spans="1:23" x14ac:dyDescent="0.25">
      <c r="A272" s="5" cm="1">
        <f t="array" ref="A272">ROUNDDOWN(
_xlfn.IFS(R272="Crafted",
L272*K272*M272*P272*S272,
R272="Inorganic",
L272*I272*M272*(N272+O272+P272)*Q272*S272,
R272="Organic",
L272*J272*M272*(N272+O272+P272)*S272,
TRUE,0),2)</f>
        <v>0</v>
      </c>
      <c r="B272" s="5" t="str">
        <f t="shared" si="66"/>
        <v/>
      </c>
      <c r="E272" s="17">
        <v>0</v>
      </c>
      <c r="F272" s="17">
        <v>0</v>
      </c>
      <c r="G272" s="17">
        <v>0</v>
      </c>
      <c r="I272" s="5" t="str">
        <f t="shared" si="67"/>
        <v/>
      </c>
      <c r="J272" s="5" t="str">
        <f t="shared" si="68"/>
        <v/>
      </c>
      <c r="K272" s="5" t="str">
        <f t="shared" si="69"/>
        <v/>
      </c>
      <c r="L272" s="5" t="str">
        <f t="shared" si="70"/>
        <v/>
      </c>
      <c r="M272" s="5">
        <f t="shared" si="64"/>
        <v>1</v>
      </c>
      <c r="N272" s="5">
        <f t="shared" si="71"/>
        <v>0</v>
      </c>
      <c r="O272" s="5">
        <f t="shared" si="72"/>
        <v>0</v>
      </c>
      <c r="P272" s="5">
        <f t="shared" si="73"/>
        <v>0</v>
      </c>
      <c r="Q272" s="5">
        <f t="shared" si="65"/>
        <v>2</v>
      </c>
      <c r="R272" s="5" t="str">
        <f t="shared" si="74"/>
        <v/>
      </c>
      <c r="S272" s="5" t="str">
        <f t="shared" si="75"/>
        <v/>
      </c>
      <c r="T272" s="5" t="str">
        <f t="shared" si="76"/>
        <v/>
      </c>
      <c r="U272" s="5" t="str">
        <f t="shared" si="77"/>
        <v/>
      </c>
      <c r="V272" s="5" t="str">
        <f t="shared" si="78"/>
        <v/>
      </c>
      <c r="W272" s="5" t="str">
        <f t="shared" si="79"/>
        <v/>
      </c>
    </row>
    <row r="273" spans="1:23" x14ac:dyDescent="0.25">
      <c r="A273" s="5" cm="1">
        <f t="array" ref="A273">ROUNDDOWN(
_xlfn.IFS(R273="Crafted",
L273*K273*M273*P273*S273,
R273="Inorganic",
L273*I273*M273*(N273+O273+P273)*Q273*S273,
R273="Organic",
L273*J273*M273*(N273+O273+P273)*S273,
TRUE,0),2)</f>
        <v>0</v>
      </c>
      <c r="B273" s="5" t="str">
        <f t="shared" si="66"/>
        <v/>
      </c>
      <c r="E273" s="17">
        <v>0</v>
      </c>
      <c r="F273" s="17">
        <v>0</v>
      </c>
      <c r="G273" s="17">
        <v>0</v>
      </c>
      <c r="I273" s="5" t="str">
        <f t="shared" si="67"/>
        <v/>
      </c>
      <c r="J273" s="5" t="str">
        <f t="shared" si="68"/>
        <v/>
      </c>
      <c r="K273" s="5" t="str">
        <f t="shared" si="69"/>
        <v/>
      </c>
      <c r="L273" s="5" t="str">
        <f t="shared" si="70"/>
        <v/>
      </c>
      <c r="M273" s="5">
        <f t="shared" si="64"/>
        <v>1</v>
      </c>
      <c r="N273" s="5">
        <f t="shared" si="71"/>
        <v>0</v>
      </c>
      <c r="O273" s="5">
        <f t="shared" si="72"/>
        <v>0</v>
      </c>
      <c r="P273" s="5">
        <f t="shared" si="73"/>
        <v>0</v>
      </c>
      <c r="Q273" s="5">
        <f t="shared" si="65"/>
        <v>2</v>
      </c>
      <c r="R273" s="5" t="str">
        <f t="shared" si="74"/>
        <v/>
      </c>
      <c r="S273" s="5" t="str">
        <f t="shared" si="75"/>
        <v/>
      </c>
      <c r="T273" s="5" t="str">
        <f t="shared" si="76"/>
        <v/>
      </c>
      <c r="U273" s="5" t="str">
        <f t="shared" si="77"/>
        <v/>
      </c>
      <c r="V273" s="5" t="str">
        <f t="shared" si="78"/>
        <v/>
      </c>
      <c r="W273" s="5" t="str">
        <f t="shared" si="79"/>
        <v/>
      </c>
    </row>
    <row r="274" spans="1:23" x14ac:dyDescent="0.25">
      <c r="A274" s="5" cm="1">
        <f t="array" ref="A274">ROUNDDOWN(
_xlfn.IFS(R274="Crafted",
L274*K274*M274*P274*S274,
R274="Inorganic",
L274*I274*M274*(N274+O274+P274)*Q274*S274,
R274="Organic",
L274*J274*M274*(N274+O274+P274)*S274,
TRUE,0),2)</f>
        <v>0</v>
      </c>
      <c r="B274" s="5" t="str">
        <f t="shared" si="66"/>
        <v/>
      </c>
      <c r="E274" s="17">
        <v>0</v>
      </c>
      <c r="F274" s="17">
        <v>0</v>
      </c>
      <c r="G274" s="17">
        <v>0</v>
      </c>
      <c r="I274" s="5" t="str">
        <f t="shared" si="67"/>
        <v/>
      </c>
      <c r="J274" s="5" t="str">
        <f t="shared" si="68"/>
        <v/>
      </c>
      <c r="K274" s="5" t="str">
        <f t="shared" si="69"/>
        <v/>
      </c>
      <c r="L274" s="5" t="str">
        <f t="shared" si="70"/>
        <v/>
      </c>
      <c r="M274" s="5">
        <f t="shared" si="64"/>
        <v>1</v>
      </c>
      <c r="N274" s="5">
        <f t="shared" si="71"/>
        <v>0</v>
      </c>
      <c r="O274" s="5">
        <f t="shared" si="72"/>
        <v>0</v>
      </c>
      <c r="P274" s="5">
        <f t="shared" si="73"/>
        <v>0</v>
      </c>
      <c r="Q274" s="5">
        <f t="shared" si="65"/>
        <v>2</v>
      </c>
      <c r="R274" s="5" t="str">
        <f t="shared" si="74"/>
        <v/>
      </c>
      <c r="S274" s="5" t="str">
        <f t="shared" si="75"/>
        <v/>
      </c>
      <c r="T274" s="5" t="str">
        <f t="shared" si="76"/>
        <v/>
      </c>
      <c r="U274" s="5" t="str">
        <f t="shared" si="77"/>
        <v/>
      </c>
      <c r="V274" s="5" t="str">
        <f t="shared" si="78"/>
        <v/>
      </c>
      <c r="W274" s="5" t="str">
        <f t="shared" si="79"/>
        <v/>
      </c>
    </row>
    <row r="275" spans="1:23" x14ac:dyDescent="0.25">
      <c r="A275" s="5" cm="1">
        <f t="array" ref="A275">ROUNDDOWN(
_xlfn.IFS(R275="Crafted",
L275*K275*M275*P275*S275,
R275="Inorganic",
L275*I275*M275*(N275+O275+P275)*Q275*S275,
R275="Organic",
L275*J275*M275*(N275+O275+P275)*S275,
TRUE,0),2)</f>
        <v>0</v>
      </c>
      <c r="B275" s="5" t="str">
        <f t="shared" si="66"/>
        <v/>
      </c>
      <c r="E275" s="17">
        <v>0</v>
      </c>
      <c r="F275" s="17">
        <v>0</v>
      </c>
      <c r="G275" s="17">
        <v>0</v>
      </c>
      <c r="I275" s="5" t="str">
        <f t="shared" si="67"/>
        <v/>
      </c>
      <c r="J275" s="5" t="str">
        <f t="shared" si="68"/>
        <v/>
      </c>
      <c r="K275" s="5" t="str">
        <f t="shared" si="69"/>
        <v/>
      </c>
      <c r="L275" s="5" t="str">
        <f t="shared" si="70"/>
        <v/>
      </c>
      <c r="M275" s="5">
        <f t="shared" si="64"/>
        <v>1</v>
      </c>
      <c r="N275" s="5">
        <f t="shared" si="71"/>
        <v>0</v>
      </c>
      <c r="O275" s="5">
        <f t="shared" si="72"/>
        <v>0</v>
      </c>
      <c r="P275" s="5">
        <f t="shared" si="73"/>
        <v>0</v>
      </c>
      <c r="Q275" s="5">
        <f t="shared" si="65"/>
        <v>2</v>
      </c>
      <c r="R275" s="5" t="str">
        <f t="shared" si="74"/>
        <v/>
      </c>
      <c r="S275" s="5" t="str">
        <f t="shared" si="75"/>
        <v/>
      </c>
      <c r="T275" s="5" t="str">
        <f t="shared" si="76"/>
        <v/>
      </c>
      <c r="U275" s="5" t="str">
        <f t="shared" si="77"/>
        <v/>
      </c>
      <c r="V275" s="5" t="str">
        <f t="shared" si="78"/>
        <v/>
      </c>
      <c r="W275" s="5" t="str">
        <f t="shared" si="79"/>
        <v/>
      </c>
    </row>
    <row r="276" spans="1:23" x14ac:dyDescent="0.25">
      <c r="A276" s="5" cm="1">
        <f t="array" ref="A276">ROUNDDOWN(
_xlfn.IFS(R276="Crafted",
L276*K276*M276*P276*S276,
R276="Inorganic",
L276*I276*M276*(N276+O276+P276)*Q276*S276,
R276="Organic",
L276*J276*M276*(N276+O276+P276)*S276,
TRUE,0),2)</f>
        <v>0</v>
      </c>
      <c r="B276" s="5" t="str">
        <f t="shared" si="66"/>
        <v/>
      </c>
      <c r="E276" s="17">
        <v>0</v>
      </c>
      <c r="F276" s="17">
        <v>0</v>
      </c>
      <c r="G276" s="17">
        <v>0</v>
      </c>
      <c r="I276" s="5" t="str">
        <f t="shared" si="67"/>
        <v/>
      </c>
      <c r="J276" s="5" t="str">
        <f t="shared" si="68"/>
        <v/>
      </c>
      <c r="K276" s="5" t="str">
        <f t="shared" si="69"/>
        <v/>
      </c>
      <c r="L276" s="5" t="str">
        <f t="shared" si="70"/>
        <v/>
      </c>
      <c r="M276" s="5">
        <f t="shared" si="64"/>
        <v>1</v>
      </c>
      <c r="N276" s="5">
        <f t="shared" si="71"/>
        <v>0</v>
      </c>
      <c r="O276" s="5">
        <f t="shared" si="72"/>
        <v>0</v>
      </c>
      <c r="P276" s="5">
        <f t="shared" si="73"/>
        <v>0</v>
      </c>
      <c r="Q276" s="5">
        <f t="shared" si="65"/>
        <v>2</v>
      </c>
      <c r="R276" s="5" t="str">
        <f t="shared" si="74"/>
        <v/>
      </c>
      <c r="S276" s="5" t="str">
        <f t="shared" si="75"/>
        <v/>
      </c>
      <c r="T276" s="5" t="str">
        <f t="shared" si="76"/>
        <v/>
      </c>
      <c r="U276" s="5" t="str">
        <f t="shared" si="77"/>
        <v/>
      </c>
      <c r="V276" s="5" t="str">
        <f t="shared" si="78"/>
        <v/>
      </c>
      <c r="W276" s="5" t="str">
        <f t="shared" si="79"/>
        <v/>
      </c>
    </row>
    <row r="277" spans="1:23" x14ac:dyDescent="0.25">
      <c r="A277" s="5" cm="1">
        <f t="array" ref="A277">ROUNDDOWN(
_xlfn.IFS(R277="Crafted",
L277*K277*M277*P277*S277,
R277="Inorganic",
L277*I277*M277*(N277+O277+P277)*Q277*S277,
R277="Organic",
L277*J277*M277*(N277+O277+P277)*S277,
TRUE,0),2)</f>
        <v>0</v>
      </c>
      <c r="B277" s="5" t="str">
        <f t="shared" si="66"/>
        <v/>
      </c>
      <c r="E277" s="17">
        <v>0</v>
      </c>
      <c r="F277" s="17">
        <v>0</v>
      </c>
      <c r="G277" s="17">
        <v>0</v>
      </c>
      <c r="I277" s="5" t="str">
        <f t="shared" si="67"/>
        <v/>
      </c>
      <c r="J277" s="5" t="str">
        <f t="shared" si="68"/>
        <v/>
      </c>
      <c r="K277" s="5" t="str">
        <f t="shared" si="69"/>
        <v/>
      </c>
      <c r="L277" s="5" t="str">
        <f t="shared" si="70"/>
        <v/>
      </c>
      <c r="M277" s="5">
        <f t="shared" si="64"/>
        <v>1</v>
      </c>
      <c r="N277" s="5">
        <f t="shared" si="71"/>
        <v>0</v>
      </c>
      <c r="O277" s="5">
        <f t="shared" si="72"/>
        <v>0</v>
      </c>
      <c r="P277" s="5">
        <f t="shared" si="73"/>
        <v>0</v>
      </c>
      <c r="Q277" s="5">
        <f t="shared" si="65"/>
        <v>2</v>
      </c>
      <c r="R277" s="5" t="str">
        <f t="shared" si="74"/>
        <v/>
      </c>
      <c r="S277" s="5" t="str">
        <f t="shared" si="75"/>
        <v/>
      </c>
      <c r="T277" s="5" t="str">
        <f t="shared" si="76"/>
        <v/>
      </c>
      <c r="U277" s="5" t="str">
        <f t="shared" si="77"/>
        <v/>
      </c>
      <c r="V277" s="5" t="str">
        <f t="shared" si="78"/>
        <v/>
      </c>
      <c r="W277" s="5" t="str">
        <f t="shared" si="79"/>
        <v/>
      </c>
    </row>
    <row r="278" spans="1:23" x14ac:dyDescent="0.25">
      <c r="A278" s="5" cm="1">
        <f t="array" ref="A278">ROUNDDOWN(
_xlfn.IFS(R278="Crafted",
L278*K278*M278*P278*S278,
R278="Inorganic",
L278*I278*M278*(N278+O278+P278)*Q278*S278,
R278="Organic",
L278*J278*M278*(N278+O278+P278)*S278,
TRUE,0),2)</f>
        <v>0</v>
      </c>
      <c r="B278" s="5" t="str">
        <f t="shared" si="66"/>
        <v/>
      </c>
      <c r="E278" s="17">
        <v>0</v>
      </c>
      <c r="F278" s="17">
        <v>0</v>
      </c>
      <c r="G278" s="17">
        <v>0</v>
      </c>
      <c r="I278" s="5" t="str">
        <f t="shared" si="67"/>
        <v/>
      </c>
      <c r="J278" s="5" t="str">
        <f t="shared" si="68"/>
        <v/>
      </c>
      <c r="K278" s="5" t="str">
        <f t="shared" si="69"/>
        <v/>
      </c>
      <c r="L278" s="5" t="str">
        <f t="shared" si="70"/>
        <v/>
      </c>
      <c r="M278" s="5">
        <f t="shared" si="64"/>
        <v>1</v>
      </c>
      <c r="N278" s="5">
        <f t="shared" si="71"/>
        <v>0</v>
      </c>
      <c r="O278" s="5">
        <f t="shared" si="72"/>
        <v>0</v>
      </c>
      <c r="P278" s="5">
        <f t="shared" si="73"/>
        <v>0</v>
      </c>
      <c r="Q278" s="5">
        <f t="shared" si="65"/>
        <v>2</v>
      </c>
      <c r="R278" s="5" t="str">
        <f t="shared" si="74"/>
        <v/>
      </c>
      <c r="S278" s="5" t="str">
        <f t="shared" si="75"/>
        <v/>
      </c>
      <c r="T278" s="5" t="str">
        <f t="shared" si="76"/>
        <v/>
      </c>
      <c r="U278" s="5" t="str">
        <f t="shared" si="77"/>
        <v/>
      </c>
      <c r="V278" s="5" t="str">
        <f t="shared" si="78"/>
        <v/>
      </c>
      <c r="W278" s="5" t="str">
        <f t="shared" si="79"/>
        <v/>
      </c>
    </row>
    <row r="279" spans="1:23" x14ac:dyDescent="0.25">
      <c r="A279" s="5" cm="1">
        <f t="array" ref="A279">ROUNDDOWN(
_xlfn.IFS(R279="Crafted",
L279*K279*M279*P279*S279,
R279="Inorganic",
L279*I279*M279*(N279+O279+P279)*Q279*S279,
R279="Organic",
L279*J279*M279*(N279+O279+P279)*S279,
TRUE,0),2)</f>
        <v>0</v>
      </c>
      <c r="B279" s="5" t="str">
        <f t="shared" si="66"/>
        <v/>
      </c>
      <c r="E279" s="17">
        <v>0</v>
      </c>
      <c r="F279" s="17">
        <v>0</v>
      </c>
      <c r="G279" s="17">
        <v>0</v>
      </c>
      <c r="I279" s="5" t="str">
        <f t="shared" si="67"/>
        <v/>
      </c>
      <c r="J279" s="5" t="str">
        <f t="shared" si="68"/>
        <v/>
      </c>
      <c r="K279" s="5" t="str">
        <f t="shared" si="69"/>
        <v/>
      </c>
      <c r="L279" s="5" t="str">
        <f t="shared" si="70"/>
        <v/>
      </c>
      <c r="M279" s="5">
        <f t="shared" ref="M279:M342" si="80">IF($B$1="Yes",1.05,1)</f>
        <v>1</v>
      </c>
      <c r="N279" s="5">
        <f t="shared" si="71"/>
        <v>0</v>
      </c>
      <c r="O279" s="5">
        <f t="shared" si="72"/>
        <v>0</v>
      </c>
      <c r="P279" s="5">
        <f t="shared" si="73"/>
        <v>0</v>
      </c>
      <c r="Q279" s="5">
        <f t="shared" ref="Q279:Q342" si="81">IF($D$1="Yes",2,1)</f>
        <v>2</v>
      </c>
      <c r="R279" s="5" t="str">
        <f t="shared" si="74"/>
        <v/>
      </c>
      <c r="S279" s="5" t="str">
        <f t="shared" si="75"/>
        <v/>
      </c>
      <c r="T279" s="5" t="str">
        <f t="shared" si="76"/>
        <v/>
      </c>
      <c r="U279" s="5" t="str">
        <f t="shared" si="77"/>
        <v/>
      </c>
      <c r="V279" s="5" t="str">
        <f t="shared" si="78"/>
        <v/>
      </c>
      <c r="W279" s="5" t="str">
        <f t="shared" si="79"/>
        <v/>
      </c>
    </row>
    <row r="280" spans="1:23" x14ac:dyDescent="0.25">
      <c r="A280" s="5" cm="1">
        <f t="array" ref="A280">ROUNDDOWN(
_xlfn.IFS(R280="Crafted",
L280*K280*M280*P280*S280,
R280="Inorganic",
L280*I280*M280*(N280+O280+P280)*Q280*S280,
R280="Organic",
L280*J280*M280*(N280+O280+P280)*S280,
TRUE,0),2)</f>
        <v>0</v>
      </c>
      <c r="B280" s="5" t="str">
        <f t="shared" si="66"/>
        <v/>
      </c>
      <c r="E280" s="17">
        <v>0</v>
      </c>
      <c r="F280" s="17">
        <v>0</v>
      </c>
      <c r="G280" s="17">
        <v>0</v>
      </c>
      <c r="I280" s="5" t="str">
        <f t="shared" si="67"/>
        <v/>
      </c>
      <c r="J280" s="5" t="str">
        <f t="shared" si="68"/>
        <v/>
      </c>
      <c r="K280" s="5" t="str">
        <f t="shared" si="69"/>
        <v/>
      </c>
      <c r="L280" s="5" t="str">
        <f t="shared" si="70"/>
        <v/>
      </c>
      <c r="M280" s="5">
        <f t="shared" si="80"/>
        <v>1</v>
      </c>
      <c r="N280" s="5">
        <f t="shared" si="71"/>
        <v>0</v>
      </c>
      <c r="O280" s="5">
        <f t="shared" si="72"/>
        <v>0</v>
      </c>
      <c r="P280" s="5">
        <f t="shared" si="73"/>
        <v>0</v>
      </c>
      <c r="Q280" s="5">
        <f t="shared" si="81"/>
        <v>2</v>
      </c>
      <c r="R280" s="5" t="str">
        <f t="shared" si="74"/>
        <v/>
      </c>
      <c r="S280" s="5" t="str">
        <f t="shared" si="75"/>
        <v/>
      </c>
      <c r="T280" s="5" t="str">
        <f t="shared" si="76"/>
        <v/>
      </c>
      <c r="U280" s="5" t="str">
        <f t="shared" si="77"/>
        <v/>
      </c>
      <c r="V280" s="5" t="str">
        <f t="shared" si="78"/>
        <v/>
      </c>
      <c r="W280" s="5" t="str">
        <f t="shared" si="79"/>
        <v/>
      </c>
    </row>
    <row r="281" spans="1:23" x14ac:dyDescent="0.25">
      <c r="A281" s="5" cm="1">
        <f t="array" ref="A281">ROUNDDOWN(
_xlfn.IFS(R281="Crafted",
L281*K281*M281*P281*S281,
R281="Inorganic",
L281*I281*M281*(N281+O281+P281)*Q281*S281,
R281="Organic",
L281*J281*M281*(N281+O281+P281)*S281,
TRUE,0),2)</f>
        <v>0</v>
      </c>
      <c r="B281" s="5" t="str">
        <f t="shared" si="66"/>
        <v/>
      </c>
      <c r="E281" s="17">
        <v>0</v>
      </c>
      <c r="F281" s="17">
        <v>0</v>
      </c>
      <c r="G281" s="17">
        <v>0</v>
      </c>
      <c r="I281" s="5" t="str">
        <f t="shared" si="67"/>
        <v/>
      </c>
      <c r="J281" s="5" t="str">
        <f t="shared" si="68"/>
        <v/>
      </c>
      <c r="K281" s="5" t="str">
        <f t="shared" si="69"/>
        <v/>
      </c>
      <c r="L281" s="5" t="str">
        <f t="shared" si="70"/>
        <v/>
      </c>
      <c r="M281" s="5">
        <f t="shared" si="80"/>
        <v>1</v>
      </c>
      <c r="N281" s="5">
        <f t="shared" si="71"/>
        <v>0</v>
      </c>
      <c r="O281" s="5">
        <f t="shared" si="72"/>
        <v>0</v>
      </c>
      <c r="P281" s="5">
        <f t="shared" si="73"/>
        <v>0</v>
      </c>
      <c r="Q281" s="5">
        <f t="shared" si="81"/>
        <v>2</v>
      </c>
      <c r="R281" s="5" t="str">
        <f t="shared" si="74"/>
        <v/>
      </c>
      <c r="S281" s="5" t="str">
        <f t="shared" si="75"/>
        <v/>
      </c>
      <c r="T281" s="5" t="str">
        <f t="shared" si="76"/>
        <v/>
      </c>
      <c r="U281" s="5" t="str">
        <f t="shared" si="77"/>
        <v/>
      </c>
      <c r="V281" s="5" t="str">
        <f t="shared" si="78"/>
        <v/>
      </c>
      <c r="W281" s="5" t="str">
        <f t="shared" si="79"/>
        <v/>
      </c>
    </row>
    <row r="282" spans="1:23" x14ac:dyDescent="0.25">
      <c r="A282" s="5" cm="1">
        <f t="array" ref="A282">ROUNDDOWN(
_xlfn.IFS(R282="Crafted",
L282*K282*M282*P282*S282,
R282="Inorganic",
L282*I282*M282*(N282+O282+P282)*Q282*S282,
R282="Organic",
L282*J282*M282*(N282+O282+P282)*S282,
TRUE,0),2)</f>
        <v>0</v>
      </c>
      <c r="B282" s="5" t="str">
        <f t="shared" si="66"/>
        <v/>
      </c>
      <c r="E282" s="17">
        <v>0</v>
      </c>
      <c r="F282" s="17">
        <v>0</v>
      </c>
      <c r="G282" s="17">
        <v>0</v>
      </c>
      <c r="I282" s="5" t="str">
        <f t="shared" si="67"/>
        <v/>
      </c>
      <c r="J282" s="5" t="str">
        <f t="shared" si="68"/>
        <v/>
      </c>
      <c r="K282" s="5" t="str">
        <f t="shared" si="69"/>
        <v/>
      </c>
      <c r="L282" s="5" t="str">
        <f t="shared" si="70"/>
        <v/>
      </c>
      <c r="M282" s="5">
        <f t="shared" si="80"/>
        <v>1</v>
      </c>
      <c r="N282" s="5">
        <f t="shared" si="71"/>
        <v>0</v>
      </c>
      <c r="O282" s="5">
        <f t="shared" si="72"/>
        <v>0</v>
      </c>
      <c r="P282" s="5">
        <f t="shared" si="73"/>
        <v>0</v>
      </c>
      <c r="Q282" s="5">
        <f t="shared" si="81"/>
        <v>2</v>
      </c>
      <c r="R282" s="5" t="str">
        <f t="shared" si="74"/>
        <v/>
      </c>
      <c r="S282" s="5" t="str">
        <f t="shared" si="75"/>
        <v/>
      </c>
      <c r="T282" s="5" t="str">
        <f t="shared" si="76"/>
        <v/>
      </c>
      <c r="U282" s="5" t="str">
        <f t="shared" si="77"/>
        <v/>
      </c>
      <c r="V282" s="5" t="str">
        <f t="shared" si="78"/>
        <v/>
      </c>
      <c r="W282" s="5" t="str">
        <f t="shared" si="79"/>
        <v/>
      </c>
    </row>
    <row r="283" spans="1:23" x14ac:dyDescent="0.25">
      <c r="A283" s="5" cm="1">
        <f t="array" ref="A283">ROUNDDOWN(
_xlfn.IFS(R283="Crafted",
L283*K283*M283*P283*S283,
R283="Inorganic",
L283*I283*M283*(N283+O283+P283)*Q283*S283,
R283="Organic",
L283*J283*M283*(N283+O283+P283)*S283,
TRUE,0),2)</f>
        <v>0</v>
      </c>
      <c r="B283" s="5" t="str">
        <f t="shared" si="66"/>
        <v/>
      </c>
      <c r="E283" s="17">
        <v>0</v>
      </c>
      <c r="F283" s="17">
        <v>0</v>
      </c>
      <c r="G283" s="17">
        <v>0</v>
      </c>
      <c r="I283" s="5" t="str">
        <f t="shared" si="67"/>
        <v/>
      </c>
      <c r="J283" s="5" t="str">
        <f t="shared" si="68"/>
        <v/>
      </c>
      <c r="K283" s="5" t="str">
        <f t="shared" si="69"/>
        <v/>
      </c>
      <c r="L283" s="5" t="str">
        <f t="shared" si="70"/>
        <v/>
      </c>
      <c r="M283" s="5">
        <f t="shared" si="80"/>
        <v>1</v>
      </c>
      <c r="N283" s="5">
        <f t="shared" si="71"/>
        <v>0</v>
      </c>
      <c r="O283" s="5">
        <f t="shared" si="72"/>
        <v>0</v>
      </c>
      <c r="P283" s="5">
        <f t="shared" si="73"/>
        <v>0</v>
      </c>
      <c r="Q283" s="5">
        <f t="shared" si="81"/>
        <v>2</v>
      </c>
      <c r="R283" s="5" t="str">
        <f t="shared" si="74"/>
        <v/>
      </c>
      <c r="S283" s="5" t="str">
        <f t="shared" si="75"/>
        <v/>
      </c>
      <c r="T283" s="5" t="str">
        <f t="shared" si="76"/>
        <v/>
      </c>
      <c r="U283" s="5" t="str">
        <f t="shared" si="77"/>
        <v/>
      </c>
      <c r="V283" s="5" t="str">
        <f t="shared" si="78"/>
        <v/>
      </c>
      <c r="W283" s="5" t="str">
        <f t="shared" si="79"/>
        <v/>
      </c>
    </row>
    <row r="284" spans="1:23" x14ac:dyDescent="0.25">
      <c r="A284" s="5" cm="1">
        <f t="array" ref="A284">ROUNDDOWN(
_xlfn.IFS(R284="Crafted",
L284*K284*M284*P284*S284,
R284="Inorganic",
L284*I284*M284*(N284+O284+P284)*Q284*S284,
R284="Organic",
L284*J284*M284*(N284+O284+P284)*S284,
TRUE,0),2)</f>
        <v>0</v>
      </c>
      <c r="B284" s="5" t="str">
        <f t="shared" si="66"/>
        <v/>
      </c>
      <c r="E284" s="17">
        <v>0</v>
      </c>
      <c r="F284" s="17">
        <v>0</v>
      </c>
      <c r="G284" s="17">
        <v>0</v>
      </c>
      <c r="I284" s="5" t="str">
        <f t="shared" si="67"/>
        <v/>
      </c>
      <c r="J284" s="5" t="str">
        <f t="shared" si="68"/>
        <v/>
      </c>
      <c r="K284" s="5" t="str">
        <f t="shared" si="69"/>
        <v/>
      </c>
      <c r="L284" s="5" t="str">
        <f t="shared" si="70"/>
        <v/>
      </c>
      <c r="M284" s="5">
        <f t="shared" si="80"/>
        <v>1</v>
      </c>
      <c r="N284" s="5">
        <f t="shared" si="71"/>
        <v>0</v>
      </c>
      <c r="O284" s="5">
        <f t="shared" si="72"/>
        <v>0</v>
      </c>
      <c r="P284" s="5">
        <f t="shared" si="73"/>
        <v>0</v>
      </c>
      <c r="Q284" s="5">
        <f t="shared" si="81"/>
        <v>2</v>
      </c>
      <c r="R284" s="5" t="str">
        <f t="shared" si="74"/>
        <v/>
      </c>
      <c r="S284" s="5" t="str">
        <f t="shared" si="75"/>
        <v/>
      </c>
      <c r="T284" s="5" t="str">
        <f t="shared" si="76"/>
        <v/>
      </c>
      <c r="U284" s="5" t="str">
        <f t="shared" si="77"/>
        <v/>
      </c>
      <c r="V284" s="5" t="str">
        <f t="shared" si="78"/>
        <v/>
      </c>
      <c r="W284" s="5" t="str">
        <f t="shared" si="79"/>
        <v/>
      </c>
    </row>
    <row r="285" spans="1:23" x14ac:dyDescent="0.25">
      <c r="A285" s="5" cm="1">
        <f t="array" ref="A285">ROUNDDOWN(
_xlfn.IFS(R285="Crafted",
L285*K285*M285*P285*S285,
R285="Inorganic",
L285*I285*M285*(N285+O285+P285)*Q285*S285,
R285="Organic",
L285*J285*M285*(N285+O285+P285)*S285,
TRUE,0),2)</f>
        <v>0</v>
      </c>
      <c r="B285" s="5" t="str">
        <f t="shared" si="66"/>
        <v/>
      </c>
      <c r="E285" s="17">
        <v>0</v>
      </c>
      <c r="F285" s="17">
        <v>0</v>
      </c>
      <c r="G285" s="17">
        <v>0</v>
      </c>
      <c r="I285" s="5" t="str">
        <f t="shared" si="67"/>
        <v/>
      </c>
      <c r="J285" s="5" t="str">
        <f t="shared" si="68"/>
        <v/>
      </c>
      <c r="K285" s="5" t="str">
        <f t="shared" si="69"/>
        <v/>
      </c>
      <c r="L285" s="5" t="str">
        <f t="shared" si="70"/>
        <v/>
      </c>
      <c r="M285" s="5">
        <f t="shared" si="80"/>
        <v>1</v>
      </c>
      <c r="N285" s="5">
        <f t="shared" si="71"/>
        <v>0</v>
      </c>
      <c r="O285" s="5">
        <f t="shared" si="72"/>
        <v>0</v>
      </c>
      <c r="P285" s="5">
        <f t="shared" si="73"/>
        <v>0</v>
      </c>
      <c r="Q285" s="5">
        <f t="shared" si="81"/>
        <v>2</v>
      </c>
      <c r="R285" s="5" t="str">
        <f t="shared" si="74"/>
        <v/>
      </c>
      <c r="S285" s="5" t="str">
        <f t="shared" si="75"/>
        <v/>
      </c>
      <c r="T285" s="5" t="str">
        <f t="shared" si="76"/>
        <v/>
      </c>
      <c r="U285" s="5" t="str">
        <f t="shared" si="77"/>
        <v/>
      </c>
      <c r="V285" s="5" t="str">
        <f t="shared" si="78"/>
        <v/>
      </c>
      <c r="W285" s="5" t="str">
        <f t="shared" si="79"/>
        <v/>
      </c>
    </row>
    <row r="286" spans="1:23" x14ac:dyDescent="0.25">
      <c r="A286" s="5" cm="1">
        <f t="array" ref="A286">ROUNDDOWN(
_xlfn.IFS(R286="Crafted",
L286*K286*M286*P286*S286,
R286="Inorganic",
L286*I286*M286*(N286+O286+P286)*Q286*S286,
R286="Organic",
L286*J286*M286*(N286+O286+P286)*S286,
TRUE,0),2)</f>
        <v>0</v>
      </c>
      <c r="B286" s="5" t="str">
        <f t="shared" si="66"/>
        <v/>
      </c>
      <c r="E286" s="17">
        <v>0</v>
      </c>
      <c r="F286" s="17">
        <v>0</v>
      </c>
      <c r="G286" s="17">
        <v>0</v>
      </c>
      <c r="I286" s="5" t="str">
        <f t="shared" si="67"/>
        <v/>
      </c>
      <c r="J286" s="5" t="str">
        <f t="shared" si="68"/>
        <v/>
      </c>
      <c r="K286" s="5" t="str">
        <f t="shared" si="69"/>
        <v/>
      </c>
      <c r="L286" s="5" t="str">
        <f t="shared" si="70"/>
        <v/>
      </c>
      <c r="M286" s="5">
        <f t="shared" si="80"/>
        <v>1</v>
      </c>
      <c r="N286" s="5">
        <f t="shared" si="71"/>
        <v>0</v>
      </c>
      <c r="O286" s="5">
        <f t="shared" si="72"/>
        <v>0</v>
      </c>
      <c r="P286" s="5">
        <f t="shared" si="73"/>
        <v>0</v>
      </c>
      <c r="Q286" s="5">
        <f t="shared" si="81"/>
        <v>2</v>
      </c>
      <c r="R286" s="5" t="str">
        <f t="shared" si="74"/>
        <v/>
      </c>
      <c r="S286" s="5" t="str">
        <f t="shared" si="75"/>
        <v/>
      </c>
      <c r="T286" s="5" t="str">
        <f t="shared" si="76"/>
        <v/>
      </c>
      <c r="U286" s="5" t="str">
        <f t="shared" si="77"/>
        <v/>
      </c>
      <c r="V286" s="5" t="str">
        <f t="shared" si="78"/>
        <v/>
      </c>
      <c r="W286" s="5" t="str">
        <f t="shared" si="79"/>
        <v/>
      </c>
    </row>
    <row r="287" spans="1:23" x14ac:dyDescent="0.25">
      <c r="A287" s="5" cm="1">
        <f t="array" ref="A287">ROUNDDOWN(
_xlfn.IFS(R287="Crafted",
L287*K287*M287*P287*S287,
R287="Inorganic",
L287*I287*M287*(N287+O287+P287)*Q287*S287,
R287="Organic",
L287*J287*M287*(N287+O287+P287)*S287,
TRUE,0),2)</f>
        <v>0</v>
      </c>
      <c r="B287" s="5" t="str">
        <f t="shared" si="66"/>
        <v/>
      </c>
      <c r="E287" s="17">
        <v>0</v>
      </c>
      <c r="F287" s="17">
        <v>0</v>
      </c>
      <c r="G287" s="17">
        <v>0</v>
      </c>
      <c r="I287" s="5" t="str">
        <f t="shared" si="67"/>
        <v/>
      </c>
      <c r="J287" s="5" t="str">
        <f t="shared" si="68"/>
        <v/>
      </c>
      <c r="K287" s="5" t="str">
        <f t="shared" si="69"/>
        <v/>
      </c>
      <c r="L287" s="5" t="str">
        <f t="shared" si="70"/>
        <v/>
      </c>
      <c r="M287" s="5">
        <f t="shared" si="80"/>
        <v>1</v>
      </c>
      <c r="N287" s="5">
        <f t="shared" si="71"/>
        <v>0</v>
      </c>
      <c r="O287" s="5">
        <f t="shared" si="72"/>
        <v>0</v>
      </c>
      <c r="P287" s="5">
        <f t="shared" si="73"/>
        <v>0</v>
      </c>
      <c r="Q287" s="5">
        <f t="shared" si="81"/>
        <v>2</v>
      </c>
      <c r="R287" s="5" t="str">
        <f t="shared" si="74"/>
        <v/>
      </c>
      <c r="S287" s="5" t="str">
        <f t="shared" si="75"/>
        <v/>
      </c>
      <c r="T287" s="5" t="str">
        <f t="shared" si="76"/>
        <v/>
      </c>
      <c r="U287" s="5" t="str">
        <f t="shared" si="77"/>
        <v/>
      </c>
      <c r="V287" s="5" t="str">
        <f t="shared" si="78"/>
        <v/>
      </c>
      <c r="W287" s="5" t="str">
        <f t="shared" si="79"/>
        <v/>
      </c>
    </row>
    <row r="288" spans="1:23" x14ac:dyDescent="0.25">
      <c r="A288" s="5" cm="1">
        <f t="array" ref="A288">ROUNDDOWN(
_xlfn.IFS(R288="Crafted",
L288*K288*M288*P288*S288,
R288="Inorganic",
L288*I288*M288*(N288+O288+P288)*Q288*S288,
R288="Organic",
L288*J288*M288*(N288+O288+P288)*S288,
TRUE,0),2)</f>
        <v>0</v>
      </c>
      <c r="B288" s="5" t="str">
        <f t="shared" si="66"/>
        <v/>
      </c>
      <c r="E288" s="17">
        <v>0</v>
      </c>
      <c r="F288" s="17">
        <v>0</v>
      </c>
      <c r="G288" s="17">
        <v>0</v>
      </c>
      <c r="I288" s="5" t="str">
        <f t="shared" si="67"/>
        <v/>
      </c>
      <c r="J288" s="5" t="str">
        <f t="shared" si="68"/>
        <v/>
      </c>
      <c r="K288" s="5" t="str">
        <f t="shared" si="69"/>
        <v/>
      </c>
      <c r="L288" s="5" t="str">
        <f t="shared" si="70"/>
        <v/>
      </c>
      <c r="M288" s="5">
        <f t="shared" si="80"/>
        <v>1</v>
      </c>
      <c r="N288" s="5">
        <f t="shared" si="71"/>
        <v>0</v>
      </c>
      <c r="O288" s="5">
        <f t="shared" si="72"/>
        <v>0</v>
      </c>
      <c r="P288" s="5">
        <f t="shared" si="73"/>
        <v>0</v>
      </c>
      <c r="Q288" s="5">
        <f t="shared" si="81"/>
        <v>2</v>
      </c>
      <c r="R288" s="5" t="str">
        <f t="shared" si="74"/>
        <v/>
      </c>
      <c r="S288" s="5" t="str">
        <f t="shared" si="75"/>
        <v/>
      </c>
      <c r="T288" s="5" t="str">
        <f t="shared" si="76"/>
        <v/>
      </c>
      <c r="U288" s="5" t="str">
        <f t="shared" si="77"/>
        <v/>
      </c>
      <c r="V288" s="5" t="str">
        <f t="shared" si="78"/>
        <v/>
      </c>
      <c r="W288" s="5" t="str">
        <f t="shared" si="79"/>
        <v/>
      </c>
    </row>
    <row r="289" spans="1:23" x14ac:dyDescent="0.25">
      <c r="A289" s="5" cm="1">
        <f t="array" ref="A289">ROUNDDOWN(
_xlfn.IFS(R289="Crafted",
L289*K289*M289*P289*S289,
R289="Inorganic",
L289*I289*M289*(N289+O289+P289)*Q289*S289,
R289="Organic",
L289*J289*M289*(N289+O289+P289)*S289,
TRUE,0),2)</f>
        <v>0</v>
      </c>
      <c r="B289" s="5" t="str">
        <f t="shared" si="66"/>
        <v/>
      </c>
      <c r="E289" s="17">
        <v>0</v>
      </c>
      <c r="F289" s="17">
        <v>0</v>
      </c>
      <c r="G289" s="17">
        <v>0</v>
      </c>
      <c r="I289" s="5" t="str">
        <f t="shared" si="67"/>
        <v/>
      </c>
      <c r="J289" s="5" t="str">
        <f t="shared" si="68"/>
        <v/>
      </c>
      <c r="K289" s="5" t="str">
        <f t="shared" si="69"/>
        <v/>
      </c>
      <c r="L289" s="5" t="str">
        <f t="shared" si="70"/>
        <v/>
      </c>
      <c r="M289" s="5">
        <f t="shared" si="80"/>
        <v>1</v>
      </c>
      <c r="N289" s="5">
        <f t="shared" si="71"/>
        <v>0</v>
      </c>
      <c r="O289" s="5">
        <f t="shared" si="72"/>
        <v>0</v>
      </c>
      <c r="P289" s="5">
        <f t="shared" si="73"/>
        <v>0</v>
      </c>
      <c r="Q289" s="5">
        <f t="shared" si="81"/>
        <v>2</v>
      </c>
      <c r="R289" s="5" t="str">
        <f t="shared" si="74"/>
        <v/>
      </c>
      <c r="S289" s="5" t="str">
        <f t="shared" si="75"/>
        <v/>
      </c>
      <c r="T289" s="5" t="str">
        <f t="shared" si="76"/>
        <v/>
      </c>
      <c r="U289" s="5" t="str">
        <f t="shared" si="77"/>
        <v/>
      </c>
      <c r="V289" s="5" t="str">
        <f t="shared" si="78"/>
        <v/>
      </c>
      <c r="W289" s="5" t="str">
        <f t="shared" si="79"/>
        <v/>
      </c>
    </row>
    <row r="290" spans="1:23" x14ac:dyDescent="0.25">
      <c r="A290" s="5" cm="1">
        <f t="array" ref="A290">ROUNDDOWN(
_xlfn.IFS(R290="Crafted",
L290*K290*M290*P290*S290,
R290="Inorganic",
L290*I290*M290*(N290+O290+P290)*Q290*S290,
R290="Organic",
L290*J290*M290*(N290+O290+P290)*S290,
TRUE,0),2)</f>
        <v>0</v>
      </c>
      <c r="B290" s="5" t="str">
        <f t="shared" si="66"/>
        <v/>
      </c>
      <c r="E290" s="17">
        <v>0</v>
      </c>
      <c r="F290" s="17">
        <v>0</v>
      </c>
      <c r="G290" s="17">
        <v>0</v>
      </c>
      <c r="I290" s="5" t="str">
        <f t="shared" si="67"/>
        <v/>
      </c>
      <c r="J290" s="5" t="str">
        <f t="shared" si="68"/>
        <v/>
      </c>
      <c r="K290" s="5" t="str">
        <f t="shared" si="69"/>
        <v/>
      </c>
      <c r="L290" s="5" t="str">
        <f t="shared" si="70"/>
        <v/>
      </c>
      <c r="M290" s="5">
        <f t="shared" si="80"/>
        <v>1</v>
      </c>
      <c r="N290" s="5">
        <f t="shared" si="71"/>
        <v>0</v>
      </c>
      <c r="O290" s="5">
        <f t="shared" si="72"/>
        <v>0</v>
      </c>
      <c r="P290" s="5">
        <f t="shared" si="73"/>
        <v>0</v>
      </c>
      <c r="Q290" s="5">
        <f t="shared" si="81"/>
        <v>2</v>
      </c>
      <c r="R290" s="5" t="str">
        <f t="shared" si="74"/>
        <v/>
      </c>
      <c r="S290" s="5" t="str">
        <f t="shared" si="75"/>
        <v/>
      </c>
      <c r="T290" s="5" t="str">
        <f t="shared" si="76"/>
        <v/>
      </c>
      <c r="U290" s="5" t="str">
        <f t="shared" si="77"/>
        <v/>
      </c>
      <c r="V290" s="5" t="str">
        <f t="shared" si="78"/>
        <v/>
      </c>
      <c r="W290" s="5" t="str">
        <f t="shared" si="79"/>
        <v/>
      </c>
    </row>
    <row r="291" spans="1:23" x14ac:dyDescent="0.25">
      <c r="A291" s="5" cm="1">
        <f t="array" ref="A291">ROUNDDOWN(
_xlfn.IFS(R291="Crafted",
L291*K291*M291*P291*S291,
R291="Inorganic",
L291*I291*M291*(N291+O291+P291)*Q291*S291,
R291="Organic",
L291*J291*M291*(N291+O291+P291)*S291,
TRUE,0),2)</f>
        <v>0</v>
      </c>
      <c r="B291" s="5" t="str">
        <f t="shared" si="66"/>
        <v/>
      </c>
      <c r="E291" s="17">
        <v>0</v>
      </c>
      <c r="F291" s="17">
        <v>0</v>
      </c>
      <c r="G291" s="17">
        <v>0</v>
      </c>
      <c r="I291" s="5" t="str">
        <f t="shared" si="67"/>
        <v/>
      </c>
      <c r="J291" s="5" t="str">
        <f t="shared" si="68"/>
        <v/>
      </c>
      <c r="K291" s="5" t="str">
        <f t="shared" si="69"/>
        <v/>
      </c>
      <c r="L291" s="5" t="str">
        <f t="shared" si="70"/>
        <v/>
      </c>
      <c r="M291" s="5">
        <f t="shared" si="80"/>
        <v>1</v>
      </c>
      <c r="N291" s="5">
        <f t="shared" si="71"/>
        <v>0</v>
      </c>
      <c r="O291" s="5">
        <f t="shared" si="72"/>
        <v>0</v>
      </c>
      <c r="P291" s="5">
        <f t="shared" si="73"/>
        <v>0</v>
      </c>
      <c r="Q291" s="5">
        <f t="shared" si="81"/>
        <v>2</v>
      </c>
      <c r="R291" s="5" t="str">
        <f t="shared" si="74"/>
        <v/>
      </c>
      <c r="S291" s="5" t="str">
        <f t="shared" si="75"/>
        <v/>
      </c>
      <c r="T291" s="5" t="str">
        <f t="shared" si="76"/>
        <v/>
      </c>
      <c r="U291" s="5" t="str">
        <f t="shared" si="77"/>
        <v/>
      </c>
      <c r="V291" s="5" t="str">
        <f t="shared" si="78"/>
        <v/>
      </c>
      <c r="W291" s="5" t="str">
        <f t="shared" si="79"/>
        <v/>
      </c>
    </row>
    <row r="292" spans="1:23" x14ac:dyDescent="0.25">
      <c r="A292" s="5" cm="1">
        <f t="array" ref="A292">ROUNDDOWN(
_xlfn.IFS(R292="Crafted",
L292*K292*M292*P292*S292,
R292="Inorganic",
L292*I292*M292*(N292+O292+P292)*Q292*S292,
R292="Organic",
L292*J292*M292*(N292+O292+P292)*S292,
TRUE,0),2)</f>
        <v>0</v>
      </c>
      <c r="B292" s="5" t="str">
        <f t="shared" si="66"/>
        <v/>
      </c>
      <c r="E292" s="17">
        <v>0</v>
      </c>
      <c r="F292" s="17">
        <v>0</v>
      </c>
      <c r="G292" s="17">
        <v>0</v>
      </c>
      <c r="I292" s="5" t="str">
        <f t="shared" si="67"/>
        <v/>
      </c>
      <c r="J292" s="5" t="str">
        <f t="shared" si="68"/>
        <v/>
      </c>
      <c r="K292" s="5" t="str">
        <f t="shared" si="69"/>
        <v/>
      </c>
      <c r="L292" s="5" t="str">
        <f t="shared" si="70"/>
        <v/>
      </c>
      <c r="M292" s="5">
        <f t="shared" si="80"/>
        <v>1</v>
      </c>
      <c r="N292" s="5">
        <f t="shared" si="71"/>
        <v>0</v>
      </c>
      <c r="O292" s="5">
        <f t="shared" si="72"/>
        <v>0</v>
      </c>
      <c r="P292" s="5">
        <f t="shared" si="73"/>
        <v>0</v>
      </c>
      <c r="Q292" s="5">
        <f t="shared" si="81"/>
        <v>2</v>
      </c>
      <c r="R292" s="5" t="str">
        <f t="shared" si="74"/>
        <v/>
      </c>
      <c r="S292" s="5" t="str">
        <f t="shared" si="75"/>
        <v/>
      </c>
      <c r="T292" s="5" t="str">
        <f t="shared" si="76"/>
        <v/>
      </c>
      <c r="U292" s="5" t="str">
        <f t="shared" si="77"/>
        <v/>
      </c>
      <c r="V292" s="5" t="str">
        <f t="shared" si="78"/>
        <v/>
      </c>
      <c r="W292" s="5" t="str">
        <f t="shared" si="79"/>
        <v/>
      </c>
    </row>
    <row r="293" spans="1:23" x14ac:dyDescent="0.25">
      <c r="A293" s="5" cm="1">
        <f t="array" ref="A293">ROUNDDOWN(
_xlfn.IFS(R293="Crafted",
L293*K293*M293*P293*S293,
R293="Inorganic",
L293*I293*M293*(N293+O293+P293)*Q293*S293,
R293="Organic",
L293*J293*M293*(N293+O293+P293)*S293,
TRUE,0),2)</f>
        <v>0</v>
      </c>
      <c r="B293" s="5" t="str">
        <f t="shared" si="66"/>
        <v/>
      </c>
      <c r="E293" s="17">
        <v>0</v>
      </c>
      <c r="F293" s="17">
        <v>0</v>
      </c>
      <c r="G293" s="17">
        <v>0</v>
      </c>
      <c r="I293" s="5" t="str">
        <f t="shared" si="67"/>
        <v/>
      </c>
      <c r="J293" s="5" t="str">
        <f t="shared" si="68"/>
        <v/>
      </c>
      <c r="K293" s="5" t="str">
        <f t="shared" si="69"/>
        <v/>
      </c>
      <c r="L293" s="5" t="str">
        <f t="shared" si="70"/>
        <v/>
      </c>
      <c r="M293" s="5">
        <f t="shared" si="80"/>
        <v>1</v>
      </c>
      <c r="N293" s="5">
        <f t="shared" si="71"/>
        <v>0</v>
      </c>
      <c r="O293" s="5">
        <f t="shared" si="72"/>
        <v>0</v>
      </c>
      <c r="P293" s="5">
        <f t="shared" si="73"/>
        <v>0</v>
      </c>
      <c r="Q293" s="5">
        <f t="shared" si="81"/>
        <v>2</v>
      </c>
      <c r="R293" s="5" t="str">
        <f t="shared" si="74"/>
        <v/>
      </c>
      <c r="S293" s="5" t="str">
        <f t="shared" si="75"/>
        <v/>
      </c>
      <c r="T293" s="5" t="str">
        <f t="shared" si="76"/>
        <v/>
      </c>
      <c r="U293" s="5" t="str">
        <f t="shared" si="77"/>
        <v/>
      </c>
      <c r="V293" s="5" t="str">
        <f t="shared" si="78"/>
        <v/>
      </c>
      <c r="W293" s="5" t="str">
        <f t="shared" si="79"/>
        <v/>
      </c>
    </row>
    <row r="294" spans="1:23" x14ac:dyDescent="0.25">
      <c r="A294" s="5" cm="1">
        <f t="array" ref="A294">ROUNDDOWN(
_xlfn.IFS(R294="Crafted",
L294*K294*M294*P294*S294,
R294="Inorganic",
L294*I294*M294*(N294+O294+P294)*Q294*S294,
R294="Organic",
L294*J294*M294*(N294+O294+P294)*S294,
TRUE,0),2)</f>
        <v>0</v>
      </c>
      <c r="B294" s="5" t="str">
        <f t="shared" si="66"/>
        <v/>
      </c>
      <c r="E294" s="17">
        <v>0</v>
      </c>
      <c r="F294" s="17">
        <v>0</v>
      </c>
      <c r="G294" s="17">
        <v>0</v>
      </c>
      <c r="I294" s="5" t="str">
        <f t="shared" si="67"/>
        <v/>
      </c>
      <c r="J294" s="5" t="str">
        <f t="shared" si="68"/>
        <v/>
      </c>
      <c r="K294" s="5" t="str">
        <f t="shared" si="69"/>
        <v/>
      </c>
      <c r="L294" s="5" t="str">
        <f t="shared" si="70"/>
        <v/>
      </c>
      <c r="M294" s="5">
        <f t="shared" si="80"/>
        <v>1</v>
      </c>
      <c r="N294" s="5">
        <f t="shared" si="71"/>
        <v>0</v>
      </c>
      <c r="O294" s="5">
        <f t="shared" si="72"/>
        <v>0</v>
      </c>
      <c r="P294" s="5">
        <f t="shared" si="73"/>
        <v>0</v>
      </c>
      <c r="Q294" s="5">
        <f t="shared" si="81"/>
        <v>2</v>
      </c>
      <c r="R294" s="5" t="str">
        <f t="shared" si="74"/>
        <v/>
      </c>
      <c r="S294" s="5" t="str">
        <f t="shared" si="75"/>
        <v/>
      </c>
      <c r="T294" s="5" t="str">
        <f t="shared" si="76"/>
        <v/>
      </c>
      <c r="U294" s="5" t="str">
        <f t="shared" si="77"/>
        <v/>
      </c>
      <c r="V294" s="5" t="str">
        <f t="shared" si="78"/>
        <v/>
      </c>
      <c r="W294" s="5" t="str">
        <f t="shared" si="79"/>
        <v/>
      </c>
    </row>
    <row r="295" spans="1:23" x14ac:dyDescent="0.25">
      <c r="A295" s="5" cm="1">
        <f t="array" ref="A295">ROUNDDOWN(
_xlfn.IFS(R295="Crafted",
L295*K295*M295*P295*S295,
R295="Inorganic",
L295*I295*M295*(N295+O295+P295)*Q295*S295,
R295="Organic",
L295*J295*M295*(N295+O295+P295)*S295,
TRUE,0),2)</f>
        <v>0</v>
      </c>
      <c r="B295" s="5" t="str">
        <f t="shared" si="66"/>
        <v/>
      </c>
      <c r="E295" s="17">
        <v>0</v>
      </c>
      <c r="F295" s="17">
        <v>0</v>
      </c>
      <c r="G295" s="17">
        <v>0</v>
      </c>
      <c r="I295" s="5" t="str">
        <f t="shared" si="67"/>
        <v/>
      </c>
      <c r="J295" s="5" t="str">
        <f t="shared" si="68"/>
        <v/>
      </c>
      <c r="K295" s="5" t="str">
        <f t="shared" si="69"/>
        <v/>
      </c>
      <c r="L295" s="5" t="str">
        <f t="shared" si="70"/>
        <v/>
      </c>
      <c r="M295" s="5">
        <f t="shared" si="80"/>
        <v>1</v>
      </c>
      <c r="N295" s="5">
        <f t="shared" si="71"/>
        <v>0</v>
      </c>
      <c r="O295" s="5">
        <f t="shared" si="72"/>
        <v>0</v>
      </c>
      <c r="P295" s="5">
        <f t="shared" si="73"/>
        <v>0</v>
      </c>
      <c r="Q295" s="5">
        <f t="shared" si="81"/>
        <v>2</v>
      </c>
      <c r="R295" s="5" t="str">
        <f t="shared" si="74"/>
        <v/>
      </c>
      <c r="S295" s="5" t="str">
        <f t="shared" si="75"/>
        <v/>
      </c>
      <c r="T295" s="5" t="str">
        <f t="shared" si="76"/>
        <v/>
      </c>
      <c r="U295" s="5" t="str">
        <f t="shared" si="77"/>
        <v/>
      </c>
      <c r="V295" s="5" t="str">
        <f t="shared" si="78"/>
        <v/>
      </c>
      <c r="W295" s="5" t="str">
        <f t="shared" si="79"/>
        <v/>
      </c>
    </row>
    <row r="296" spans="1:23" x14ac:dyDescent="0.25">
      <c r="A296" s="5" cm="1">
        <f t="array" ref="A296">ROUNDDOWN(
_xlfn.IFS(R296="Crafted",
L296*K296*M296*P296*S296,
R296="Inorganic",
L296*I296*M296*(N296+O296+P296)*Q296*S296,
R296="Organic",
L296*J296*M296*(N296+O296+P296)*S296,
TRUE,0),2)</f>
        <v>0</v>
      </c>
      <c r="B296" s="5" t="str">
        <f t="shared" si="66"/>
        <v/>
      </c>
      <c r="E296" s="17">
        <v>0</v>
      </c>
      <c r="F296" s="17">
        <v>0</v>
      </c>
      <c r="G296" s="17">
        <v>0</v>
      </c>
      <c r="I296" s="5" t="str">
        <f t="shared" si="67"/>
        <v/>
      </c>
      <c r="J296" s="5" t="str">
        <f t="shared" si="68"/>
        <v/>
      </c>
      <c r="K296" s="5" t="str">
        <f t="shared" si="69"/>
        <v/>
      </c>
      <c r="L296" s="5" t="str">
        <f t="shared" si="70"/>
        <v/>
      </c>
      <c r="M296" s="5">
        <f t="shared" si="80"/>
        <v>1</v>
      </c>
      <c r="N296" s="5">
        <f t="shared" si="71"/>
        <v>0</v>
      </c>
      <c r="O296" s="5">
        <f t="shared" si="72"/>
        <v>0</v>
      </c>
      <c r="P296" s="5">
        <f t="shared" si="73"/>
        <v>0</v>
      </c>
      <c r="Q296" s="5">
        <f t="shared" si="81"/>
        <v>2</v>
      </c>
      <c r="R296" s="5" t="str">
        <f t="shared" si="74"/>
        <v/>
      </c>
      <c r="S296" s="5" t="str">
        <f t="shared" si="75"/>
        <v/>
      </c>
      <c r="T296" s="5" t="str">
        <f t="shared" si="76"/>
        <v/>
      </c>
      <c r="U296" s="5" t="str">
        <f t="shared" si="77"/>
        <v/>
      </c>
      <c r="V296" s="5" t="str">
        <f t="shared" si="78"/>
        <v/>
      </c>
      <c r="W296" s="5" t="str">
        <f t="shared" si="79"/>
        <v/>
      </c>
    </row>
    <row r="297" spans="1:23" x14ac:dyDescent="0.25">
      <c r="A297" s="5" cm="1">
        <f t="array" ref="A297">ROUNDDOWN(
_xlfn.IFS(R297="Crafted",
L297*K297*M297*P297*S297,
R297="Inorganic",
L297*I297*M297*(N297+O297+P297)*Q297*S297,
R297="Organic",
L297*J297*M297*(N297+O297+P297)*S297,
TRUE,0),2)</f>
        <v>0</v>
      </c>
      <c r="B297" s="5" t="str">
        <f t="shared" si="66"/>
        <v/>
      </c>
      <c r="E297" s="17">
        <v>0</v>
      </c>
      <c r="F297" s="17">
        <v>0</v>
      </c>
      <c r="G297" s="17">
        <v>0</v>
      </c>
      <c r="I297" s="5" t="str">
        <f t="shared" si="67"/>
        <v/>
      </c>
      <c r="J297" s="5" t="str">
        <f t="shared" si="68"/>
        <v/>
      </c>
      <c r="K297" s="5" t="str">
        <f t="shared" si="69"/>
        <v/>
      </c>
      <c r="L297" s="5" t="str">
        <f t="shared" si="70"/>
        <v/>
      </c>
      <c r="M297" s="5">
        <f t="shared" si="80"/>
        <v>1</v>
      </c>
      <c r="N297" s="5">
        <f t="shared" si="71"/>
        <v>0</v>
      </c>
      <c r="O297" s="5">
        <f t="shared" si="72"/>
        <v>0</v>
      </c>
      <c r="P297" s="5">
        <f t="shared" si="73"/>
        <v>0</v>
      </c>
      <c r="Q297" s="5">
        <f t="shared" si="81"/>
        <v>2</v>
      </c>
      <c r="R297" s="5" t="str">
        <f t="shared" si="74"/>
        <v/>
      </c>
      <c r="S297" s="5" t="str">
        <f t="shared" si="75"/>
        <v/>
      </c>
      <c r="T297" s="5" t="str">
        <f t="shared" si="76"/>
        <v/>
      </c>
      <c r="U297" s="5" t="str">
        <f t="shared" si="77"/>
        <v/>
      </c>
      <c r="V297" s="5" t="str">
        <f t="shared" si="78"/>
        <v/>
      </c>
      <c r="W297" s="5" t="str">
        <f t="shared" si="79"/>
        <v/>
      </c>
    </row>
    <row r="298" spans="1:23" x14ac:dyDescent="0.25">
      <c r="A298" s="5" cm="1">
        <f t="array" ref="A298">ROUNDDOWN(
_xlfn.IFS(R298="Crafted",
L298*K298*M298*P298*S298,
R298="Inorganic",
L298*I298*M298*(N298+O298+P298)*Q298*S298,
R298="Organic",
L298*J298*M298*(N298+O298+P298)*S298,
TRUE,0),2)</f>
        <v>0</v>
      </c>
      <c r="B298" s="5" t="str">
        <f t="shared" si="66"/>
        <v/>
      </c>
      <c r="E298" s="17">
        <v>0</v>
      </c>
      <c r="F298" s="17">
        <v>0</v>
      </c>
      <c r="G298" s="17">
        <v>0</v>
      </c>
      <c r="I298" s="5" t="str">
        <f t="shared" si="67"/>
        <v/>
      </c>
      <c r="J298" s="5" t="str">
        <f t="shared" si="68"/>
        <v/>
      </c>
      <c r="K298" s="5" t="str">
        <f t="shared" si="69"/>
        <v/>
      </c>
      <c r="L298" s="5" t="str">
        <f t="shared" si="70"/>
        <v/>
      </c>
      <c r="M298" s="5">
        <f t="shared" si="80"/>
        <v>1</v>
      </c>
      <c r="N298" s="5">
        <f t="shared" si="71"/>
        <v>0</v>
      </c>
      <c r="O298" s="5">
        <f t="shared" si="72"/>
        <v>0</v>
      </c>
      <c r="P298" s="5">
        <f t="shared" si="73"/>
        <v>0</v>
      </c>
      <c r="Q298" s="5">
        <f t="shared" si="81"/>
        <v>2</v>
      </c>
      <c r="R298" s="5" t="str">
        <f t="shared" si="74"/>
        <v/>
      </c>
      <c r="S298" s="5" t="str">
        <f t="shared" si="75"/>
        <v/>
      </c>
      <c r="T298" s="5" t="str">
        <f t="shared" si="76"/>
        <v/>
      </c>
      <c r="U298" s="5" t="str">
        <f t="shared" si="77"/>
        <v/>
      </c>
      <c r="V298" s="5" t="str">
        <f t="shared" si="78"/>
        <v/>
      </c>
      <c r="W298" s="5" t="str">
        <f t="shared" si="79"/>
        <v/>
      </c>
    </row>
    <row r="299" spans="1:23" x14ac:dyDescent="0.25">
      <c r="A299" s="5" cm="1">
        <f t="array" ref="A299">ROUNDDOWN(
_xlfn.IFS(R299="Crafted",
L299*K299*M299*P299*S299,
R299="Inorganic",
L299*I299*M299*(N299+O299+P299)*Q299*S299,
R299="Organic",
L299*J299*M299*(N299+O299+P299)*S299,
TRUE,0),2)</f>
        <v>0</v>
      </c>
      <c r="B299" s="5" t="str">
        <f t="shared" si="66"/>
        <v/>
      </c>
      <c r="E299" s="17">
        <v>0</v>
      </c>
      <c r="F299" s="17">
        <v>0</v>
      </c>
      <c r="G299" s="17">
        <v>0</v>
      </c>
      <c r="I299" s="5" t="str">
        <f t="shared" si="67"/>
        <v/>
      </c>
      <c r="J299" s="5" t="str">
        <f t="shared" si="68"/>
        <v/>
      </c>
      <c r="K299" s="5" t="str">
        <f t="shared" si="69"/>
        <v/>
      </c>
      <c r="L299" s="5" t="str">
        <f t="shared" si="70"/>
        <v/>
      </c>
      <c r="M299" s="5">
        <f t="shared" si="80"/>
        <v>1</v>
      </c>
      <c r="N299" s="5">
        <f t="shared" si="71"/>
        <v>0</v>
      </c>
      <c r="O299" s="5">
        <f t="shared" si="72"/>
        <v>0</v>
      </c>
      <c r="P299" s="5">
        <f t="shared" si="73"/>
        <v>0</v>
      </c>
      <c r="Q299" s="5">
        <f t="shared" si="81"/>
        <v>2</v>
      </c>
      <c r="R299" s="5" t="str">
        <f t="shared" si="74"/>
        <v/>
      </c>
      <c r="S299" s="5" t="str">
        <f t="shared" si="75"/>
        <v/>
      </c>
      <c r="T299" s="5" t="str">
        <f t="shared" si="76"/>
        <v/>
      </c>
      <c r="U299" s="5" t="str">
        <f t="shared" si="77"/>
        <v/>
      </c>
      <c r="V299" s="5" t="str">
        <f t="shared" si="78"/>
        <v/>
      </c>
      <c r="W299" s="5" t="str">
        <f t="shared" si="79"/>
        <v/>
      </c>
    </row>
    <row r="300" spans="1:23" x14ac:dyDescent="0.25">
      <c r="A300" s="5" cm="1">
        <f t="array" ref="A300">ROUNDDOWN(
_xlfn.IFS(R300="Crafted",
L300*K300*M300*P300*S300,
R300="Inorganic",
L300*I300*M300*(N300+O300+P300)*Q300*S300,
R300="Organic",
L300*J300*M300*(N300+O300+P300)*S300,
TRUE,0),2)</f>
        <v>0</v>
      </c>
      <c r="B300" s="5" t="str">
        <f t="shared" si="66"/>
        <v/>
      </c>
      <c r="E300" s="17">
        <v>0</v>
      </c>
      <c r="F300" s="17">
        <v>0</v>
      </c>
      <c r="G300" s="17">
        <v>0</v>
      </c>
      <c r="I300" s="5" t="str">
        <f t="shared" si="67"/>
        <v/>
      </c>
      <c r="J300" s="5" t="str">
        <f t="shared" si="68"/>
        <v/>
      </c>
      <c r="K300" s="5" t="str">
        <f t="shared" si="69"/>
        <v/>
      </c>
      <c r="L300" s="5" t="str">
        <f t="shared" si="70"/>
        <v/>
      </c>
      <c r="M300" s="5">
        <f t="shared" si="80"/>
        <v>1</v>
      </c>
      <c r="N300" s="5">
        <f t="shared" si="71"/>
        <v>0</v>
      </c>
      <c r="O300" s="5">
        <f t="shared" si="72"/>
        <v>0</v>
      </c>
      <c r="P300" s="5">
        <f t="shared" si="73"/>
        <v>0</v>
      </c>
      <c r="Q300" s="5">
        <f t="shared" si="81"/>
        <v>2</v>
      </c>
      <c r="R300" s="5" t="str">
        <f t="shared" si="74"/>
        <v/>
      </c>
      <c r="S300" s="5" t="str">
        <f t="shared" si="75"/>
        <v/>
      </c>
      <c r="T300" s="5" t="str">
        <f t="shared" si="76"/>
        <v/>
      </c>
      <c r="U300" s="5" t="str">
        <f t="shared" si="77"/>
        <v/>
      </c>
      <c r="V300" s="5" t="str">
        <f t="shared" si="78"/>
        <v/>
      </c>
      <c r="W300" s="5" t="str">
        <f t="shared" si="79"/>
        <v/>
      </c>
    </row>
    <row r="301" spans="1:23" x14ac:dyDescent="0.25">
      <c r="A301" s="5" cm="1">
        <f t="array" ref="A301">ROUNDDOWN(
_xlfn.IFS(R301="Crafted",
L301*K301*M301*P301*S301,
R301="Inorganic",
L301*I301*M301*(N301+O301+P301)*Q301*S301,
R301="Organic",
L301*J301*M301*(N301+O301+P301)*S301,
TRUE,0),2)</f>
        <v>0</v>
      </c>
      <c r="B301" s="5" t="str">
        <f t="shared" si="66"/>
        <v/>
      </c>
      <c r="E301" s="17">
        <v>0</v>
      </c>
      <c r="F301" s="17">
        <v>0</v>
      </c>
      <c r="G301" s="17">
        <v>0</v>
      </c>
      <c r="I301" s="5" t="str">
        <f t="shared" si="67"/>
        <v/>
      </c>
      <c r="J301" s="5" t="str">
        <f t="shared" si="68"/>
        <v/>
      </c>
      <c r="K301" s="5" t="str">
        <f t="shared" si="69"/>
        <v/>
      </c>
      <c r="L301" s="5" t="str">
        <f t="shared" si="70"/>
        <v/>
      </c>
      <c r="M301" s="5">
        <f t="shared" si="80"/>
        <v>1</v>
      </c>
      <c r="N301" s="5">
        <f t="shared" si="71"/>
        <v>0</v>
      </c>
      <c r="O301" s="5">
        <f t="shared" si="72"/>
        <v>0</v>
      </c>
      <c r="P301" s="5">
        <f t="shared" si="73"/>
        <v>0</v>
      </c>
      <c r="Q301" s="5">
        <f t="shared" si="81"/>
        <v>2</v>
      </c>
      <c r="R301" s="5" t="str">
        <f t="shared" si="74"/>
        <v/>
      </c>
      <c r="S301" s="5" t="str">
        <f t="shared" si="75"/>
        <v/>
      </c>
      <c r="T301" s="5" t="str">
        <f t="shared" si="76"/>
        <v/>
      </c>
      <c r="U301" s="5" t="str">
        <f t="shared" si="77"/>
        <v/>
      </c>
      <c r="V301" s="5" t="str">
        <f t="shared" si="78"/>
        <v/>
      </c>
      <c r="W301" s="5" t="str">
        <f t="shared" si="79"/>
        <v/>
      </c>
    </row>
    <row r="302" spans="1:23" x14ac:dyDescent="0.25">
      <c r="A302" s="5" cm="1">
        <f t="array" ref="A302">ROUNDDOWN(
_xlfn.IFS(R302="Crafted",
L302*K302*M302*P302*S302,
R302="Inorganic",
L302*I302*M302*(N302+O302+P302)*Q302*S302,
R302="Organic",
L302*J302*M302*(N302+O302+P302)*S302,
TRUE,0),2)</f>
        <v>0</v>
      </c>
      <c r="B302" s="5" t="str">
        <f t="shared" si="66"/>
        <v/>
      </c>
      <c r="E302" s="17">
        <v>0</v>
      </c>
      <c r="F302" s="17">
        <v>0</v>
      </c>
      <c r="G302" s="17">
        <v>0</v>
      </c>
      <c r="I302" s="5" t="str">
        <f t="shared" si="67"/>
        <v/>
      </c>
      <c r="J302" s="5" t="str">
        <f t="shared" si="68"/>
        <v/>
      </c>
      <c r="K302" s="5" t="str">
        <f t="shared" si="69"/>
        <v/>
      </c>
      <c r="L302" s="5" t="str">
        <f t="shared" si="70"/>
        <v/>
      </c>
      <c r="M302" s="5">
        <f t="shared" si="80"/>
        <v>1</v>
      </c>
      <c r="N302" s="5">
        <f t="shared" si="71"/>
        <v>0</v>
      </c>
      <c r="O302" s="5">
        <f t="shared" si="72"/>
        <v>0</v>
      </c>
      <c r="P302" s="5">
        <f t="shared" si="73"/>
        <v>0</v>
      </c>
      <c r="Q302" s="5">
        <f t="shared" si="81"/>
        <v>2</v>
      </c>
      <c r="R302" s="5" t="str">
        <f t="shared" si="74"/>
        <v/>
      </c>
      <c r="S302" s="5" t="str">
        <f t="shared" si="75"/>
        <v/>
      </c>
      <c r="T302" s="5" t="str">
        <f t="shared" si="76"/>
        <v/>
      </c>
      <c r="U302" s="5" t="str">
        <f t="shared" si="77"/>
        <v/>
      </c>
      <c r="V302" s="5" t="str">
        <f t="shared" si="78"/>
        <v/>
      </c>
      <c r="W302" s="5" t="str">
        <f t="shared" si="79"/>
        <v/>
      </c>
    </row>
    <row r="303" spans="1:23" x14ac:dyDescent="0.25">
      <c r="A303" s="5" cm="1">
        <f t="array" ref="A303">ROUNDDOWN(
_xlfn.IFS(R303="Crafted",
L303*K303*M303*P303*S303,
R303="Inorganic",
L303*I303*M303*(N303+O303+P303)*Q303*S303,
R303="Organic",
L303*J303*M303*(N303+O303+P303)*S303,
TRUE,0),2)</f>
        <v>0</v>
      </c>
      <c r="B303" s="5" t="str">
        <f t="shared" si="66"/>
        <v/>
      </c>
      <c r="E303" s="17">
        <v>0</v>
      </c>
      <c r="F303" s="17">
        <v>0</v>
      </c>
      <c r="G303" s="17">
        <v>0</v>
      </c>
      <c r="I303" s="5" t="str">
        <f t="shared" si="67"/>
        <v/>
      </c>
      <c r="J303" s="5" t="str">
        <f t="shared" si="68"/>
        <v/>
      </c>
      <c r="K303" s="5" t="str">
        <f t="shared" si="69"/>
        <v/>
      </c>
      <c r="L303" s="5" t="str">
        <f t="shared" si="70"/>
        <v/>
      </c>
      <c r="M303" s="5">
        <f t="shared" si="80"/>
        <v>1</v>
      </c>
      <c r="N303" s="5">
        <f t="shared" si="71"/>
        <v>0</v>
      </c>
      <c r="O303" s="5">
        <f t="shared" si="72"/>
        <v>0</v>
      </c>
      <c r="P303" s="5">
        <f t="shared" si="73"/>
        <v>0</v>
      </c>
      <c r="Q303" s="5">
        <f t="shared" si="81"/>
        <v>2</v>
      </c>
      <c r="R303" s="5" t="str">
        <f t="shared" si="74"/>
        <v/>
      </c>
      <c r="S303" s="5" t="str">
        <f t="shared" si="75"/>
        <v/>
      </c>
      <c r="T303" s="5" t="str">
        <f t="shared" si="76"/>
        <v/>
      </c>
      <c r="U303" s="5" t="str">
        <f t="shared" si="77"/>
        <v/>
      </c>
      <c r="V303" s="5" t="str">
        <f t="shared" si="78"/>
        <v/>
      </c>
      <c r="W303" s="5" t="str">
        <f t="shared" si="79"/>
        <v/>
      </c>
    </row>
    <row r="304" spans="1:23" x14ac:dyDescent="0.25">
      <c r="A304" s="5" cm="1">
        <f t="array" ref="A304">ROUNDDOWN(
_xlfn.IFS(R304="Crafted",
L304*K304*M304*P304*S304,
R304="Inorganic",
L304*I304*M304*(N304+O304+P304)*Q304*S304,
R304="Organic",
L304*J304*M304*(N304+O304+P304)*S304,
TRUE,0),2)</f>
        <v>0</v>
      </c>
      <c r="B304" s="5" t="str">
        <f t="shared" si="66"/>
        <v/>
      </c>
      <c r="E304" s="17">
        <v>0</v>
      </c>
      <c r="F304" s="17">
        <v>0</v>
      </c>
      <c r="G304" s="17">
        <v>0</v>
      </c>
      <c r="I304" s="5" t="str">
        <f t="shared" si="67"/>
        <v/>
      </c>
      <c r="J304" s="5" t="str">
        <f t="shared" si="68"/>
        <v/>
      </c>
      <c r="K304" s="5" t="str">
        <f t="shared" si="69"/>
        <v/>
      </c>
      <c r="L304" s="5" t="str">
        <f t="shared" si="70"/>
        <v/>
      </c>
      <c r="M304" s="5">
        <f t="shared" si="80"/>
        <v>1</v>
      </c>
      <c r="N304" s="5">
        <f t="shared" si="71"/>
        <v>0</v>
      </c>
      <c r="O304" s="5">
        <f t="shared" si="72"/>
        <v>0</v>
      </c>
      <c r="P304" s="5">
        <f t="shared" si="73"/>
        <v>0</v>
      </c>
      <c r="Q304" s="5">
        <f t="shared" si="81"/>
        <v>2</v>
      </c>
      <c r="R304" s="5" t="str">
        <f t="shared" si="74"/>
        <v/>
      </c>
      <c r="S304" s="5" t="str">
        <f t="shared" si="75"/>
        <v/>
      </c>
      <c r="T304" s="5" t="str">
        <f t="shared" si="76"/>
        <v/>
      </c>
      <c r="U304" s="5" t="str">
        <f t="shared" si="77"/>
        <v/>
      </c>
      <c r="V304" s="5" t="str">
        <f t="shared" si="78"/>
        <v/>
      </c>
      <c r="W304" s="5" t="str">
        <f t="shared" si="79"/>
        <v/>
      </c>
    </row>
    <row r="305" spans="1:23" x14ac:dyDescent="0.25">
      <c r="A305" s="5" cm="1">
        <f t="array" ref="A305">ROUNDDOWN(
_xlfn.IFS(R305="Crafted",
L305*K305*M305*P305*S305,
R305="Inorganic",
L305*I305*M305*(N305+O305+P305)*Q305*S305,
R305="Organic",
L305*J305*M305*(N305+O305+P305)*S305,
TRUE,0),2)</f>
        <v>0</v>
      </c>
      <c r="B305" s="5" t="str">
        <f t="shared" si="66"/>
        <v/>
      </c>
      <c r="E305" s="17">
        <v>0</v>
      </c>
      <c r="F305" s="17">
        <v>0</v>
      </c>
      <c r="G305" s="17">
        <v>0</v>
      </c>
      <c r="I305" s="5" t="str">
        <f t="shared" si="67"/>
        <v/>
      </c>
      <c r="J305" s="5" t="str">
        <f t="shared" si="68"/>
        <v/>
      </c>
      <c r="K305" s="5" t="str">
        <f t="shared" si="69"/>
        <v/>
      </c>
      <c r="L305" s="5" t="str">
        <f t="shared" si="70"/>
        <v/>
      </c>
      <c r="M305" s="5">
        <f t="shared" si="80"/>
        <v>1</v>
      </c>
      <c r="N305" s="5">
        <f t="shared" si="71"/>
        <v>0</v>
      </c>
      <c r="O305" s="5">
        <f t="shared" si="72"/>
        <v>0</v>
      </c>
      <c r="P305" s="5">
        <f t="shared" si="73"/>
        <v>0</v>
      </c>
      <c r="Q305" s="5">
        <f t="shared" si="81"/>
        <v>2</v>
      </c>
      <c r="R305" s="5" t="str">
        <f t="shared" si="74"/>
        <v/>
      </c>
      <c r="S305" s="5" t="str">
        <f t="shared" si="75"/>
        <v/>
      </c>
      <c r="T305" s="5" t="str">
        <f t="shared" si="76"/>
        <v/>
      </c>
      <c r="U305" s="5" t="str">
        <f t="shared" si="77"/>
        <v/>
      </c>
      <c r="V305" s="5" t="str">
        <f t="shared" si="78"/>
        <v/>
      </c>
      <c r="W305" s="5" t="str">
        <f t="shared" si="79"/>
        <v/>
      </c>
    </row>
    <row r="306" spans="1:23" x14ac:dyDescent="0.25">
      <c r="A306" s="5" cm="1">
        <f t="array" ref="A306">ROUNDDOWN(
_xlfn.IFS(R306="Crafted",
L306*K306*M306*P306*S306,
R306="Inorganic",
L306*I306*M306*(N306+O306+P306)*Q306*S306,
R306="Organic",
L306*J306*M306*(N306+O306+P306)*S306,
TRUE,0),2)</f>
        <v>0</v>
      </c>
      <c r="B306" s="5" t="str">
        <f t="shared" si="66"/>
        <v/>
      </c>
      <c r="E306" s="17">
        <v>0</v>
      </c>
      <c r="F306" s="17">
        <v>0</v>
      </c>
      <c r="G306" s="17">
        <v>0</v>
      </c>
      <c r="I306" s="5" t="str">
        <f t="shared" si="67"/>
        <v/>
      </c>
      <c r="J306" s="5" t="str">
        <f t="shared" si="68"/>
        <v/>
      </c>
      <c r="K306" s="5" t="str">
        <f t="shared" si="69"/>
        <v/>
      </c>
      <c r="L306" s="5" t="str">
        <f t="shared" si="70"/>
        <v/>
      </c>
      <c r="M306" s="5">
        <f t="shared" si="80"/>
        <v>1</v>
      </c>
      <c r="N306" s="5">
        <f t="shared" si="71"/>
        <v>0</v>
      </c>
      <c r="O306" s="5">
        <f t="shared" si="72"/>
        <v>0</v>
      </c>
      <c r="P306" s="5">
        <f t="shared" si="73"/>
        <v>0</v>
      </c>
      <c r="Q306" s="5">
        <f t="shared" si="81"/>
        <v>2</v>
      </c>
      <c r="R306" s="5" t="str">
        <f t="shared" si="74"/>
        <v/>
      </c>
      <c r="S306" s="5" t="str">
        <f t="shared" si="75"/>
        <v/>
      </c>
      <c r="T306" s="5" t="str">
        <f t="shared" si="76"/>
        <v/>
      </c>
      <c r="U306" s="5" t="str">
        <f t="shared" si="77"/>
        <v/>
      </c>
      <c r="V306" s="5" t="str">
        <f t="shared" si="78"/>
        <v/>
      </c>
      <c r="W306" s="5" t="str">
        <f t="shared" si="79"/>
        <v/>
      </c>
    </row>
    <row r="307" spans="1:23" x14ac:dyDescent="0.25">
      <c r="A307" s="5" cm="1">
        <f t="array" ref="A307">ROUNDDOWN(
_xlfn.IFS(R307="Crafted",
L307*K307*M307*P307*S307,
R307="Inorganic",
L307*I307*M307*(N307+O307+P307)*Q307*S307,
R307="Organic",
L307*J307*M307*(N307+O307+P307)*S307,
TRUE,0),2)</f>
        <v>0</v>
      </c>
      <c r="B307" s="5" t="str">
        <f t="shared" si="66"/>
        <v/>
      </c>
      <c r="E307" s="17">
        <v>0</v>
      </c>
      <c r="F307" s="17">
        <v>0</v>
      </c>
      <c r="G307" s="17">
        <v>0</v>
      </c>
      <c r="I307" s="5" t="str">
        <f t="shared" si="67"/>
        <v/>
      </c>
      <c r="J307" s="5" t="str">
        <f t="shared" si="68"/>
        <v/>
      </c>
      <c r="K307" s="5" t="str">
        <f t="shared" si="69"/>
        <v/>
      </c>
      <c r="L307" s="5" t="str">
        <f t="shared" si="70"/>
        <v/>
      </c>
      <c r="M307" s="5">
        <f t="shared" si="80"/>
        <v>1</v>
      </c>
      <c r="N307" s="5">
        <f t="shared" si="71"/>
        <v>0</v>
      </c>
      <c r="O307" s="5">
        <f t="shared" si="72"/>
        <v>0</v>
      </c>
      <c r="P307" s="5">
        <f t="shared" si="73"/>
        <v>0</v>
      </c>
      <c r="Q307" s="5">
        <f t="shared" si="81"/>
        <v>2</v>
      </c>
      <c r="R307" s="5" t="str">
        <f t="shared" si="74"/>
        <v/>
      </c>
      <c r="S307" s="5" t="str">
        <f t="shared" si="75"/>
        <v/>
      </c>
      <c r="T307" s="5" t="str">
        <f t="shared" si="76"/>
        <v/>
      </c>
      <c r="U307" s="5" t="str">
        <f t="shared" si="77"/>
        <v/>
      </c>
      <c r="V307" s="5" t="str">
        <f t="shared" si="78"/>
        <v/>
      </c>
      <c r="W307" s="5" t="str">
        <f t="shared" si="79"/>
        <v/>
      </c>
    </row>
    <row r="308" spans="1:23" x14ac:dyDescent="0.25">
      <c r="A308" s="5" cm="1">
        <f t="array" ref="A308">ROUNDDOWN(
_xlfn.IFS(R308="Crafted",
L308*K308*M308*P308*S308,
R308="Inorganic",
L308*I308*M308*(N308+O308+P308)*Q308*S308,
R308="Organic",
L308*J308*M308*(N308+O308+P308)*S308,
TRUE,0),2)</f>
        <v>0</v>
      </c>
      <c r="B308" s="5" t="str">
        <f t="shared" si="66"/>
        <v/>
      </c>
      <c r="E308" s="17">
        <v>0</v>
      </c>
      <c r="F308" s="17">
        <v>0</v>
      </c>
      <c r="G308" s="17">
        <v>0</v>
      </c>
      <c r="I308" s="5" t="str">
        <f t="shared" si="67"/>
        <v/>
      </c>
      <c r="J308" s="5" t="str">
        <f t="shared" si="68"/>
        <v/>
      </c>
      <c r="K308" s="5" t="str">
        <f t="shared" si="69"/>
        <v/>
      </c>
      <c r="L308" s="5" t="str">
        <f t="shared" si="70"/>
        <v/>
      </c>
      <c r="M308" s="5">
        <f t="shared" si="80"/>
        <v>1</v>
      </c>
      <c r="N308" s="5">
        <f t="shared" si="71"/>
        <v>0</v>
      </c>
      <c r="O308" s="5">
        <f t="shared" si="72"/>
        <v>0</v>
      </c>
      <c r="P308" s="5">
        <f t="shared" si="73"/>
        <v>0</v>
      </c>
      <c r="Q308" s="5">
        <f t="shared" si="81"/>
        <v>2</v>
      </c>
      <c r="R308" s="5" t="str">
        <f t="shared" si="74"/>
        <v/>
      </c>
      <c r="S308" s="5" t="str">
        <f t="shared" si="75"/>
        <v/>
      </c>
      <c r="T308" s="5" t="str">
        <f t="shared" si="76"/>
        <v/>
      </c>
      <c r="U308" s="5" t="str">
        <f t="shared" si="77"/>
        <v/>
      </c>
      <c r="V308" s="5" t="str">
        <f t="shared" si="78"/>
        <v/>
      </c>
      <c r="W308" s="5" t="str">
        <f t="shared" si="79"/>
        <v/>
      </c>
    </row>
    <row r="309" spans="1:23" x14ac:dyDescent="0.25">
      <c r="A309" s="5" cm="1">
        <f t="array" ref="A309">ROUNDDOWN(
_xlfn.IFS(R309="Crafted",
L309*K309*M309*P309*S309,
R309="Inorganic",
L309*I309*M309*(N309+O309+P309)*Q309*S309,
R309="Organic",
L309*J309*M309*(N309+O309+P309)*S309,
TRUE,0),2)</f>
        <v>0</v>
      </c>
      <c r="B309" s="5" t="str">
        <f t="shared" si="66"/>
        <v/>
      </c>
      <c r="E309" s="17">
        <v>0</v>
      </c>
      <c r="F309" s="17">
        <v>0</v>
      </c>
      <c r="G309" s="17">
        <v>0</v>
      </c>
      <c r="I309" s="5" t="str">
        <f t="shared" si="67"/>
        <v/>
      </c>
      <c r="J309" s="5" t="str">
        <f t="shared" si="68"/>
        <v/>
      </c>
      <c r="K309" s="5" t="str">
        <f t="shared" si="69"/>
        <v/>
      </c>
      <c r="L309" s="5" t="str">
        <f t="shared" si="70"/>
        <v/>
      </c>
      <c r="M309" s="5">
        <f t="shared" si="80"/>
        <v>1</v>
      </c>
      <c r="N309" s="5">
        <f t="shared" si="71"/>
        <v>0</v>
      </c>
      <c r="O309" s="5">
        <f t="shared" si="72"/>
        <v>0</v>
      </c>
      <c r="P309" s="5">
        <f t="shared" si="73"/>
        <v>0</v>
      </c>
      <c r="Q309" s="5">
        <f t="shared" si="81"/>
        <v>2</v>
      </c>
      <c r="R309" s="5" t="str">
        <f t="shared" si="74"/>
        <v/>
      </c>
      <c r="S309" s="5" t="str">
        <f t="shared" si="75"/>
        <v/>
      </c>
      <c r="T309" s="5" t="str">
        <f t="shared" si="76"/>
        <v/>
      </c>
      <c r="U309" s="5" t="str">
        <f t="shared" si="77"/>
        <v/>
      </c>
      <c r="V309" s="5" t="str">
        <f t="shared" si="78"/>
        <v/>
      </c>
      <c r="W309" s="5" t="str">
        <f t="shared" si="79"/>
        <v/>
      </c>
    </row>
    <row r="310" spans="1:23" x14ac:dyDescent="0.25">
      <c r="A310" s="5" cm="1">
        <f t="array" ref="A310">ROUNDDOWN(
_xlfn.IFS(R310="Crafted",
L310*K310*M310*P310*S310,
R310="Inorganic",
L310*I310*M310*(N310+O310+P310)*Q310*S310,
R310="Organic",
L310*J310*M310*(N310+O310+P310)*S310,
TRUE,0),2)</f>
        <v>0</v>
      </c>
      <c r="B310" s="5" t="str">
        <f t="shared" si="66"/>
        <v/>
      </c>
      <c r="E310" s="17">
        <v>0</v>
      </c>
      <c r="F310" s="17">
        <v>0</v>
      </c>
      <c r="G310" s="17">
        <v>0</v>
      </c>
      <c r="I310" s="5" t="str">
        <f t="shared" si="67"/>
        <v/>
      </c>
      <c r="J310" s="5" t="str">
        <f t="shared" si="68"/>
        <v/>
      </c>
      <c r="K310" s="5" t="str">
        <f t="shared" si="69"/>
        <v/>
      </c>
      <c r="L310" s="5" t="str">
        <f t="shared" si="70"/>
        <v/>
      </c>
      <c r="M310" s="5">
        <f t="shared" si="80"/>
        <v>1</v>
      </c>
      <c r="N310" s="5">
        <f t="shared" si="71"/>
        <v>0</v>
      </c>
      <c r="O310" s="5">
        <f t="shared" si="72"/>
        <v>0</v>
      </c>
      <c r="P310" s="5">
        <f t="shared" si="73"/>
        <v>0</v>
      </c>
      <c r="Q310" s="5">
        <f t="shared" si="81"/>
        <v>2</v>
      </c>
      <c r="R310" s="5" t="str">
        <f t="shared" si="74"/>
        <v/>
      </c>
      <c r="S310" s="5" t="str">
        <f t="shared" si="75"/>
        <v/>
      </c>
      <c r="T310" s="5" t="str">
        <f t="shared" si="76"/>
        <v/>
      </c>
      <c r="U310" s="5" t="str">
        <f t="shared" si="77"/>
        <v/>
      </c>
      <c r="V310" s="5" t="str">
        <f t="shared" si="78"/>
        <v/>
      </c>
      <c r="W310" s="5" t="str">
        <f t="shared" si="79"/>
        <v/>
      </c>
    </row>
    <row r="311" spans="1:23" x14ac:dyDescent="0.25">
      <c r="A311" s="5" cm="1">
        <f t="array" ref="A311">ROUNDDOWN(
_xlfn.IFS(R311="Crafted",
L311*K311*M311*P311*S311,
R311="Inorganic",
L311*I311*M311*(N311+O311+P311)*Q311*S311,
R311="Organic",
L311*J311*M311*(N311+O311+P311)*S311,
TRUE,0),2)</f>
        <v>0</v>
      </c>
      <c r="B311" s="5" t="str">
        <f t="shared" si="66"/>
        <v/>
      </c>
      <c r="E311" s="17">
        <v>0</v>
      </c>
      <c r="F311" s="17">
        <v>0</v>
      </c>
      <c r="G311" s="17">
        <v>0</v>
      </c>
      <c r="I311" s="5" t="str">
        <f t="shared" si="67"/>
        <v/>
      </c>
      <c r="J311" s="5" t="str">
        <f t="shared" si="68"/>
        <v/>
      </c>
      <c r="K311" s="5" t="str">
        <f t="shared" si="69"/>
        <v/>
      </c>
      <c r="L311" s="5" t="str">
        <f t="shared" si="70"/>
        <v/>
      </c>
      <c r="M311" s="5">
        <f t="shared" si="80"/>
        <v>1</v>
      </c>
      <c r="N311" s="5">
        <f t="shared" si="71"/>
        <v>0</v>
      </c>
      <c r="O311" s="5">
        <f t="shared" si="72"/>
        <v>0</v>
      </c>
      <c r="P311" s="5">
        <f t="shared" si="73"/>
        <v>0</v>
      </c>
      <c r="Q311" s="5">
        <f t="shared" si="81"/>
        <v>2</v>
      </c>
      <c r="R311" s="5" t="str">
        <f t="shared" si="74"/>
        <v/>
      </c>
      <c r="S311" s="5" t="str">
        <f t="shared" si="75"/>
        <v/>
      </c>
      <c r="T311" s="5" t="str">
        <f t="shared" si="76"/>
        <v/>
      </c>
      <c r="U311" s="5" t="str">
        <f t="shared" si="77"/>
        <v/>
      </c>
      <c r="V311" s="5" t="str">
        <f t="shared" si="78"/>
        <v/>
      </c>
      <c r="W311" s="5" t="str">
        <f t="shared" si="79"/>
        <v/>
      </c>
    </row>
    <row r="312" spans="1:23" x14ac:dyDescent="0.25">
      <c r="A312" s="5" cm="1">
        <f t="array" ref="A312">ROUNDDOWN(
_xlfn.IFS(R312="Crafted",
L312*K312*M312*P312*S312,
R312="Inorganic",
L312*I312*M312*(N312+O312+P312)*Q312*S312,
R312="Organic",
L312*J312*M312*(N312+O312+P312)*S312,
TRUE,0),2)</f>
        <v>0</v>
      </c>
      <c r="B312" s="5" t="str">
        <f t="shared" si="66"/>
        <v/>
      </c>
      <c r="E312" s="17">
        <v>0</v>
      </c>
      <c r="F312" s="17">
        <v>0</v>
      </c>
      <c r="G312" s="17">
        <v>0</v>
      </c>
      <c r="I312" s="5" t="str">
        <f t="shared" si="67"/>
        <v/>
      </c>
      <c r="J312" s="5" t="str">
        <f t="shared" si="68"/>
        <v/>
      </c>
      <c r="K312" s="5" t="str">
        <f t="shared" si="69"/>
        <v/>
      </c>
      <c r="L312" s="5" t="str">
        <f t="shared" si="70"/>
        <v/>
      </c>
      <c r="M312" s="5">
        <f t="shared" si="80"/>
        <v>1</v>
      </c>
      <c r="N312" s="5">
        <f t="shared" si="71"/>
        <v>0</v>
      </c>
      <c r="O312" s="5">
        <f t="shared" si="72"/>
        <v>0</v>
      </c>
      <c r="P312" s="5">
        <f t="shared" si="73"/>
        <v>0</v>
      </c>
      <c r="Q312" s="5">
        <f t="shared" si="81"/>
        <v>2</v>
      </c>
      <c r="R312" s="5" t="str">
        <f t="shared" si="74"/>
        <v/>
      </c>
      <c r="S312" s="5" t="str">
        <f t="shared" si="75"/>
        <v/>
      </c>
      <c r="T312" s="5" t="str">
        <f t="shared" si="76"/>
        <v/>
      </c>
      <c r="U312" s="5" t="str">
        <f t="shared" si="77"/>
        <v/>
      </c>
      <c r="V312" s="5" t="str">
        <f t="shared" si="78"/>
        <v/>
      </c>
      <c r="W312" s="5" t="str">
        <f t="shared" si="79"/>
        <v/>
      </c>
    </row>
    <row r="313" spans="1:23" x14ac:dyDescent="0.25">
      <c r="A313" s="5" cm="1">
        <f t="array" ref="A313">ROUNDDOWN(
_xlfn.IFS(R313="Crafted",
L313*K313*M313*P313*S313,
R313="Inorganic",
L313*I313*M313*(N313+O313+P313)*Q313*S313,
R313="Organic",
L313*J313*M313*(N313+O313+P313)*S313,
TRUE,0),2)</f>
        <v>0</v>
      </c>
      <c r="B313" s="5" t="str">
        <f t="shared" si="66"/>
        <v/>
      </c>
      <c r="E313" s="17">
        <v>0</v>
      </c>
      <c r="F313" s="17">
        <v>0</v>
      </c>
      <c r="G313" s="17">
        <v>0</v>
      </c>
      <c r="I313" s="5" t="str">
        <f t="shared" si="67"/>
        <v/>
      </c>
      <c r="J313" s="5" t="str">
        <f t="shared" si="68"/>
        <v/>
      </c>
      <c r="K313" s="5" t="str">
        <f t="shared" si="69"/>
        <v/>
      </c>
      <c r="L313" s="5" t="str">
        <f t="shared" si="70"/>
        <v/>
      </c>
      <c r="M313" s="5">
        <f t="shared" si="80"/>
        <v>1</v>
      </c>
      <c r="N313" s="5">
        <f t="shared" si="71"/>
        <v>0</v>
      </c>
      <c r="O313" s="5">
        <f t="shared" si="72"/>
        <v>0</v>
      </c>
      <c r="P313" s="5">
        <f t="shared" si="73"/>
        <v>0</v>
      </c>
      <c r="Q313" s="5">
        <f t="shared" si="81"/>
        <v>2</v>
      </c>
      <c r="R313" s="5" t="str">
        <f t="shared" si="74"/>
        <v/>
      </c>
      <c r="S313" s="5" t="str">
        <f t="shared" si="75"/>
        <v/>
      </c>
      <c r="T313" s="5" t="str">
        <f t="shared" si="76"/>
        <v/>
      </c>
      <c r="U313" s="5" t="str">
        <f t="shared" si="77"/>
        <v/>
      </c>
      <c r="V313" s="5" t="str">
        <f t="shared" si="78"/>
        <v/>
      </c>
      <c r="W313" s="5" t="str">
        <f t="shared" si="79"/>
        <v/>
      </c>
    </row>
    <row r="314" spans="1:23" x14ac:dyDescent="0.25">
      <c r="A314" s="5" cm="1">
        <f t="array" ref="A314">ROUNDDOWN(
_xlfn.IFS(R314="Crafted",
L314*K314*M314*P314*S314,
R314="Inorganic",
L314*I314*M314*(N314+O314+P314)*Q314*S314,
R314="Organic",
L314*J314*M314*(N314+O314+P314)*S314,
TRUE,0),2)</f>
        <v>0</v>
      </c>
      <c r="B314" s="5" t="str">
        <f t="shared" si="66"/>
        <v/>
      </c>
      <c r="E314" s="17">
        <v>0</v>
      </c>
      <c r="F314" s="17">
        <v>0</v>
      </c>
      <c r="G314" s="17">
        <v>0</v>
      </c>
      <c r="I314" s="5" t="str">
        <f t="shared" si="67"/>
        <v/>
      </c>
      <c r="J314" s="5" t="str">
        <f t="shared" si="68"/>
        <v/>
      </c>
      <c r="K314" s="5" t="str">
        <f t="shared" si="69"/>
        <v/>
      </c>
      <c r="L314" s="5" t="str">
        <f t="shared" si="70"/>
        <v/>
      </c>
      <c r="M314" s="5">
        <f t="shared" si="80"/>
        <v>1</v>
      </c>
      <c r="N314" s="5">
        <f t="shared" si="71"/>
        <v>0</v>
      </c>
      <c r="O314" s="5">
        <f t="shared" si="72"/>
        <v>0</v>
      </c>
      <c r="P314" s="5">
        <f t="shared" si="73"/>
        <v>0</v>
      </c>
      <c r="Q314" s="5">
        <f t="shared" si="81"/>
        <v>2</v>
      </c>
      <c r="R314" s="5" t="str">
        <f t="shared" si="74"/>
        <v/>
      </c>
      <c r="S314" s="5" t="str">
        <f t="shared" si="75"/>
        <v/>
      </c>
      <c r="T314" s="5" t="str">
        <f t="shared" si="76"/>
        <v/>
      </c>
      <c r="U314" s="5" t="str">
        <f t="shared" si="77"/>
        <v/>
      </c>
      <c r="V314" s="5" t="str">
        <f t="shared" si="78"/>
        <v/>
      </c>
      <c r="W314" s="5" t="str">
        <f t="shared" si="79"/>
        <v/>
      </c>
    </row>
    <row r="315" spans="1:23" x14ac:dyDescent="0.25">
      <c r="A315" s="5" cm="1">
        <f t="array" ref="A315">ROUNDDOWN(
_xlfn.IFS(R315="Crafted",
L315*K315*M315*P315*S315,
R315="Inorganic",
L315*I315*M315*(N315+O315+P315)*Q315*S315,
R315="Organic",
L315*J315*M315*(N315+O315+P315)*S315,
TRUE,0),2)</f>
        <v>0</v>
      </c>
      <c r="B315" s="5" t="str">
        <f t="shared" si="66"/>
        <v/>
      </c>
      <c r="E315" s="17">
        <v>0</v>
      </c>
      <c r="F315" s="17">
        <v>0</v>
      </c>
      <c r="G315" s="17">
        <v>0</v>
      </c>
      <c r="I315" s="5" t="str">
        <f t="shared" si="67"/>
        <v/>
      </c>
      <c r="J315" s="5" t="str">
        <f t="shared" si="68"/>
        <v/>
      </c>
      <c r="K315" s="5" t="str">
        <f t="shared" si="69"/>
        <v/>
      </c>
      <c r="L315" s="5" t="str">
        <f t="shared" si="70"/>
        <v/>
      </c>
      <c r="M315" s="5">
        <f t="shared" si="80"/>
        <v>1</v>
      </c>
      <c r="N315" s="5">
        <f t="shared" si="71"/>
        <v>0</v>
      </c>
      <c r="O315" s="5">
        <f t="shared" si="72"/>
        <v>0</v>
      </c>
      <c r="P315" s="5">
        <f t="shared" si="73"/>
        <v>0</v>
      </c>
      <c r="Q315" s="5">
        <f t="shared" si="81"/>
        <v>2</v>
      </c>
      <c r="R315" s="5" t="str">
        <f t="shared" si="74"/>
        <v/>
      </c>
      <c r="S315" s="5" t="str">
        <f t="shared" si="75"/>
        <v/>
      </c>
      <c r="T315" s="5" t="str">
        <f t="shared" si="76"/>
        <v/>
      </c>
      <c r="U315" s="5" t="str">
        <f t="shared" si="77"/>
        <v/>
      </c>
      <c r="V315" s="5" t="str">
        <f t="shared" si="78"/>
        <v/>
      </c>
      <c r="W315" s="5" t="str">
        <f t="shared" si="79"/>
        <v/>
      </c>
    </row>
    <row r="316" spans="1:23" x14ac:dyDescent="0.25">
      <c r="A316" s="5" cm="1">
        <f t="array" ref="A316">ROUNDDOWN(
_xlfn.IFS(R316="Crafted",
L316*K316*M316*P316*S316,
R316="Inorganic",
L316*I316*M316*(N316+O316+P316)*Q316*S316,
R316="Organic",
L316*J316*M316*(N316+O316+P316)*S316,
TRUE,0),2)</f>
        <v>0</v>
      </c>
      <c r="B316" s="5" t="str">
        <f t="shared" si="66"/>
        <v/>
      </c>
      <c r="E316" s="17">
        <v>0</v>
      </c>
      <c r="F316" s="17">
        <v>0</v>
      </c>
      <c r="G316" s="17">
        <v>0</v>
      </c>
      <c r="I316" s="5" t="str">
        <f t="shared" si="67"/>
        <v/>
      </c>
      <c r="J316" s="5" t="str">
        <f t="shared" si="68"/>
        <v/>
      </c>
      <c r="K316" s="5" t="str">
        <f t="shared" si="69"/>
        <v/>
      </c>
      <c r="L316" s="5" t="str">
        <f t="shared" si="70"/>
        <v/>
      </c>
      <c r="M316" s="5">
        <f t="shared" si="80"/>
        <v>1</v>
      </c>
      <c r="N316" s="5">
        <f t="shared" si="71"/>
        <v>0</v>
      </c>
      <c r="O316" s="5">
        <f t="shared" si="72"/>
        <v>0</v>
      </c>
      <c r="P316" s="5">
        <f t="shared" si="73"/>
        <v>0</v>
      </c>
      <c r="Q316" s="5">
        <f t="shared" si="81"/>
        <v>2</v>
      </c>
      <c r="R316" s="5" t="str">
        <f t="shared" si="74"/>
        <v/>
      </c>
      <c r="S316" s="5" t="str">
        <f t="shared" si="75"/>
        <v/>
      </c>
      <c r="T316" s="5" t="str">
        <f t="shared" si="76"/>
        <v/>
      </c>
      <c r="U316" s="5" t="str">
        <f t="shared" si="77"/>
        <v/>
      </c>
      <c r="V316" s="5" t="str">
        <f t="shared" si="78"/>
        <v/>
      </c>
      <c r="W316" s="5" t="str">
        <f t="shared" si="79"/>
        <v/>
      </c>
    </row>
    <row r="317" spans="1:23" x14ac:dyDescent="0.25">
      <c r="A317" s="5" cm="1">
        <f t="array" ref="A317">ROUNDDOWN(
_xlfn.IFS(R317="Crafted",
L317*K317*M317*P317*S317,
R317="Inorganic",
L317*I317*M317*(N317+O317+P317)*Q317*S317,
R317="Organic",
L317*J317*M317*(N317+O317+P317)*S317,
TRUE,0),2)</f>
        <v>0</v>
      </c>
      <c r="B317" s="5" t="str">
        <f t="shared" si="66"/>
        <v/>
      </c>
      <c r="E317" s="17">
        <v>0</v>
      </c>
      <c r="F317" s="17">
        <v>0</v>
      </c>
      <c r="G317" s="17">
        <v>0</v>
      </c>
      <c r="I317" s="5" t="str">
        <f t="shared" si="67"/>
        <v/>
      </c>
      <c r="J317" s="5" t="str">
        <f t="shared" si="68"/>
        <v/>
      </c>
      <c r="K317" s="5" t="str">
        <f t="shared" si="69"/>
        <v/>
      </c>
      <c r="L317" s="5" t="str">
        <f t="shared" si="70"/>
        <v/>
      </c>
      <c r="M317" s="5">
        <f t="shared" si="80"/>
        <v>1</v>
      </c>
      <c r="N317" s="5">
        <f t="shared" si="71"/>
        <v>0</v>
      </c>
      <c r="O317" s="5">
        <f t="shared" si="72"/>
        <v>0</v>
      </c>
      <c r="P317" s="5">
        <f t="shared" si="73"/>
        <v>0</v>
      </c>
      <c r="Q317" s="5">
        <f t="shared" si="81"/>
        <v>2</v>
      </c>
      <c r="R317" s="5" t="str">
        <f t="shared" si="74"/>
        <v/>
      </c>
      <c r="S317" s="5" t="str">
        <f t="shared" si="75"/>
        <v/>
      </c>
      <c r="T317" s="5" t="str">
        <f t="shared" si="76"/>
        <v/>
      </c>
      <c r="U317" s="5" t="str">
        <f t="shared" si="77"/>
        <v/>
      </c>
      <c r="V317" s="5" t="str">
        <f t="shared" si="78"/>
        <v/>
      </c>
      <c r="W317" s="5" t="str">
        <f t="shared" si="79"/>
        <v/>
      </c>
    </row>
    <row r="318" spans="1:23" x14ac:dyDescent="0.25">
      <c r="A318" s="5" cm="1">
        <f t="array" ref="A318">ROUNDDOWN(
_xlfn.IFS(R318="Crafted",
L318*K318*M318*P318*S318,
R318="Inorganic",
L318*I318*M318*(N318+O318+P318)*Q318*S318,
R318="Organic",
L318*J318*M318*(N318+O318+P318)*S318,
TRUE,0),2)</f>
        <v>0</v>
      </c>
      <c r="B318" s="5" t="str">
        <f t="shared" si="66"/>
        <v/>
      </c>
      <c r="E318" s="17">
        <v>0</v>
      </c>
      <c r="F318" s="17">
        <v>0</v>
      </c>
      <c r="G318" s="17">
        <v>0</v>
      </c>
      <c r="I318" s="5" t="str">
        <f t="shared" si="67"/>
        <v/>
      </c>
      <c r="J318" s="5" t="str">
        <f t="shared" si="68"/>
        <v/>
      </c>
      <c r="K318" s="5" t="str">
        <f t="shared" si="69"/>
        <v/>
      </c>
      <c r="L318" s="5" t="str">
        <f t="shared" si="70"/>
        <v/>
      </c>
      <c r="M318" s="5">
        <f t="shared" si="80"/>
        <v>1</v>
      </c>
      <c r="N318" s="5">
        <f t="shared" si="71"/>
        <v>0</v>
      </c>
      <c r="O318" s="5">
        <f t="shared" si="72"/>
        <v>0</v>
      </c>
      <c r="P318" s="5">
        <f t="shared" si="73"/>
        <v>0</v>
      </c>
      <c r="Q318" s="5">
        <f t="shared" si="81"/>
        <v>2</v>
      </c>
      <c r="R318" s="5" t="str">
        <f t="shared" si="74"/>
        <v/>
      </c>
      <c r="S318" s="5" t="str">
        <f t="shared" si="75"/>
        <v/>
      </c>
      <c r="T318" s="5" t="str">
        <f t="shared" si="76"/>
        <v/>
      </c>
      <c r="U318" s="5" t="str">
        <f t="shared" si="77"/>
        <v/>
      </c>
      <c r="V318" s="5" t="str">
        <f t="shared" si="78"/>
        <v/>
      </c>
      <c r="W318" s="5" t="str">
        <f t="shared" si="79"/>
        <v/>
      </c>
    </row>
    <row r="319" spans="1:23" x14ac:dyDescent="0.25">
      <c r="A319" s="5" cm="1">
        <f t="array" ref="A319">ROUNDDOWN(
_xlfn.IFS(R319="Crafted",
L319*K319*M319*P319*S319,
R319="Inorganic",
L319*I319*M319*(N319+O319+P319)*Q319*S319,
R319="Organic",
L319*J319*M319*(N319+O319+P319)*S319,
TRUE,0),2)</f>
        <v>0</v>
      </c>
      <c r="B319" s="5" t="str">
        <f t="shared" si="66"/>
        <v/>
      </c>
      <c r="E319" s="17">
        <v>0</v>
      </c>
      <c r="F319" s="17">
        <v>0</v>
      </c>
      <c r="G319" s="17">
        <v>0</v>
      </c>
      <c r="I319" s="5" t="str">
        <f t="shared" si="67"/>
        <v/>
      </c>
      <c r="J319" s="5" t="str">
        <f t="shared" si="68"/>
        <v/>
      </c>
      <c r="K319" s="5" t="str">
        <f t="shared" si="69"/>
        <v/>
      </c>
      <c r="L319" s="5" t="str">
        <f t="shared" si="70"/>
        <v/>
      </c>
      <c r="M319" s="5">
        <f t="shared" si="80"/>
        <v>1</v>
      </c>
      <c r="N319" s="5">
        <f t="shared" si="71"/>
        <v>0</v>
      </c>
      <c r="O319" s="5">
        <f t="shared" si="72"/>
        <v>0</v>
      </c>
      <c r="P319" s="5">
        <f t="shared" si="73"/>
        <v>0</v>
      </c>
      <c r="Q319" s="5">
        <f t="shared" si="81"/>
        <v>2</v>
      </c>
      <c r="R319" s="5" t="str">
        <f t="shared" si="74"/>
        <v/>
      </c>
      <c r="S319" s="5" t="str">
        <f t="shared" si="75"/>
        <v/>
      </c>
      <c r="T319" s="5" t="str">
        <f t="shared" si="76"/>
        <v/>
      </c>
      <c r="U319" s="5" t="str">
        <f t="shared" si="77"/>
        <v/>
      </c>
      <c r="V319" s="5" t="str">
        <f t="shared" si="78"/>
        <v/>
      </c>
      <c r="W319" s="5" t="str">
        <f t="shared" si="79"/>
        <v/>
      </c>
    </row>
    <row r="320" spans="1:23" x14ac:dyDescent="0.25">
      <c r="A320" s="5" cm="1">
        <f t="array" ref="A320">ROUNDDOWN(
_xlfn.IFS(R320="Crafted",
L320*K320*M320*P320*S320,
R320="Inorganic",
L320*I320*M320*(N320+O320+P320)*Q320*S320,
R320="Organic",
L320*J320*M320*(N320+O320+P320)*S320,
TRUE,0),2)</f>
        <v>0</v>
      </c>
      <c r="B320" s="5" t="str">
        <f t="shared" si="66"/>
        <v/>
      </c>
      <c r="E320" s="17">
        <v>0</v>
      </c>
      <c r="F320" s="17">
        <v>0</v>
      </c>
      <c r="G320" s="17">
        <v>0</v>
      </c>
      <c r="I320" s="5" t="str">
        <f t="shared" si="67"/>
        <v/>
      </c>
      <c r="J320" s="5" t="str">
        <f t="shared" si="68"/>
        <v/>
      </c>
      <c r="K320" s="5" t="str">
        <f t="shared" si="69"/>
        <v/>
      </c>
      <c r="L320" s="5" t="str">
        <f t="shared" si="70"/>
        <v/>
      </c>
      <c r="M320" s="5">
        <f t="shared" si="80"/>
        <v>1</v>
      </c>
      <c r="N320" s="5">
        <f t="shared" si="71"/>
        <v>0</v>
      </c>
      <c r="O320" s="5">
        <f t="shared" si="72"/>
        <v>0</v>
      </c>
      <c r="P320" s="5">
        <f t="shared" si="73"/>
        <v>0</v>
      </c>
      <c r="Q320" s="5">
        <f t="shared" si="81"/>
        <v>2</v>
      </c>
      <c r="R320" s="5" t="str">
        <f t="shared" si="74"/>
        <v/>
      </c>
      <c r="S320" s="5" t="str">
        <f t="shared" si="75"/>
        <v/>
      </c>
      <c r="T320" s="5" t="str">
        <f t="shared" si="76"/>
        <v/>
      </c>
      <c r="U320" s="5" t="str">
        <f t="shared" si="77"/>
        <v/>
      </c>
      <c r="V320" s="5" t="str">
        <f t="shared" si="78"/>
        <v/>
      </c>
      <c r="W320" s="5" t="str">
        <f t="shared" si="79"/>
        <v/>
      </c>
    </row>
    <row r="321" spans="1:23" x14ac:dyDescent="0.25">
      <c r="A321" s="5" cm="1">
        <f t="array" ref="A321">ROUNDDOWN(
_xlfn.IFS(R321="Crafted",
L321*K321*M321*P321*S321,
R321="Inorganic",
L321*I321*M321*(N321+O321+P321)*Q321*S321,
R321="Organic",
L321*J321*M321*(N321+O321+P321)*S321,
TRUE,0),2)</f>
        <v>0</v>
      </c>
      <c r="B321" s="5" t="str">
        <f t="shared" si="66"/>
        <v/>
      </c>
      <c r="E321" s="17">
        <v>0</v>
      </c>
      <c r="F321" s="17">
        <v>0</v>
      </c>
      <c r="G321" s="17">
        <v>0</v>
      </c>
      <c r="I321" s="5" t="str">
        <f t="shared" si="67"/>
        <v/>
      </c>
      <c r="J321" s="5" t="str">
        <f t="shared" si="68"/>
        <v/>
      </c>
      <c r="K321" s="5" t="str">
        <f t="shared" si="69"/>
        <v/>
      </c>
      <c r="L321" s="5" t="str">
        <f t="shared" si="70"/>
        <v/>
      </c>
      <c r="M321" s="5">
        <f t="shared" si="80"/>
        <v>1</v>
      </c>
      <c r="N321" s="5">
        <f t="shared" si="71"/>
        <v>0</v>
      </c>
      <c r="O321" s="5">
        <f t="shared" si="72"/>
        <v>0</v>
      </c>
      <c r="P321" s="5">
        <f t="shared" si="73"/>
        <v>0</v>
      </c>
      <c r="Q321" s="5">
        <f t="shared" si="81"/>
        <v>2</v>
      </c>
      <c r="R321" s="5" t="str">
        <f t="shared" si="74"/>
        <v/>
      </c>
      <c r="S321" s="5" t="str">
        <f t="shared" si="75"/>
        <v/>
      </c>
      <c r="T321" s="5" t="str">
        <f t="shared" si="76"/>
        <v/>
      </c>
      <c r="U321" s="5" t="str">
        <f t="shared" si="77"/>
        <v/>
      </c>
      <c r="V321" s="5" t="str">
        <f t="shared" si="78"/>
        <v/>
      </c>
      <c r="W321" s="5" t="str">
        <f t="shared" si="79"/>
        <v/>
      </c>
    </row>
    <row r="322" spans="1:23" x14ac:dyDescent="0.25">
      <c r="A322" s="5" cm="1">
        <f t="array" ref="A322">ROUNDDOWN(
_xlfn.IFS(R322="Crafted",
L322*K322*M322*P322*S322,
R322="Inorganic",
L322*I322*M322*(N322+O322+P322)*Q322*S322,
R322="Organic",
L322*J322*M322*(N322+O322+P322)*S322,
TRUE,0),2)</f>
        <v>0</v>
      </c>
      <c r="B322" s="5" t="str">
        <f t="shared" si="66"/>
        <v/>
      </c>
      <c r="E322" s="17">
        <v>0</v>
      </c>
      <c r="F322" s="17">
        <v>0</v>
      </c>
      <c r="G322" s="17">
        <v>0</v>
      </c>
      <c r="I322" s="5" t="str">
        <f t="shared" si="67"/>
        <v/>
      </c>
      <c r="J322" s="5" t="str">
        <f t="shared" si="68"/>
        <v/>
      </c>
      <c r="K322" s="5" t="str">
        <f t="shared" si="69"/>
        <v/>
      </c>
      <c r="L322" s="5" t="str">
        <f t="shared" si="70"/>
        <v/>
      </c>
      <c r="M322" s="5">
        <f t="shared" si="80"/>
        <v>1</v>
      </c>
      <c r="N322" s="5">
        <f t="shared" si="71"/>
        <v>0</v>
      </c>
      <c r="O322" s="5">
        <f t="shared" si="72"/>
        <v>0</v>
      </c>
      <c r="P322" s="5">
        <f t="shared" si="73"/>
        <v>0</v>
      </c>
      <c r="Q322" s="5">
        <f t="shared" si="81"/>
        <v>2</v>
      </c>
      <c r="R322" s="5" t="str">
        <f t="shared" si="74"/>
        <v/>
      </c>
      <c r="S322" s="5" t="str">
        <f t="shared" si="75"/>
        <v/>
      </c>
      <c r="T322" s="5" t="str">
        <f t="shared" si="76"/>
        <v/>
      </c>
      <c r="U322" s="5" t="str">
        <f t="shared" si="77"/>
        <v/>
      </c>
      <c r="V322" s="5" t="str">
        <f t="shared" si="78"/>
        <v/>
      </c>
      <c r="W322" s="5" t="str">
        <f t="shared" si="79"/>
        <v/>
      </c>
    </row>
    <row r="323" spans="1:23" x14ac:dyDescent="0.25">
      <c r="A323" s="5" cm="1">
        <f t="array" ref="A323">ROUNDDOWN(
_xlfn.IFS(R323="Crafted",
L323*K323*M323*P323*S323,
R323="Inorganic",
L323*I323*M323*(N323+O323+P323)*Q323*S323,
R323="Organic",
L323*J323*M323*(N323+O323+P323)*S323,
TRUE,0),2)</f>
        <v>0</v>
      </c>
      <c r="B323" s="5" t="str">
        <f t="shared" si="66"/>
        <v/>
      </c>
      <c r="E323" s="17">
        <v>0</v>
      </c>
      <c r="F323" s="17">
        <v>0</v>
      </c>
      <c r="G323" s="17">
        <v>0</v>
      </c>
      <c r="I323" s="5" t="str">
        <f t="shared" si="67"/>
        <v/>
      </c>
      <c r="J323" s="5" t="str">
        <f t="shared" si="68"/>
        <v/>
      </c>
      <c r="K323" s="5" t="str">
        <f t="shared" si="69"/>
        <v/>
      </c>
      <c r="L323" s="5" t="str">
        <f t="shared" si="70"/>
        <v/>
      </c>
      <c r="M323" s="5">
        <f t="shared" si="80"/>
        <v>1</v>
      </c>
      <c r="N323" s="5">
        <f t="shared" si="71"/>
        <v>0</v>
      </c>
      <c r="O323" s="5">
        <f t="shared" si="72"/>
        <v>0</v>
      </c>
      <c r="P323" s="5">
        <f t="shared" si="73"/>
        <v>0</v>
      </c>
      <c r="Q323" s="5">
        <f t="shared" si="81"/>
        <v>2</v>
      </c>
      <c r="R323" s="5" t="str">
        <f t="shared" si="74"/>
        <v/>
      </c>
      <c r="S323" s="5" t="str">
        <f t="shared" si="75"/>
        <v/>
      </c>
      <c r="T323" s="5" t="str">
        <f t="shared" si="76"/>
        <v/>
      </c>
      <c r="U323" s="5" t="str">
        <f t="shared" si="77"/>
        <v/>
      </c>
      <c r="V323" s="5" t="str">
        <f t="shared" si="78"/>
        <v/>
      </c>
      <c r="W323" s="5" t="str">
        <f t="shared" si="79"/>
        <v/>
      </c>
    </row>
    <row r="324" spans="1:23" x14ac:dyDescent="0.25">
      <c r="A324" s="5" cm="1">
        <f t="array" ref="A324">ROUNDDOWN(
_xlfn.IFS(R324="Crafted",
L324*K324*M324*P324*S324,
R324="Inorganic",
L324*I324*M324*(N324+O324+P324)*Q324*S324,
R324="Organic",
L324*J324*M324*(N324+O324+P324)*S324,
TRUE,0),2)</f>
        <v>0</v>
      </c>
      <c r="B324" s="5" t="str">
        <f t="shared" ref="B324:B387" si="82">IF(D324="","",VLOOKUP(D324,resource_list,7,FALSE))</f>
        <v/>
      </c>
      <c r="E324" s="17">
        <v>0</v>
      </c>
      <c r="F324" s="17">
        <v>0</v>
      </c>
      <c r="G324" s="17">
        <v>0</v>
      </c>
      <c r="I324" s="5" t="str">
        <f t="shared" ref="I324:I387" si="83">IF($C324="","",IF(VLOOKUP($C324,locations_outposts,5,FALSE)&gt;0, 1.1^VLOOKUP($C324,locations_outposts,5,FALSE),1))</f>
        <v/>
      </c>
      <c r="J324" s="5" t="str">
        <f t="shared" ref="J324:J387" si="84">IF($C324="","",IF(VLOOKUP($C324,locations_outposts,6,FALSE)&gt;0, 1.1^VLOOKUP($C324,locations_outposts,6,FALSE),1))</f>
        <v/>
      </c>
      <c r="K324" s="5" t="str">
        <f t="shared" ref="K324:K387" si="85">IF($C324="","",IF(VLOOKUP($C324,locations_outposts,7,FALSE)&gt;0, 1.1^VLOOKUP($C324,locations_outposts,7,FALSE),1))</f>
        <v/>
      </c>
      <c r="L324" s="5" t="str">
        <f t="shared" ref="L324:L387" si="86">IF($C324="","",IF(VLOOKUP($C324,locations_outposts,8,FALSE)&gt;0, 1.05^VLOOKUP($C324,locations_outposts,8,FALSE),1))</f>
        <v/>
      </c>
      <c r="M324" s="5">
        <f t="shared" si="80"/>
        <v>1</v>
      </c>
      <c r="N324" s="5">
        <f t="shared" ref="N324:N387" si="87">IF(D324="",0,VLOOKUP(D324,resource_list,2,FALSE)*E324)</f>
        <v>0</v>
      </c>
      <c r="O324" s="5">
        <f t="shared" ref="O324:O387" si="88">IF(D324="",0,VLOOKUP(D324,resource_list,3,FALSE)*F324)</f>
        <v>0</v>
      </c>
      <c r="P324" s="5">
        <f t="shared" ref="P324:P387" si="89">IF(D324="",0,VLOOKUP(D324,resource_list,4,FALSE)*G324)</f>
        <v>0</v>
      </c>
      <c r="Q324" s="5">
        <f t="shared" si="81"/>
        <v>2</v>
      </c>
      <c r="R324" s="5" t="str">
        <f t="shared" ref="R324:R387" si="90">IF(D324="","",VLOOKUP(D324,resource_list,5,FALSE))</f>
        <v/>
      </c>
      <c r="S324" s="5" t="str">
        <f t="shared" ref="S324:S387" si="91">IF(C324="", "",  IF(VLOOKUP(C324,locations_outposts,9,FALSE)="No", 1, 1.1))</f>
        <v/>
      </c>
      <c r="T324" s="5" t="str">
        <f t="shared" ref="T324:T387" si="92">IF($C324&lt;&gt;"",VLOOKUP($C324,locations_outposts,2,FALSE),"")</f>
        <v/>
      </c>
      <c r="U324" s="5" t="str">
        <f t="shared" ref="U324:U387" si="93">IF($C324&lt;&gt;"",VLOOKUP($C324,locations_outposts,3,FALSE),"")</f>
        <v/>
      </c>
      <c r="V324" s="5" t="str">
        <f t="shared" ref="V324:V387" si="94">IF($C324&lt;&gt;"",VLOOKUP($C324,locations_outposts,4,FALSE),"")</f>
        <v/>
      </c>
      <c r="W324" s="5" t="str">
        <f t="shared" ref="W324:W387" si="95">IF(C324&lt;&gt;"",IF(D324&lt;&gt;"",_xlfn.CONCAT(C324," - ",D324),""),"")</f>
        <v/>
      </c>
    </row>
    <row r="325" spans="1:23" x14ac:dyDescent="0.25">
      <c r="A325" s="5" cm="1">
        <f t="array" ref="A325">ROUNDDOWN(
_xlfn.IFS(R325="Crafted",
L325*K325*M325*P325*S325,
R325="Inorganic",
L325*I325*M325*(N325+O325+P325)*Q325*S325,
R325="Organic",
L325*J325*M325*(N325+O325+P325)*S325,
TRUE,0),2)</f>
        <v>0</v>
      </c>
      <c r="B325" s="5" t="str">
        <f t="shared" si="82"/>
        <v/>
      </c>
      <c r="E325" s="17">
        <v>0</v>
      </c>
      <c r="F325" s="17">
        <v>0</v>
      </c>
      <c r="G325" s="17">
        <v>0</v>
      </c>
      <c r="I325" s="5" t="str">
        <f t="shared" si="83"/>
        <v/>
      </c>
      <c r="J325" s="5" t="str">
        <f t="shared" si="84"/>
        <v/>
      </c>
      <c r="K325" s="5" t="str">
        <f t="shared" si="85"/>
        <v/>
      </c>
      <c r="L325" s="5" t="str">
        <f t="shared" si="86"/>
        <v/>
      </c>
      <c r="M325" s="5">
        <f t="shared" si="80"/>
        <v>1</v>
      </c>
      <c r="N325" s="5">
        <f t="shared" si="87"/>
        <v>0</v>
      </c>
      <c r="O325" s="5">
        <f t="shared" si="88"/>
        <v>0</v>
      </c>
      <c r="P325" s="5">
        <f t="shared" si="89"/>
        <v>0</v>
      </c>
      <c r="Q325" s="5">
        <f t="shared" si="81"/>
        <v>2</v>
      </c>
      <c r="R325" s="5" t="str">
        <f t="shared" si="90"/>
        <v/>
      </c>
      <c r="S325" s="5" t="str">
        <f t="shared" si="91"/>
        <v/>
      </c>
      <c r="T325" s="5" t="str">
        <f t="shared" si="92"/>
        <v/>
      </c>
      <c r="U325" s="5" t="str">
        <f t="shared" si="93"/>
        <v/>
      </c>
      <c r="V325" s="5" t="str">
        <f t="shared" si="94"/>
        <v/>
      </c>
      <c r="W325" s="5" t="str">
        <f t="shared" si="95"/>
        <v/>
      </c>
    </row>
    <row r="326" spans="1:23" x14ac:dyDescent="0.25">
      <c r="A326" s="5" cm="1">
        <f t="array" ref="A326">ROUNDDOWN(
_xlfn.IFS(R326="Crafted",
L326*K326*M326*P326*S326,
R326="Inorganic",
L326*I326*M326*(N326+O326+P326)*Q326*S326,
R326="Organic",
L326*J326*M326*(N326+O326+P326)*S326,
TRUE,0),2)</f>
        <v>0</v>
      </c>
      <c r="B326" s="5" t="str">
        <f t="shared" si="82"/>
        <v/>
      </c>
      <c r="E326" s="17">
        <v>0</v>
      </c>
      <c r="F326" s="17">
        <v>0</v>
      </c>
      <c r="G326" s="17">
        <v>0</v>
      </c>
      <c r="I326" s="5" t="str">
        <f t="shared" si="83"/>
        <v/>
      </c>
      <c r="J326" s="5" t="str">
        <f t="shared" si="84"/>
        <v/>
      </c>
      <c r="K326" s="5" t="str">
        <f t="shared" si="85"/>
        <v/>
      </c>
      <c r="L326" s="5" t="str">
        <f t="shared" si="86"/>
        <v/>
      </c>
      <c r="M326" s="5">
        <f t="shared" si="80"/>
        <v>1</v>
      </c>
      <c r="N326" s="5">
        <f t="shared" si="87"/>
        <v>0</v>
      </c>
      <c r="O326" s="5">
        <f t="shared" si="88"/>
        <v>0</v>
      </c>
      <c r="P326" s="5">
        <f t="shared" si="89"/>
        <v>0</v>
      </c>
      <c r="Q326" s="5">
        <f t="shared" si="81"/>
        <v>2</v>
      </c>
      <c r="R326" s="5" t="str">
        <f t="shared" si="90"/>
        <v/>
      </c>
      <c r="S326" s="5" t="str">
        <f t="shared" si="91"/>
        <v/>
      </c>
      <c r="T326" s="5" t="str">
        <f t="shared" si="92"/>
        <v/>
      </c>
      <c r="U326" s="5" t="str">
        <f t="shared" si="93"/>
        <v/>
      </c>
      <c r="V326" s="5" t="str">
        <f t="shared" si="94"/>
        <v/>
      </c>
      <c r="W326" s="5" t="str">
        <f t="shared" si="95"/>
        <v/>
      </c>
    </row>
    <row r="327" spans="1:23" x14ac:dyDescent="0.25">
      <c r="A327" s="5" cm="1">
        <f t="array" ref="A327">ROUNDDOWN(
_xlfn.IFS(R327="Crafted",
L327*K327*M327*P327*S327,
R327="Inorganic",
L327*I327*M327*(N327+O327+P327)*Q327*S327,
R327="Organic",
L327*J327*M327*(N327+O327+P327)*S327,
TRUE,0),2)</f>
        <v>0</v>
      </c>
      <c r="B327" s="5" t="str">
        <f t="shared" si="82"/>
        <v/>
      </c>
      <c r="E327" s="17">
        <v>0</v>
      </c>
      <c r="F327" s="17">
        <v>0</v>
      </c>
      <c r="G327" s="17">
        <v>0</v>
      </c>
      <c r="I327" s="5" t="str">
        <f t="shared" si="83"/>
        <v/>
      </c>
      <c r="J327" s="5" t="str">
        <f t="shared" si="84"/>
        <v/>
      </c>
      <c r="K327" s="5" t="str">
        <f t="shared" si="85"/>
        <v/>
      </c>
      <c r="L327" s="5" t="str">
        <f t="shared" si="86"/>
        <v/>
      </c>
      <c r="M327" s="5">
        <f t="shared" si="80"/>
        <v>1</v>
      </c>
      <c r="N327" s="5">
        <f t="shared" si="87"/>
        <v>0</v>
      </c>
      <c r="O327" s="5">
        <f t="shared" si="88"/>
        <v>0</v>
      </c>
      <c r="P327" s="5">
        <f t="shared" si="89"/>
        <v>0</v>
      </c>
      <c r="Q327" s="5">
        <f t="shared" si="81"/>
        <v>2</v>
      </c>
      <c r="R327" s="5" t="str">
        <f t="shared" si="90"/>
        <v/>
      </c>
      <c r="S327" s="5" t="str">
        <f t="shared" si="91"/>
        <v/>
      </c>
      <c r="T327" s="5" t="str">
        <f t="shared" si="92"/>
        <v/>
      </c>
      <c r="U327" s="5" t="str">
        <f t="shared" si="93"/>
        <v/>
      </c>
      <c r="V327" s="5" t="str">
        <f t="shared" si="94"/>
        <v/>
      </c>
      <c r="W327" s="5" t="str">
        <f t="shared" si="95"/>
        <v/>
      </c>
    </row>
    <row r="328" spans="1:23" x14ac:dyDescent="0.25">
      <c r="A328" s="5" cm="1">
        <f t="array" ref="A328">ROUNDDOWN(
_xlfn.IFS(R328="Crafted",
L328*K328*M328*P328*S328,
R328="Inorganic",
L328*I328*M328*(N328+O328+P328)*Q328*S328,
R328="Organic",
L328*J328*M328*(N328+O328+P328)*S328,
TRUE,0),2)</f>
        <v>0</v>
      </c>
      <c r="B328" s="5" t="str">
        <f t="shared" si="82"/>
        <v/>
      </c>
      <c r="E328" s="17">
        <v>0</v>
      </c>
      <c r="F328" s="17">
        <v>0</v>
      </c>
      <c r="G328" s="17">
        <v>0</v>
      </c>
      <c r="I328" s="5" t="str">
        <f t="shared" si="83"/>
        <v/>
      </c>
      <c r="J328" s="5" t="str">
        <f t="shared" si="84"/>
        <v/>
      </c>
      <c r="K328" s="5" t="str">
        <f t="shared" si="85"/>
        <v/>
      </c>
      <c r="L328" s="5" t="str">
        <f t="shared" si="86"/>
        <v/>
      </c>
      <c r="M328" s="5">
        <f t="shared" si="80"/>
        <v>1</v>
      </c>
      <c r="N328" s="5">
        <f t="shared" si="87"/>
        <v>0</v>
      </c>
      <c r="O328" s="5">
        <f t="shared" si="88"/>
        <v>0</v>
      </c>
      <c r="P328" s="5">
        <f t="shared" si="89"/>
        <v>0</v>
      </c>
      <c r="Q328" s="5">
        <f t="shared" si="81"/>
        <v>2</v>
      </c>
      <c r="R328" s="5" t="str">
        <f t="shared" si="90"/>
        <v/>
      </c>
      <c r="S328" s="5" t="str">
        <f t="shared" si="91"/>
        <v/>
      </c>
      <c r="T328" s="5" t="str">
        <f t="shared" si="92"/>
        <v/>
      </c>
      <c r="U328" s="5" t="str">
        <f t="shared" si="93"/>
        <v/>
      </c>
      <c r="V328" s="5" t="str">
        <f t="shared" si="94"/>
        <v/>
      </c>
      <c r="W328" s="5" t="str">
        <f t="shared" si="95"/>
        <v/>
      </c>
    </row>
    <row r="329" spans="1:23" x14ac:dyDescent="0.25">
      <c r="A329" s="5" cm="1">
        <f t="array" ref="A329">ROUNDDOWN(
_xlfn.IFS(R329="Crafted",
L329*K329*M329*P329*S329,
R329="Inorganic",
L329*I329*M329*(N329+O329+P329)*Q329*S329,
R329="Organic",
L329*J329*M329*(N329+O329+P329)*S329,
TRUE,0),2)</f>
        <v>0</v>
      </c>
      <c r="B329" s="5" t="str">
        <f t="shared" si="82"/>
        <v/>
      </c>
      <c r="E329" s="17">
        <v>0</v>
      </c>
      <c r="F329" s="17">
        <v>0</v>
      </c>
      <c r="G329" s="17">
        <v>0</v>
      </c>
      <c r="I329" s="5" t="str">
        <f t="shared" si="83"/>
        <v/>
      </c>
      <c r="J329" s="5" t="str">
        <f t="shared" si="84"/>
        <v/>
      </c>
      <c r="K329" s="5" t="str">
        <f t="shared" si="85"/>
        <v/>
      </c>
      <c r="L329" s="5" t="str">
        <f t="shared" si="86"/>
        <v/>
      </c>
      <c r="M329" s="5">
        <f t="shared" si="80"/>
        <v>1</v>
      </c>
      <c r="N329" s="5">
        <f t="shared" si="87"/>
        <v>0</v>
      </c>
      <c r="O329" s="5">
        <f t="shared" si="88"/>
        <v>0</v>
      </c>
      <c r="P329" s="5">
        <f t="shared" si="89"/>
        <v>0</v>
      </c>
      <c r="Q329" s="5">
        <f t="shared" si="81"/>
        <v>2</v>
      </c>
      <c r="R329" s="5" t="str">
        <f t="shared" si="90"/>
        <v/>
      </c>
      <c r="S329" s="5" t="str">
        <f t="shared" si="91"/>
        <v/>
      </c>
      <c r="T329" s="5" t="str">
        <f t="shared" si="92"/>
        <v/>
      </c>
      <c r="U329" s="5" t="str">
        <f t="shared" si="93"/>
        <v/>
      </c>
      <c r="V329" s="5" t="str">
        <f t="shared" si="94"/>
        <v/>
      </c>
      <c r="W329" s="5" t="str">
        <f t="shared" si="95"/>
        <v/>
      </c>
    </row>
    <row r="330" spans="1:23" x14ac:dyDescent="0.25">
      <c r="A330" s="5" cm="1">
        <f t="array" ref="A330">ROUNDDOWN(
_xlfn.IFS(R330="Crafted",
L330*K330*M330*P330*S330,
R330="Inorganic",
L330*I330*M330*(N330+O330+P330)*Q330*S330,
R330="Organic",
L330*J330*M330*(N330+O330+P330)*S330,
TRUE,0),2)</f>
        <v>0</v>
      </c>
      <c r="B330" s="5" t="str">
        <f t="shared" si="82"/>
        <v/>
      </c>
      <c r="E330" s="17">
        <v>0</v>
      </c>
      <c r="F330" s="17">
        <v>0</v>
      </c>
      <c r="G330" s="17">
        <v>0</v>
      </c>
      <c r="I330" s="5" t="str">
        <f t="shared" si="83"/>
        <v/>
      </c>
      <c r="J330" s="5" t="str">
        <f t="shared" si="84"/>
        <v/>
      </c>
      <c r="K330" s="5" t="str">
        <f t="shared" si="85"/>
        <v/>
      </c>
      <c r="L330" s="5" t="str">
        <f t="shared" si="86"/>
        <v/>
      </c>
      <c r="M330" s="5">
        <f t="shared" si="80"/>
        <v>1</v>
      </c>
      <c r="N330" s="5">
        <f t="shared" si="87"/>
        <v>0</v>
      </c>
      <c r="O330" s="5">
        <f t="shared" si="88"/>
        <v>0</v>
      </c>
      <c r="P330" s="5">
        <f t="shared" si="89"/>
        <v>0</v>
      </c>
      <c r="Q330" s="5">
        <f t="shared" si="81"/>
        <v>2</v>
      </c>
      <c r="R330" s="5" t="str">
        <f t="shared" si="90"/>
        <v/>
      </c>
      <c r="S330" s="5" t="str">
        <f t="shared" si="91"/>
        <v/>
      </c>
      <c r="T330" s="5" t="str">
        <f t="shared" si="92"/>
        <v/>
      </c>
      <c r="U330" s="5" t="str">
        <f t="shared" si="93"/>
        <v/>
      </c>
      <c r="V330" s="5" t="str">
        <f t="shared" si="94"/>
        <v/>
      </c>
      <c r="W330" s="5" t="str">
        <f t="shared" si="95"/>
        <v/>
      </c>
    </row>
    <row r="331" spans="1:23" x14ac:dyDescent="0.25">
      <c r="A331" s="5" cm="1">
        <f t="array" ref="A331">ROUNDDOWN(
_xlfn.IFS(R331="Crafted",
L331*K331*M331*P331*S331,
R331="Inorganic",
L331*I331*M331*(N331+O331+P331)*Q331*S331,
R331="Organic",
L331*J331*M331*(N331+O331+P331)*S331,
TRUE,0),2)</f>
        <v>0</v>
      </c>
      <c r="B331" s="5" t="str">
        <f t="shared" si="82"/>
        <v/>
      </c>
      <c r="E331" s="17">
        <v>0</v>
      </c>
      <c r="F331" s="17">
        <v>0</v>
      </c>
      <c r="G331" s="17">
        <v>0</v>
      </c>
      <c r="I331" s="5" t="str">
        <f t="shared" si="83"/>
        <v/>
      </c>
      <c r="J331" s="5" t="str">
        <f t="shared" si="84"/>
        <v/>
      </c>
      <c r="K331" s="5" t="str">
        <f t="shared" si="85"/>
        <v/>
      </c>
      <c r="L331" s="5" t="str">
        <f t="shared" si="86"/>
        <v/>
      </c>
      <c r="M331" s="5">
        <f t="shared" si="80"/>
        <v>1</v>
      </c>
      <c r="N331" s="5">
        <f t="shared" si="87"/>
        <v>0</v>
      </c>
      <c r="O331" s="5">
        <f t="shared" si="88"/>
        <v>0</v>
      </c>
      <c r="P331" s="5">
        <f t="shared" si="89"/>
        <v>0</v>
      </c>
      <c r="Q331" s="5">
        <f t="shared" si="81"/>
        <v>2</v>
      </c>
      <c r="R331" s="5" t="str">
        <f t="shared" si="90"/>
        <v/>
      </c>
      <c r="S331" s="5" t="str">
        <f t="shared" si="91"/>
        <v/>
      </c>
      <c r="T331" s="5" t="str">
        <f t="shared" si="92"/>
        <v/>
      </c>
      <c r="U331" s="5" t="str">
        <f t="shared" si="93"/>
        <v/>
      </c>
      <c r="V331" s="5" t="str">
        <f t="shared" si="94"/>
        <v/>
      </c>
      <c r="W331" s="5" t="str">
        <f t="shared" si="95"/>
        <v/>
      </c>
    </row>
    <row r="332" spans="1:23" x14ac:dyDescent="0.25">
      <c r="A332" s="5" cm="1">
        <f t="array" ref="A332">ROUNDDOWN(
_xlfn.IFS(R332="Crafted",
L332*K332*M332*P332*S332,
R332="Inorganic",
L332*I332*M332*(N332+O332+P332)*Q332*S332,
R332="Organic",
L332*J332*M332*(N332+O332+P332)*S332,
TRUE,0),2)</f>
        <v>0</v>
      </c>
      <c r="B332" s="5" t="str">
        <f t="shared" si="82"/>
        <v/>
      </c>
      <c r="E332" s="17">
        <v>0</v>
      </c>
      <c r="F332" s="17">
        <v>0</v>
      </c>
      <c r="G332" s="17">
        <v>0</v>
      </c>
      <c r="I332" s="5" t="str">
        <f t="shared" si="83"/>
        <v/>
      </c>
      <c r="J332" s="5" t="str">
        <f t="shared" si="84"/>
        <v/>
      </c>
      <c r="K332" s="5" t="str">
        <f t="shared" si="85"/>
        <v/>
      </c>
      <c r="L332" s="5" t="str">
        <f t="shared" si="86"/>
        <v/>
      </c>
      <c r="M332" s="5">
        <f t="shared" si="80"/>
        <v>1</v>
      </c>
      <c r="N332" s="5">
        <f t="shared" si="87"/>
        <v>0</v>
      </c>
      <c r="O332" s="5">
        <f t="shared" si="88"/>
        <v>0</v>
      </c>
      <c r="P332" s="5">
        <f t="shared" si="89"/>
        <v>0</v>
      </c>
      <c r="Q332" s="5">
        <f t="shared" si="81"/>
        <v>2</v>
      </c>
      <c r="R332" s="5" t="str">
        <f t="shared" si="90"/>
        <v/>
      </c>
      <c r="S332" s="5" t="str">
        <f t="shared" si="91"/>
        <v/>
      </c>
      <c r="T332" s="5" t="str">
        <f t="shared" si="92"/>
        <v/>
      </c>
      <c r="U332" s="5" t="str">
        <f t="shared" si="93"/>
        <v/>
      </c>
      <c r="V332" s="5" t="str">
        <f t="shared" si="94"/>
        <v/>
      </c>
      <c r="W332" s="5" t="str">
        <f t="shared" si="95"/>
        <v/>
      </c>
    </row>
    <row r="333" spans="1:23" x14ac:dyDescent="0.25">
      <c r="A333" s="5" cm="1">
        <f t="array" ref="A333">ROUNDDOWN(
_xlfn.IFS(R333="Crafted",
L333*K333*M333*P333*S333,
R333="Inorganic",
L333*I333*M333*(N333+O333+P333)*Q333*S333,
R333="Organic",
L333*J333*M333*(N333+O333+P333)*S333,
TRUE,0),2)</f>
        <v>0</v>
      </c>
      <c r="B333" s="5" t="str">
        <f t="shared" si="82"/>
        <v/>
      </c>
      <c r="E333" s="17">
        <v>0</v>
      </c>
      <c r="F333" s="17">
        <v>0</v>
      </c>
      <c r="G333" s="17">
        <v>0</v>
      </c>
      <c r="I333" s="5" t="str">
        <f t="shared" si="83"/>
        <v/>
      </c>
      <c r="J333" s="5" t="str">
        <f t="shared" si="84"/>
        <v/>
      </c>
      <c r="K333" s="5" t="str">
        <f t="shared" si="85"/>
        <v/>
      </c>
      <c r="L333" s="5" t="str">
        <f t="shared" si="86"/>
        <v/>
      </c>
      <c r="M333" s="5">
        <f t="shared" si="80"/>
        <v>1</v>
      </c>
      <c r="N333" s="5">
        <f t="shared" si="87"/>
        <v>0</v>
      </c>
      <c r="O333" s="5">
        <f t="shared" si="88"/>
        <v>0</v>
      </c>
      <c r="P333" s="5">
        <f t="shared" si="89"/>
        <v>0</v>
      </c>
      <c r="Q333" s="5">
        <f t="shared" si="81"/>
        <v>2</v>
      </c>
      <c r="R333" s="5" t="str">
        <f t="shared" si="90"/>
        <v/>
      </c>
      <c r="S333" s="5" t="str">
        <f t="shared" si="91"/>
        <v/>
      </c>
      <c r="T333" s="5" t="str">
        <f t="shared" si="92"/>
        <v/>
      </c>
      <c r="U333" s="5" t="str">
        <f t="shared" si="93"/>
        <v/>
      </c>
      <c r="V333" s="5" t="str">
        <f t="shared" si="94"/>
        <v/>
      </c>
      <c r="W333" s="5" t="str">
        <f t="shared" si="95"/>
        <v/>
      </c>
    </row>
    <row r="334" spans="1:23" x14ac:dyDescent="0.25">
      <c r="A334" s="5" cm="1">
        <f t="array" ref="A334">ROUNDDOWN(
_xlfn.IFS(R334="Crafted",
L334*K334*M334*P334*S334,
R334="Inorganic",
L334*I334*M334*(N334+O334+P334)*Q334*S334,
R334="Organic",
L334*J334*M334*(N334+O334+P334)*S334,
TRUE,0),2)</f>
        <v>0</v>
      </c>
      <c r="B334" s="5" t="str">
        <f t="shared" si="82"/>
        <v/>
      </c>
      <c r="E334" s="17">
        <v>0</v>
      </c>
      <c r="F334" s="17">
        <v>0</v>
      </c>
      <c r="G334" s="17">
        <v>0</v>
      </c>
      <c r="I334" s="5" t="str">
        <f t="shared" si="83"/>
        <v/>
      </c>
      <c r="J334" s="5" t="str">
        <f t="shared" si="84"/>
        <v/>
      </c>
      <c r="K334" s="5" t="str">
        <f t="shared" si="85"/>
        <v/>
      </c>
      <c r="L334" s="5" t="str">
        <f t="shared" si="86"/>
        <v/>
      </c>
      <c r="M334" s="5">
        <f t="shared" si="80"/>
        <v>1</v>
      </c>
      <c r="N334" s="5">
        <f t="shared" si="87"/>
        <v>0</v>
      </c>
      <c r="O334" s="5">
        <f t="shared" si="88"/>
        <v>0</v>
      </c>
      <c r="P334" s="5">
        <f t="shared" si="89"/>
        <v>0</v>
      </c>
      <c r="Q334" s="5">
        <f t="shared" si="81"/>
        <v>2</v>
      </c>
      <c r="R334" s="5" t="str">
        <f t="shared" si="90"/>
        <v/>
      </c>
      <c r="S334" s="5" t="str">
        <f t="shared" si="91"/>
        <v/>
      </c>
      <c r="T334" s="5" t="str">
        <f t="shared" si="92"/>
        <v/>
      </c>
      <c r="U334" s="5" t="str">
        <f t="shared" si="93"/>
        <v/>
      </c>
      <c r="V334" s="5" t="str">
        <f t="shared" si="94"/>
        <v/>
      </c>
      <c r="W334" s="5" t="str">
        <f t="shared" si="95"/>
        <v/>
      </c>
    </row>
    <row r="335" spans="1:23" x14ac:dyDescent="0.25">
      <c r="A335" s="5" cm="1">
        <f t="array" ref="A335">ROUNDDOWN(
_xlfn.IFS(R335="Crafted",
L335*K335*M335*P335*S335,
R335="Inorganic",
L335*I335*M335*(N335+O335+P335)*Q335*S335,
R335="Organic",
L335*J335*M335*(N335+O335+P335)*S335,
TRUE,0),2)</f>
        <v>0</v>
      </c>
      <c r="B335" s="5" t="str">
        <f t="shared" si="82"/>
        <v/>
      </c>
      <c r="E335" s="17">
        <v>0</v>
      </c>
      <c r="F335" s="17">
        <v>0</v>
      </c>
      <c r="G335" s="17">
        <v>0</v>
      </c>
      <c r="I335" s="5" t="str">
        <f t="shared" si="83"/>
        <v/>
      </c>
      <c r="J335" s="5" t="str">
        <f t="shared" si="84"/>
        <v/>
      </c>
      <c r="K335" s="5" t="str">
        <f t="shared" si="85"/>
        <v/>
      </c>
      <c r="L335" s="5" t="str">
        <f t="shared" si="86"/>
        <v/>
      </c>
      <c r="M335" s="5">
        <f t="shared" si="80"/>
        <v>1</v>
      </c>
      <c r="N335" s="5">
        <f t="shared" si="87"/>
        <v>0</v>
      </c>
      <c r="O335" s="5">
        <f t="shared" si="88"/>
        <v>0</v>
      </c>
      <c r="P335" s="5">
        <f t="shared" si="89"/>
        <v>0</v>
      </c>
      <c r="Q335" s="5">
        <f t="shared" si="81"/>
        <v>2</v>
      </c>
      <c r="R335" s="5" t="str">
        <f t="shared" si="90"/>
        <v/>
      </c>
      <c r="S335" s="5" t="str">
        <f t="shared" si="91"/>
        <v/>
      </c>
      <c r="T335" s="5" t="str">
        <f t="shared" si="92"/>
        <v/>
      </c>
      <c r="U335" s="5" t="str">
        <f t="shared" si="93"/>
        <v/>
      </c>
      <c r="V335" s="5" t="str">
        <f t="shared" si="94"/>
        <v/>
      </c>
      <c r="W335" s="5" t="str">
        <f t="shared" si="95"/>
        <v/>
      </c>
    </row>
    <row r="336" spans="1:23" x14ac:dyDescent="0.25">
      <c r="A336" s="5" cm="1">
        <f t="array" ref="A336">ROUNDDOWN(
_xlfn.IFS(R336="Crafted",
L336*K336*M336*P336*S336,
R336="Inorganic",
L336*I336*M336*(N336+O336+P336)*Q336*S336,
R336="Organic",
L336*J336*M336*(N336+O336+P336)*S336,
TRUE,0),2)</f>
        <v>0</v>
      </c>
      <c r="B336" s="5" t="str">
        <f t="shared" si="82"/>
        <v/>
      </c>
      <c r="E336" s="17">
        <v>0</v>
      </c>
      <c r="F336" s="17">
        <v>0</v>
      </c>
      <c r="G336" s="17">
        <v>0</v>
      </c>
      <c r="I336" s="5" t="str">
        <f t="shared" si="83"/>
        <v/>
      </c>
      <c r="J336" s="5" t="str">
        <f t="shared" si="84"/>
        <v/>
      </c>
      <c r="K336" s="5" t="str">
        <f t="shared" si="85"/>
        <v/>
      </c>
      <c r="L336" s="5" t="str">
        <f t="shared" si="86"/>
        <v/>
      </c>
      <c r="M336" s="5">
        <f t="shared" si="80"/>
        <v>1</v>
      </c>
      <c r="N336" s="5">
        <f t="shared" si="87"/>
        <v>0</v>
      </c>
      <c r="O336" s="5">
        <f t="shared" si="88"/>
        <v>0</v>
      </c>
      <c r="P336" s="5">
        <f t="shared" si="89"/>
        <v>0</v>
      </c>
      <c r="Q336" s="5">
        <f t="shared" si="81"/>
        <v>2</v>
      </c>
      <c r="R336" s="5" t="str">
        <f t="shared" si="90"/>
        <v/>
      </c>
      <c r="S336" s="5" t="str">
        <f t="shared" si="91"/>
        <v/>
      </c>
      <c r="T336" s="5" t="str">
        <f t="shared" si="92"/>
        <v/>
      </c>
      <c r="U336" s="5" t="str">
        <f t="shared" si="93"/>
        <v/>
      </c>
      <c r="V336" s="5" t="str">
        <f t="shared" si="94"/>
        <v/>
      </c>
      <c r="W336" s="5" t="str">
        <f t="shared" si="95"/>
        <v/>
      </c>
    </row>
    <row r="337" spans="1:23" x14ac:dyDescent="0.25">
      <c r="A337" s="5" cm="1">
        <f t="array" ref="A337">ROUNDDOWN(
_xlfn.IFS(R337="Crafted",
L337*K337*M337*P337*S337,
R337="Inorganic",
L337*I337*M337*(N337+O337+P337)*Q337*S337,
R337="Organic",
L337*J337*M337*(N337+O337+P337)*S337,
TRUE,0),2)</f>
        <v>0</v>
      </c>
      <c r="B337" s="5" t="str">
        <f t="shared" si="82"/>
        <v/>
      </c>
      <c r="E337" s="17">
        <v>0</v>
      </c>
      <c r="F337" s="17">
        <v>0</v>
      </c>
      <c r="G337" s="17">
        <v>0</v>
      </c>
      <c r="I337" s="5" t="str">
        <f t="shared" si="83"/>
        <v/>
      </c>
      <c r="J337" s="5" t="str">
        <f t="shared" si="84"/>
        <v/>
      </c>
      <c r="K337" s="5" t="str">
        <f t="shared" si="85"/>
        <v/>
      </c>
      <c r="L337" s="5" t="str">
        <f t="shared" si="86"/>
        <v/>
      </c>
      <c r="M337" s="5">
        <f t="shared" si="80"/>
        <v>1</v>
      </c>
      <c r="N337" s="5">
        <f t="shared" si="87"/>
        <v>0</v>
      </c>
      <c r="O337" s="5">
        <f t="shared" si="88"/>
        <v>0</v>
      </c>
      <c r="P337" s="5">
        <f t="shared" si="89"/>
        <v>0</v>
      </c>
      <c r="Q337" s="5">
        <f t="shared" si="81"/>
        <v>2</v>
      </c>
      <c r="R337" s="5" t="str">
        <f t="shared" si="90"/>
        <v/>
      </c>
      <c r="S337" s="5" t="str">
        <f t="shared" si="91"/>
        <v/>
      </c>
      <c r="T337" s="5" t="str">
        <f t="shared" si="92"/>
        <v/>
      </c>
      <c r="U337" s="5" t="str">
        <f t="shared" si="93"/>
        <v/>
      </c>
      <c r="V337" s="5" t="str">
        <f t="shared" si="94"/>
        <v/>
      </c>
      <c r="W337" s="5" t="str">
        <f t="shared" si="95"/>
        <v/>
      </c>
    </row>
    <row r="338" spans="1:23" x14ac:dyDescent="0.25">
      <c r="A338" s="5" cm="1">
        <f t="array" ref="A338">ROUNDDOWN(
_xlfn.IFS(R338="Crafted",
L338*K338*M338*P338*S338,
R338="Inorganic",
L338*I338*M338*(N338+O338+P338)*Q338*S338,
R338="Organic",
L338*J338*M338*(N338+O338+P338)*S338,
TRUE,0),2)</f>
        <v>0</v>
      </c>
      <c r="B338" s="5" t="str">
        <f t="shared" si="82"/>
        <v/>
      </c>
      <c r="E338" s="17">
        <v>0</v>
      </c>
      <c r="F338" s="17">
        <v>0</v>
      </c>
      <c r="G338" s="17">
        <v>0</v>
      </c>
      <c r="I338" s="5" t="str">
        <f t="shared" si="83"/>
        <v/>
      </c>
      <c r="J338" s="5" t="str">
        <f t="shared" si="84"/>
        <v/>
      </c>
      <c r="K338" s="5" t="str">
        <f t="shared" si="85"/>
        <v/>
      </c>
      <c r="L338" s="5" t="str">
        <f t="shared" si="86"/>
        <v/>
      </c>
      <c r="M338" s="5">
        <f t="shared" si="80"/>
        <v>1</v>
      </c>
      <c r="N338" s="5">
        <f t="shared" si="87"/>
        <v>0</v>
      </c>
      <c r="O338" s="5">
        <f t="shared" si="88"/>
        <v>0</v>
      </c>
      <c r="P338" s="5">
        <f t="shared" si="89"/>
        <v>0</v>
      </c>
      <c r="Q338" s="5">
        <f t="shared" si="81"/>
        <v>2</v>
      </c>
      <c r="R338" s="5" t="str">
        <f t="shared" si="90"/>
        <v/>
      </c>
      <c r="S338" s="5" t="str">
        <f t="shared" si="91"/>
        <v/>
      </c>
      <c r="T338" s="5" t="str">
        <f t="shared" si="92"/>
        <v/>
      </c>
      <c r="U338" s="5" t="str">
        <f t="shared" si="93"/>
        <v/>
      </c>
      <c r="V338" s="5" t="str">
        <f t="shared" si="94"/>
        <v/>
      </c>
      <c r="W338" s="5" t="str">
        <f t="shared" si="95"/>
        <v/>
      </c>
    </row>
    <row r="339" spans="1:23" x14ac:dyDescent="0.25">
      <c r="A339" s="5" cm="1">
        <f t="array" ref="A339">ROUNDDOWN(
_xlfn.IFS(R339="Crafted",
L339*K339*M339*P339*S339,
R339="Inorganic",
L339*I339*M339*(N339+O339+P339)*Q339*S339,
R339="Organic",
L339*J339*M339*(N339+O339+P339)*S339,
TRUE,0),2)</f>
        <v>0</v>
      </c>
      <c r="B339" s="5" t="str">
        <f t="shared" si="82"/>
        <v/>
      </c>
      <c r="E339" s="17">
        <v>0</v>
      </c>
      <c r="F339" s="17">
        <v>0</v>
      </c>
      <c r="G339" s="17">
        <v>0</v>
      </c>
      <c r="I339" s="5" t="str">
        <f t="shared" si="83"/>
        <v/>
      </c>
      <c r="J339" s="5" t="str">
        <f t="shared" si="84"/>
        <v/>
      </c>
      <c r="K339" s="5" t="str">
        <f t="shared" si="85"/>
        <v/>
      </c>
      <c r="L339" s="5" t="str">
        <f t="shared" si="86"/>
        <v/>
      </c>
      <c r="M339" s="5">
        <f t="shared" si="80"/>
        <v>1</v>
      </c>
      <c r="N339" s="5">
        <f t="shared" si="87"/>
        <v>0</v>
      </c>
      <c r="O339" s="5">
        <f t="shared" si="88"/>
        <v>0</v>
      </c>
      <c r="P339" s="5">
        <f t="shared" si="89"/>
        <v>0</v>
      </c>
      <c r="Q339" s="5">
        <f t="shared" si="81"/>
        <v>2</v>
      </c>
      <c r="R339" s="5" t="str">
        <f t="shared" si="90"/>
        <v/>
      </c>
      <c r="S339" s="5" t="str">
        <f t="shared" si="91"/>
        <v/>
      </c>
      <c r="T339" s="5" t="str">
        <f t="shared" si="92"/>
        <v/>
      </c>
      <c r="U339" s="5" t="str">
        <f t="shared" si="93"/>
        <v/>
      </c>
      <c r="V339" s="5" t="str">
        <f t="shared" si="94"/>
        <v/>
      </c>
      <c r="W339" s="5" t="str">
        <f t="shared" si="95"/>
        <v/>
      </c>
    </row>
    <row r="340" spans="1:23" x14ac:dyDescent="0.25">
      <c r="A340" s="5" cm="1">
        <f t="array" ref="A340">ROUNDDOWN(
_xlfn.IFS(R340="Crafted",
L340*K340*M340*P340*S340,
R340="Inorganic",
L340*I340*M340*(N340+O340+P340)*Q340*S340,
R340="Organic",
L340*J340*M340*(N340+O340+P340)*S340,
TRUE,0),2)</f>
        <v>0</v>
      </c>
      <c r="B340" s="5" t="str">
        <f t="shared" si="82"/>
        <v/>
      </c>
      <c r="E340" s="17">
        <v>0</v>
      </c>
      <c r="F340" s="17">
        <v>0</v>
      </c>
      <c r="G340" s="17">
        <v>0</v>
      </c>
      <c r="I340" s="5" t="str">
        <f t="shared" si="83"/>
        <v/>
      </c>
      <c r="J340" s="5" t="str">
        <f t="shared" si="84"/>
        <v/>
      </c>
      <c r="K340" s="5" t="str">
        <f t="shared" si="85"/>
        <v/>
      </c>
      <c r="L340" s="5" t="str">
        <f t="shared" si="86"/>
        <v/>
      </c>
      <c r="M340" s="5">
        <f t="shared" si="80"/>
        <v>1</v>
      </c>
      <c r="N340" s="5">
        <f t="shared" si="87"/>
        <v>0</v>
      </c>
      <c r="O340" s="5">
        <f t="shared" si="88"/>
        <v>0</v>
      </c>
      <c r="P340" s="5">
        <f t="shared" si="89"/>
        <v>0</v>
      </c>
      <c r="Q340" s="5">
        <f t="shared" si="81"/>
        <v>2</v>
      </c>
      <c r="R340" s="5" t="str">
        <f t="shared" si="90"/>
        <v/>
      </c>
      <c r="S340" s="5" t="str">
        <f t="shared" si="91"/>
        <v/>
      </c>
      <c r="T340" s="5" t="str">
        <f t="shared" si="92"/>
        <v/>
      </c>
      <c r="U340" s="5" t="str">
        <f t="shared" si="93"/>
        <v/>
      </c>
      <c r="V340" s="5" t="str">
        <f t="shared" si="94"/>
        <v/>
      </c>
      <c r="W340" s="5" t="str">
        <f t="shared" si="95"/>
        <v/>
      </c>
    </row>
    <row r="341" spans="1:23" x14ac:dyDescent="0.25">
      <c r="A341" s="5" cm="1">
        <f t="array" ref="A341">ROUNDDOWN(
_xlfn.IFS(R341="Crafted",
L341*K341*M341*P341*S341,
R341="Inorganic",
L341*I341*M341*(N341+O341+P341)*Q341*S341,
R341="Organic",
L341*J341*M341*(N341+O341+P341)*S341,
TRUE,0),2)</f>
        <v>0</v>
      </c>
      <c r="B341" s="5" t="str">
        <f t="shared" si="82"/>
        <v/>
      </c>
      <c r="E341" s="17">
        <v>0</v>
      </c>
      <c r="F341" s="17">
        <v>0</v>
      </c>
      <c r="G341" s="17">
        <v>0</v>
      </c>
      <c r="I341" s="5" t="str">
        <f t="shared" si="83"/>
        <v/>
      </c>
      <c r="J341" s="5" t="str">
        <f t="shared" si="84"/>
        <v/>
      </c>
      <c r="K341" s="5" t="str">
        <f t="shared" si="85"/>
        <v/>
      </c>
      <c r="L341" s="5" t="str">
        <f t="shared" si="86"/>
        <v/>
      </c>
      <c r="M341" s="5">
        <f t="shared" si="80"/>
        <v>1</v>
      </c>
      <c r="N341" s="5">
        <f t="shared" si="87"/>
        <v>0</v>
      </c>
      <c r="O341" s="5">
        <f t="shared" si="88"/>
        <v>0</v>
      </c>
      <c r="P341" s="5">
        <f t="shared" si="89"/>
        <v>0</v>
      </c>
      <c r="Q341" s="5">
        <f t="shared" si="81"/>
        <v>2</v>
      </c>
      <c r="R341" s="5" t="str">
        <f t="shared" si="90"/>
        <v/>
      </c>
      <c r="S341" s="5" t="str">
        <f t="shared" si="91"/>
        <v/>
      </c>
      <c r="T341" s="5" t="str">
        <f t="shared" si="92"/>
        <v/>
      </c>
      <c r="U341" s="5" t="str">
        <f t="shared" si="93"/>
        <v/>
      </c>
      <c r="V341" s="5" t="str">
        <f t="shared" si="94"/>
        <v/>
      </c>
      <c r="W341" s="5" t="str">
        <f t="shared" si="95"/>
        <v/>
      </c>
    </row>
    <row r="342" spans="1:23" x14ac:dyDescent="0.25">
      <c r="A342" s="5" cm="1">
        <f t="array" ref="A342">ROUNDDOWN(
_xlfn.IFS(R342="Crafted",
L342*K342*M342*P342*S342,
R342="Inorganic",
L342*I342*M342*(N342+O342+P342)*Q342*S342,
R342="Organic",
L342*J342*M342*(N342+O342+P342)*S342,
TRUE,0),2)</f>
        <v>0</v>
      </c>
      <c r="B342" s="5" t="str">
        <f t="shared" si="82"/>
        <v/>
      </c>
      <c r="E342" s="17">
        <v>0</v>
      </c>
      <c r="F342" s="17">
        <v>0</v>
      </c>
      <c r="G342" s="17">
        <v>0</v>
      </c>
      <c r="I342" s="5" t="str">
        <f t="shared" si="83"/>
        <v/>
      </c>
      <c r="J342" s="5" t="str">
        <f t="shared" si="84"/>
        <v/>
      </c>
      <c r="K342" s="5" t="str">
        <f t="shared" si="85"/>
        <v/>
      </c>
      <c r="L342" s="5" t="str">
        <f t="shared" si="86"/>
        <v/>
      </c>
      <c r="M342" s="5">
        <f t="shared" si="80"/>
        <v>1</v>
      </c>
      <c r="N342" s="5">
        <f t="shared" si="87"/>
        <v>0</v>
      </c>
      <c r="O342" s="5">
        <f t="shared" si="88"/>
        <v>0</v>
      </c>
      <c r="P342" s="5">
        <f t="shared" si="89"/>
        <v>0</v>
      </c>
      <c r="Q342" s="5">
        <f t="shared" si="81"/>
        <v>2</v>
      </c>
      <c r="R342" s="5" t="str">
        <f t="shared" si="90"/>
        <v/>
      </c>
      <c r="S342" s="5" t="str">
        <f t="shared" si="91"/>
        <v/>
      </c>
      <c r="T342" s="5" t="str">
        <f t="shared" si="92"/>
        <v/>
      </c>
      <c r="U342" s="5" t="str">
        <f t="shared" si="93"/>
        <v/>
      </c>
      <c r="V342" s="5" t="str">
        <f t="shared" si="94"/>
        <v/>
      </c>
      <c r="W342" s="5" t="str">
        <f t="shared" si="95"/>
        <v/>
      </c>
    </row>
    <row r="343" spans="1:23" x14ac:dyDescent="0.25">
      <c r="A343" s="5" cm="1">
        <f t="array" ref="A343">ROUNDDOWN(
_xlfn.IFS(R343="Crafted",
L343*K343*M343*P343*S343,
R343="Inorganic",
L343*I343*M343*(N343+O343+P343)*Q343*S343,
R343="Organic",
L343*J343*M343*(N343+O343+P343)*S343,
TRUE,0),2)</f>
        <v>0</v>
      </c>
      <c r="B343" s="5" t="str">
        <f t="shared" si="82"/>
        <v/>
      </c>
      <c r="E343" s="17">
        <v>0</v>
      </c>
      <c r="F343" s="17">
        <v>0</v>
      </c>
      <c r="G343" s="17">
        <v>0</v>
      </c>
      <c r="I343" s="5" t="str">
        <f t="shared" si="83"/>
        <v/>
      </c>
      <c r="J343" s="5" t="str">
        <f t="shared" si="84"/>
        <v/>
      </c>
      <c r="K343" s="5" t="str">
        <f t="shared" si="85"/>
        <v/>
      </c>
      <c r="L343" s="5" t="str">
        <f t="shared" si="86"/>
        <v/>
      </c>
      <c r="M343" s="5">
        <f t="shared" ref="M343:M406" si="96">IF($B$1="Yes",1.05,1)</f>
        <v>1</v>
      </c>
      <c r="N343" s="5">
        <f t="shared" si="87"/>
        <v>0</v>
      </c>
      <c r="O343" s="5">
        <f t="shared" si="88"/>
        <v>0</v>
      </c>
      <c r="P343" s="5">
        <f t="shared" si="89"/>
        <v>0</v>
      </c>
      <c r="Q343" s="5">
        <f t="shared" ref="Q343:Q406" si="97">IF($D$1="Yes",2,1)</f>
        <v>2</v>
      </c>
      <c r="R343" s="5" t="str">
        <f t="shared" si="90"/>
        <v/>
      </c>
      <c r="S343" s="5" t="str">
        <f t="shared" si="91"/>
        <v/>
      </c>
      <c r="T343" s="5" t="str">
        <f t="shared" si="92"/>
        <v/>
      </c>
      <c r="U343" s="5" t="str">
        <f t="shared" si="93"/>
        <v/>
      </c>
      <c r="V343" s="5" t="str">
        <f t="shared" si="94"/>
        <v/>
      </c>
      <c r="W343" s="5" t="str">
        <f t="shared" si="95"/>
        <v/>
      </c>
    </row>
    <row r="344" spans="1:23" x14ac:dyDescent="0.25">
      <c r="A344" s="5" cm="1">
        <f t="array" ref="A344">ROUNDDOWN(
_xlfn.IFS(R344="Crafted",
L344*K344*M344*P344*S344,
R344="Inorganic",
L344*I344*M344*(N344+O344+P344)*Q344*S344,
R344="Organic",
L344*J344*M344*(N344+O344+P344)*S344,
TRUE,0),2)</f>
        <v>0</v>
      </c>
      <c r="B344" s="5" t="str">
        <f t="shared" si="82"/>
        <v/>
      </c>
      <c r="E344" s="17">
        <v>0</v>
      </c>
      <c r="F344" s="17">
        <v>0</v>
      </c>
      <c r="G344" s="17">
        <v>0</v>
      </c>
      <c r="I344" s="5" t="str">
        <f t="shared" si="83"/>
        <v/>
      </c>
      <c r="J344" s="5" t="str">
        <f t="shared" si="84"/>
        <v/>
      </c>
      <c r="K344" s="5" t="str">
        <f t="shared" si="85"/>
        <v/>
      </c>
      <c r="L344" s="5" t="str">
        <f t="shared" si="86"/>
        <v/>
      </c>
      <c r="M344" s="5">
        <f t="shared" si="96"/>
        <v>1</v>
      </c>
      <c r="N344" s="5">
        <f t="shared" si="87"/>
        <v>0</v>
      </c>
      <c r="O344" s="5">
        <f t="shared" si="88"/>
        <v>0</v>
      </c>
      <c r="P344" s="5">
        <f t="shared" si="89"/>
        <v>0</v>
      </c>
      <c r="Q344" s="5">
        <f t="shared" si="97"/>
        <v>2</v>
      </c>
      <c r="R344" s="5" t="str">
        <f t="shared" si="90"/>
        <v/>
      </c>
      <c r="S344" s="5" t="str">
        <f t="shared" si="91"/>
        <v/>
      </c>
      <c r="T344" s="5" t="str">
        <f t="shared" si="92"/>
        <v/>
      </c>
      <c r="U344" s="5" t="str">
        <f t="shared" si="93"/>
        <v/>
      </c>
      <c r="V344" s="5" t="str">
        <f t="shared" si="94"/>
        <v/>
      </c>
      <c r="W344" s="5" t="str">
        <f t="shared" si="95"/>
        <v/>
      </c>
    </row>
    <row r="345" spans="1:23" x14ac:dyDescent="0.25">
      <c r="A345" s="5" cm="1">
        <f t="array" ref="A345">ROUNDDOWN(
_xlfn.IFS(R345="Crafted",
L345*K345*M345*P345*S345,
R345="Inorganic",
L345*I345*M345*(N345+O345+P345)*Q345*S345,
R345="Organic",
L345*J345*M345*(N345+O345+P345)*S345,
TRUE,0),2)</f>
        <v>0</v>
      </c>
      <c r="B345" s="5" t="str">
        <f t="shared" si="82"/>
        <v/>
      </c>
      <c r="E345" s="17">
        <v>0</v>
      </c>
      <c r="F345" s="17">
        <v>0</v>
      </c>
      <c r="G345" s="17">
        <v>0</v>
      </c>
      <c r="I345" s="5" t="str">
        <f t="shared" si="83"/>
        <v/>
      </c>
      <c r="J345" s="5" t="str">
        <f t="shared" si="84"/>
        <v/>
      </c>
      <c r="K345" s="5" t="str">
        <f t="shared" si="85"/>
        <v/>
      </c>
      <c r="L345" s="5" t="str">
        <f t="shared" si="86"/>
        <v/>
      </c>
      <c r="M345" s="5">
        <f t="shared" si="96"/>
        <v>1</v>
      </c>
      <c r="N345" s="5">
        <f t="shared" si="87"/>
        <v>0</v>
      </c>
      <c r="O345" s="5">
        <f t="shared" si="88"/>
        <v>0</v>
      </c>
      <c r="P345" s="5">
        <f t="shared" si="89"/>
        <v>0</v>
      </c>
      <c r="Q345" s="5">
        <f t="shared" si="97"/>
        <v>2</v>
      </c>
      <c r="R345" s="5" t="str">
        <f t="shared" si="90"/>
        <v/>
      </c>
      <c r="S345" s="5" t="str">
        <f t="shared" si="91"/>
        <v/>
      </c>
      <c r="T345" s="5" t="str">
        <f t="shared" si="92"/>
        <v/>
      </c>
      <c r="U345" s="5" t="str">
        <f t="shared" si="93"/>
        <v/>
      </c>
      <c r="V345" s="5" t="str">
        <f t="shared" si="94"/>
        <v/>
      </c>
      <c r="W345" s="5" t="str">
        <f t="shared" si="95"/>
        <v/>
      </c>
    </row>
    <row r="346" spans="1:23" x14ac:dyDescent="0.25">
      <c r="A346" s="5" cm="1">
        <f t="array" ref="A346">ROUNDDOWN(
_xlfn.IFS(R346="Crafted",
L346*K346*M346*P346*S346,
R346="Inorganic",
L346*I346*M346*(N346+O346+P346)*Q346*S346,
R346="Organic",
L346*J346*M346*(N346+O346+P346)*S346,
TRUE,0),2)</f>
        <v>0</v>
      </c>
      <c r="B346" s="5" t="str">
        <f t="shared" si="82"/>
        <v/>
      </c>
      <c r="E346" s="17">
        <v>0</v>
      </c>
      <c r="F346" s="17">
        <v>0</v>
      </c>
      <c r="G346" s="17">
        <v>0</v>
      </c>
      <c r="I346" s="5" t="str">
        <f t="shared" si="83"/>
        <v/>
      </c>
      <c r="J346" s="5" t="str">
        <f t="shared" si="84"/>
        <v/>
      </c>
      <c r="K346" s="5" t="str">
        <f t="shared" si="85"/>
        <v/>
      </c>
      <c r="L346" s="5" t="str">
        <f t="shared" si="86"/>
        <v/>
      </c>
      <c r="M346" s="5">
        <f t="shared" si="96"/>
        <v>1</v>
      </c>
      <c r="N346" s="5">
        <f t="shared" si="87"/>
        <v>0</v>
      </c>
      <c r="O346" s="5">
        <f t="shared" si="88"/>
        <v>0</v>
      </c>
      <c r="P346" s="5">
        <f t="shared" si="89"/>
        <v>0</v>
      </c>
      <c r="Q346" s="5">
        <f t="shared" si="97"/>
        <v>2</v>
      </c>
      <c r="R346" s="5" t="str">
        <f t="shared" si="90"/>
        <v/>
      </c>
      <c r="S346" s="5" t="str">
        <f t="shared" si="91"/>
        <v/>
      </c>
      <c r="T346" s="5" t="str">
        <f t="shared" si="92"/>
        <v/>
      </c>
      <c r="U346" s="5" t="str">
        <f t="shared" si="93"/>
        <v/>
      </c>
      <c r="V346" s="5" t="str">
        <f t="shared" si="94"/>
        <v/>
      </c>
      <c r="W346" s="5" t="str">
        <f t="shared" si="95"/>
        <v/>
      </c>
    </row>
    <row r="347" spans="1:23" x14ac:dyDescent="0.25">
      <c r="A347" s="5" cm="1">
        <f t="array" ref="A347">ROUNDDOWN(
_xlfn.IFS(R347="Crafted",
L347*K347*M347*P347*S347,
R347="Inorganic",
L347*I347*M347*(N347+O347+P347)*Q347*S347,
R347="Organic",
L347*J347*M347*(N347+O347+P347)*S347,
TRUE,0),2)</f>
        <v>0</v>
      </c>
      <c r="B347" s="5" t="str">
        <f t="shared" si="82"/>
        <v/>
      </c>
      <c r="E347" s="17">
        <v>0</v>
      </c>
      <c r="F347" s="17">
        <v>0</v>
      </c>
      <c r="G347" s="17">
        <v>0</v>
      </c>
      <c r="I347" s="5" t="str">
        <f t="shared" si="83"/>
        <v/>
      </c>
      <c r="J347" s="5" t="str">
        <f t="shared" si="84"/>
        <v/>
      </c>
      <c r="K347" s="5" t="str">
        <f t="shared" si="85"/>
        <v/>
      </c>
      <c r="L347" s="5" t="str">
        <f t="shared" si="86"/>
        <v/>
      </c>
      <c r="M347" s="5">
        <f t="shared" si="96"/>
        <v>1</v>
      </c>
      <c r="N347" s="5">
        <f t="shared" si="87"/>
        <v>0</v>
      </c>
      <c r="O347" s="5">
        <f t="shared" si="88"/>
        <v>0</v>
      </c>
      <c r="P347" s="5">
        <f t="shared" si="89"/>
        <v>0</v>
      </c>
      <c r="Q347" s="5">
        <f t="shared" si="97"/>
        <v>2</v>
      </c>
      <c r="R347" s="5" t="str">
        <f t="shared" si="90"/>
        <v/>
      </c>
      <c r="S347" s="5" t="str">
        <f t="shared" si="91"/>
        <v/>
      </c>
      <c r="T347" s="5" t="str">
        <f t="shared" si="92"/>
        <v/>
      </c>
      <c r="U347" s="5" t="str">
        <f t="shared" si="93"/>
        <v/>
      </c>
      <c r="V347" s="5" t="str">
        <f t="shared" si="94"/>
        <v/>
      </c>
      <c r="W347" s="5" t="str">
        <f t="shared" si="95"/>
        <v/>
      </c>
    </row>
    <row r="348" spans="1:23" x14ac:dyDescent="0.25">
      <c r="A348" s="5" cm="1">
        <f t="array" ref="A348">ROUNDDOWN(
_xlfn.IFS(R348="Crafted",
L348*K348*M348*P348*S348,
R348="Inorganic",
L348*I348*M348*(N348+O348+P348)*Q348*S348,
R348="Organic",
L348*J348*M348*(N348+O348+P348)*S348,
TRUE,0),2)</f>
        <v>0</v>
      </c>
      <c r="B348" s="5" t="str">
        <f t="shared" si="82"/>
        <v/>
      </c>
      <c r="E348" s="17">
        <v>0</v>
      </c>
      <c r="F348" s="17">
        <v>0</v>
      </c>
      <c r="G348" s="17">
        <v>0</v>
      </c>
      <c r="I348" s="5" t="str">
        <f t="shared" si="83"/>
        <v/>
      </c>
      <c r="J348" s="5" t="str">
        <f t="shared" si="84"/>
        <v/>
      </c>
      <c r="K348" s="5" t="str">
        <f t="shared" si="85"/>
        <v/>
      </c>
      <c r="L348" s="5" t="str">
        <f t="shared" si="86"/>
        <v/>
      </c>
      <c r="M348" s="5">
        <f t="shared" si="96"/>
        <v>1</v>
      </c>
      <c r="N348" s="5">
        <f t="shared" si="87"/>
        <v>0</v>
      </c>
      <c r="O348" s="5">
        <f t="shared" si="88"/>
        <v>0</v>
      </c>
      <c r="P348" s="5">
        <f t="shared" si="89"/>
        <v>0</v>
      </c>
      <c r="Q348" s="5">
        <f t="shared" si="97"/>
        <v>2</v>
      </c>
      <c r="R348" s="5" t="str">
        <f t="shared" si="90"/>
        <v/>
      </c>
      <c r="S348" s="5" t="str">
        <f t="shared" si="91"/>
        <v/>
      </c>
      <c r="T348" s="5" t="str">
        <f t="shared" si="92"/>
        <v/>
      </c>
      <c r="U348" s="5" t="str">
        <f t="shared" si="93"/>
        <v/>
      </c>
      <c r="V348" s="5" t="str">
        <f t="shared" si="94"/>
        <v/>
      </c>
      <c r="W348" s="5" t="str">
        <f t="shared" si="95"/>
        <v/>
      </c>
    </row>
    <row r="349" spans="1:23" x14ac:dyDescent="0.25">
      <c r="A349" s="5" cm="1">
        <f t="array" ref="A349">ROUNDDOWN(
_xlfn.IFS(R349="Crafted",
L349*K349*M349*P349*S349,
R349="Inorganic",
L349*I349*M349*(N349+O349+P349)*Q349*S349,
R349="Organic",
L349*J349*M349*(N349+O349+P349)*S349,
TRUE,0),2)</f>
        <v>0</v>
      </c>
      <c r="B349" s="5" t="str">
        <f t="shared" si="82"/>
        <v/>
      </c>
      <c r="E349" s="17">
        <v>0</v>
      </c>
      <c r="F349" s="17">
        <v>0</v>
      </c>
      <c r="G349" s="17">
        <v>0</v>
      </c>
      <c r="I349" s="5" t="str">
        <f t="shared" si="83"/>
        <v/>
      </c>
      <c r="J349" s="5" t="str">
        <f t="shared" si="84"/>
        <v/>
      </c>
      <c r="K349" s="5" t="str">
        <f t="shared" si="85"/>
        <v/>
      </c>
      <c r="L349" s="5" t="str">
        <f t="shared" si="86"/>
        <v/>
      </c>
      <c r="M349" s="5">
        <f t="shared" si="96"/>
        <v>1</v>
      </c>
      <c r="N349" s="5">
        <f t="shared" si="87"/>
        <v>0</v>
      </c>
      <c r="O349" s="5">
        <f t="shared" si="88"/>
        <v>0</v>
      </c>
      <c r="P349" s="5">
        <f t="shared" si="89"/>
        <v>0</v>
      </c>
      <c r="Q349" s="5">
        <f t="shared" si="97"/>
        <v>2</v>
      </c>
      <c r="R349" s="5" t="str">
        <f t="shared" si="90"/>
        <v/>
      </c>
      <c r="S349" s="5" t="str">
        <f t="shared" si="91"/>
        <v/>
      </c>
      <c r="T349" s="5" t="str">
        <f t="shared" si="92"/>
        <v/>
      </c>
      <c r="U349" s="5" t="str">
        <f t="shared" si="93"/>
        <v/>
      </c>
      <c r="V349" s="5" t="str">
        <f t="shared" si="94"/>
        <v/>
      </c>
      <c r="W349" s="5" t="str">
        <f t="shared" si="95"/>
        <v/>
      </c>
    </row>
    <row r="350" spans="1:23" x14ac:dyDescent="0.25">
      <c r="A350" s="5" cm="1">
        <f t="array" ref="A350">ROUNDDOWN(
_xlfn.IFS(R350="Crafted",
L350*K350*M350*P350*S350,
R350="Inorganic",
L350*I350*M350*(N350+O350+P350)*Q350*S350,
R350="Organic",
L350*J350*M350*(N350+O350+P350)*S350,
TRUE,0),2)</f>
        <v>0</v>
      </c>
      <c r="B350" s="5" t="str">
        <f t="shared" si="82"/>
        <v/>
      </c>
      <c r="E350" s="17">
        <v>0</v>
      </c>
      <c r="F350" s="17">
        <v>0</v>
      </c>
      <c r="G350" s="17">
        <v>0</v>
      </c>
      <c r="I350" s="5" t="str">
        <f t="shared" si="83"/>
        <v/>
      </c>
      <c r="J350" s="5" t="str">
        <f t="shared" si="84"/>
        <v/>
      </c>
      <c r="K350" s="5" t="str">
        <f t="shared" si="85"/>
        <v/>
      </c>
      <c r="L350" s="5" t="str">
        <f t="shared" si="86"/>
        <v/>
      </c>
      <c r="M350" s="5">
        <f t="shared" si="96"/>
        <v>1</v>
      </c>
      <c r="N350" s="5">
        <f t="shared" si="87"/>
        <v>0</v>
      </c>
      <c r="O350" s="5">
        <f t="shared" si="88"/>
        <v>0</v>
      </c>
      <c r="P350" s="5">
        <f t="shared" si="89"/>
        <v>0</v>
      </c>
      <c r="Q350" s="5">
        <f t="shared" si="97"/>
        <v>2</v>
      </c>
      <c r="R350" s="5" t="str">
        <f t="shared" si="90"/>
        <v/>
      </c>
      <c r="S350" s="5" t="str">
        <f t="shared" si="91"/>
        <v/>
      </c>
      <c r="T350" s="5" t="str">
        <f t="shared" si="92"/>
        <v/>
      </c>
      <c r="U350" s="5" t="str">
        <f t="shared" si="93"/>
        <v/>
      </c>
      <c r="V350" s="5" t="str">
        <f t="shared" si="94"/>
        <v/>
      </c>
      <c r="W350" s="5" t="str">
        <f t="shared" si="95"/>
        <v/>
      </c>
    </row>
    <row r="351" spans="1:23" x14ac:dyDescent="0.25">
      <c r="A351" s="5" cm="1">
        <f t="array" ref="A351">ROUNDDOWN(
_xlfn.IFS(R351="Crafted",
L351*K351*M351*P351*S351,
R351="Inorganic",
L351*I351*M351*(N351+O351+P351)*Q351*S351,
R351="Organic",
L351*J351*M351*(N351+O351+P351)*S351,
TRUE,0),2)</f>
        <v>0</v>
      </c>
      <c r="B351" s="5" t="str">
        <f t="shared" si="82"/>
        <v/>
      </c>
      <c r="E351" s="17">
        <v>0</v>
      </c>
      <c r="F351" s="17">
        <v>0</v>
      </c>
      <c r="G351" s="17">
        <v>0</v>
      </c>
      <c r="I351" s="5" t="str">
        <f t="shared" si="83"/>
        <v/>
      </c>
      <c r="J351" s="5" t="str">
        <f t="shared" si="84"/>
        <v/>
      </c>
      <c r="K351" s="5" t="str">
        <f t="shared" si="85"/>
        <v/>
      </c>
      <c r="L351" s="5" t="str">
        <f t="shared" si="86"/>
        <v/>
      </c>
      <c r="M351" s="5">
        <f t="shared" si="96"/>
        <v>1</v>
      </c>
      <c r="N351" s="5">
        <f t="shared" si="87"/>
        <v>0</v>
      </c>
      <c r="O351" s="5">
        <f t="shared" si="88"/>
        <v>0</v>
      </c>
      <c r="P351" s="5">
        <f t="shared" si="89"/>
        <v>0</v>
      </c>
      <c r="Q351" s="5">
        <f t="shared" si="97"/>
        <v>2</v>
      </c>
      <c r="R351" s="5" t="str">
        <f t="shared" si="90"/>
        <v/>
      </c>
      <c r="S351" s="5" t="str">
        <f t="shared" si="91"/>
        <v/>
      </c>
      <c r="T351" s="5" t="str">
        <f t="shared" si="92"/>
        <v/>
      </c>
      <c r="U351" s="5" t="str">
        <f t="shared" si="93"/>
        <v/>
      </c>
      <c r="V351" s="5" t="str">
        <f t="shared" si="94"/>
        <v/>
      </c>
      <c r="W351" s="5" t="str">
        <f t="shared" si="95"/>
        <v/>
      </c>
    </row>
    <row r="352" spans="1:23" x14ac:dyDescent="0.25">
      <c r="A352" s="5" cm="1">
        <f t="array" ref="A352">ROUNDDOWN(
_xlfn.IFS(R352="Crafted",
L352*K352*M352*P352*S352,
R352="Inorganic",
L352*I352*M352*(N352+O352+P352)*Q352*S352,
R352="Organic",
L352*J352*M352*(N352+O352+P352)*S352,
TRUE,0),2)</f>
        <v>0</v>
      </c>
      <c r="B352" s="5" t="str">
        <f t="shared" si="82"/>
        <v/>
      </c>
      <c r="E352" s="17">
        <v>0</v>
      </c>
      <c r="F352" s="17">
        <v>0</v>
      </c>
      <c r="G352" s="17">
        <v>0</v>
      </c>
      <c r="I352" s="5" t="str">
        <f t="shared" si="83"/>
        <v/>
      </c>
      <c r="J352" s="5" t="str">
        <f t="shared" si="84"/>
        <v/>
      </c>
      <c r="K352" s="5" t="str">
        <f t="shared" si="85"/>
        <v/>
      </c>
      <c r="L352" s="5" t="str">
        <f t="shared" si="86"/>
        <v/>
      </c>
      <c r="M352" s="5">
        <f t="shared" si="96"/>
        <v>1</v>
      </c>
      <c r="N352" s="5">
        <f t="shared" si="87"/>
        <v>0</v>
      </c>
      <c r="O352" s="5">
        <f t="shared" si="88"/>
        <v>0</v>
      </c>
      <c r="P352" s="5">
        <f t="shared" si="89"/>
        <v>0</v>
      </c>
      <c r="Q352" s="5">
        <f t="shared" si="97"/>
        <v>2</v>
      </c>
      <c r="R352" s="5" t="str">
        <f t="shared" si="90"/>
        <v/>
      </c>
      <c r="S352" s="5" t="str">
        <f t="shared" si="91"/>
        <v/>
      </c>
      <c r="T352" s="5" t="str">
        <f t="shared" si="92"/>
        <v/>
      </c>
      <c r="U352" s="5" t="str">
        <f t="shared" si="93"/>
        <v/>
      </c>
      <c r="V352" s="5" t="str">
        <f t="shared" si="94"/>
        <v/>
      </c>
      <c r="W352" s="5" t="str">
        <f t="shared" si="95"/>
        <v/>
      </c>
    </row>
    <row r="353" spans="1:23" x14ac:dyDescent="0.25">
      <c r="A353" s="5" cm="1">
        <f t="array" ref="A353">ROUNDDOWN(
_xlfn.IFS(R353="Crafted",
L353*K353*M353*P353*S353,
R353="Inorganic",
L353*I353*M353*(N353+O353+P353)*Q353*S353,
R353="Organic",
L353*J353*M353*(N353+O353+P353)*S353,
TRUE,0),2)</f>
        <v>0</v>
      </c>
      <c r="B353" s="5" t="str">
        <f t="shared" si="82"/>
        <v/>
      </c>
      <c r="E353" s="17">
        <v>0</v>
      </c>
      <c r="F353" s="17">
        <v>0</v>
      </c>
      <c r="G353" s="17">
        <v>0</v>
      </c>
      <c r="I353" s="5" t="str">
        <f t="shared" si="83"/>
        <v/>
      </c>
      <c r="J353" s="5" t="str">
        <f t="shared" si="84"/>
        <v/>
      </c>
      <c r="K353" s="5" t="str">
        <f t="shared" si="85"/>
        <v/>
      </c>
      <c r="L353" s="5" t="str">
        <f t="shared" si="86"/>
        <v/>
      </c>
      <c r="M353" s="5">
        <f t="shared" si="96"/>
        <v>1</v>
      </c>
      <c r="N353" s="5">
        <f t="shared" si="87"/>
        <v>0</v>
      </c>
      <c r="O353" s="5">
        <f t="shared" si="88"/>
        <v>0</v>
      </c>
      <c r="P353" s="5">
        <f t="shared" si="89"/>
        <v>0</v>
      </c>
      <c r="Q353" s="5">
        <f t="shared" si="97"/>
        <v>2</v>
      </c>
      <c r="R353" s="5" t="str">
        <f t="shared" si="90"/>
        <v/>
      </c>
      <c r="S353" s="5" t="str">
        <f t="shared" si="91"/>
        <v/>
      </c>
      <c r="T353" s="5" t="str">
        <f t="shared" si="92"/>
        <v/>
      </c>
      <c r="U353" s="5" t="str">
        <f t="shared" si="93"/>
        <v/>
      </c>
      <c r="V353" s="5" t="str">
        <f t="shared" si="94"/>
        <v/>
      </c>
      <c r="W353" s="5" t="str">
        <f t="shared" si="95"/>
        <v/>
      </c>
    </row>
    <row r="354" spans="1:23" x14ac:dyDescent="0.25">
      <c r="A354" s="5" cm="1">
        <f t="array" ref="A354">ROUNDDOWN(
_xlfn.IFS(R354="Crafted",
L354*K354*M354*P354*S354,
R354="Inorganic",
L354*I354*M354*(N354+O354+P354)*Q354*S354,
R354="Organic",
L354*J354*M354*(N354+O354+P354)*S354,
TRUE,0),2)</f>
        <v>0</v>
      </c>
      <c r="B354" s="5" t="str">
        <f t="shared" si="82"/>
        <v/>
      </c>
      <c r="E354" s="17">
        <v>0</v>
      </c>
      <c r="F354" s="17">
        <v>0</v>
      </c>
      <c r="G354" s="17">
        <v>0</v>
      </c>
      <c r="I354" s="5" t="str">
        <f t="shared" si="83"/>
        <v/>
      </c>
      <c r="J354" s="5" t="str">
        <f t="shared" si="84"/>
        <v/>
      </c>
      <c r="K354" s="5" t="str">
        <f t="shared" si="85"/>
        <v/>
      </c>
      <c r="L354" s="5" t="str">
        <f t="shared" si="86"/>
        <v/>
      </c>
      <c r="M354" s="5">
        <f t="shared" si="96"/>
        <v>1</v>
      </c>
      <c r="N354" s="5">
        <f t="shared" si="87"/>
        <v>0</v>
      </c>
      <c r="O354" s="5">
        <f t="shared" si="88"/>
        <v>0</v>
      </c>
      <c r="P354" s="5">
        <f t="shared" si="89"/>
        <v>0</v>
      </c>
      <c r="Q354" s="5">
        <f t="shared" si="97"/>
        <v>2</v>
      </c>
      <c r="R354" s="5" t="str">
        <f t="shared" si="90"/>
        <v/>
      </c>
      <c r="S354" s="5" t="str">
        <f t="shared" si="91"/>
        <v/>
      </c>
      <c r="T354" s="5" t="str">
        <f t="shared" si="92"/>
        <v/>
      </c>
      <c r="U354" s="5" t="str">
        <f t="shared" si="93"/>
        <v/>
      </c>
      <c r="V354" s="5" t="str">
        <f t="shared" si="94"/>
        <v/>
      </c>
      <c r="W354" s="5" t="str">
        <f t="shared" si="95"/>
        <v/>
      </c>
    </row>
    <row r="355" spans="1:23" x14ac:dyDescent="0.25">
      <c r="A355" s="5" cm="1">
        <f t="array" ref="A355">ROUNDDOWN(
_xlfn.IFS(R355="Crafted",
L355*K355*M355*P355*S355,
R355="Inorganic",
L355*I355*M355*(N355+O355+P355)*Q355*S355,
R355="Organic",
L355*J355*M355*(N355+O355+P355)*S355,
TRUE,0),2)</f>
        <v>0</v>
      </c>
      <c r="B355" s="5" t="str">
        <f t="shared" si="82"/>
        <v/>
      </c>
      <c r="E355" s="17">
        <v>0</v>
      </c>
      <c r="F355" s="17">
        <v>0</v>
      </c>
      <c r="G355" s="17">
        <v>0</v>
      </c>
      <c r="I355" s="5" t="str">
        <f t="shared" si="83"/>
        <v/>
      </c>
      <c r="J355" s="5" t="str">
        <f t="shared" si="84"/>
        <v/>
      </c>
      <c r="K355" s="5" t="str">
        <f t="shared" si="85"/>
        <v/>
      </c>
      <c r="L355" s="5" t="str">
        <f t="shared" si="86"/>
        <v/>
      </c>
      <c r="M355" s="5">
        <f t="shared" si="96"/>
        <v>1</v>
      </c>
      <c r="N355" s="5">
        <f t="shared" si="87"/>
        <v>0</v>
      </c>
      <c r="O355" s="5">
        <f t="shared" si="88"/>
        <v>0</v>
      </c>
      <c r="P355" s="5">
        <f t="shared" si="89"/>
        <v>0</v>
      </c>
      <c r="Q355" s="5">
        <f t="shared" si="97"/>
        <v>2</v>
      </c>
      <c r="R355" s="5" t="str">
        <f t="shared" si="90"/>
        <v/>
      </c>
      <c r="S355" s="5" t="str">
        <f t="shared" si="91"/>
        <v/>
      </c>
      <c r="T355" s="5" t="str">
        <f t="shared" si="92"/>
        <v/>
      </c>
      <c r="U355" s="5" t="str">
        <f t="shared" si="93"/>
        <v/>
      </c>
      <c r="V355" s="5" t="str">
        <f t="shared" si="94"/>
        <v/>
      </c>
      <c r="W355" s="5" t="str">
        <f t="shared" si="95"/>
        <v/>
      </c>
    </row>
    <row r="356" spans="1:23" x14ac:dyDescent="0.25">
      <c r="A356" s="5" cm="1">
        <f t="array" ref="A356">ROUNDDOWN(
_xlfn.IFS(R356="Crafted",
L356*K356*M356*P356*S356,
R356="Inorganic",
L356*I356*M356*(N356+O356+P356)*Q356*S356,
R356="Organic",
L356*J356*M356*(N356+O356+P356)*S356,
TRUE,0),2)</f>
        <v>0</v>
      </c>
      <c r="B356" s="5" t="str">
        <f t="shared" si="82"/>
        <v/>
      </c>
      <c r="E356" s="17">
        <v>0</v>
      </c>
      <c r="F356" s="17">
        <v>0</v>
      </c>
      <c r="G356" s="17">
        <v>0</v>
      </c>
      <c r="I356" s="5" t="str">
        <f t="shared" si="83"/>
        <v/>
      </c>
      <c r="J356" s="5" t="str">
        <f t="shared" si="84"/>
        <v/>
      </c>
      <c r="K356" s="5" t="str">
        <f t="shared" si="85"/>
        <v/>
      </c>
      <c r="L356" s="5" t="str">
        <f t="shared" si="86"/>
        <v/>
      </c>
      <c r="M356" s="5">
        <f t="shared" si="96"/>
        <v>1</v>
      </c>
      <c r="N356" s="5">
        <f t="shared" si="87"/>
        <v>0</v>
      </c>
      <c r="O356" s="5">
        <f t="shared" si="88"/>
        <v>0</v>
      </c>
      <c r="P356" s="5">
        <f t="shared" si="89"/>
        <v>0</v>
      </c>
      <c r="Q356" s="5">
        <f t="shared" si="97"/>
        <v>2</v>
      </c>
      <c r="R356" s="5" t="str">
        <f t="shared" si="90"/>
        <v/>
      </c>
      <c r="S356" s="5" t="str">
        <f t="shared" si="91"/>
        <v/>
      </c>
      <c r="T356" s="5" t="str">
        <f t="shared" si="92"/>
        <v/>
      </c>
      <c r="U356" s="5" t="str">
        <f t="shared" si="93"/>
        <v/>
      </c>
      <c r="V356" s="5" t="str">
        <f t="shared" si="94"/>
        <v/>
      </c>
      <c r="W356" s="5" t="str">
        <f t="shared" si="95"/>
        <v/>
      </c>
    </row>
    <row r="357" spans="1:23" x14ac:dyDescent="0.25">
      <c r="A357" s="5" cm="1">
        <f t="array" ref="A357">ROUNDDOWN(
_xlfn.IFS(R357="Crafted",
L357*K357*M357*P357*S357,
R357="Inorganic",
L357*I357*M357*(N357+O357+P357)*Q357*S357,
R357="Organic",
L357*J357*M357*(N357+O357+P357)*S357,
TRUE,0),2)</f>
        <v>0</v>
      </c>
      <c r="B357" s="5" t="str">
        <f t="shared" si="82"/>
        <v/>
      </c>
      <c r="E357" s="17">
        <v>0</v>
      </c>
      <c r="F357" s="17">
        <v>0</v>
      </c>
      <c r="G357" s="17">
        <v>0</v>
      </c>
      <c r="I357" s="5" t="str">
        <f t="shared" si="83"/>
        <v/>
      </c>
      <c r="J357" s="5" t="str">
        <f t="shared" si="84"/>
        <v/>
      </c>
      <c r="K357" s="5" t="str">
        <f t="shared" si="85"/>
        <v/>
      </c>
      <c r="L357" s="5" t="str">
        <f t="shared" si="86"/>
        <v/>
      </c>
      <c r="M357" s="5">
        <f t="shared" si="96"/>
        <v>1</v>
      </c>
      <c r="N357" s="5">
        <f t="shared" si="87"/>
        <v>0</v>
      </c>
      <c r="O357" s="5">
        <f t="shared" si="88"/>
        <v>0</v>
      </c>
      <c r="P357" s="5">
        <f t="shared" si="89"/>
        <v>0</v>
      </c>
      <c r="Q357" s="5">
        <f t="shared" si="97"/>
        <v>2</v>
      </c>
      <c r="R357" s="5" t="str">
        <f t="shared" si="90"/>
        <v/>
      </c>
      <c r="S357" s="5" t="str">
        <f t="shared" si="91"/>
        <v/>
      </c>
      <c r="T357" s="5" t="str">
        <f t="shared" si="92"/>
        <v/>
      </c>
      <c r="U357" s="5" t="str">
        <f t="shared" si="93"/>
        <v/>
      </c>
      <c r="V357" s="5" t="str">
        <f t="shared" si="94"/>
        <v/>
      </c>
      <c r="W357" s="5" t="str">
        <f t="shared" si="95"/>
        <v/>
      </c>
    </row>
    <row r="358" spans="1:23" x14ac:dyDescent="0.25">
      <c r="A358" s="5" cm="1">
        <f t="array" ref="A358">ROUNDDOWN(
_xlfn.IFS(R358="Crafted",
L358*K358*M358*P358*S358,
R358="Inorganic",
L358*I358*M358*(N358+O358+P358)*Q358*S358,
R358="Organic",
L358*J358*M358*(N358+O358+P358)*S358,
TRUE,0),2)</f>
        <v>0</v>
      </c>
      <c r="B358" s="5" t="str">
        <f t="shared" si="82"/>
        <v/>
      </c>
      <c r="E358" s="17">
        <v>0</v>
      </c>
      <c r="F358" s="17">
        <v>0</v>
      </c>
      <c r="G358" s="17">
        <v>0</v>
      </c>
      <c r="I358" s="5" t="str">
        <f t="shared" si="83"/>
        <v/>
      </c>
      <c r="J358" s="5" t="str">
        <f t="shared" si="84"/>
        <v/>
      </c>
      <c r="K358" s="5" t="str">
        <f t="shared" si="85"/>
        <v/>
      </c>
      <c r="L358" s="5" t="str">
        <f t="shared" si="86"/>
        <v/>
      </c>
      <c r="M358" s="5">
        <f t="shared" si="96"/>
        <v>1</v>
      </c>
      <c r="N358" s="5">
        <f t="shared" si="87"/>
        <v>0</v>
      </c>
      <c r="O358" s="5">
        <f t="shared" si="88"/>
        <v>0</v>
      </c>
      <c r="P358" s="5">
        <f t="shared" si="89"/>
        <v>0</v>
      </c>
      <c r="Q358" s="5">
        <f t="shared" si="97"/>
        <v>2</v>
      </c>
      <c r="R358" s="5" t="str">
        <f t="shared" si="90"/>
        <v/>
      </c>
      <c r="S358" s="5" t="str">
        <f t="shared" si="91"/>
        <v/>
      </c>
      <c r="T358" s="5" t="str">
        <f t="shared" si="92"/>
        <v/>
      </c>
      <c r="U358" s="5" t="str">
        <f t="shared" si="93"/>
        <v/>
      </c>
      <c r="V358" s="5" t="str">
        <f t="shared" si="94"/>
        <v/>
      </c>
      <c r="W358" s="5" t="str">
        <f t="shared" si="95"/>
        <v/>
      </c>
    </row>
    <row r="359" spans="1:23" x14ac:dyDescent="0.25">
      <c r="A359" s="5" cm="1">
        <f t="array" ref="A359">ROUNDDOWN(
_xlfn.IFS(R359="Crafted",
L359*K359*M359*P359*S359,
R359="Inorganic",
L359*I359*M359*(N359+O359+P359)*Q359*S359,
R359="Organic",
L359*J359*M359*(N359+O359+P359)*S359,
TRUE,0),2)</f>
        <v>0</v>
      </c>
      <c r="B359" s="5" t="str">
        <f t="shared" si="82"/>
        <v/>
      </c>
      <c r="E359" s="17">
        <v>0</v>
      </c>
      <c r="F359" s="17">
        <v>0</v>
      </c>
      <c r="G359" s="17">
        <v>0</v>
      </c>
      <c r="I359" s="5" t="str">
        <f t="shared" si="83"/>
        <v/>
      </c>
      <c r="J359" s="5" t="str">
        <f t="shared" si="84"/>
        <v/>
      </c>
      <c r="K359" s="5" t="str">
        <f t="shared" si="85"/>
        <v/>
      </c>
      <c r="L359" s="5" t="str">
        <f t="shared" si="86"/>
        <v/>
      </c>
      <c r="M359" s="5">
        <f t="shared" si="96"/>
        <v>1</v>
      </c>
      <c r="N359" s="5">
        <f t="shared" si="87"/>
        <v>0</v>
      </c>
      <c r="O359" s="5">
        <f t="shared" si="88"/>
        <v>0</v>
      </c>
      <c r="P359" s="5">
        <f t="shared" si="89"/>
        <v>0</v>
      </c>
      <c r="Q359" s="5">
        <f t="shared" si="97"/>
        <v>2</v>
      </c>
      <c r="R359" s="5" t="str">
        <f t="shared" si="90"/>
        <v/>
      </c>
      <c r="S359" s="5" t="str">
        <f t="shared" si="91"/>
        <v/>
      </c>
      <c r="T359" s="5" t="str">
        <f t="shared" si="92"/>
        <v/>
      </c>
      <c r="U359" s="5" t="str">
        <f t="shared" si="93"/>
        <v/>
      </c>
      <c r="V359" s="5" t="str">
        <f t="shared" si="94"/>
        <v/>
      </c>
      <c r="W359" s="5" t="str">
        <f t="shared" si="95"/>
        <v/>
      </c>
    </row>
    <row r="360" spans="1:23" x14ac:dyDescent="0.25">
      <c r="A360" s="5" cm="1">
        <f t="array" ref="A360">ROUNDDOWN(
_xlfn.IFS(R360="Crafted",
L360*K360*M360*P360*S360,
R360="Inorganic",
L360*I360*M360*(N360+O360+P360)*Q360*S360,
R360="Organic",
L360*J360*M360*(N360+O360+P360)*S360,
TRUE,0),2)</f>
        <v>0</v>
      </c>
      <c r="B360" s="5" t="str">
        <f t="shared" si="82"/>
        <v/>
      </c>
      <c r="E360" s="17">
        <v>0</v>
      </c>
      <c r="F360" s="17">
        <v>0</v>
      </c>
      <c r="G360" s="17">
        <v>0</v>
      </c>
      <c r="I360" s="5" t="str">
        <f t="shared" si="83"/>
        <v/>
      </c>
      <c r="J360" s="5" t="str">
        <f t="shared" si="84"/>
        <v/>
      </c>
      <c r="K360" s="5" t="str">
        <f t="shared" si="85"/>
        <v/>
      </c>
      <c r="L360" s="5" t="str">
        <f t="shared" si="86"/>
        <v/>
      </c>
      <c r="M360" s="5">
        <f t="shared" si="96"/>
        <v>1</v>
      </c>
      <c r="N360" s="5">
        <f t="shared" si="87"/>
        <v>0</v>
      </c>
      <c r="O360" s="5">
        <f t="shared" si="88"/>
        <v>0</v>
      </c>
      <c r="P360" s="5">
        <f t="shared" si="89"/>
        <v>0</v>
      </c>
      <c r="Q360" s="5">
        <f t="shared" si="97"/>
        <v>2</v>
      </c>
      <c r="R360" s="5" t="str">
        <f t="shared" si="90"/>
        <v/>
      </c>
      <c r="S360" s="5" t="str">
        <f t="shared" si="91"/>
        <v/>
      </c>
      <c r="T360" s="5" t="str">
        <f t="shared" si="92"/>
        <v/>
      </c>
      <c r="U360" s="5" t="str">
        <f t="shared" si="93"/>
        <v/>
      </c>
      <c r="V360" s="5" t="str">
        <f t="shared" si="94"/>
        <v/>
      </c>
      <c r="W360" s="5" t="str">
        <f t="shared" si="95"/>
        <v/>
      </c>
    </row>
    <row r="361" spans="1:23" x14ac:dyDescent="0.25">
      <c r="A361" s="5" cm="1">
        <f t="array" ref="A361">ROUNDDOWN(
_xlfn.IFS(R361="Crafted",
L361*K361*M361*P361*S361,
R361="Inorganic",
L361*I361*M361*(N361+O361+P361)*Q361*S361,
R361="Organic",
L361*J361*M361*(N361+O361+P361)*S361,
TRUE,0),2)</f>
        <v>0</v>
      </c>
      <c r="B361" s="5" t="str">
        <f t="shared" si="82"/>
        <v/>
      </c>
      <c r="E361" s="17">
        <v>0</v>
      </c>
      <c r="F361" s="17">
        <v>0</v>
      </c>
      <c r="G361" s="17">
        <v>0</v>
      </c>
      <c r="I361" s="5" t="str">
        <f t="shared" si="83"/>
        <v/>
      </c>
      <c r="J361" s="5" t="str">
        <f t="shared" si="84"/>
        <v/>
      </c>
      <c r="K361" s="5" t="str">
        <f t="shared" si="85"/>
        <v/>
      </c>
      <c r="L361" s="5" t="str">
        <f t="shared" si="86"/>
        <v/>
      </c>
      <c r="M361" s="5">
        <f t="shared" si="96"/>
        <v>1</v>
      </c>
      <c r="N361" s="5">
        <f t="shared" si="87"/>
        <v>0</v>
      </c>
      <c r="O361" s="5">
        <f t="shared" si="88"/>
        <v>0</v>
      </c>
      <c r="P361" s="5">
        <f t="shared" si="89"/>
        <v>0</v>
      </c>
      <c r="Q361" s="5">
        <f t="shared" si="97"/>
        <v>2</v>
      </c>
      <c r="R361" s="5" t="str">
        <f t="shared" si="90"/>
        <v/>
      </c>
      <c r="S361" s="5" t="str">
        <f t="shared" si="91"/>
        <v/>
      </c>
      <c r="T361" s="5" t="str">
        <f t="shared" si="92"/>
        <v/>
      </c>
      <c r="U361" s="5" t="str">
        <f t="shared" si="93"/>
        <v/>
      </c>
      <c r="V361" s="5" t="str">
        <f t="shared" si="94"/>
        <v/>
      </c>
      <c r="W361" s="5" t="str">
        <f t="shared" si="95"/>
        <v/>
      </c>
    </row>
    <row r="362" spans="1:23" x14ac:dyDescent="0.25">
      <c r="A362" s="5" cm="1">
        <f t="array" ref="A362">ROUNDDOWN(
_xlfn.IFS(R362="Crafted",
L362*K362*M362*P362*S362,
R362="Inorganic",
L362*I362*M362*(N362+O362+P362)*Q362*S362,
R362="Organic",
L362*J362*M362*(N362+O362+P362)*S362,
TRUE,0),2)</f>
        <v>0</v>
      </c>
      <c r="B362" s="5" t="str">
        <f t="shared" si="82"/>
        <v/>
      </c>
      <c r="E362" s="17">
        <v>0</v>
      </c>
      <c r="F362" s="17">
        <v>0</v>
      </c>
      <c r="G362" s="17">
        <v>0</v>
      </c>
      <c r="I362" s="5" t="str">
        <f t="shared" si="83"/>
        <v/>
      </c>
      <c r="J362" s="5" t="str">
        <f t="shared" si="84"/>
        <v/>
      </c>
      <c r="K362" s="5" t="str">
        <f t="shared" si="85"/>
        <v/>
      </c>
      <c r="L362" s="5" t="str">
        <f t="shared" si="86"/>
        <v/>
      </c>
      <c r="M362" s="5">
        <f t="shared" si="96"/>
        <v>1</v>
      </c>
      <c r="N362" s="5">
        <f t="shared" si="87"/>
        <v>0</v>
      </c>
      <c r="O362" s="5">
        <f t="shared" si="88"/>
        <v>0</v>
      </c>
      <c r="P362" s="5">
        <f t="shared" si="89"/>
        <v>0</v>
      </c>
      <c r="Q362" s="5">
        <f t="shared" si="97"/>
        <v>2</v>
      </c>
      <c r="R362" s="5" t="str">
        <f t="shared" si="90"/>
        <v/>
      </c>
      <c r="S362" s="5" t="str">
        <f t="shared" si="91"/>
        <v/>
      </c>
      <c r="T362" s="5" t="str">
        <f t="shared" si="92"/>
        <v/>
      </c>
      <c r="U362" s="5" t="str">
        <f t="shared" si="93"/>
        <v/>
      </c>
      <c r="V362" s="5" t="str">
        <f t="shared" si="94"/>
        <v/>
      </c>
      <c r="W362" s="5" t="str">
        <f t="shared" si="95"/>
        <v/>
      </c>
    </row>
    <row r="363" spans="1:23" x14ac:dyDescent="0.25">
      <c r="A363" s="5" cm="1">
        <f t="array" ref="A363">ROUNDDOWN(
_xlfn.IFS(R363="Crafted",
L363*K363*M363*P363*S363,
R363="Inorganic",
L363*I363*M363*(N363+O363+P363)*Q363*S363,
R363="Organic",
L363*J363*M363*(N363+O363+P363)*S363,
TRUE,0),2)</f>
        <v>0</v>
      </c>
      <c r="B363" s="5" t="str">
        <f t="shared" si="82"/>
        <v/>
      </c>
      <c r="E363" s="17">
        <v>0</v>
      </c>
      <c r="F363" s="17">
        <v>0</v>
      </c>
      <c r="G363" s="17">
        <v>0</v>
      </c>
      <c r="I363" s="5" t="str">
        <f t="shared" si="83"/>
        <v/>
      </c>
      <c r="J363" s="5" t="str">
        <f t="shared" si="84"/>
        <v/>
      </c>
      <c r="K363" s="5" t="str">
        <f t="shared" si="85"/>
        <v/>
      </c>
      <c r="L363" s="5" t="str">
        <f t="shared" si="86"/>
        <v/>
      </c>
      <c r="M363" s="5">
        <f t="shared" si="96"/>
        <v>1</v>
      </c>
      <c r="N363" s="5">
        <f t="shared" si="87"/>
        <v>0</v>
      </c>
      <c r="O363" s="5">
        <f t="shared" si="88"/>
        <v>0</v>
      </c>
      <c r="P363" s="5">
        <f t="shared" si="89"/>
        <v>0</v>
      </c>
      <c r="Q363" s="5">
        <f t="shared" si="97"/>
        <v>2</v>
      </c>
      <c r="R363" s="5" t="str">
        <f t="shared" si="90"/>
        <v/>
      </c>
      <c r="S363" s="5" t="str">
        <f t="shared" si="91"/>
        <v/>
      </c>
      <c r="T363" s="5" t="str">
        <f t="shared" si="92"/>
        <v/>
      </c>
      <c r="U363" s="5" t="str">
        <f t="shared" si="93"/>
        <v/>
      </c>
      <c r="V363" s="5" t="str">
        <f t="shared" si="94"/>
        <v/>
      </c>
      <c r="W363" s="5" t="str">
        <f t="shared" si="95"/>
        <v/>
      </c>
    </row>
    <row r="364" spans="1:23" x14ac:dyDescent="0.25">
      <c r="A364" s="5" cm="1">
        <f t="array" ref="A364">ROUNDDOWN(
_xlfn.IFS(R364="Crafted",
L364*K364*M364*P364*S364,
R364="Inorganic",
L364*I364*M364*(N364+O364+P364)*Q364*S364,
R364="Organic",
L364*J364*M364*(N364+O364+P364)*S364,
TRUE,0),2)</f>
        <v>0</v>
      </c>
      <c r="B364" s="5" t="str">
        <f t="shared" si="82"/>
        <v/>
      </c>
      <c r="E364" s="17">
        <v>0</v>
      </c>
      <c r="F364" s="17">
        <v>0</v>
      </c>
      <c r="G364" s="17">
        <v>0</v>
      </c>
      <c r="I364" s="5" t="str">
        <f t="shared" si="83"/>
        <v/>
      </c>
      <c r="J364" s="5" t="str">
        <f t="shared" si="84"/>
        <v/>
      </c>
      <c r="K364" s="5" t="str">
        <f t="shared" si="85"/>
        <v/>
      </c>
      <c r="L364" s="5" t="str">
        <f t="shared" si="86"/>
        <v/>
      </c>
      <c r="M364" s="5">
        <f t="shared" si="96"/>
        <v>1</v>
      </c>
      <c r="N364" s="5">
        <f t="shared" si="87"/>
        <v>0</v>
      </c>
      <c r="O364" s="5">
        <f t="shared" si="88"/>
        <v>0</v>
      </c>
      <c r="P364" s="5">
        <f t="shared" si="89"/>
        <v>0</v>
      </c>
      <c r="Q364" s="5">
        <f t="shared" si="97"/>
        <v>2</v>
      </c>
      <c r="R364" s="5" t="str">
        <f t="shared" si="90"/>
        <v/>
      </c>
      <c r="S364" s="5" t="str">
        <f t="shared" si="91"/>
        <v/>
      </c>
      <c r="T364" s="5" t="str">
        <f t="shared" si="92"/>
        <v/>
      </c>
      <c r="U364" s="5" t="str">
        <f t="shared" si="93"/>
        <v/>
      </c>
      <c r="V364" s="5" t="str">
        <f t="shared" si="94"/>
        <v/>
      </c>
      <c r="W364" s="5" t="str">
        <f t="shared" si="95"/>
        <v/>
      </c>
    </row>
    <row r="365" spans="1:23" x14ac:dyDescent="0.25">
      <c r="A365" s="5" cm="1">
        <f t="array" ref="A365">ROUNDDOWN(
_xlfn.IFS(R365="Crafted",
L365*K365*M365*P365*S365,
R365="Inorganic",
L365*I365*M365*(N365+O365+P365)*Q365*S365,
R365="Organic",
L365*J365*M365*(N365+O365+P365)*S365,
TRUE,0),2)</f>
        <v>0</v>
      </c>
      <c r="B365" s="5" t="str">
        <f t="shared" si="82"/>
        <v/>
      </c>
      <c r="E365" s="17">
        <v>0</v>
      </c>
      <c r="F365" s="17">
        <v>0</v>
      </c>
      <c r="G365" s="17">
        <v>0</v>
      </c>
      <c r="I365" s="5" t="str">
        <f t="shared" si="83"/>
        <v/>
      </c>
      <c r="J365" s="5" t="str">
        <f t="shared" si="84"/>
        <v/>
      </c>
      <c r="K365" s="5" t="str">
        <f t="shared" si="85"/>
        <v/>
      </c>
      <c r="L365" s="5" t="str">
        <f t="shared" si="86"/>
        <v/>
      </c>
      <c r="M365" s="5">
        <f t="shared" si="96"/>
        <v>1</v>
      </c>
      <c r="N365" s="5">
        <f t="shared" si="87"/>
        <v>0</v>
      </c>
      <c r="O365" s="5">
        <f t="shared" si="88"/>
        <v>0</v>
      </c>
      <c r="P365" s="5">
        <f t="shared" si="89"/>
        <v>0</v>
      </c>
      <c r="Q365" s="5">
        <f t="shared" si="97"/>
        <v>2</v>
      </c>
      <c r="R365" s="5" t="str">
        <f t="shared" si="90"/>
        <v/>
      </c>
      <c r="S365" s="5" t="str">
        <f t="shared" si="91"/>
        <v/>
      </c>
      <c r="T365" s="5" t="str">
        <f t="shared" si="92"/>
        <v/>
      </c>
      <c r="U365" s="5" t="str">
        <f t="shared" si="93"/>
        <v/>
      </c>
      <c r="V365" s="5" t="str">
        <f t="shared" si="94"/>
        <v/>
      </c>
      <c r="W365" s="5" t="str">
        <f t="shared" si="95"/>
        <v/>
      </c>
    </row>
    <row r="366" spans="1:23" x14ac:dyDescent="0.25">
      <c r="A366" s="5" cm="1">
        <f t="array" ref="A366">ROUNDDOWN(
_xlfn.IFS(R366="Crafted",
L366*K366*M366*P366*S366,
R366="Inorganic",
L366*I366*M366*(N366+O366+P366)*Q366*S366,
R366="Organic",
L366*J366*M366*(N366+O366+P366)*S366,
TRUE,0),2)</f>
        <v>0</v>
      </c>
      <c r="B366" s="5" t="str">
        <f t="shared" si="82"/>
        <v/>
      </c>
      <c r="E366" s="17">
        <v>0</v>
      </c>
      <c r="F366" s="17">
        <v>0</v>
      </c>
      <c r="G366" s="17">
        <v>0</v>
      </c>
      <c r="I366" s="5" t="str">
        <f t="shared" si="83"/>
        <v/>
      </c>
      <c r="J366" s="5" t="str">
        <f t="shared" si="84"/>
        <v/>
      </c>
      <c r="K366" s="5" t="str">
        <f t="shared" si="85"/>
        <v/>
      </c>
      <c r="L366" s="5" t="str">
        <f t="shared" si="86"/>
        <v/>
      </c>
      <c r="M366" s="5">
        <f t="shared" si="96"/>
        <v>1</v>
      </c>
      <c r="N366" s="5">
        <f t="shared" si="87"/>
        <v>0</v>
      </c>
      <c r="O366" s="5">
        <f t="shared" si="88"/>
        <v>0</v>
      </c>
      <c r="P366" s="5">
        <f t="shared" si="89"/>
        <v>0</v>
      </c>
      <c r="Q366" s="5">
        <f t="shared" si="97"/>
        <v>2</v>
      </c>
      <c r="R366" s="5" t="str">
        <f t="shared" si="90"/>
        <v/>
      </c>
      <c r="S366" s="5" t="str">
        <f t="shared" si="91"/>
        <v/>
      </c>
      <c r="T366" s="5" t="str">
        <f t="shared" si="92"/>
        <v/>
      </c>
      <c r="U366" s="5" t="str">
        <f t="shared" si="93"/>
        <v/>
      </c>
      <c r="V366" s="5" t="str">
        <f t="shared" si="94"/>
        <v/>
      </c>
      <c r="W366" s="5" t="str">
        <f t="shared" si="95"/>
        <v/>
      </c>
    </row>
    <row r="367" spans="1:23" x14ac:dyDescent="0.25">
      <c r="A367" s="5" cm="1">
        <f t="array" ref="A367">ROUNDDOWN(
_xlfn.IFS(R367="Crafted",
L367*K367*M367*P367*S367,
R367="Inorganic",
L367*I367*M367*(N367+O367+P367)*Q367*S367,
R367="Organic",
L367*J367*M367*(N367+O367+P367)*S367,
TRUE,0),2)</f>
        <v>0</v>
      </c>
      <c r="B367" s="5" t="str">
        <f t="shared" si="82"/>
        <v/>
      </c>
      <c r="E367" s="17">
        <v>0</v>
      </c>
      <c r="F367" s="17">
        <v>0</v>
      </c>
      <c r="G367" s="17">
        <v>0</v>
      </c>
      <c r="I367" s="5" t="str">
        <f t="shared" si="83"/>
        <v/>
      </c>
      <c r="J367" s="5" t="str">
        <f t="shared" si="84"/>
        <v/>
      </c>
      <c r="K367" s="5" t="str">
        <f t="shared" si="85"/>
        <v/>
      </c>
      <c r="L367" s="5" t="str">
        <f t="shared" si="86"/>
        <v/>
      </c>
      <c r="M367" s="5">
        <f t="shared" si="96"/>
        <v>1</v>
      </c>
      <c r="N367" s="5">
        <f t="shared" si="87"/>
        <v>0</v>
      </c>
      <c r="O367" s="5">
        <f t="shared" si="88"/>
        <v>0</v>
      </c>
      <c r="P367" s="5">
        <f t="shared" si="89"/>
        <v>0</v>
      </c>
      <c r="Q367" s="5">
        <f t="shared" si="97"/>
        <v>2</v>
      </c>
      <c r="R367" s="5" t="str">
        <f t="shared" si="90"/>
        <v/>
      </c>
      <c r="S367" s="5" t="str">
        <f t="shared" si="91"/>
        <v/>
      </c>
      <c r="T367" s="5" t="str">
        <f t="shared" si="92"/>
        <v/>
      </c>
      <c r="U367" s="5" t="str">
        <f t="shared" si="93"/>
        <v/>
      </c>
      <c r="V367" s="5" t="str">
        <f t="shared" si="94"/>
        <v/>
      </c>
      <c r="W367" s="5" t="str">
        <f t="shared" si="95"/>
        <v/>
      </c>
    </row>
    <row r="368" spans="1:23" x14ac:dyDescent="0.25">
      <c r="A368" s="5" cm="1">
        <f t="array" ref="A368">ROUNDDOWN(
_xlfn.IFS(R368="Crafted",
L368*K368*M368*P368*S368,
R368="Inorganic",
L368*I368*M368*(N368+O368+P368)*Q368*S368,
R368="Organic",
L368*J368*M368*(N368+O368+P368)*S368,
TRUE,0),2)</f>
        <v>0</v>
      </c>
      <c r="B368" s="5" t="str">
        <f t="shared" si="82"/>
        <v/>
      </c>
      <c r="E368" s="17">
        <v>0</v>
      </c>
      <c r="F368" s="17">
        <v>0</v>
      </c>
      <c r="G368" s="17">
        <v>0</v>
      </c>
      <c r="I368" s="5" t="str">
        <f t="shared" si="83"/>
        <v/>
      </c>
      <c r="J368" s="5" t="str">
        <f t="shared" si="84"/>
        <v/>
      </c>
      <c r="K368" s="5" t="str">
        <f t="shared" si="85"/>
        <v/>
      </c>
      <c r="L368" s="5" t="str">
        <f t="shared" si="86"/>
        <v/>
      </c>
      <c r="M368" s="5">
        <f t="shared" si="96"/>
        <v>1</v>
      </c>
      <c r="N368" s="5">
        <f t="shared" si="87"/>
        <v>0</v>
      </c>
      <c r="O368" s="5">
        <f t="shared" si="88"/>
        <v>0</v>
      </c>
      <c r="P368" s="5">
        <f t="shared" si="89"/>
        <v>0</v>
      </c>
      <c r="Q368" s="5">
        <f t="shared" si="97"/>
        <v>2</v>
      </c>
      <c r="R368" s="5" t="str">
        <f t="shared" si="90"/>
        <v/>
      </c>
      <c r="S368" s="5" t="str">
        <f t="shared" si="91"/>
        <v/>
      </c>
      <c r="T368" s="5" t="str">
        <f t="shared" si="92"/>
        <v/>
      </c>
      <c r="U368" s="5" t="str">
        <f t="shared" si="93"/>
        <v/>
      </c>
      <c r="V368" s="5" t="str">
        <f t="shared" si="94"/>
        <v/>
      </c>
      <c r="W368" s="5" t="str">
        <f t="shared" si="95"/>
        <v/>
      </c>
    </row>
    <row r="369" spans="1:23" x14ac:dyDescent="0.25">
      <c r="A369" s="5" cm="1">
        <f t="array" ref="A369">ROUNDDOWN(
_xlfn.IFS(R369="Crafted",
L369*K369*M369*P369*S369,
R369="Inorganic",
L369*I369*M369*(N369+O369+P369)*Q369*S369,
R369="Organic",
L369*J369*M369*(N369+O369+P369)*S369,
TRUE,0),2)</f>
        <v>0</v>
      </c>
      <c r="B369" s="5" t="str">
        <f t="shared" si="82"/>
        <v/>
      </c>
      <c r="E369" s="17">
        <v>0</v>
      </c>
      <c r="F369" s="17">
        <v>0</v>
      </c>
      <c r="G369" s="17">
        <v>0</v>
      </c>
      <c r="I369" s="5" t="str">
        <f t="shared" si="83"/>
        <v/>
      </c>
      <c r="J369" s="5" t="str">
        <f t="shared" si="84"/>
        <v/>
      </c>
      <c r="K369" s="5" t="str">
        <f t="shared" si="85"/>
        <v/>
      </c>
      <c r="L369" s="5" t="str">
        <f t="shared" si="86"/>
        <v/>
      </c>
      <c r="M369" s="5">
        <f t="shared" si="96"/>
        <v>1</v>
      </c>
      <c r="N369" s="5">
        <f t="shared" si="87"/>
        <v>0</v>
      </c>
      <c r="O369" s="5">
        <f t="shared" si="88"/>
        <v>0</v>
      </c>
      <c r="P369" s="5">
        <f t="shared" si="89"/>
        <v>0</v>
      </c>
      <c r="Q369" s="5">
        <f t="shared" si="97"/>
        <v>2</v>
      </c>
      <c r="R369" s="5" t="str">
        <f t="shared" si="90"/>
        <v/>
      </c>
      <c r="S369" s="5" t="str">
        <f t="shared" si="91"/>
        <v/>
      </c>
      <c r="T369" s="5" t="str">
        <f t="shared" si="92"/>
        <v/>
      </c>
      <c r="U369" s="5" t="str">
        <f t="shared" si="93"/>
        <v/>
      </c>
      <c r="V369" s="5" t="str">
        <f t="shared" si="94"/>
        <v/>
      </c>
      <c r="W369" s="5" t="str">
        <f t="shared" si="95"/>
        <v/>
      </c>
    </row>
    <row r="370" spans="1:23" x14ac:dyDescent="0.25">
      <c r="A370" s="5" cm="1">
        <f t="array" ref="A370">ROUNDDOWN(
_xlfn.IFS(R370="Crafted",
L370*K370*M370*P370*S370,
R370="Inorganic",
L370*I370*M370*(N370+O370+P370)*Q370*S370,
R370="Organic",
L370*J370*M370*(N370+O370+P370)*S370,
TRUE,0),2)</f>
        <v>0</v>
      </c>
      <c r="B370" s="5" t="str">
        <f t="shared" si="82"/>
        <v/>
      </c>
      <c r="E370" s="17">
        <v>0</v>
      </c>
      <c r="F370" s="17">
        <v>0</v>
      </c>
      <c r="G370" s="17">
        <v>0</v>
      </c>
      <c r="I370" s="5" t="str">
        <f t="shared" si="83"/>
        <v/>
      </c>
      <c r="J370" s="5" t="str">
        <f t="shared" si="84"/>
        <v/>
      </c>
      <c r="K370" s="5" t="str">
        <f t="shared" si="85"/>
        <v/>
      </c>
      <c r="L370" s="5" t="str">
        <f t="shared" si="86"/>
        <v/>
      </c>
      <c r="M370" s="5">
        <f t="shared" si="96"/>
        <v>1</v>
      </c>
      <c r="N370" s="5">
        <f t="shared" si="87"/>
        <v>0</v>
      </c>
      <c r="O370" s="5">
        <f t="shared" si="88"/>
        <v>0</v>
      </c>
      <c r="P370" s="5">
        <f t="shared" si="89"/>
        <v>0</v>
      </c>
      <c r="Q370" s="5">
        <f t="shared" si="97"/>
        <v>2</v>
      </c>
      <c r="R370" s="5" t="str">
        <f t="shared" si="90"/>
        <v/>
      </c>
      <c r="S370" s="5" t="str">
        <f t="shared" si="91"/>
        <v/>
      </c>
      <c r="T370" s="5" t="str">
        <f t="shared" si="92"/>
        <v/>
      </c>
      <c r="U370" s="5" t="str">
        <f t="shared" si="93"/>
        <v/>
      </c>
      <c r="V370" s="5" t="str">
        <f t="shared" si="94"/>
        <v/>
      </c>
      <c r="W370" s="5" t="str">
        <f t="shared" si="95"/>
        <v/>
      </c>
    </row>
    <row r="371" spans="1:23" x14ac:dyDescent="0.25">
      <c r="A371" s="5" cm="1">
        <f t="array" ref="A371">ROUNDDOWN(
_xlfn.IFS(R371="Crafted",
L371*K371*M371*P371*S371,
R371="Inorganic",
L371*I371*M371*(N371+O371+P371)*Q371*S371,
R371="Organic",
L371*J371*M371*(N371+O371+P371)*S371,
TRUE,0),2)</f>
        <v>0</v>
      </c>
      <c r="B371" s="5" t="str">
        <f t="shared" si="82"/>
        <v/>
      </c>
      <c r="E371" s="17">
        <v>0</v>
      </c>
      <c r="F371" s="17">
        <v>0</v>
      </c>
      <c r="G371" s="17">
        <v>0</v>
      </c>
      <c r="I371" s="5" t="str">
        <f t="shared" si="83"/>
        <v/>
      </c>
      <c r="J371" s="5" t="str">
        <f t="shared" si="84"/>
        <v/>
      </c>
      <c r="K371" s="5" t="str">
        <f t="shared" si="85"/>
        <v/>
      </c>
      <c r="L371" s="5" t="str">
        <f t="shared" si="86"/>
        <v/>
      </c>
      <c r="M371" s="5">
        <f t="shared" si="96"/>
        <v>1</v>
      </c>
      <c r="N371" s="5">
        <f t="shared" si="87"/>
        <v>0</v>
      </c>
      <c r="O371" s="5">
        <f t="shared" si="88"/>
        <v>0</v>
      </c>
      <c r="P371" s="5">
        <f t="shared" si="89"/>
        <v>0</v>
      </c>
      <c r="Q371" s="5">
        <f t="shared" si="97"/>
        <v>2</v>
      </c>
      <c r="R371" s="5" t="str">
        <f t="shared" si="90"/>
        <v/>
      </c>
      <c r="S371" s="5" t="str">
        <f t="shared" si="91"/>
        <v/>
      </c>
      <c r="T371" s="5" t="str">
        <f t="shared" si="92"/>
        <v/>
      </c>
      <c r="U371" s="5" t="str">
        <f t="shared" si="93"/>
        <v/>
      </c>
      <c r="V371" s="5" t="str">
        <f t="shared" si="94"/>
        <v/>
      </c>
      <c r="W371" s="5" t="str">
        <f t="shared" si="95"/>
        <v/>
      </c>
    </row>
    <row r="372" spans="1:23" x14ac:dyDescent="0.25">
      <c r="A372" s="5" cm="1">
        <f t="array" ref="A372">ROUNDDOWN(
_xlfn.IFS(R372="Crafted",
L372*K372*M372*P372*S372,
R372="Inorganic",
L372*I372*M372*(N372+O372+P372)*Q372*S372,
R372="Organic",
L372*J372*M372*(N372+O372+P372)*S372,
TRUE,0),2)</f>
        <v>0</v>
      </c>
      <c r="B372" s="5" t="str">
        <f t="shared" si="82"/>
        <v/>
      </c>
      <c r="E372" s="17">
        <v>0</v>
      </c>
      <c r="F372" s="17">
        <v>0</v>
      </c>
      <c r="G372" s="17">
        <v>0</v>
      </c>
      <c r="I372" s="5" t="str">
        <f t="shared" si="83"/>
        <v/>
      </c>
      <c r="J372" s="5" t="str">
        <f t="shared" si="84"/>
        <v/>
      </c>
      <c r="K372" s="5" t="str">
        <f t="shared" si="85"/>
        <v/>
      </c>
      <c r="L372" s="5" t="str">
        <f t="shared" si="86"/>
        <v/>
      </c>
      <c r="M372" s="5">
        <f t="shared" si="96"/>
        <v>1</v>
      </c>
      <c r="N372" s="5">
        <f t="shared" si="87"/>
        <v>0</v>
      </c>
      <c r="O372" s="5">
        <f t="shared" si="88"/>
        <v>0</v>
      </c>
      <c r="P372" s="5">
        <f t="shared" si="89"/>
        <v>0</v>
      </c>
      <c r="Q372" s="5">
        <f t="shared" si="97"/>
        <v>2</v>
      </c>
      <c r="R372" s="5" t="str">
        <f t="shared" si="90"/>
        <v/>
      </c>
      <c r="S372" s="5" t="str">
        <f t="shared" si="91"/>
        <v/>
      </c>
      <c r="T372" s="5" t="str">
        <f t="shared" si="92"/>
        <v/>
      </c>
      <c r="U372" s="5" t="str">
        <f t="shared" si="93"/>
        <v/>
      </c>
      <c r="V372" s="5" t="str">
        <f t="shared" si="94"/>
        <v/>
      </c>
      <c r="W372" s="5" t="str">
        <f t="shared" si="95"/>
        <v/>
      </c>
    </row>
    <row r="373" spans="1:23" x14ac:dyDescent="0.25">
      <c r="A373" s="5" cm="1">
        <f t="array" ref="A373">ROUNDDOWN(
_xlfn.IFS(R373="Crafted",
L373*K373*M373*P373*S373,
R373="Inorganic",
L373*I373*M373*(N373+O373+P373)*Q373*S373,
R373="Organic",
L373*J373*M373*(N373+O373+P373)*S373,
TRUE,0),2)</f>
        <v>0</v>
      </c>
      <c r="B373" s="5" t="str">
        <f t="shared" si="82"/>
        <v/>
      </c>
      <c r="E373" s="17">
        <v>0</v>
      </c>
      <c r="F373" s="17">
        <v>0</v>
      </c>
      <c r="G373" s="17">
        <v>0</v>
      </c>
      <c r="I373" s="5" t="str">
        <f t="shared" si="83"/>
        <v/>
      </c>
      <c r="J373" s="5" t="str">
        <f t="shared" si="84"/>
        <v/>
      </c>
      <c r="K373" s="5" t="str">
        <f t="shared" si="85"/>
        <v/>
      </c>
      <c r="L373" s="5" t="str">
        <f t="shared" si="86"/>
        <v/>
      </c>
      <c r="M373" s="5">
        <f t="shared" si="96"/>
        <v>1</v>
      </c>
      <c r="N373" s="5">
        <f t="shared" si="87"/>
        <v>0</v>
      </c>
      <c r="O373" s="5">
        <f t="shared" si="88"/>
        <v>0</v>
      </c>
      <c r="P373" s="5">
        <f t="shared" si="89"/>
        <v>0</v>
      </c>
      <c r="Q373" s="5">
        <f t="shared" si="97"/>
        <v>2</v>
      </c>
      <c r="R373" s="5" t="str">
        <f t="shared" si="90"/>
        <v/>
      </c>
      <c r="S373" s="5" t="str">
        <f t="shared" si="91"/>
        <v/>
      </c>
      <c r="T373" s="5" t="str">
        <f t="shared" si="92"/>
        <v/>
      </c>
      <c r="U373" s="5" t="str">
        <f t="shared" si="93"/>
        <v/>
      </c>
      <c r="V373" s="5" t="str">
        <f t="shared" si="94"/>
        <v/>
      </c>
      <c r="W373" s="5" t="str">
        <f t="shared" si="95"/>
        <v/>
      </c>
    </row>
    <row r="374" spans="1:23" x14ac:dyDescent="0.25">
      <c r="A374" s="5" cm="1">
        <f t="array" ref="A374">ROUNDDOWN(
_xlfn.IFS(R374="Crafted",
L374*K374*M374*P374*S374,
R374="Inorganic",
L374*I374*M374*(N374+O374+P374)*Q374*S374,
R374="Organic",
L374*J374*M374*(N374+O374+P374)*S374,
TRUE,0),2)</f>
        <v>0</v>
      </c>
      <c r="B374" s="5" t="str">
        <f t="shared" si="82"/>
        <v/>
      </c>
      <c r="E374" s="17">
        <v>0</v>
      </c>
      <c r="F374" s="17">
        <v>0</v>
      </c>
      <c r="G374" s="17">
        <v>0</v>
      </c>
      <c r="I374" s="5" t="str">
        <f t="shared" si="83"/>
        <v/>
      </c>
      <c r="J374" s="5" t="str">
        <f t="shared" si="84"/>
        <v/>
      </c>
      <c r="K374" s="5" t="str">
        <f t="shared" si="85"/>
        <v/>
      </c>
      <c r="L374" s="5" t="str">
        <f t="shared" si="86"/>
        <v/>
      </c>
      <c r="M374" s="5">
        <f t="shared" si="96"/>
        <v>1</v>
      </c>
      <c r="N374" s="5">
        <f t="shared" si="87"/>
        <v>0</v>
      </c>
      <c r="O374" s="5">
        <f t="shared" si="88"/>
        <v>0</v>
      </c>
      <c r="P374" s="5">
        <f t="shared" si="89"/>
        <v>0</v>
      </c>
      <c r="Q374" s="5">
        <f t="shared" si="97"/>
        <v>2</v>
      </c>
      <c r="R374" s="5" t="str">
        <f t="shared" si="90"/>
        <v/>
      </c>
      <c r="S374" s="5" t="str">
        <f t="shared" si="91"/>
        <v/>
      </c>
      <c r="T374" s="5" t="str">
        <f t="shared" si="92"/>
        <v/>
      </c>
      <c r="U374" s="5" t="str">
        <f t="shared" si="93"/>
        <v/>
      </c>
      <c r="V374" s="5" t="str">
        <f t="shared" si="94"/>
        <v/>
      </c>
      <c r="W374" s="5" t="str">
        <f t="shared" si="95"/>
        <v/>
      </c>
    </row>
    <row r="375" spans="1:23" x14ac:dyDescent="0.25">
      <c r="A375" s="5" cm="1">
        <f t="array" ref="A375">ROUNDDOWN(
_xlfn.IFS(R375="Crafted",
L375*K375*M375*P375*S375,
R375="Inorganic",
L375*I375*M375*(N375+O375+P375)*Q375*S375,
R375="Organic",
L375*J375*M375*(N375+O375+P375)*S375,
TRUE,0),2)</f>
        <v>0</v>
      </c>
      <c r="B375" s="5" t="str">
        <f t="shared" si="82"/>
        <v/>
      </c>
      <c r="E375" s="17">
        <v>0</v>
      </c>
      <c r="F375" s="17">
        <v>0</v>
      </c>
      <c r="G375" s="17">
        <v>0</v>
      </c>
      <c r="I375" s="5" t="str">
        <f t="shared" si="83"/>
        <v/>
      </c>
      <c r="J375" s="5" t="str">
        <f t="shared" si="84"/>
        <v/>
      </c>
      <c r="K375" s="5" t="str">
        <f t="shared" si="85"/>
        <v/>
      </c>
      <c r="L375" s="5" t="str">
        <f t="shared" si="86"/>
        <v/>
      </c>
      <c r="M375" s="5">
        <f t="shared" si="96"/>
        <v>1</v>
      </c>
      <c r="N375" s="5">
        <f t="shared" si="87"/>
        <v>0</v>
      </c>
      <c r="O375" s="5">
        <f t="shared" si="88"/>
        <v>0</v>
      </c>
      <c r="P375" s="5">
        <f t="shared" si="89"/>
        <v>0</v>
      </c>
      <c r="Q375" s="5">
        <f t="shared" si="97"/>
        <v>2</v>
      </c>
      <c r="R375" s="5" t="str">
        <f t="shared" si="90"/>
        <v/>
      </c>
      <c r="S375" s="5" t="str">
        <f t="shared" si="91"/>
        <v/>
      </c>
      <c r="T375" s="5" t="str">
        <f t="shared" si="92"/>
        <v/>
      </c>
      <c r="U375" s="5" t="str">
        <f t="shared" si="93"/>
        <v/>
      </c>
      <c r="V375" s="5" t="str">
        <f t="shared" si="94"/>
        <v/>
      </c>
      <c r="W375" s="5" t="str">
        <f t="shared" si="95"/>
        <v/>
      </c>
    </row>
    <row r="376" spans="1:23" x14ac:dyDescent="0.25">
      <c r="A376" s="5" cm="1">
        <f t="array" ref="A376">ROUNDDOWN(
_xlfn.IFS(R376="Crafted",
L376*K376*M376*P376*S376,
R376="Inorganic",
L376*I376*M376*(N376+O376+P376)*Q376*S376,
R376="Organic",
L376*J376*M376*(N376+O376+P376)*S376,
TRUE,0),2)</f>
        <v>0</v>
      </c>
      <c r="B376" s="5" t="str">
        <f t="shared" si="82"/>
        <v/>
      </c>
      <c r="E376" s="17">
        <v>0</v>
      </c>
      <c r="F376" s="17">
        <v>0</v>
      </c>
      <c r="G376" s="17">
        <v>0</v>
      </c>
      <c r="I376" s="5" t="str">
        <f t="shared" si="83"/>
        <v/>
      </c>
      <c r="J376" s="5" t="str">
        <f t="shared" si="84"/>
        <v/>
      </c>
      <c r="K376" s="5" t="str">
        <f t="shared" si="85"/>
        <v/>
      </c>
      <c r="L376" s="5" t="str">
        <f t="shared" si="86"/>
        <v/>
      </c>
      <c r="M376" s="5">
        <f t="shared" si="96"/>
        <v>1</v>
      </c>
      <c r="N376" s="5">
        <f t="shared" si="87"/>
        <v>0</v>
      </c>
      <c r="O376" s="5">
        <f t="shared" si="88"/>
        <v>0</v>
      </c>
      <c r="P376" s="5">
        <f t="shared" si="89"/>
        <v>0</v>
      </c>
      <c r="Q376" s="5">
        <f t="shared" si="97"/>
        <v>2</v>
      </c>
      <c r="R376" s="5" t="str">
        <f t="shared" si="90"/>
        <v/>
      </c>
      <c r="S376" s="5" t="str">
        <f t="shared" si="91"/>
        <v/>
      </c>
      <c r="T376" s="5" t="str">
        <f t="shared" si="92"/>
        <v/>
      </c>
      <c r="U376" s="5" t="str">
        <f t="shared" si="93"/>
        <v/>
      </c>
      <c r="V376" s="5" t="str">
        <f t="shared" si="94"/>
        <v/>
      </c>
      <c r="W376" s="5" t="str">
        <f t="shared" si="95"/>
        <v/>
      </c>
    </row>
    <row r="377" spans="1:23" x14ac:dyDescent="0.25">
      <c r="A377" s="5" cm="1">
        <f t="array" ref="A377">ROUNDDOWN(
_xlfn.IFS(R377="Crafted",
L377*K377*M377*P377*S377,
R377="Inorganic",
L377*I377*M377*(N377+O377+P377)*Q377*S377,
R377="Organic",
L377*J377*M377*(N377+O377+P377)*S377,
TRUE,0),2)</f>
        <v>0</v>
      </c>
      <c r="B377" s="5" t="str">
        <f t="shared" si="82"/>
        <v/>
      </c>
      <c r="E377" s="17">
        <v>0</v>
      </c>
      <c r="F377" s="17">
        <v>0</v>
      </c>
      <c r="G377" s="17">
        <v>0</v>
      </c>
      <c r="I377" s="5" t="str">
        <f t="shared" si="83"/>
        <v/>
      </c>
      <c r="J377" s="5" t="str">
        <f t="shared" si="84"/>
        <v/>
      </c>
      <c r="K377" s="5" t="str">
        <f t="shared" si="85"/>
        <v/>
      </c>
      <c r="L377" s="5" t="str">
        <f t="shared" si="86"/>
        <v/>
      </c>
      <c r="M377" s="5">
        <f t="shared" si="96"/>
        <v>1</v>
      </c>
      <c r="N377" s="5">
        <f t="shared" si="87"/>
        <v>0</v>
      </c>
      <c r="O377" s="5">
        <f t="shared" si="88"/>
        <v>0</v>
      </c>
      <c r="P377" s="5">
        <f t="shared" si="89"/>
        <v>0</v>
      </c>
      <c r="Q377" s="5">
        <f t="shared" si="97"/>
        <v>2</v>
      </c>
      <c r="R377" s="5" t="str">
        <f t="shared" si="90"/>
        <v/>
      </c>
      <c r="S377" s="5" t="str">
        <f t="shared" si="91"/>
        <v/>
      </c>
      <c r="T377" s="5" t="str">
        <f t="shared" si="92"/>
        <v/>
      </c>
      <c r="U377" s="5" t="str">
        <f t="shared" si="93"/>
        <v/>
      </c>
      <c r="V377" s="5" t="str">
        <f t="shared" si="94"/>
        <v/>
      </c>
      <c r="W377" s="5" t="str">
        <f t="shared" si="95"/>
        <v/>
      </c>
    </row>
    <row r="378" spans="1:23" x14ac:dyDescent="0.25">
      <c r="A378" s="5" cm="1">
        <f t="array" ref="A378">ROUNDDOWN(
_xlfn.IFS(R378="Crafted",
L378*K378*M378*P378*S378,
R378="Inorganic",
L378*I378*M378*(N378+O378+P378)*Q378*S378,
R378="Organic",
L378*J378*M378*(N378+O378+P378)*S378,
TRUE,0),2)</f>
        <v>0</v>
      </c>
      <c r="B378" s="5" t="str">
        <f t="shared" si="82"/>
        <v/>
      </c>
      <c r="E378" s="17">
        <v>0</v>
      </c>
      <c r="F378" s="17">
        <v>0</v>
      </c>
      <c r="G378" s="17">
        <v>0</v>
      </c>
      <c r="I378" s="5" t="str">
        <f t="shared" si="83"/>
        <v/>
      </c>
      <c r="J378" s="5" t="str">
        <f t="shared" si="84"/>
        <v/>
      </c>
      <c r="K378" s="5" t="str">
        <f t="shared" si="85"/>
        <v/>
      </c>
      <c r="L378" s="5" t="str">
        <f t="shared" si="86"/>
        <v/>
      </c>
      <c r="M378" s="5">
        <f t="shared" si="96"/>
        <v>1</v>
      </c>
      <c r="N378" s="5">
        <f t="shared" si="87"/>
        <v>0</v>
      </c>
      <c r="O378" s="5">
        <f t="shared" si="88"/>
        <v>0</v>
      </c>
      <c r="P378" s="5">
        <f t="shared" si="89"/>
        <v>0</v>
      </c>
      <c r="Q378" s="5">
        <f t="shared" si="97"/>
        <v>2</v>
      </c>
      <c r="R378" s="5" t="str">
        <f t="shared" si="90"/>
        <v/>
      </c>
      <c r="S378" s="5" t="str">
        <f t="shared" si="91"/>
        <v/>
      </c>
      <c r="T378" s="5" t="str">
        <f t="shared" si="92"/>
        <v/>
      </c>
      <c r="U378" s="5" t="str">
        <f t="shared" si="93"/>
        <v/>
      </c>
      <c r="V378" s="5" t="str">
        <f t="shared" si="94"/>
        <v/>
      </c>
      <c r="W378" s="5" t="str">
        <f t="shared" si="95"/>
        <v/>
      </c>
    </row>
    <row r="379" spans="1:23" x14ac:dyDescent="0.25">
      <c r="A379" s="5" cm="1">
        <f t="array" ref="A379">ROUNDDOWN(
_xlfn.IFS(R379="Crafted",
L379*K379*M379*P379*S379,
R379="Inorganic",
L379*I379*M379*(N379+O379+P379)*Q379*S379,
R379="Organic",
L379*J379*M379*(N379+O379+P379)*S379,
TRUE,0),2)</f>
        <v>0</v>
      </c>
      <c r="B379" s="5" t="str">
        <f t="shared" si="82"/>
        <v/>
      </c>
      <c r="E379" s="17">
        <v>0</v>
      </c>
      <c r="F379" s="17">
        <v>0</v>
      </c>
      <c r="G379" s="17">
        <v>0</v>
      </c>
      <c r="I379" s="5" t="str">
        <f t="shared" si="83"/>
        <v/>
      </c>
      <c r="J379" s="5" t="str">
        <f t="shared" si="84"/>
        <v/>
      </c>
      <c r="K379" s="5" t="str">
        <f t="shared" si="85"/>
        <v/>
      </c>
      <c r="L379" s="5" t="str">
        <f t="shared" si="86"/>
        <v/>
      </c>
      <c r="M379" s="5">
        <f t="shared" si="96"/>
        <v>1</v>
      </c>
      <c r="N379" s="5">
        <f t="shared" si="87"/>
        <v>0</v>
      </c>
      <c r="O379" s="5">
        <f t="shared" si="88"/>
        <v>0</v>
      </c>
      <c r="P379" s="5">
        <f t="shared" si="89"/>
        <v>0</v>
      </c>
      <c r="Q379" s="5">
        <f t="shared" si="97"/>
        <v>2</v>
      </c>
      <c r="R379" s="5" t="str">
        <f t="shared" si="90"/>
        <v/>
      </c>
      <c r="S379" s="5" t="str">
        <f t="shared" si="91"/>
        <v/>
      </c>
      <c r="T379" s="5" t="str">
        <f t="shared" si="92"/>
        <v/>
      </c>
      <c r="U379" s="5" t="str">
        <f t="shared" si="93"/>
        <v/>
      </c>
      <c r="V379" s="5" t="str">
        <f t="shared" si="94"/>
        <v/>
      </c>
      <c r="W379" s="5" t="str">
        <f t="shared" si="95"/>
        <v/>
      </c>
    </row>
    <row r="380" spans="1:23" x14ac:dyDescent="0.25">
      <c r="A380" s="5" cm="1">
        <f t="array" ref="A380">ROUNDDOWN(
_xlfn.IFS(R380="Crafted",
L380*K380*M380*P380*S380,
R380="Inorganic",
L380*I380*M380*(N380+O380+P380)*Q380*S380,
R380="Organic",
L380*J380*M380*(N380+O380+P380)*S380,
TRUE,0),2)</f>
        <v>0</v>
      </c>
      <c r="B380" s="5" t="str">
        <f t="shared" si="82"/>
        <v/>
      </c>
      <c r="E380" s="17">
        <v>0</v>
      </c>
      <c r="F380" s="17">
        <v>0</v>
      </c>
      <c r="G380" s="17">
        <v>0</v>
      </c>
      <c r="I380" s="5" t="str">
        <f t="shared" si="83"/>
        <v/>
      </c>
      <c r="J380" s="5" t="str">
        <f t="shared" si="84"/>
        <v/>
      </c>
      <c r="K380" s="5" t="str">
        <f t="shared" si="85"/>
        <v/>
      </c>
      <c r="L380" s="5" t="str">
        <f t="shared" si="86"/>
        <v/>
      </c>
      <c r="M380" s="5">
        <f t="shared" si="96"/>
        <v>1</v>
      </c>
      <c r="N380" s="5">
        <f t="shared" si="87"/>
        <v>0</v>
      </c>
      <c r="O380" s="5">
        <f t="shared" si="88"/>
        <v>0</v>
      </c>
      <c r="P380" s="5">
        <f t="shared" si="89"/>
        <v>0</v>
      </c>
      <c r="Q380" s="5">
        <f t="shared" si="97"/>
        <v>2</v>
      </c>
      <c r="R380" s="5" t="str">
        <f t="shared" si="90"/>
        <v/>
      </c>
      <c r="S380" s="5" t="str">
        <f t="shared" si="91"/>
        <v/>
      </c>
      <c r="T380" s="5" t="str">
        <f t="shared" si="92"/>
        <v/>
      </c>
      <c r="U380" s="5" t="str">
        <f t="shared" si="93"/>
        <v/>
      </c>
      <c r="V380" s="5" t="str">
        <f t="shared" si="94"/>
        <v/>
      </c>
      <c r="W380" s="5" t="str">
        <f t="shared" si="95"/>
        <v/>
      </c>
    </row>
    <row r="381" spans="1:23" x14ac:dyDescent="0.25">
      <c r="A381" s="5" cm="1">
        <f t="array" ref="A381">ROUNDDOWN(
_xlfn.IFS(R381="Crafted",
L381*K381*M381*P381*S381,
R381="Inorganic",
L381*I381*M381*(N381+O381+P381)*Q381*S381,
R381="Organic",
L381*J381*M381*(N381+O381+P381)*S381,
TRUE,0),2)</f>
        <v>0</v>
      </c>
      <c r="B381" s="5" t="str">
        <f t="shared" si="82"/>
        <v/>
      </c>
      <c r="E381" s="17">
        <v>0</v>
      </c>
      <c r="F381" s="17">
        <v>0</v>
      </c>
      <c r="G381" s="17">
        <v>0</v>
      </c>
      <c r="I381" s="5" t="str">
        <f t="shared" si="83"/>
        <v/>
      </c>
      <c r="J381" s="5" t="str">
        <f t="shared" si="84"/>
        <v/>
      </c>
      <c r="K381" s="5" t="str">
        <f t="shared" si="85"/>
        <v/>
      </c>
      <c r="L381" s="5" t="str">
        <f t="shared" si="86"/>
        <v/>
      </c>
      <c r="M381" s="5">
        <f t="shared" si="96"/>
        <v>1</v>
      </c>
      <c r="N381" s="5">
        <f t="shared" si="87"/>
        <v>0</v>
      </c>
      <c r="O381" s="5">
        <f t="shared" si="88"/>
        <v>0</v>
      </c>
      <c r="P381" s="5">
        <f t="shared" si="89"/>
        <v>0</v>
      </c>
      <c r="Q381" s="5">
        <f t="shared" si="97"/>
        <v>2</v>
      </c>
      <c r="R381" s="5" t="str">
        <f t="shared" si="90"/>
        <v/>
      </c>
      <c r="S381" s="5" t="str">
        <f t="shared" si="91"/>
        <v/>
      </c>
      <c r="T381" s="5" t="str">
        <f t="shared" si="92"/>
        <v/>
      </c>
      <c r="U381" s="5" t="str">
        <f t="shared" si="93"/>
        <v/>
      </c>
      <c r="V381" s="5" t="str">
        <f t="shared" si="94"/>
        <v/>
      </c>
      <c r="W381" s="5" t="str">
        <f t="shared" si="95"/>
        <v/>
      </c>
    </row>
    <row r="382" spans="1:23" x14ac:dyDescent="0.25">
      <c r="A382" s="5" cm="1">
        <f t="array" ref="A382">ROUNDDOWN(
_xlfn.IFS(R382="Crafted",
L382*K382*M382*P382*S382,
R382="Inorganic",
L382*I382*M382*(N382+O382+P382)*Q382*S382,
R382="Organic",
L382*J382*M382*(N382+O382+P382)*S382,
TRUE,0),2)</f>
        <v>0</v>
      </c>
      <c r="B382" s="5" t="str">
        <f t="shared" si="82"/>
        <v/>
      </c>
      <c r="E382" s="17">
        <v>0</v>
      </c>
      <c r="F382" s="17">
        <v>0</v>
      </c>
      <c r="G382" s="17">
        <v>0</v>
      </c>
      <c r="I382" s="5" t="str">
        <f t="shared" si="83"/>
        <v/>
      </c>
      <c r="J382" s="5" t="str">
        <f t="shared" si="84"/>
        <v/>
      </c>
      <c r="K382" s="5" t="str">
        <f t="shared" si="85"/>
        <v/>
      </c>
      <c r="L382" s="5" t="str">
        <f t="shared" si="86"/>
        <v/>
      </c>
      <c r="M382" s="5">
        <f t="shared" si="96"/>
        <v>1</v>
      </c>
      <c r="N382" s="5">
        <f t="shared" si="87"/>
        <v>0</v>
      </c>
      <c r="O382" s="5">
        <f t="shared" si="88"/>
        <v>0</v>
      </c>
      <c r="P382" s="5">
        <f t="shared" si="89"/>
        <v>0</v>
      </c>
      <c r="Q382" s="5">
        <f t="shared" si="97"/>
        <v>2</v>
      </c>
      <c r="R382" s="5" t="str">
        <f t="shared" si="90"/>
        <v/>
      </c>
      <c r="S382" s="5" t="str">
        <f t="shared" si="91"/>
        <v/>
      </c>
      <c r="T382" s="5" t="str">
        <f t="shared" si="92"/>
        <v/>
      </c>
      <c r="U382" s="5" t="str">
        <f t="shared" si="93"/>
        <v/>
      </c>
      <c r="V382" s="5" t="str">
        <f t="shared" si="94"/>
        <v/>
      </c>
      <c r="W382" s="5" t="str">
        <f t="shared" si="95"/>
        <v/>
      </c>
    </row>
    <row r="383" spans="1:23" x14ac:dyDescent="0.25">
      <c r="A383" s="5" cm="1">
        <f t="array" ref="A383">ROUNDDOWN(
_xlfn.IFS(R383="Crafted",
L383*K383*M383*P383*S383,
R383="Inorganic",
L383*I383*M383*(N383+O383+P383)*Q383*S383,
R383="Organic",
L383*J383*M383*(N383+O383+P383)*S383,
TRUE,0),2)</f>
        <v>0</v>
      </c>
      <c r="B383" s="5" t="str">
        <f t="shared" si="82"/>
        <v/>
      </c>
      <c r="E383" s="17">
        <v>0</v>
      </c>
      <c r="F383" s="17">
        <v>0</v>
      </c>
      <c r="G383" s="17">
        <v>0</v>
      </c>
      <c r="I383" s="5" t="str">
        <f t="shared" si="83"/>
        <v/>
      </c>
      <c r="J383" s="5" t="str">
        <f t="shared" si="84"/>
        <v/>
      </c>
      <c r="K383" s="5" t="str">
        <f t="shared" si="85"/>
        <v/>
      </c>
      <c r="L383" s="5" t="str">
        <f t="shared" si="86"/>
        <v/>
      </c>
      <c r="M383" s="5">
        <f t="shared" si="96"/>
        <v>1</v>
      </c>
      <c r="N383" s="5">
        <f t="shared" si="87"/>
        <v>0</v>
      </c>
      <c r="O383" s="5">
        <f t="shared" si="88"/>
        <v>0</v>
      </c>
      <c r="P383" s="5">
        <f t="shared" si="89"/>
        <v>0</v>
      </c>
      <c r="Q383" s="5">
        <f t="shared" si="97"/>
        <v>2</v>
      </c>
      <c r="R383" s="5" t="str">
        <f t="shared" si="90"/>
        <v/>
      </c>
      <c r="S383" s="5" t="str">
        <f t="shared" si="91"/>
        <v/>
      </c>
      <c r="T383" s="5" t="str">
        <f t="shared" si="92"/>
        <v/>
      </c>
      <c r="U383" s="5" t="str">
        <f t="shared" si="93"/>
        <v/>
      </c>
      <c r="V383" s="5" t="str">
        <f t="shared" si="94"/>
        <v/>
      </c>
      <c r="W383" s="5" t="str">
        <f t="shared" si="95"/>
        <v/>
      </c>
    </row>
    <row r="384" spans="1:23" x14ac:dyDescent="0.25">
      <c r="A384" s="5" cm="1">
        <f t="array" ref="A384">ROUNDDOWN(
_xlfn.IFS(R384="Crafted",
L384*K384*M384*P384*S384,
R384="Inorganic",
L384*I384*M384*(N384+O384+P384)*Q384*S384,
R384="Organic",
L384*J384*M384*(N384+O384+P384)*S384,
TRUE,0),2)</f>
        <v>0</v>
      </c>
      <c r="B384" s="5" t="str">
        <f t="shared" si="82"/>
        <v/>
      </c>
      <c r="E384" s="17">
        <v>0</v>
      </c>
      <c r="F384" s="17">
        <v>0</v>
      </c>
      <c r="G384" s="17">
        <v>0</v>
      </c>
      <c r="I384" s="5" t="str">
        <f t="shared" si="83"/>
        <v/>
      </c>
      <c r="J384" s="5" t="str">
        <f t="shared" si="84"/>
        <v/>
      </c>
      <c r="K384" s="5" t="str">
        <f t="shared" si="85"/>
        <v/>
      </c>
      <c r="L384" s="5" t="str">
        <f t="shared" si="86"/>
        <v/>
      </c>
      <c r="M384" s="5">
        <f t="shared" si="96"/>
        <v>1</v>
      </c>
      <c r="N384" s="5">
        <f t="shared" si="87"/>
        <v>0</v>
      </c>
      <c r="O384" s="5">
        <f t="shared" si="88"/>
        <v>0</v>
      </c>
      <c r="P384" s="5">
        <f t="shared" si="89"/>
        <v>0</v>
      </c>
      <c r="Q384" s="5">
        <f t="shared" si="97"/>
        <v>2</v>
      </c>
      <c r="R384" s="5" t="str">
        <f t="shared" si="90"/>
        <v/>
      </c>
      <c r="S384" s="5" t="str">
        <f t="shared" si="91"/>
        <v/>
      </c>
      <c r="T384" s="5" t="str">
        <f t="shared" si="92"/>
        <v/>
      </c>
      <c r="U384" s="5" t="str">
        <f t="shared" si="93"/>
        <v/>
      </c>
      <c r="V384" s="5" t="str">
        <f t="shared" si="94"/>
        <v/>
      </c>
      <c r="W384" s="5" t="str">
        <f t="shared" si="95"/>
        <v/>
      </c>
    </row>
    <row r="385" spans="1:23" x14ac:dyDescent="0.25">
      <c r="A385" s="5" cm="1">
        <f t="array" ref="A385">ROUNDDOWN(
_xlfn.IFS(R385="Crafted",
L385*K385*M385*P385*S385,
R385="Inorganic",
L385*I385*M385*(N385+O385+P385)*Q385*S385,
R385="Organic",
L385*J385*M385*(N385+O385+P385)*S385,
TRUE,0),2)</f>
        <v>0</v>
      </c>
      <c r="B385" s="5" t="str">
        <f t="shared" si="82"/>
        <v/>
      </c>
      <c r="E385" s="17">
        <v>0</v>
      </c>
      <c r="F385" s="17">
        <v>0</v>
      </c>
      <c r="G385" s="17">
        <v>0</v>
      </c>
      <c r="I385" s="5" t="str">
        <f t="shared" si="83"/>
        <v/>
      </c>
      <c r="J385" s="5" t="str">
        <f t="shared" si="84"/>
        <v/>
      </c>
      <c r="K385" s="5" t="str">
        <f t="shared" si="85"/>
        <v/>
      </c>
      <c r="L385" s="5" t="str">
        <f t="shared" si="86"/>
        <v/>
      </c>
      <c r="M385" s="5">
        <f t="shared" si="96"/>
        <v>1</v>
      </c>
      <c r="N385" s="5">
        <f t="shared" si="87"/>
        <v>0</v>
      </c>
      <c r="O385" s="5">
        <f t="shared" si="88"/>
        <v>0</v>
      </c>
      <c r="P385" s="5">
        <f t="shared" si="89"/>
        <v>0</v>
      </c>
      <c r="Q385" s="5">
        <f t="shared" si="97"/>
        <v>2</v>
      </c>
      <c r="R385" s="5" t="str">
        <f t="shared" si="90"/>
        <v/>
      </c>
      <c r="S385" s="5" t="str">
        <f t="shared" si="91"/>
        <v/>
      </c>
      <c r="T385" s="5" t="str">
        <f t="shared" si="92"/>
        <v/>
      </c>
      <c r="U385" s="5" t="str">
        <f t="shared" si="93"/>
        <v/>
      </c>
      <c r="V385" s="5" t="str">
        <f t="shared" si="94"/>
        <v/>
      </c>
      <c r="W385" s="5" t="str">
        <f t="shared" si="95"/>
        <v/>
      </c>
    </row>
    <row r="386" spans="1:23" x14ac:dyDescent="0.25">
      <c r="A386" s="5" cm="1">
        <f t="array" ref="A386">ROUNDDOWN(
_xlfn.IFS(R386="Crafted",
L386*K386*M386*P386*S386,
R386="Inorganic",
L386*I386*M386*(N386+O386+P386)*Q386*S386,
R386="Organic",
L386*J386*M386*(N386+O386+P386)*S386,
TRUE,0),2)</f>
        <v>0</v>
      </c>
      <c r="B386" s="5" t="str">
        <f t="shared" si="82"/>
        <v/>
      </c>
      <c r="E386" s="17">
        <v>0</v>
      </c>
      <c r="F386" s="17">
        <v>0</v>
      </c>
      <c r="G386" s="17">
        <v>0</v>
      </c>
      <c r="I386" s="5" t="str">
        <f t="shared" si="83"/>
        <v/>
      </c>
      <c r="J386" s="5" t="str">
        <f t="shared" si="84"/>
        <v/>
      </c>
      <c r="K386" s="5" t="str">
        <f t="shared" si="85"/>
        <v/>
      </c>
      <c r="L386" s="5" t="str">
        <f t="shared" si="86"/>
        <v/>
      </c>
      <c r="M386" s="5">
        <f t="shared" si="96"/>
        <v>1</v>
      </c>
      <c r="N386" s="5">
        <f t="shared" si="87"/>
        <v>0</v>
      </c>
      <c r="O386" s="5">
        <f t="shared" si="88"/>
        <v>0</v>
      </c>
      <c r="P386" s="5">
        <f t="shared" si="89"/>
        <v>0</v>
      </c>
      <c r="Q386" s="5">
        <f t="shared" si="97"/>
        <v>2</v>
      </c>
      <c r="R386" s="5" t="str">
        <f t="shared" si="90"/>
        <v/>
      </c>
      <c r="S386" s="5" t="str">
        <f t="shared" si="91"/>
        <v/>
      </c>
      <c r="T386" s="5" t="str">
        <f t="shared" si="92"/>
        <v/>
      </c>
      <c r="U386" s="5" t="str">
        <f t="shared" si="93"/>
        <v/>
      </c>
      <c r="V386" s="5" t="str">
        <f t="shared" si="94"/>
        <v/>
      </c>
      <c r="W386" s="5" t="str">
        <f t="shared" si="95"/>
        <v/>
      </c>
    </row>
    <row r="387" spans="1:23" x14ac:dyDescent="0.25">
      <c r="A387" s="5" cm="1">
        <f t="array" ref="A387">ROUNDDOWN(
_xlfn.IFS(R387="Crafted",
L387*K387*M387*P387*S387,
R387="Inorganic",
L387*I387*M387*(N387+O387+P387)*Q387*S387,
R387="Organic",
L387*J387*M387*(N387+O387+P387)*S387,
TRUE,0),2)</f>
        <v>0</v>
      </c>
      <c r="B387" s="5" t="str">
        <f t="shared" si="82"/>
        <v/>
      </c>
      <c r="E387" s="17">
        <v>0</v>
      </c>
      <c r="F387" s="17">
        <v>0</v>
      </c>
      <c r="G387" s="17">
        <v>0</v>
      </c>
      <c r="I387" s="5" t="str">
        <f t="shared" si="83"/>
        <v/>
      </c>
      <c r="J387" s="5" t="str">
        <f t="shared" si="84"/>
        <v/>
      </c>
      <c r="K387" s="5" t="str">
        <f t="shared" si="85"/>
        <v/>
      </c>
      <c r="L387" s="5" t="str">
        <f t="shared" si="86"/>
        <v/>
      </c>
      <c r="M387" s="5">
        <f t="shared" si="96"/>
        <v>1</v>
      </c>
      <c r="N387" s="5">
        <f t="shared" si="87"/>
        <v>0</v>
      </c>
      <c r="O387" s="5">
        <f t="shared" si="88"/>
        <v>0</v>
      </c>
      <c r="P387" s="5">
        <f t="shared" si="89"/>
        <v>0</v>
      </c>
      <c r="Q387" s="5">
        <f t="shared" si="97"/>
        <v>2</v>
      </c>
      <c r="R387" s="5" t="str">
        <f t="shared" si="90"/>
        <v/>
      </c>
      <c r="S387" s="5" t="str">
        <f t="shared" si="91"/>
        <v/>
      </c>
      <c r="T387" s="5" t="str">
        <f t="shared" si="92"/>
        <v/>
      </c>
      <c r="U387" s="5" t="str">
        <f t="shared" si="93"/>
        <v/>
      </c>
      <c r="V387" s="5" t="str">
        <f t="shared" si="94"/>
        <v/>
      </c>
      <c r="W387" s="5" t="str">
        <f t="shared" si="95"/>
        <v/>
      </c>
    </row>
    <row r="388" spans="1:23" x14ac:dyDescent="0.25">
      <c r="A388" s="5" cm="1">
        <f t="array" ref="A388">ROUNDDOWN(
_xlfn.IFS(R388="Crafted",
L388*K388*M388*P388*S388,
R388="Inorganic",
L388*I388*M388*(N388+O388+P388)*Q388*S388,
R388="Organic",
L388*J388*M388*(N388+O388+P388)*S388,
TRUE,0),2)</f>
        <v>0</v>
      </c>
      <c r="B388" s="5" t="str">
        <f t="shared" ref="B388:B451" si="98">IF(D388="","",VLOOKUP(D388,resource_list,7,FALSE))</f>
        <v/>
      </c>
      <c r="E388" s="17">
        <v>0</v>
      </c>
      <c r="F388" s="17">
        <v>0</v>
      </c>
      <c r="G388" s="17">
        <v>0</v>
      </c>
      <c r="I388" s="5" t="str">
        <f t="shared" ref="I388:I451" si="99">IF($C388="","",IF(VLOOKUP($C388,locations_outposts,5,FALSE)&gt;0, 1.1^VLOOKUP($C388,locations_outposts,5,FALSE),1))</f>
        <v/>
      </c>
      <c r="J388" s="5" t="str">
        <f t="shared" ref="J388:J451" si="100">IF($C388="","",IF(VLOOKUP($C388,locations_outposts,6,FALSE)&gt;0, 1.1^VLOOKUP($C388,locations_outposts,6,FALSE),1))</f>
        <v/>
      </c>
      <c r="K388" s="5" t="str">
        <f t="shared" ref="K388:K451" si="101">IF($C388="","",IF(VLOOKUP($C388,locations_outposts,7,FALSE)&gt;0, 1.1^VLOOKUP($C388,locations_outposts,7,FALSE),1))</f>
        <v/>
      </c>
      <c r="L388" s="5" t="str">
        <f t="shared" ref="L388:L451" si="102">IF($C388="","",IF(VLOOKUP($C388,locations_outposts,8,FALSE)&gt;0, 1.05^VLOOKUP($C388,locations_outposts,8,FALSE),1))</f>
        <v/>
      </c>
      <c r="M388" s="5">
        <f t="shared" si="96"/>
        <v>1</v>
      </c>
      <c r="N388" s="5">
        <f t="shared" ref="N388:N451" si="103">IF(D388="",0,VLOOKUP(D388,resource_list,2,FALSE)*E388)</f>
        <v>0</v>
      </c>
      <c r="O388" s="5">
        <f t="shared" ref="O388:O451" si="104">IF(D388="",0,VLOOKUP(D388,resource_list,3,FALSE)*F388)</f>
        <v>0</v>
      </c>
      <c r="P388" s="5">
        <f t="shared" ref="P388:P451" si="105">IF(D388="",0,VLOOKUP(D388,resource_list,4,FALSE)*G388)</f>
        <v>0</v>
      </c>
      <c r="Q388" s="5">
        <f t="shared" si="97"/>
        <v>2</v>
      </c>
      <c r="R388" s="5" t="str">
        <f t="shared" ref="R388:R451" si="106">IF(D388="","",VLOOKUP(D388,resource_list,5,FALSE))</f>
        <v/>
      </c>
      <c r="S388" s="5" t="str">
        <f t="shared" ref="S388:S451" si="107">IF(C388="", "",  IF(VLOOKUP(C388,locations_outposts,9,FALSE)="No", 1, 1.1))</f>
        <v/>
      </c>
      <c r="T388" s="5" t="str">
        <f t="shared" ref="T388:T451" si="108">IF($C388&lt;&gt;"",VLOOKUP($C388,locations_outposts,2,FALSE),"")</f>
        <v/>
      </c>
      <c r="U388" s="5" t="str">
        <f t="shared" ref="U388:U451" si="109">IF($C388&lt;&gt;"",VLOOKUP($C388,locations_outposts,3,FALSE),"")</f>
        <v/>
      </c>
      <c r="V388" s="5" t="str">
        <f t="shared" ref="V388:V451" si="110">IF($C388&lt;&gt;"",VLOOKUP($C388,locations_outposts,4,FALSE),"")</f>
        <v/>
      </c>
      <c r="W388" s="5" t="str">
        <f t="shared" ref="W388:W451" si="111">IF(C388&lt;&gt;"",IF(D388&lt;&gt;"",_xlfn.CONCAT(C388," - ",D388),""),"")</f>
        <v/>
      </c>
    </row>
    <row r="389" spans="1:23" x14ac:dyDescent="0.25">
      <c r="A389" s="5" cm="1">
        <f t="array" ref="A389">ROUNDDOWN(
_xlfn.IFS(R389="Crafted",
L389*K389*M389*P389*S389,
R389="Inorganic",
L389*I389*M389*(N389+O389+P389)*Q389*S389,
R389="Organic",
L389*J389*M389*(N389+O389+P389)*S389,
TRUE,0),2)</f>
        <v>0</v>
      </c>
      <c r="B389" s="5" t="str">
        <f t="shared" si="98"/>
        <v/>
      </c>
      <c r="E389" s="17">
        <v>0</v>
      </c>
      <c r="F389" s="17">
        <v>0</v>
      </c>
      <c r="G389" s="17">
        <v>0</v>
      </c>
      <c r="I389" s="5" t="str">
        <f t="shared" si="99"/>
        <v/>
      </c>
      <c r="J389" s="5" t="str">
        <f t="shared" si="100"/>
        <v/>
      </c>
      <c r="K389" s="5" t="str">
        <f t="shared" si="101"/>
        <v/>
      </c>
      <c r="L389" s="5" t="str">
        <f t="shared" si="102"/>
        <v/>
      </c>
      <c r="M389" s="5">
        <f t="shared" si="96"/>
        <v>1</v>
      </c>
      <c r="N389" s="5">
        <f t="shared" si="103"/>
        <v>0</v>
      </c>
      <c r="O389" s="5">
        <f t="shared" si="104"/>
        <v>0</v>
      </c>
      <c r="P389" s="5">
        <f t="shared" si="105"/>
        <v>0</v>
      </c>
      <c r="Q389" s="5">
        <f t="shared" si="97"/>
        <v>2</v>
      </c>
      <c r="R389" s="5" t="str">
        <f t="shared" si="106"/>
        <v/>
      </c>
      <c r="S389" s="5" t="str">
        <f t="shared" si="107"/>
        <v/>
      </c>
      <c r="T389" s="5" t="str">
        <f t="shared" si="108"/>
        <v/>
      </c>
      <c r="U389" s="5" t="str">
        <f t="shared" si="109"/>
        <v/>
      </c>
      <c r="V389" s="5" t="str">
        <f t="shared" si="110"/>
        <v/>
      </c>
      <c r="W389" s="5" t="str">
        <f t="shared" si="111"/>
        <v/>
      </c>
    </row>
    <row r="390" spans="1:23" x14ac:dyDescent="0.25">
      <c r="A390" s="5" cm="1">
        <f t="array" ref="A390">ROUNDDOWN(
_xlfn.IFS(R390="Crafted",
L390*K390*M390*P390*S390,
R390="Inorganic",
L390*I390*M390*(N390+O390+P390)*Q390*S390,
R390="Organic",
L390*J390*M390*(N390+O390+P390)*S390,
TRUE,0),2)</f>
        <v>0</v>
      </c>
      <c r="B390" s="5" t="str">
        <f t="shared" si="98"/>
        <v/>
      </c>
      <c r="E390" s="17">
        <v>0</v>
      </c>
      <c r="F390" s="17">
        <v>0</v>
      </c>
      <c r="G390" s="17">
        <v>0</v>
      </c>
      <c r="I390" s="5" t="str">
        <f t="shared" si="99"/>
        <v/>
      </c>
      <c r="J390" s="5" t="str">
        <f t="shared" si="100"/>
        <v/>
      </c>
      <c r="K390" s="5" t="str">
        <f t="shared" si="101"/>
        <v/>
      </c>
      <c r="L390" s="5" t="str">
        <f t="shared" si="102"/>
        <v/>
      </c>
      <c r="M390" s="5">
        <f t="shared" si="96"/>
        <v>1</v>
      </c>
      <c r="N390" s="5">
        <f t="shared" si="103"/>
        <v>0</v>
      </c>
      <c r="O390" s="5">
        <f t="shared" si="104"/>
        <v>0</v>
      </c>
      <c r="P390" s="5">
        <f t="shared" si="105"/>
        <v>0</v>
      </c>
      <c r="Q390" s="5">
        <f t="shared" si="97"/>
        <v>2</v>
      </c>
      <c r="R390" s="5" t="str">
        <f t="shared" si="106"/>
        <v/>
      </c>
      <c r="S390" s="5" t="str">
        <f t="shared" si="107"/>
        <v/>
      </c>
      <c r="T390" s="5" t="str">
        <f t="shared" si="108"/>
        <v/>
      </c>
      <c r="U390" s="5" t="str">
        <f t="shared" si="109"/>
        <v/>
      </c>
      <c r="V390" s="5" t="str">
        <f t="shared" si="110"/>
        <v/>
      </c>
      <c r="W390" s="5" t="str">
        <f t="shared" si="111"/>
        <v/>
      </c>
    </row>
    <row r="391" spans="1:23" x14ac:dyDescent="0.25">
      <c r="A391" s="5" cm="1">
        <f t="array" ref="A391">ROUNDDOWN(
_xlfn.IFS(R391="Crafted",
L391*K391*M391*P391*S391,
R391="Inorganic",
L391*I391*M391*(N391+O391+P391)*Q391*S391,
R391="Organic",
L391*J391*M391*(N391+O391+P391)*S391,
TRUE,0),2)</f>
        <v>0</v>
      </c>
      <c r="B391" s="5" t="str">
        <f t="shared" si="98"/>
        <v/>
      </c>
      <c r="E391" s="17">
        <v>0</v>
      </c>
      <c r="F391" s="17">
        <v>0</v>
      </c>
      <c r="G391" s="17">
        <v>0</v>
      </c>
      <c r="I391" s="5" t="str">
        <f t="shared" si="99"/>
        <v/>
      </c>
      <c r="J391" s="5" t="str">
        <f t="shared" si="100"/>
        <v/>
      </c>
      <c r="K391" s="5" t="str">
        <f t="shared" si="101"/>
        <v/>
      </c>
      <c r="L391" s="5" t="str">
        <f t="shared" si="102"/>
        <v/>
      </c>
      <c r="M391" s="5">
        <f t="shared" si="96"/>
        <v>1</v>
      </c>
      <c r="N391" s="5">
        <f t="shared" si="103"/>
        <v>0</v>
      </c>
      <c r="O391" s="5">
        <f t="shared" si="104"/>
        <v>0</v>
      </c>
      <c r="P391" s="5">
        <f t="shared" si="105"/>
        <v>0</v>
      </c>
      <c r="Q391" s="5">
        <f t="shared" si="97"/>
        <v>2</v>
      </c>
      <c r="R391" s="5" t="str">
        <f t="shared" si="106"/>
        <v/>
      </c>
      <c r="S391" s="5" t="str">
        <f t="shared" si="107"/>
        <v/>
      </c>
      <c r="T391" s="5" t="str">
        <f t="shared" si="108"/>
        <v/>
      </c>
      <c r="U391" s="5" t="str">
        <f t="shared" si="109"/>
        <v/>
      </c>
      <c r="V391" s="5" t="str">
        <f t="shared" si="110"/>
        <v/>
      </c>
      <c r="W391" s="5" t="str">
        <f t="shared" si="111"/>
        <v/>
      </c>
    </row>
    <row r="392" spans="1:23" x14ac:dyDescent="0.25">
      <c r="A392" s="5" cm="1">
        <f t="array" ref="A392">ROUNDDOWN(
_xlfn.IFS(R392="Crafted",
L392*K392*M392*P392*S392,
R392="Inorganic",
L392*I392*M392*(N392+O392+P392)*Q392*S392,
R392="Organic",
L392*J392*M392*(N392+O392+P392)*S392,
TRUE,0),2)</f>
        <v>0</v>
      </c>
      <c r="B392" s="5" t="str">
        <f t="shared" si="98"/>
        <v/>
      </c>
      <c r="E392" s="17">
        <v>0</v>
      </c>
      <c r="F392" s="17">
        <v>0</v>
      </c>
      <c r="G392" s="17">
        <v>0</v>
      </c>
      <c r="I392" s="5" t="str">
        <f t="shared" si="99"/>
        <v/>
      </c>
      <c r="J392" s="5" t="str">
        <f t="shared" si="100"/>
        <v/>
      </c>
      <c r="K392" s="5" t="str">
        <f t="shared" si="101"/>
        <v/>
      </c>
      <c r="L392" s="5" t="str">
        <f t="shared" si="102"/>
        <v/>
      </c>
      <c r="M392" s="5">
        <f t="shared" si="96"/>
        <v>1</v>
      </c>
      <c r="N392" s="5">
        <f t="shared" si="103"/>
        <v>0</v>
      </c>
      <c r="O392" s="5">
        <f t="shared" si="104"/>
        <v>0</v>
      </c>
      <c r="P392" s="5">
        <f t="shared" si="105"/>
        <v>0</v>
      </c>
      <c r="Q392" s="5">
        <f t="shared" si="97"/>
        <v>2</v>
      </c>
      <c r="R392" s="5" t="str">
        <f t="shared" si="106"/>
        <v/>
      </c>
      <c r="S392" s="5" t="str">
        <f t="shared" si="107"/>
        <v/>
      </c>
      <c r="T392" s="5" t="str">
        <f t="shared" si="108"/>
        <v/>
      </c>
      <c r="U392" s="5" t="str">
        <f t="shared" si="109"/>
        <v/>
      </c>
      <c r="V392" s="5" t="str">
        <f t="shared" si="110"/>
        <v/>
      </c>
      <c r="W392" s="5" t="str">
        <f t="shared" si="111"/>
        <v/>
      </c>
    </row>
    <row r="393" spans="1:23" x14ac:dyDescent="0.25">
      <c r="A393" s="5" cm="1">
        <f t="array" ref="A393">ROUNDDOWN(
_xlfn.IFS(R393="Crafted",
L393*K393*M393*P393*S393,
R393="Inorganic",
L393*I393*M393*(N393+O393+P393)*Q393*S393,
R393="Organic",
L393*J393*M393*(N393+O393+P393)*S393,
TRUE,0),2)</f>
        <v>0</v>
      </c>
      <c r="B393" s="5" t="str">
        <f t="shared" si="98"/>
        <v/>
      </c>
      <c r="E393" s="17">
        <v>0</v>
      </c>
      <c r="F393" s="17">
        <v>0</v>
      </c>
      <c r="G393" s="17">
        <v>0</v>
      </c>
      <c r="I393" s="5" t="str">
        <f t="shared" si="99"/>
        <v/>
      </c>
      <c r="J393" s="5" t="str">
        <f t="shared" si="100"/>
        <v/>
      </c>
      <c r="K393" s="5" t="str">
        <f t="shared" si="101"/>
        <v/>
      </c>
      <c r="L393" s="5" t="str">
        <f t="shared" si="102"/>
        <v/>
      </c>
      <c r="M393" s="5">
        <f t="shared" si="96"/>
        <v>1</v>
      </c>
      <c r="N393" s="5">
        <f t="shared" si="103"/>
        <v>0</v>
      </c>
      <c r="O393" s="5">
        <f t="shared" si="104"/>
        <v>0</v>
      </c>
      <c r="P393" s="5">
        <f t="shared" si="105"/>
        <v>0</v>
      </c>
      <c r="Q393" s="5">
        <f t="shared" si="97"/>
        <v>2</v>
      </c>
      <c r="R393" s="5" t="str">
        <f t="shared" si="106"/>
        <v/>
      </c>
      <c r="S393" s="5" t="str">
        <f t="shared" si="107"/>
        <v/>
      </c>
      <c r="T393" s="5" t="str">
        <f t="shared" si="108"/>
        <v/>
      </c>
      <c r="U393" s="5" t="str">
        <f t="shared" si="109"/>
        <v/>
      </c>
      <c r="V393" s="5" t="str">
        <f t="shared" si="110"/>
        <v/>
      </c>
      <c r="W393" s="5" t="str">
        <f t="shared" si="111"/>
        <v/>
      </c>
    </row>
    <row r="394" spans="1:23" x14ac:dyDescent="0.25">
      <c r="A394" s="5" cm="1">
        <f t="array" ref="A394">ROUNDDOWN(
_xlfn.IFS(R394="Crafted",
L394*K394*M394*P394*S394,
R394="Inorganic",
L394*I394*M394*(N394+O394+P394)*Q394*S394,
R394="Organic",
L394*J394*M394*(N394+O394+P394)*S394,
TRUE,0),2)</f>
        <v>0</v>
      </c>
      <c r="B394" s="5" t="str">
        <f t="shared" si="98"/>
        <v/>
      </c>
      <c r="E394" s="17">
        <v>0</v>
      </c>
      <c r="F394" s="17">
        <v>0</v>
      </c>
      <c r="G394" s="17">
        <v>0</v>
      </c>
      <c r="I394" s="5" t="str">
        <f t="shared" si="99"/>
        <v/>
      </c>
      <c r="J394" s="5" t="str">
        <f t="shared" si="100"/>
        <v/>
      </c>
      <c r="K394" s="5" t="str">
        <f t="shared" si="101"/>
        <v/>
      </c>
      <c r="L394" s="5" t="str">
        <f t="shared" si="102"/>
        <v/>
      </c>
      <c r="M394" s="5">
        <f t="shared" si="96"/>
        <v>1</v>
      </c>
      <c r="N394" s="5">
        <f t="shared" si="103"/>
        <v>0</v>
      </c>
      <c r="O394" s="5">
        <f t="shared" si="104"/>
        <v>0</v>
      </c>
      <c r="P394" s="5">
        <f t="shared" si="105"/>
        <v>0</v>
      </c>
      <c r="Q394" s="5">
        <f t="shared" si="97"/>
        <v>2</v>
      </c>
      <c r="R394" s="5" t="str">
        <f t="shared" si="106"/>
        <v/>
      </c>
      <c r="S394" s="5" t="str">
        <f t="shared" si="107"/>
        <v/>
      </c>
      <c r="T394" s="5" t="str">
        <f t="shared" si="108"/>
        <v/>
      </c>
      <c r="U394" s="5" t="str">
        <f t="shared" si="109"/>
        <v/>
      </c>
      <c r="V394" s="5" t="str">
        <f t="shared" si="110"/>
        <v/>
      </c>
      <c r="W394" s="5" t="str">
        <f t="shared" si="111"/>
        <v/>
      </c>
    </row>
    <row r="395" spans="1:23" x14ac:dyDescent="0.25">
      <c r="A395" s="5" cm="1">
        <f t="array" ref="A395">ROUNDDOWN(
_xlfn.IFS(R395="Crafted",
L395*K395*M395*P395*S395,
R395="Inorganic",
L395*I395*M395*(N395+O395+P395)*Q395*S395,
R395="Organic",
L395*J395*M395*(N395+O395+P395)*S395,
TRUE,0),2)</f>
        <v>0</v>
      </c>
      <c r="B395" s="5" t="str">
        <f t="shared" si="98"/>
        <v/>
      </c>
      <c r="E395" s="17">
        <v>0</v>
      </c>
      <c r="F395" s="17">
        <v>0</v>
      </c>
      <c r="G395" s="17">
        <v>0</v>
      </c>
      <c r="I395" s="5" t="str">
        <f t="shared" si="99"/>
        <v/>
      </c>
      <c r="J395" s="5" t="str">
        <f t="shared" si="100"/>
        <v/>
      </c>
      <c r="K395" s="5" t="str">
        <f t="shared" si="101"/>
        <v/>
      </c>
      <c r="L395" s="5" t="str">
        <f t="shared" si="102"/>
        <v/>
      </c>
      <c r="M395" s="5">
        <f t="shared" si="96"/>
        <v>1</v>
      </c>
      <c r="N395" s="5">
        <f t="shared" si="103"/>
        <v>0</v>
      </c>
      <c r="O395" s="5">
        <f t="shared" si="104"/>
        <v>0</v>
      </c>
      <c r="P395" s="5">
        <f t="shared" si="105"/>
        <v>0</v>
      </c>
      <c r="Q395" s="5">
        <f t="shared" si="97"/>
        <v>2</v>
      </c>
      <c r="R395" s="5" t="str">
        <f t="shared" si="106"/>
        <v/>
      </c>
      <c r="S395" s="5" t="str">
        <f t="shared" si="107"/>
        <v/>
      </c>
      <c r="T395" s="5" t="str">
        <f t="shared" si="108"/>
        <v/>
      </c>
      <c r="U395" s="5" t="str">
        <f t="shared" si="109"/>
        <v/>
      </c>
      <c r="V395" s="5" t="str">
        <f t="shared" si="110"/>
        <v/>
      </c>
      <c r="W395" s="5" t="str">
        <f t="shared" si="111"/>
        <v/>
      </c>
    </row>
    <row r="396" spans="1:23" x14ac:dyDescent="0.25">
      <c r="A396" s="5" cm="1">
        <f t="array" ref="A396">ROUNDDOWN(
_xlfn.IFS(R396="Crafted",
L396*K396*M396*P396*S396,
R396="Inorganic",
L396*I396*M396*(N396+O396+P396)*Q396*S396,
R396="Organic",
L396*J396*M396*(N396+O396+P396)*S396,
TRUE,0),2)</f>
        <v>0</v>
      </c>
      <c r="B396" s="5" t="str">
        <f t="shared" si="98"/>
        <v/>
      </c>
      <c r="E396" s="17">
        <v>0</v>
      </c>
      <c r="F396" s="17">
        <v>0</v>
      </c>
      <c r="G396" s="17">
        <v>0</v>
      </c>
      <c r="I396" s="5" t="str">
        <f t="shared" si="99"/>
        <v/>
      </c>
      <c r="J396" s="5" t="str">
        <f t="shared" si="100"/>
        <v/>
      </c>
      <c r="K396" s="5" t="str">
        <f t="shared" si="101"/>
        <v/>
      </c>
      <c r="L396" s="5" t="str">
        <f t="shared" si="102"/>
        <v/>
      </c>
      <c r="M396" s="5">
        <f t="shared" si="96"/>
        <v>1</v>
      </c>
      <c r="N396" s="5">
        <f t="shared" si="103"/>
        <v>0</v>
      </c>
      <c r="O396" s="5">
        <f t="shared" si="104"/>
        <v>0</v>
      </c>
      <c r="P396" s="5">
        <f t="shared" si="105"/>
        <v>0</v>
      </c>
      <c r="Q396" s="5">
        <f t="shared" si="97"/>
        <v>2</v>
      </c>
      <c r="R396" s="5" t="str">
        <f t="shared" si="106"/>
        <v/>
      </c>
      <c r="S396" s="5" t="str">
        <f t="shared" si="107"/>
        <v/>
      </c>
      <c r="T396" s="5" t="str">
        <f t="shared" si="108"/>
        <v/>
      </c>
      <c r="U396" s="5" t="str">
        <f t="shared" si="109"/>
        <v/>
      </c>
      <c r="V396" s="5" t="str">
        <f t="shared" si="110"/>
        <v/>
      </c>
      <c r="W396" s="5" t="str">
        <f t="shared" si="111"/>
        <v/>
      </c>
    </row>
    <row r="397" spans="1:23" x14ac:dyDescent="0.25">
      <c r="A397" s="5" cm="1">
        <f t="array" ref="A397">ROUNDDOWN(
_xlfn.IFS(R397="Crafted",
L397*K397*M397*P397*S397,
R397="Inorganic",
L397*I397*M397*(N397+O397+P397)*Q397*S397,
R397="Organic",
L397*J397*M397*(N397+O397+P397)*S397,
TRUE,0),2)</f>
        <v>0</v>
      </c>
      <c r="B397" s="5" t="str">
        <f t="shared" si="98"/>
        <v/>
      </c>
      <c r="E397" s="17">
        <v>0</v>
      </c>
      <c r="F397" s="17">
        <v>0</v>
      </c>
      <c r="G397" s="17">
        <v>0</v>
      </c>
      <c r="I397" s="5" t="str">
        <f t="shared" si="99"/>
        <v/>
      </c>
      <c r="J397" s="5" t="str">
        <f t="shared" si="100"/>
        <v/>
      </c>
      <c r="K397" s="5" t="str">
        <f t="shared" si="101"/>
        <v/>
      </c>
      <c r="L397" s="5" t="str">
        <f t="shared" si="102"/>
        <v/>
      </c>
      <c r="M397" s="5">
        <f t="shared" si="96"/>
        <v>1</v>
      </c>
      <c r="N397" s="5">
        <f t="shared" si="103"/>
        <v>0</v>
      </c>
      <c r="O397" s="5">
        <f t="shared" si="104"/>
        <v>0</v>
      </c>
      <c r="P397" s="5">
        <f t="shared" si="105"/>
        <v>0</v>
      </c>
      <c r="Q397" s="5">
        <f t="shared" si="97"/>
        <v>2</v>
      </c>
      <c r="R397" s="5" t="str">
        <f t="shared" si="106"/>
        <v/>
      </c>
      <c r="S397" s="5" t="str">
        <f t="shared" si="107"/>
        <v/>
      </c>
      <c r="T397" s="5" t="str">
        <f t="shared" si="108"/>
        <v/>
      </c>
      <c r="U397" s="5" t="str">
        <f t="shared" si="109"/>
        <v/>
      </c>
      <c r="V397" s="5" t="str">
        <f t="shared" si="110"/>
        <v/>
      </c>
      <c r="W397" s="5" t="str">
        <f t="shared" si="111"/>
        <v/>
      </c>
    </row>
    <row r="398" spans="1:23" x14ac:dyDescent="0.25">
      <c r="A398" s="5" cm="1">
        <f t="array" ref="A398">ROUNDDOWN(
_xlfn.IFS(R398="Crafted",
L398*K398*M398*P398*S398,
R398="Inorganic",
L398*I398*M398*(N398+O398+P398)*Q398*S398,
R398="Organic",
L398*J398*M398*(N398+O398+P398)*S398,
TRUE,0),2)</f>
        <v>0</v>
      </c>
      <c r="B398" s="5" t="str">
        <f t="shared" si="98"/>
        <v/>
      </c>
      <c r="E398" s="17">
        <v>0</v>
      </c>
      <c r="F398" s="17">
        <v>0</v>
      </c>
      <c r="G398" s="17">
        <v>0</v>
      </c>
      <c r="I398" s="5" t="str">
        <f t="shared" si="99"/>
        <v/>
      </c>
      <c r="J398" s="5" t="str">
        <f t="shared" si="100"/>
        <v/>
      </c>
      <c r="K398" s="5" t="str">
        <f t="shared" si="101"/>
        <v/>
      </c>
      <c r="L398" s="5" t="str">
        <f t="shared" si="102"/>
        <v/>
      </c>
      <c r="M398" s="5">
        <f t="shared" si="96"/>
        <v>1</v>
      </c>
      <c r="N398" s="5">
        <f t="shared" si="103"/>
        <v>0</v>
      </c>
      <c r="O398" s="5">
        <f t="shared" si="104"/>
        <v>0</v>
      </c>
      <c r="P398" s="5">
        <f t="shared" si="105"/>
        <v>0</v>
      </c>
      <c r="Q398" s="5">
        <f t="shared" si="97"/>
        <v>2</v>
      </c>
      <c r="R398" s="5" t="str">
        <f t="shared" si="106"/>
        <v/>
      </c>
      <c r="S398" s="5" t="str">
        <f t="shared" si="107"/>
        <v/>
      </c>
      <c r="T398" s="5" t="str">
        <f t="shared" si="108"/>
        <v/>
      </c>
      <c r="U398" s="5" t="str">
        <f t="shared" si="109"/>
        <v/>
      </c>
      <c r="V398" s="5" t="str">
        <f t="shared" si="110"/>
        <v/>
      </c>
      <c r="W398" s="5" t="str">
        <f t="shared" si="111"/>
        <v/>
      </c>
    </row>
    <row r="399" spans="1:23" x14ac:dyDescent="0.25">
      <c r="A399" s="5" cm="1">
        <f t="array" ref="A399">ROUNDDOWN(
_xlfn.IFS(R399="Crafted",
L399*K399*M399*P399*S399,
R399="Inorganic",
L399*I399*M399*(N399+O399+P399)*Q399*S399,
R399="Organic",
L399*J399*M399*(N399+O399+P399)*S399,
TRUE,0),2)</f>
        <v>0</v>
      </c>
      <c r="B399" s="5" t="str">
        <f t="shared" si="98"/>
        <v/>
      </c>
      <c r="E399" s="17">
        <v>0</v>
      </c>
      <c r="F399" s="17">
        <v>0</v>
      </c>
      <c r="G399" s="17">
        <v>0</v>
      </c>
      <c r="I399" s="5" t="str">
        <f t="shared" si="99"/>
        <v/>
      </c>
      <c r="J399" s="5" t="str">
        <f t="shared" si="100"/>
        <v/>
      </c>
      <c r="K399" s="5" t="str">
        <f t="shared" si="101"/>
        <v/>
      </c>
      <c r="L399" s="5" t="str">
        <f t="shared" si="102"/>
        <v/>
      </c>
      <c r="M399" s="5">
        <f t="shared" si="96"/>
        <v>1</v>
      </c>
      <c r="N399" s="5">
        <f t="shared" si="103"/>
        <v>0</v>
      </c>
      <c r="O399" s="5">
        <f t="shared" si="104"/>
        <v>0</v>
      </c>
      <c r="P399" s="5">
        <f t="shared" si="105"/>
        <v>0</v>
      </c>
      <c r="Q399" s="5">
        <f t="shared" si="97"/>
        <v>2</v>
      </c>
      <c r="R399" s="5" t="str">
        <f t="shared" si="106"/>
        <v/>
      </c>
      <c r="S399" s="5" t="str">
        <f t="shared" si="107"/>
        <v/>
      </c>
      <c r="T399" s="5" t="str">
        <f t="shared" si="108"/>
        <v/>
      </c>
      <c r="U399" s="5" t="str">
        <f t="shared" si="109"/>
        <v/>
      </c>
      <c r="V399" s="5" t="str">
        <f t="shared" si="110"/>
        <v/>
      </c>
      <c r="W399" s="5" t="str">
        <f t="shared" si="111"/>
        <v/>
      </c>
    </row>
    <row r="400" spans="1:23" x14ac:dyDescent="0.25">
      <c r="A400" s="5" cm="1">
        <f t="array" ref="A400">ROUNDDOWN(
_xlfn.IFS(R400="Crafted",
L400*K400*M400*P400*S400,
R400="Inorganic",
L400*I400*M400*(N400+O400+P400)*Q400*S400,
R400="Organic",
L400*J400*M400*(N400+O400+P400)*S400,
TRUE,0),2)</f>
        <v>0</v>
      </c>
      <c r="B400" s="5" t="str">
        <f t="shared" si="98"/>
        <v/>
      </c>
      <c r="E400" s="17">
        <v>0</v>
      </c>
      <c r="F400" s="17">
        <v>0</v>
      </c>
      <c r="G400" s="17">
        <v>0</v>
      </c>
      <c r="I400" s="5" t="str">
        <f t="shared" si="99"/>
        <v/>
      </c>
      <c r="J400" s="5" t="str">
        <f t="shared" si="100"/>
        <v/>
      </c>
      <c r="K400" s="5" t="str">
        <f t="shared" si="101"/>
        <v/>
      </c>
      <c r="L400" s="5" t="str">
        <f t="shared" si="102"/>
        <v/>
      </c>
      <c r="M400" s="5">
        <f t="shared" si="96"/>
        <v>1</v>
      </c>
      <c r="N400" s="5">
        <f t="shared" si="103"/>
        <v>0</v>
      </c>
      <c r="O400" s="5">
        <f t="shared" si="104"/>
        <v>0</v>
      </c>
      <c r="P400" s="5">
        <f t="shared" si="105"/>
        <v>0</v>
      </c>
      <c r="Q400" s="5">
        <f t="shared" si="97"/>
        <v>2</v>
      </c>
      <c r="R400" s="5" t="str">
        <f t="shared" si="106"/>
        <v/>
      </c>
      <c r="S400" s="5" t="str">
        <f t="shared" si="107"/>
        <v/>
      </c>
      <c r="T400" s="5" t="str">
        <f t="shared" si="108"/>
        <v/>
      </c>
      <c r="U400" s="5" t="str">
        <f t="shared" si="109"/>
        <v/>
      </c>
      <c r="V400" s="5" t="str">
        <f t="shared" si="110"/>
        <v/>
      </c>
      <c r="W400" s="5" t="str">
        <f t="shared" si="111"/>
        <v/>
      </c>
    </row>
    <row r="401" spans="1:23" x14ac:dyDescent="0.25">
      <c r="A401" s="5" cm="1">
        <f t="array" ref="A401">ROUNDDOWN(
_xlfn.IFS(R401="Crafted",
L401*K401*M401*P401*S401,
R401="Inorganic",
L401*I401*M401*(N401+O401+P401)*Q401*S401,
R401="Organic",
L401*J401*M401*(N401+O401+P401)*S401,
TRUE,0),2)</f>
        <v>0</v>
      </c>
      <c r="B401" s="5" t="str">
        <f t="shared" si="98"/>
        <v/>
      </c>
      <c r="E401" s="17">
        <v>0</v>
      </c>
      <c r="F401" s="17">
        <v>0</v>
      </c>
      <c r="G401" s="17">
        <v>0</v>
      </c>
      <c r="I401" s="5" t="str">
        <f t="shared" si="99"/>
        <v/>
      </c>
      <c r="J401" s="5" t="str">
        <f t="shared" si="100"/>
        <v/>
      </c>
      <c r="K401" s="5" t="str">
        <f t="shared" si="101"/>
        <v/>
      </c>
      <c r="L401" s="5" t="str">
        <f t="shared" si="102"/>
        <v/>
      </c>
      <c r="M401" s="5">
        <f t="shared" si="96"/>
        <v>1</v>
      </c>
      <c r="N401" s="5">
        <f t="shared" si="103"/>
        <v>0</v>
      </c>
      <c r="O401" s="5">
        <f t="shared" si="104"/>
        <v>0</v>
      </c>
      <c r="P401" s="5">
        <f t="shared" si="105"/>
        <v>0</v>
      </c>
      <c r="Q401" s="5">
        <f t="shared" si="97"/>
        <v>2</v>
      </c>
      <c r="R401" s="5" t="str">
        <f t="shared" si="106"/>
        <v/>
      </c>
      <c r="S401" s="5" t="str">
        <f t="shared" si="107"/>
        <v/>
      </c>
      <c r="T401" s="5" t="str">
        <f t="shared" si="108"/>
        <v/>
      </c>
      <c r="U401" s="5" t="str">
        <f t="shared" si="109"/>
        <v/>
      </c>
      <c r="V401" s="5" t="str">
        <f t="shared" si="110"/>
        <v/>
      </c>
      <c r="W401" s="5" t="str">
        <f t="shared" si="111"/>
        <v/>
      </c>
    </row>
    <row r="402" spans="1:23" x14ac:dyDescent="0.25">
      <c r="A402" s="5" cm="1">
        <f t="array" ref="A402">ROUNDDOWN(
_xlfn.IFS(R402="Crafted",
L402*K402*M402*P402*S402,
R402="Inorganic",
L402*I402*M402*(N402+O402+P402)*Q402*S402,
R402="Organic",
L402*J402*M402*(N402+O402+P402)*S402,
TRUE,0),2)</f>
        <v>0</v>
      </c>
      <c r="B402" s="5" t="str">
        <f t="shared" si="98"/>
        <v/>
      </c>
      <c r="E402" s="17">
        <v>0</v>
      </c>
      <c r="F402" s="17">
        <v>0</v>
      </c>
      <c r="G402" s="17">
        <v>0</v>
      </c>
      <c r="I402" s="5" t="str">
        <f t="shared" si="99"/>
        <v/>
      </c>
      <c r="J402" s="5" t="str">
        <f t="shared" si="100"/>
        <v/>
      </c>
      <c r="K402" s="5" t="str">
        <f t="shared" si="101"/>
        <v/>
      </c>
      <c r="L402" s="5" t="str">
        <f t="shared" si="102"/>
        <v/>
      </c>
      <c r="M402" s="5">
        <f t="shared" si="96"/>
        <v>1</v>
      </c>
      <c r="N402" s="5">
        <f t="shared" si="103"/>
        <v>0</v>
      </c>
      <c r="O402" s="5">
        <f t="shared" si="104"/>
        <v>0</v>
      </c>
      <c r="P402" s="5">
        <f t="shared" si="105"/>
        <v>0</v>
      </c>
      <c r="Q402" s="5">
        <f t="shared" si="97"/>
        <v>2</v>
      </c>
      <c r="R402" s="5" t="str">
        <f t="shared" si="106"/>
        <v/>
      </c>
      <c r="S402" s="5" t="str">
        <f t="shared" si="107"/>
        <v/>
      </c>
      <c r="T402" s="5" t="str">
        <f t="shared" si="108"/>
        <v/>
      </c>
      <c r="U402" s="5" t="str">
        <f t="shared" si="109"/>
        <v/>
      </c>
      <c r="V402" s="5" t="str">
        <f t="shared" si="110"/>
        <v/>
      </c>
      <c r="W402" s="5" t="str">
        <f t="shared" si="111"/>
        <v/>
      </c>
    </row>
    <row r="403" spans="1:23" x14ac:dyDescent="0.25">
      <c r="A403" s="5" cm="1">
        <f t="array" ref="A403">ROUNDDOWN(
_xlfn.IFS(R403="Crafted",
L403*K403*M403*P403*S403,
R403="Inorganic",
L403*I403*M403*(N403+O403+P403)*Q403*S403,
R403="Organic",
L403*J403*M403*(N403+O403+P403)*S403,
TRUE,0),2)</f>
        <v>0</v>
      </c>
      <c r="B403" s="5" t="str">
        <f t="shared" si="98"/>
        <v/>
      </c>
      <c r="E403" s="17">
        <v>0</v>
      </c>
      <c r="F403" s="17">
        <v>0</v>
      </c>
      <c r="G403" s="17">
        <v>0</v>
      </c>
      <c r="I403" s="5" t="str">
        <f t="shared" si="99"/>
        <v/>
      </c>
      <c r="J403" s="5" t="str">
        <f t="shared" si="100"/>
        <v/>
      </c>
      <c r="K403" s="5" t="str">
        <f t="shared" si="101"/>
        <v/>
      </c>
      <c r="L403" s="5" t="str">
        <f t="shared" si="102"/>
        <v/>
      </c>
      <c r="M403" s="5">
        <f t="shared" si="96"/>
        <v>1</v>
      </c>
      <c r="N403" s="5">
        <f t="shared" si="103"/>
        <v>0</v>
      </c>
      <c r="O403" s="5">
        <f t="shared" si="104"/>
        <v>0</v>
      </c>
      <c r="P403" s="5">
        <f t="shared" si="105"/>
        <v>0</v>
      </c>
      <c r="Q403" s="5">
        <f t="shared" si="97"/>
        <v>2</v>
      </c>
      <c r="R403" s="5" t="str">
        <f t="shared" si="106"/>
        <v/>
      </c>
      <c r="S403" s="5" t="str">
        <f t="shared" si="107"/>
        <v/>
      </c>
      <c r="T403" s="5" t="str">
        <f t="shared" si="108"/>
        <v/>
      </c>
      <c r="U403" s="5" t="str">
        <f t="shared" si="109"/>
        <v/>
      </c>
      <c r="V403" s="5" t="str">
        <f t="shared" si="110"/>
        <v/>
      </c>
      <c r="W403" s="5" t="str">
        <f t="shared" si="111"/>
        <v/>
      </c>
    </row>
    <row r="404" spans="1:23" x14ac:dyDescent="0.25">
      <c r="A404" s="5" cm="1">
        <f t="array" ref="A404">ROUNDDOWN(
_xlfn.IFS(R404="Crafted",
L404*K404*M404*P404*S404,
R404="Inorganic",
L404*I404*M404*(N404+O404+P404)*Q404*S404,
R404="Organic",
L404*J404*M404*(N404+O404+P404)*S404,
TRUE,0),2)</f>
        <v>0</v>
      </c>
      <c r="B404" s="5" t="str">
        <f t="shared" si="98"/>
        <v/>
      </c>
      <c r="E404" s="17">
        <v>0</v>
      </c>
      <c r="F404" s="17">
        <v>0</v>
      </c>
      <c r="G404" s="17">
        <v>0</v>
      </c>
      <c r="I404" s="5" t="str">
        <f t="shared" si="99"/>
        <v/>
      </c>
      <c r="J404" s="5" t="str">
        <f t="shared" si="100"/>
        <v/>
      </c>
      <c r="K404" s="5" t="str">
        <f t="shared" si="101"/>
        <v/>
      </c>
      <c r="L404" s="5" t="str">
        <f t="shared" si="102"/>
        <v/>
      </c>
      <c r="M404" s="5">
        <f t="shared" si="96"/>
        <v>1</v>
      </c>
      <c r="N404" s="5">
        <f t="shared" si="103"/>
        <v>0</v>
      </c>
      <c r="O404" s="5">
        <f t="shared" si="104"/>
        <v>0</v>
      </c>
      <c r="P404" s="5">
        <f t="shared" si="105"/>
        <v>0</v>
      </c>
      <c r="Q404" s="5">
        <f t="shared" si="97"/>
        <v>2</v>
      </c>
      <c r="R404" s="5" t="str">
        <f t="shared" si="106"/>
        <v/>
      </c>
      <c r="S404" s="5" t="str">
        <f t="shared" si="107"/>
        <v/>
      </c>
      <c r="T404" s="5" t="str">
        <f t="shared" si="108"/>
        <v/>
      </c>
      <c r="U404" s="5" t="str">
        <f t="shared" si="109"/>
        <v/>
      </c>
      <c r="V404" s="5" t="str">
        <f t="shared" si="110"/>
        <v/>
      </c>
      <c r="W404" s="5" t="str">
        <f t="shared" si="111"/>
        <v/>
      </c>
    </row>
    <row r="405" spans="1:23" x14ac:dyDescent="0.25">
      <c r="A405" s="5" cm="1">
        <f t="array" ref="A405">ROUNDDOWN(
_xlfn.IFS(R405="Crafted",
L405*K405*M405*P405*S405,
R405="Inorganic",
L405*I405*M405*(N405+O405+P405)*Q405*S405,
R405="Organic",
L405*J405*M405*(N405+O405+P405)*S405,
TRUE,0),2)</f>
        <v>0</v>
      </c>
      <c r="B405" s="5" t="str">
        <f t="shared" si="98"/>
        <v/>
      </c>
      <c r="E405" s="17">
        <v>0</v>
      </c>
      <c r="F405" s="17">
        <v>0</v>
      </c>
      <c r="G405" s="17">
        <v>0</v>
      </c>
      <c r="I405" s="5" t="str">
        <f t="shared" si="99"/>
        <v/>
      </c>
      <c r="J405" s="5" t="str">
        <f t="shared" si="100"/>
        <v/>
      </c>
      <c r="K405" s="5" t="str">
        <f t="shared" si="101"/>
        <v/>
      </c>
      <c r="L405" s="5" t="str">
        <f t="shared" si="102"/>
        <v/>
      </c>
      <c r="M405" s="5">
        <f t="shared" si="96"/>
        <v>1</v>
      </c>
      <c r="N405" s="5">
        <f t="shared" si="103"/>
        <v>0</v>
      </c>
      <c r="O405" s="5">
        <f t="shared" si="104"/>
        <v>0</v>
      </c>
      <c r="P405" s="5">
        <f t="shared" si="105"/>
        <v>0</v>
      </c>
      <c r="Q405" s="5">
        <f t="shared" si="97"/>
        <v>2</v>
      </c>
      <c r="R405" s="5" t="str">
        <f t="shared" si="106"/>
        <v/>
      </c>
      <c r="S405" s="5" t="str">
        <f t="shared" si="107"/>
        <v/>
      </c>
      <c r="T405" s="5" t="str">
        <f t="shared" si="108"/>
        <v/>
      </c>
      <c r="U405" s="5" t="str">
        <f t="shared" si="109"/>
        <v/>
      </c>
      <c r="V405" s="5" t="str">
        <f t="shared" si="110"/>
        <v/>
      </c>
      <c r="W405" s="5" t="str">
        <f t="shared" si="111"/>
        <v/>
      </c>
    </row>
    <row r="406" spans="1:23" x14ac:dyDescent="0.25">
      <c r="A406" s="5" cm="1">
        <f t="array" ref="A406">ROUNDDOWN(
_xlfn.IFS(R406="Crafted",
L406*K406*M406*P406*S406,
R406="Inorganic",
L406*I406*M406*(N406+O406+P406)*Q406*S406,
R406="Organic",
L406*J406*M406*(N406+O406+P406)*S406,
TRUE,0),2)</f>
        <v>0</v>
      </c>
      <c r="B406" s="5" t="str">
        <f t="shared" si="98"/>
        <v/>
      </c>
      <c r="E406" s="17">
        <v>0</v>
      </c>
      <c r="F406" s="17">
        <v>0</v>
      </c>
      <c r="G406" s="17">
        <v>0</v>
      </c>
      <c r="I406" s="5" t="str">
        <f t="shared" si="99"/>
        <v/>
      </c>
      <c r="J406" s="5" t="str">
        <f t="shared" si="100"/>
        <v/>
      </c>
      <c r="K406" s="5" t="str">
        <f t="shared" si="101"/>
        <v/>
      </c>
      <c r="L406" s="5" t="str">
        <f t="shared" si="102"/>
        <v/>
      </c>
      <c r="M406" s="5">
        <f t="shared" si="96"/>
        <v>1</v>
      </c>
      <c r="N406" s="5">
        <f t="shared" si="103"/>
        <v>0</v>
      </c>
      <c r="O406" s="5">
        <f t="shared" si="104"/>
        <v>0</v>
      </c>
      <c r="P406" s="5">
        <f t="shared" si="105"/>
        <v>0</v>
      </c>
      <c r="Q406" s="5">
        <f t="shared" si="97"/>
        <v>2</v>
      </c>
      <c r="R406" s="5" t="str">
        <f t="shared" si="106"/>
        <v/>
      </c>
      <c r="S406" s="5" t="str">
        <f t="shared" si="107"/>
        <v/>
      </c>
      <c r="T406" s="5" t="str">
        <f t="shared" si="108"/>
        <v/>
      </c>
      <c r="U406" s="5" t="str">
        <f t="shared" si="109"/>
        <v/>
      </c>
      <c r="V406" s="5" t="str">
        <f t="shared" si="110"/>
        <v/>
      </c>
      <c r="W406" s="5" t="str">
        <f t="shared" si="111"/>
        <v/>
      </c>
    </row>
    <row r="407" spans="1:23" x14ac:dyDescent="0.25">
      <c r="A407" s="5" cm="1">
        <f t="array" ref="A407">ROUNDDOWN(
_xlfn.IFS(R407="Crafted",
L407*K407*M407*P407*S407,
R407="Inorganic",
L407*I407*M407*(N407+O407+P407)*Q407*S407,
R407="Organic",
L407*J407*M407*(N407+O407+P407)*S407,
TRUE,0),2)</f>
        <v>0</v>
      </c>
      <c r="B407" s="5" t="str">
        <f t="shared" si="98"/>
        <v/>
      </c>
      <c r="E407" s="17">
        <v>0</v>
      </c>
      <c r="F407" s="17">
        <v>0</v>
      </c>
      <c r="G407" s="17">
        <v>0</v>
      </c>
      <c r="I407" s="5" t="str">
        <f t="shared" si="99"/>
        <v/>
      </c>
      <c r="J407" s="5" t="str">
        <f t="shared" si="100"/>
        <v/>
      </c>
      <c r="K407" s="5" t="str">
        <f t="shared" si="101"/>
        <v/>
      </c>
      <c r="L407" s="5" t="str">
        <f t="shared" si="102"/>
        <v/>
      </c>
      <c r="M407" s="5">
        <f t="shared" ref="M407:M470" si="112">IF($B$1="Yes",1.05,1)</f>
        <v>1</v>
      </c>
      <c r="N407" s="5">
        <f t="shared" si="103"/>
        <v>0</v>
      </c>
      <c r="O407" s="5">
        <f t="shared" si="104"/>
        <v>0</v>
      </c>
      <c r="P407" s="5">
        <f t="shared" si="105"/>
        <v>0</v>
      </c>
      <c r="Q407" s="5">
        <f t="shared" ref="Q407:Q470" si="113">IF($D$1="Yes",2,1)</f>
        <v>2</v>
      </c>
      <c r="R407" s="5" t="str">
        <f t="shared" si="106"/>
        <v/>
      </c>
      <c r="S407" s="5" t="str">
        <f t="shared" si="107"/>
        <v/>
      </c>
      <c r="T407" s="5" t="str">
        <f t="shared" si="108"/>
        <v/>
      </c>
      <c r="U407" s="5" t="str">
        <f t="shared" si="109"/>
        <v/>
      </c>
      <c r="V407" s="5" t="str">
        <f t="shared" si="110"/>
        <v/>
      </c>
      <c r="W407" s="5" t="str">
        <f t="shared" si="111"/>
        <v/>
      </c>
    </row>
    <row r="408" spans="1:23" x14ac:dyDescent="0.25">
      <c r="A408" s="5" cm="1">
        <f t="array" ref="A408">ROUNDDOWN(
_xlfn.IFS(R408="Crafted",
L408*K408*M408*P408*S408,
R408="Inorganic",
L408*I408*M408*(N408+O408+P408)*Q408*S408,
R408="Organic",
L408*J408*M408*(N408+O408+P408)*S408,
TRUE,0),2)</f>
        <v>0</v>
      </c>
      <c r="B408" s="5" t="str">
        <f t="shared" si="98"/>
        <v/>
      </c>
      <c r="E408" s="17">
        <v>0</v>
      </c>
      <c r="F408" s="17">
        <v>0</v>
      </c>
      <c r="G408" s="17">
        <v>0</v>
      </c>
      <c r="I408" s="5" t="str">
        <f t="shared" si="99"/>
        <v/>
      </c>
      <c r="J408" s="5" t="str">
        <f t="shared" si="100"/>
        <v/>
      </c>
      <c r="K408" s="5" t="str">
        <f t="shared" si="101"/>
        <v/>
      </c>
      <c r="L408" s="5" t="str">
        <f t="shared" si="102"/>
        <v/>
      </c>
      <c r="M408" s="5">
        <f t="shared" si="112"/>
        <v>1</v>
      </c>
      <c r="N408" s="5">
        <f t="shared" si="103"/>
        <v>0</v>
      </c>
      <c r="O408" s="5">
        <f t="shared" si="104"/>
        <v>0</v>
      </c>
      <c r="P408" s="5">
        <f t="shared" si="105"/>
        <v>0</v>
      </c>
      <c r="Q408" s="5">
        <f t="shared" si="113"/>
        <v>2</v>
      </c>
      <c r="R408" s="5" t="str">
        <f t="shared" si="106"/>
        <v/>
      </c>
      <c r="S408" s="5" t="str">
        <f t="shared" si="107"/>
        <v/>
      </c>
      <c r="T408" s="5" t="str">
        <f t="shared" si="108"/>
        <v/>
      </c>
      <c r="U408" s="5" t="str">
        <f t="shared" si="109"/>
        <v/>
      </c>
      <c r="V408" s="5" t="str">
        <f t="shared" si="110"/>
        <v/>
      </c>
      <c r="W408" s="5" t="str">
        <f t="shared" si="111"/>
        <v/>
      </c>
    </row>
    <row r="409" spans="1:23" x14ac:dyDescent="0.25">
      <c r="A409" s="5" cm="1">
        <f t="array" ref="A409">ROUNDDOWN(
_xlfn.IFS(R409="Crafted",
L409*K409*M409*P409*S409,
R409="Inorganic",
L409*I409*M409*(N409+O409+P409)*Q409*S409,
R409="Organic",
L409*J409*M409*(N409+O409+P409)*S409,
TRUE,0),2)</f>
        <v>0</v>
      </c>
      <c r="B409" s="5" t="str">
        <f t="shared" si="98"/>
        <v/>
      </c>
      <c r="E409" s="17">
        <v>0</v>
      </c>
      <c r="F409" s="17">
        <v>0</v>
      </c>
      <c r="G409" s="17">
        <v>0</v>
      </c>
      <c r="I409" s="5" t="str">
        <f t="shared" si="99"/>
        <v/>
      </c>
      <c r="J409" s="5" t="str">
        <f t="shared" si="100"/>
        <v/>
      </c>
      <c r="K409" s="5" t="str">
        <f t="shared" si="101"/>
        <v/>
      </c>
      <c r="L409" s="5" t="str">
        <f t="shared" si="102"/>
        <v/>
      </c>
      <c r="M409" s="5">
        <f t="shared" si="112"/>
        <v>1</v>
      </c>
      <c r="N409" s="5">
        <f t="shared" si="103"/>
        <v>0</v>
      </c>
      <c r="O409" s="5">
        <f t="shared" si="104"/>
        <v>0</v>
      </c>
      <c r="P409" s="5">
        <f t="shared" si="105"/>
        <v>0</v>
      </c>
      <c r="Q409" s="5">
        <f t="shared" si="113"/>
        <v>2</v>
      </c>
      <c r="R409" s="5" t="str">
        <f t="shared" si="106"/>
        <v/>
      </c>
      <c r="S409" s="5" t="str">
        <f t="shared" si="107"/>
        <v/>
      </c>
      <c r="T409" s="5" t="str">
        <f t="shared" si="108"/>
        <v/>
      </c>
      <c r="U409" s="5" t="str">
        <f t="shared" si="109"/>
        <v/>
      </c>
      <c r="V409" s="5" t="str">
        <f t="shared" si="110"/>
        <v/>
      </c>
      <c r="W409" s="5" t="str">
        <f t="shared" si="111"/>
        <v/>
      </c>
    </row>
    <row r="410" spans="1:23" x14ac:dyDescent="0.25">
      <c r="A410" s="5" cm="1">
        <f t="array" ref="A410">ROUNDDOWN(
_xlfn.IFS(R410="Crafted",
L410*K410*M410*P410*S410,
R410="Inorganic",
L410*I410*M410*(N410+O410+P410)*Q410*S410,
R410="Organic",
L410*J410*M410*(N410+O410+P410)*S410,
TRUE,0),2)</f>
        <v>0</v>
      </c>
      <c r="B410" s="5" t="str">
        <f t="shared" si="98"/>
        <v/>
      </c>
      <c r="E410" s="17">
        <v>0</v>
      </c>
      <c r="F410" s="17">
        <v>0</v>
      </c>
      <c r="G410" s="17">
        <v>0</v>
      </c>
      <c r="I410" s="5" t="str">
        <f t="shared" si="99"/>
        <v/>
      </c>
      <c r="J410" s="5" t="str">
        <f t="shared" si="100"/>
        <v/>
      </c>
      <c r="K410" s="5" t="str">
        <f t="shared" si="101"/>
        <v/>
      </c>
      <c r="L410" s="5" t="str">
        <f t="shared" si="102"/>
        <v/>
      </c>
      <c r="M410" s="5">
        <f t="shared" si="112"/>
        <v>1</v>
      </c>
      <c r="N410" s="5">
        <f t="shared" si="103"/>
        <v>0</v>
      </c>
      <c r="O410" s="5">
        <f t="shared" si="104"/>
        <v>0</v>
      </c>
      <c r="P410" s="5">
        <f t="shared" si="105"/>
        <v>0</v>
      </c>
      <c r="Q410" s="5">
        <f t="shared" si="113"/>
        <v>2</v>
      </c>
      <c r="R410" s="5" t="str">
        <f t="shared" si="106"/>
        <v/>
      </c>
      <c r="S410" s="5" t="str">
        <f t="shared" si="107"/>
        <v/>
      </c>
      <c r="T410" s="5" t="str">
        <f t="shared" si="108"/>
        <v/>
      </c>
      <c r="U410" s="5" t="str">
        <f t="shared" si="109"/>
        <v/>
      </c>
      <c r="V410" s="5" t="str">
        <f t="shared" si="110"/>
        <v/>
      </c>
      <c r="W410" s="5" t="str">
        <f t="shared" si="111"/>
        <v/>
      </c>
    </row>
    <row r="411" spans="1:23" x14ac:dyDescent="0.25">
      <c r="A411" s="5" cm="1">
        <f t="array" ref="A411">ROUNDDOWN(
_xlfn.IFS(R411="Crafted",
L411*K411*M411*P411*S411,
R411="Inorganic",
L411*I411*M411*(N411+O411+P411)*Q411*S411,
R411="Organic",
L411*J411*M411*(N411+O411+P411)*S411,
TRUE,0),2)</f>
        <v>0</v>
      </c>
      <c r="B411" s="5" t="str">
        <f t="shared" si="98"/>
        <v/>
      </c>
      <c r="E411" s="17">
        <v>0</v>
      </c>
      <c r="F411" s="17">
        <v>0</v>
      </c>
      <c r="G411" s="17">
        <v>0</v>
      </c>
      <c r="I411" s="5" t="str">
        <f t="shared" si="99"/>
        <v/>
      </c>
      <c r="J411" s="5" t="str">
        <f t="shared" si="100"/>
        <v/>
      </c>
      <c r="K411" s="5" t="str">
        <f t="shared" si="101"/>
        <v/>
      </c>
      <c r="L411" s="5" t="str">
        <f t="shared" si="102"/>
        <v/>
      </c>
      <c r="M411" s="5">
        <f t="shared" si="112"/>
        <v>1</v>
      </c>
      <c r="N411" s="5">
        <f t="shared" si="103"/>
        <v>0</v>
      </c>
      <c r="O411" s="5">
        <f t="shared" si="104"/>
        <v>0</v>
      </c>
      <c r="P411" s="5">
        <f t="shared" si="105"/>
        <v>0</v>
      </c>
      <c r="Q411" s="5">
        <f t="shared" si="113"/>
        <v>2</v>
      </c>
      <c r="R411" s="5" t="str">
        <f t="shared" si="106"/>
        <v/>
      </c>
      <c r="S411" s="5" t="str">
        <f t="shared" si="107"/>
        <v/>
      </c>
      <c r="T411" s="5" t="str">
        <f t="shared" si="108"/>
        <v/>
      </c>
      <c r="U411" s="5" t="str">
        <f t="shared" si="109"/>
        <v/>
      </c>
      <c r="V411" s="5" t="str">
        <f t="shared" si="110"/>
        <v/>
      </c>
      <c r="W411" s="5" t="str">
        <f t="shared" si="111"/>
        <v/>
      </c>
    </row>
    <row r="412" spans="1:23" x14ac:dyDescent="0.25">
      <c r="A412" s="5" cm="1">
        <f t="array" ref="A412">ROUNDDOWN(
_xlfn.IFS(R412="Crafted",
L412*K412*M412*P412*S412,
R412="Inorganic",
L412*I412*M412*(N412+O412+P412)*Q412*S412,
R412="Organic",
L412*J412*M412*(N412+O412+P412)*S412,
TRUE,0),2)</f>
        <v>0</v>
      </c>
      <c r="B412" s="5" t="str">
        <f t="shared" si="98"/>
        <v/>
      </c>
      <c r="E412" s="17">
        <v>0</v>
      </c>
      <c r="F412" s="17">
        <v>0</v>
      </c>
      <c r="G412" s="17">
        <v>0</v>
      </c>
      <c r="I412" s="5" t="str">
        <f t="shared" si="99"/>
        <v/>
      </c>
      <c r="J412" s="5" t="str">
        <f t="shared" si="100"/>
        <v/>
      </c>
      <c r="K412" s="5" t="str">
        <f t="shared" si="101"/>
        <v/>
      </c>
      <c r="L412" s="5" t="str">
        <f t="shared" si="102"/>
        <v/>
      </c>
      <c r="M412" s="5">
        <f t="shared" si="112"/>
        <v>1</v>
      </c>
      <c r="N412" s="5">
        <f t="shared" si="103"/>
        <v>0</v>
      </c>
      <c r="O412" s="5">
        <f t="shared" si="104"/>
        <v>0</v>
      </c>
      <c r="P412" s="5">
        <f t="shared" si="105"/>
        <v>0</v>
      </c>
      <c r="Q412" s="5">
        <f t="shared" si="113"/>
        <v>2</v>
      </c>
      <c r="R412" s="5" t="str">
        <f t="shared" si="106"/>
        <v/>
      </c>
      <c r="S412" s="5" t="str">
        <f t="shared" si="107"/>
        <v/>
      </c>
      <c r="T412" s="5" t="str">
        <f t="shared" si="108"/>
        <v/>
      </c>
      <c r="U412" s="5" t="str">
        <f t="shared" si="109"/>
        <v/>
      </c>
      <c r="V412" s="5" t="str">
        <f t="shared" si="110"/>
        <v/>
      </c>
      <c r="W412" s="5" t="str">
        <f t="shared" si="111"/>
        <v/>
      </c>
    </row>
    <row r="413" spans="1:23" x14ac:dyDescent="0.25">
      <c r="A413" s="5" cm="1">
        <f t="array" ref="A413">ROUNDDOWN(
_xlfn.IFS(R413="Crafted",
L413*K413*M413*P413*S413,
R413="Inorganic",
L413*I413*M413*(N413+O413+P413)*Q413*S413,
R413="Organic",
L413*J413*M413*(N413+O413+P413)*S413,
TRUE,0),2)</f>
        <v>0</v>
      </c>
      <c r="B413" s="5" t="str">
        <f t="shared" si="98"/>
        <v/>
      </c>
      <c r="E413" s="17">
        <v>0</v>
      </c>
      <c r="F413" s="17">
        <v>0</v>
      </c>
      <c r="G413" s="17">
        <v>0</v>
      </c>
      <c r="I413" s="5" t="str">
        <f t="shared" si="99"/>
        <v/>
      </c>
      <c r="J413" s="5" t="str">
        <f t="shared" si="100"/>
        <v/>
      </c>
      <c r="K413" s="5" t="str">
        <f t="shared" si="101"/>
        <v/>
      </c>
      <c r="L413" s="5" t="str">
        <f t="shared" si="102"/>
        <v/>
      </c>
      <c r="M413" s="5">
        <f t="shared" si="112"/>
        <v>1</v>
      </c>
      <c r="N413" s="5">
        <f t="shared" si="103"/>
        <v>0</v>
      </c>
      <c r="O413" s="5">
        <f t="shared" si="104"/>
        <v>0</v>
      </c>
      <c r="P413" s="5">
        <f t="shared" si="105"/>
        <v>0</v>
      </c>
      <c r="Q413" s="5">
        <f t="shared" si="113"/>
        <v>2</v>
      </c>
      <c r="R413" s="5" t="str">
        <f t="shared" si="106"/>
        <v/>
      </c>
      <c r="S413" s="5" t="str">
        <f t="shared" si="107"/>
        <v/>
      </c>
      <c r="T413" s="5" t="str">
        <f t="shared" si="108"/>
        <v/>
      </c>
      <c r="U413" s="5" t="str">
        <f t="shared" si="109"/>
        <v/>
      </c>
      <c r="V413" s="5" t="str">
        <f t="shared" si="110"/>
        <v/>
      </c>
      <c r="W413" s="5" t="str">
        <f t="shared" si="111"/>
        <v/>
      </c>
    </row>
    <row r="414" spans="1:23" x14ac:dyDescent="0.25">
      <c r="A414" s="5" cm="1">
        <f t="array" ref="A414">ROUNDDOWN(
_xlfn.IFS(R414="Crafted",
L414*K414*M414*P414*S414,
R414="Inorganic",
L414*I414*M414*(N414+O414+P414)*Q414*S414,
R414="Organic",
L414*J414*M414*(N414+O414+P414)*S414,
TRUE,0),2)</f>
        <v>0</v>
      </c>
      <c r="B414" s="5" t="str">
        <f t="shared" si="98"/>
        <v/>
      </c>
      <c r="E414" s="17">
        <v>0</v>
      </c>
      <c r="F414" s="17">
        <v>0</v>
      </c>
      <c r="G414" s="17">
        <v>0</v>
      </c>
      <c r="I414" s="5" t="str">
        <f t="shared" si="99"/>
        <v/>
      </c>
      <c r="J414" s="5" t="str">
        <f t="shared" si="100"/>
        <v/>
      </c>
      <c r="K414" s="5" t="str">
        <f t="shared" si="101"/>
        <v/>
      </c>
      <c r="L414" s="5" t="str">
        <f t="shared" si="102"/>
        <v/>
      </c>
      <c r="M414" s="5">
        <f t="shared" si="112"/>
        <v>1</v>
      </c>
      <c r="N414" s="5">
        <f t="shared" si="103"/>
        <v>0</v>
      </c>
      <c r="O414" s="5">
        <f t="shared" si="104"/>
        <v>0</v>
      </c>
      <c r="P414" s="5">
        <f t="shared" si="105"/>
        <v>0</v>
      </c>
      <c r="Q414" s="5">
        <f t="shared" si="113"/>
        <v>2</v>
      </c>
      <c r="R414" s="5" t="str">
        <f t="shared" si="106"/>
        <v/>
      </c>
      <c r="S414" s="5" t="str">
        <f t="shared" si="107"/>
        <v/>
      </c>
      <c r="T414" s="5" t="str">
        <f t="shared" si="108"/>
        <v/>
      </c>
      <c r="U414" s="5" t="str">
        <f t="shared" si="109"/>
        <v/>
      </c>
      <c r="V414" s="5" t="str">
        <f t="shared" si="110"/>
        <v/>
      </c>
      <c r="W414" s="5" t="str">
        <f t="shared" si="111"/>
        <v/>
      </c>
    </row>
    <row r="415" spans="1:23" x14ac:dyDescent="0.25">
      <c r="A415" s="5" cm="1">
        <f t="array" ref="A415">ROUNDDOWN(
_xlfn.IFS(R415="Crafted",
L415*K415*M415*P415*S415,
R415="Inorganic",
L415*I415*M415*(N415+O415+P415)*Q415*S415,
R415="Organic",
L415*J415*M415*(N415+O415+P415)*S415,
TRUE,0),2)</f>
        <v>0</v>
      </c>
      <c r="B415" s="5" t="str">
        <f t="shared" si="98"/>
        <v/>
      </c>
      <c r="E415" s="17">
        <v>0</v>
      </c>
      <c r="F415" s="17">
        <v>0</v>
      </c>
      <c r="G415" s="17">
        <v>0</v>
      </c>
      <c r="I415" s="5" t="str">
        <f t="shared" si="99"/>
        <v/>
      </c>
      <c r="J415" s="5" t="str">
        <f t="shared" si="100"/>
        <v/>
      </c>
      <c r="K415" s="5" t="str">
        <f t="shared" si="101"/>
        <v/>
      </c>
      <c r="L415" s="5" t="str">
        <f t="shared" si="102"/>
        <v/>
      </c>
      <c r="M415" s="5">
        <f t="shared" si="112"/>
        <v>1</v>
      </c>
      <c r="N415" s="5">
        <f t="shared" si="103"/>
        <v>0</v>
      </c>
      <c r="O415" s="5">
        <f t="shared" si="104"/>
        <v>0</v>
      </c>
      <c r="P415" s="5">
        <f t="shared" si="105"/>
        <v>0</v>
      </c>
      <c r="Q415" s="5">
        <f t="shared" si="113"/>
        <v>2</v>
      </c>
      <c r="R415" s="5" t="str">
        <f t="shared" si="106"/>
        <v/>
      </c>
      <c r="S415" s="5" t="str">
        <f t="shared" si="107"/>
        <v/>
      </c>
      <c r="T415" s="5" t="str">
        <f t="shared" si="108"/>
        <v/>
      </c>
      <c r="U415" s="5" t="str">
        <f t="shared" si="109"/>
        <v/>
      </c>
      <c r="V415" s="5" t="str">
        <f t="shared" si="110"/>
        <v/>
      </c>
      <c r="W415" s="5" t="str">
        <f t="shared" si="111"/>
        <v/>
      </c>
    </row>
    <row r="416" spans="1:23" x14ac:dyDescent="0.25">
      <c r="A416" s="5" cm="1">
        <f t="array" ref="A416">ROUNDDOWN(
_xlfn.IFS(R416="Crafted",
L416*K416*M416*P416*S416,
R416="Inorganic",
L416*I416*M416*(N416+O416+P416)*Q416*S416,
R416="Organic",
L416*J416*M416*(N416+O416+P416)*S416,
TRUE,0),2)</f>
        <v>0</v>
      </c>
      <c r="B416" s="5" t="str">
        <f t="shared" si="98"/>
        <v/>
      </c>
      <c r="E416" s="17">
        <v>0</v>
      </c>
      <c r="F416" s="17">
        <v>0</v>
      </c>
      <c r="G416" s="17">
        <v>0</v>
      </c>
      <c r="I416" s="5" t="str">
        <f t="shared" si="99"/>
        <v/>
      </c>
      <c r="J416" s="5" t="str">
        <f t="shared" si="100"/>
        <v/>
      </c>
      <c r="K416" s="5" t="str">
        <f t="shared" si="101"/>
        <v/>
      </c>
      <c r="L416" s="5" t="str">
        <f t="shared" si="102"/>
        <v/>
      </c>
      <c r="M416" s="5">
        <f t="shared" si="112"/>
        <v>1</v>
      </c>
      <c r="N416" s="5">
        <f t="shared" si="103"/>
        <v>0</v>
      </c>
      <c r="O416" s="5">
        <f t="shared" si="104"/>
        <v>0</v>
      </c>
      <c r="P416" s="5">
        <f t="shared" si="105"/>
        <v>0</v>
      </c>
      <c r="Q416" s="5">
        <f t="shared" si="113"/>
        <v>2</v>
      </c>
      <c r="R416" s="5" t="str">
        <f t="shared" si="106"/>
        <v/>
      </c>
      <c r="S416" s="5" t="str">
        <f t="shared" si="107"/>
        <v/>
      </c>
      <c r="T416" s="5" t="str">
        <f t="shared" si="108"/>
        <v/>
      </c>
      <c r="U416" s="5" t="str">
        <f t="shared" si="109"/>
        <v/>
      </c>
      <c r="V416" s="5" t="str">
        <f t="shared" si="110"/>
        <v/>
      </c>
      <c r="W416" s="5" t="str">
        <f t="shared" si="111"/>
        <v/>
      </c>
    </row>
    <row r="417" spans="1:23" x14ac:dyDescent="0.25">
      <c r="A417" s="5" cm="1">
        <f t="array" ref="A417">ROUNDDOWN(
_xlfn.IFS(R417="Crafted",
L417*K417*M417*P417*S417,
R417="Inorganic",
L417*I417*M417*(N417+O417+P417)*Q417*S417,
R417="Organic",
L417*J417*M417*(N417+O417+P417)*S417,
TRUE,0),2)</f>
        <v>0</v>
      </c>
      <c r="B417" s="5" t="str">
        <f t="shared" si="98"/>
        <v/>
      </c>
      <c r="E417" s="17">
        <v>0</v>
      </c>
      <c r="F417" s="17">
        <v>0</v>
      </c>
      <c r="G417" s="17">
        <v>0</v>
      </c>
      <c r="I417" s="5" t="str">
        <f t="shared" si="99"/>
        <v/>
      </c>
      <c r="J417" s="5" t="str">
        <f t="shared" si="100"/>
        <v/>
      </c>
      <c r="K417" s="5" t="str">
        <f t="shared" si="101"/>
        <v/>
      </c>
      <c r="L417" s="5" t="str">
        <f t="shared" si="102"/>
        <v/>
      </c>
      <c r="M417" s="5">
        <f t="shared" si="112"/>
        <v>1</v>
      </c>
      <c r="N417" s="5">
        <f t="shared" si="103"/>
        <v>0</v>
      </c>
      <c r="O417" s="5">
        <f t="shared" si="104"/>
        <v>0</v>
      </c>
      <c r="P417" s="5">
        <f t="shared" si="105"/>
        <v>0</v>
      </c>
      <c r="Q417" s="5">
        <f t="shared" si="113"/>
        <v>2</v>
      </c>
      <c r="R417" s="5" t="str">
        <f t="shared" si="106"/>
        <v/>
      </c>
      <c r="S417" s="5" t="str">
        <f t="shared" si="107"/>
        <v/>
      </c>
      <c r="T417" s="5" t="str">
        <f t="shared" si="108"/>
        <v/>
      </c>
      <c r="U417" s="5" t="str">
        <f t="shared" si="109"/>
        <v/>
      </c>
      <c r="V417" s="5" t="str">
        <f t="shared" si="110"/>
        <v/>
      </c>
      <c r="W417" s="5" t="str">
        <f t="shared" si="111"/>
        <v/>
      </c>
    </row>
    <row r="418" spans="1:23" x14ac:dyDescent="0.25">
      <c r="A418" s="5" cm="1">
        <f t="array" ref="A418">ROUNDDOWN(
_xlfn.IFS(R418="Crafted",
L418*K418*M418*P418*S418,
R418="Inorganic",
L418*I418*M418*(N418+O418+P418)*Q418*S418,
R418="Organic",
L418*J418*M418*(N418+O418+P418)*S418,
TRUE,0),2)</f>
        <v>0</v>
      </c>
      <c r="B418" s="5" t="str">
        <f t="shared" si="98"/>
        <v/>
      </c>
      <c r="E418" s="17">
        <v>0</v>
      </c>
      <c r="F418" s="17">
        <v>0</v>
      </c>
      <c r="G418" s="17">
        <v>0</v>
      </c>
      <c r="I418" s="5" t="str">
        <f t="shared" si="99"/>
        <v/>
      </c>
      <c r="J418" s="5" t="str">
        <f t="shared" si="100"/>
        <v/>
      </c>
      <c r="K418" s="5" t="str">
        <f t="shared" si="101"/>
        <v/>
      </c>
      <c r="L418" s="5" t="str">
        <f t="shared" si="102"/>
        <v/>
      </c>
      <c r="M418" s="5">
        <f t="shared" si="112"/>
        <v>1</v>
      </c>
      <c r="N418" s="5">
        <f t="shared" si="103"/>
        <v>0</v>
      </c>
      <c r="O418" s="5">
        <f t="shared" si="104"/>
        <v>0</v>
      </c>
      <c r="P418" s="5">
        <f t="shared" si="105"/>
        <v>0</v>
      </c>
      <c r="Q418" s="5">
        <f t="shared" si="113"/>
        <v>2</v>
      </c>
      <c r="R418" s="5" t="str">
        <f t="shared" si="106"/>
        <v/>
      </c>
      <c r="S418" s="5" t="str">
        <f t="shared" si="107"/>
        <v/>
      </c>
      <c r="T418" s="5" t="str">
        <f t="shared" si="108"/>
        <v/>
      </c>
      <c r="U418" s="5" t="str">
        <f t="shared" si="109"/>
        <v/>
      </c>
      <c r="V418" s="5" t="str">
        <f t="shared" si="110"/>
        <v/>
      </c>
      <c r="W418" s="5" t="str">
        <f t="shared" si="111"/>
        <v/>
      </c>
    </row>
    <row r="419" spans="1:23" x14ac:dyDescent="0.25">
      <c r="A419" s="5" cm="1">
        <f t="array" ref="A419">ROUNDDOWN(
_xlfn.IFS(R419="Crafted",
L419*K419*M419*P419*S419,
R419="Inorganic",
L419*I419*M419*(N419+O419+P419)*Q419*S419,
R419="Organic",
L419*J419*M419*(N419+O419+P419)*S419,
TRUE,0),2)</f>
        <v>0</v>
      </c>
      <c r="B419" s="5" t="str">
        <f t="shared" si="98"/>
        <v/>
      </c>
      <c r="E419" s="17">
        <v>0</v>
      </c>
      <c r="F419" s="17">
        <v>0</v>
      </c>
      <c r="G419" s="17">
        <v>0</v>
      </c>
      <c r="I419" s="5" t="str">
        <f t="shared" si="99"/>
        <v/>
      </c>
      <c r="J419" s="5" t="str">
        <f t="shared" si="100"/>
        <v/>
      </c>
      <c r="K419" s="5" t="str">
        <f t="shared" si="101"/>
        <v/>
      </c>
      <c r="L419" s="5" t="str">
        <f t="shared" si="102"/>
        <v/>
      </c>
      <c r="M419" s="5">
        <f t="shared" si="112"/>
        <v>1</v>
      </c>
      <c r="N419" s="5">
        <f t="shared" si="103"/>
        <v>0</v>
      </c>
      <c r="O419" s="5">
        <f t="shared" si="104"/>
        <v>0</v>
      </c>
      <c r="P419" s="5">
        <f t="shared" si="105"/>
        <v>0</v>
      </c>
      <c r="Q419" s="5">
        <f t="shared" si="113"/>
        <v>2</v>
      </c>
      <c r="R419" s="5" t="str">
        <f t="shared" si="106"/>
        <v/>
      </c>
      <c r="S419" s="5" t="str">
        <f t="shared" si="107"/>
        <v/>
      </c>
      <c r="T419" s="5" t="str">
        <f t="shared" si="108"/>
        <v/>
      </c>
      <c r="U419" s="5" t="str">
        <f t="shared" si="109"/>
        <v/>
      </c>
      <c r="V419" s="5" t="str">
        <f t="shared" si="110"/>
        <v/>
      </c>
      <c r="W419" s="5" t="str">
        <f t="shared" si="111"/>
        <v/>
      </c>
    </row>
    <row r="420" spans="1:23" x14ac:dyDescent="0.25">
      <c r="A420" s="5" cm="1">
        <f t="array" ref="A420">ROUNDDOWN(
_xlfn.IFS(R420="Crafted",
L420*K420*M420*P420*S420,
R420="Inorganic",
L420*I420*M420*(N420+O420+P420)*Q420*S420,
R420="Organic",
L420*J420*M420*(N420+O420+P420)*S420,
TRUE,0),2)</f>
        <v>0</v>
      </c>
      <c r="B420" s="5" t="str">
        <f t="shared" si="98"/>
        <v/>
      </c>
      <c r="E420" s="17">
        <v>0</v>
      </c>
      <c r="F420" s="17">
        <v>0</v>
      </c>
      <c r="G420" s="17">
        <v>0</v>
      </c>
      <c r="I420" s="5" t="str">
        <f t="shared" si="99"/>
        <v/>
      </c>
      <c r="J420" s="5" t="str">
        <f t="shared" si="100"/>
        <v/>
      </c>
      <c r="K420" s="5" t="str">
        <f t="shared" si="101"/>
        <v/>
      </c>
      <c r="L420" s="5" t="str">
        <f t="shared" si="102"/>
        <v/>
      </c>
      <c r="M420" s="5">
        <f t="shared" si="112"/>
        <v>1</v>
      </c>
      <c r="N420" s="5">
        <f t="shared" si="103"/>
        <v>0</v>
      </c>
      <c r="O420" s="5">
        <f t="shared" si="104"/>
        <v>0</v>
      </c>
      <c r="P420" s="5">
        <f t="shared" si="105"/>
        <v>0</v>
      </c>
      <c r="Q420" s="5">
        <f t="shared" si="113"/>
        <v>2</v>
      </c>
      <c r="R420" s="5" t="str">
        <f t="shared" si="106"/>
        <v/>
      </c>
      <c r="S420" s="5" t="str">
        <f t="shared" si="107"/>
        <v/>
      </c>
      <c r="T420" s="5" t="str">
        <f t="shared" si="108"/>
        <v/>
      </c>
      <c r="U420" s="5" t="str">
        <f t="shared" si="109"/>
        <v/>
      </c>
      <c r="V420" s="5" t="str">
        <f t="shared" si="110"/>
        <v/>
      </c>
      <c r="W420" s="5" t="str">
        <f t="shared" si="111"/>
        <v/>
      </c>
    </row>
    <row r="421" spans="1:23" x14ac:dyDescent="0.25">
      <c r="A421" s="5" cm="1">
        <f t="array" ref="A421">ROUNDDOWN(
_xlfn.IFS(R421="Crafted",
L421*K421*M421*P421*S421,
R421="Inorganic",
L421*I421*M421*(N421+O421+P421)*Q421*S421,
R421="Organic",
L421*J421*M421*(N421+O421+P421)*S421,
TRUE,0),2)</f>
        <v>0</v>
      </c>
      <c r="B421" s="5" t="str">
        <f t="shared" si="98"/>
        <v/>
      </c>
      <c r="E421" s="17">
        <v>0</v>
      </c>
      <c r="F421" s="17">
        <v>0</v>
      </c>
      <c r="G421" s="17">
        <v>0</v>
      </c>
      <c r="I421" s="5" t="str">
        <f t="shared" si="99"/>
        <v/>
      </c>
      <c r="J421" s="5" t="str">
        <f t="shared" si="100"/>
        <v/>
      </c>
      <c r="K421" s="5" t="str">
        <f t="shared" si="101"/>
        <v/>
      </c>
      <c r="L421" s="5" t="str">
        <f t="shared" si="102"/>
        <v/>
      </c>
      <c r="M421" s="5">
        <f t="shared" si="112"/>
        <v>1</v>
      </c>
      <c r="N421" s="5">
        <f t="shared" si="103"/>
        <v>0</v>
      </c>
      <c r="O421" s="5">
        <f t="shared" si="104"/>
        <v>0</v>
      </c>
      <c r="P421" s="5">
        <f t="shared" si="105"/>
        <v>0</v>
      </c>
      <c r="Q421" s="5">
        <f t="shared" si="113"/>
        <v>2</v>
      </c>
      <c r="R421" s="5" t="str">
        <f t="shared" si="106"/>
        <v/>
      </c>
      <c r="S421" s="5" t="str">
        <f t="shared" si="107"/>
        <v/>
      </c>
      <c r="T421" s="5" t="str">
        <f t="shared" si="108"/>
        <v/>
      </c>
      <c r="U421" s="5" t="str">
        <f t="shared" si="109"/>
        <v/>
      </c>
      <c r="V421" s="5" t="str">
        <f t="shared" si="110"/>
        <v/>
      </c>
      <c r="W421" s="5" t="str">
        <f t="shared" si="111"/>
        <v/>
      </c>
    </row>
    <row r="422" spans="1:23" x14ac:dyDescent="0.25">
      <c r="A422" s="5" cm="1">
        <f t="array" ref="A422">ROUNDDOWN(
_xlfn.IFS(R422="Crafted",
L422*K422*M422*P422*S422,
R422="Inorganic",
L422*I422*M422*(N422+O422+P422)*Q422*S422,
R422="Organic",
L422*J422*M422*(N422+O422+P422)*S422,
TRUE,0),2)</f>
        <v>0</v>
      </c>
      <c r="B422" s="5" t="str">
        <f t="shared" si="98"/>
        <v/>
      </c>
      <c r="E422" s="17">
        <v>0</v>
      </c>
      <c r="F422" s="17">
        <v>0</v>
      </c>
      <c r="G422" s="17">
        <v>0</v>
      </c>
      <c r="I422" s="5" t="str">
        <f t="shared" si="99"/>
        <v/>
      </c>
      <c r="J422" s="5" t="str">
        <f t="shared" si="100"/>
        <v/>
      </c>
      <c r="K422" s="5" t="str">
        <f t="shared" si="101"/>
        <v/>
      </c>
      <c r="L422" s="5" t="str">
        <f t="shared" si="102"/>
        <v/>
      </c>
      <c r="M422" s="5">
        <f t="shared" si="112"/>
        <v>1</v>
      </c>
      <c r="N422" s="5">
        <f t="shared" si="103"/>
        <v>0</v>
      </c>
      <c r="O422" s="5">
        <f t="shared" si="104"/>
        <v>0</v>
      </c>
      <c r="P422" s="5">
        <f t="shared" si="105"/>
        <v>0</v>
      </c>
      <c r="Q422" s="5">
        <f t="shared" si="113"/>
        <v>2</v>
      </c>
      <c r="R422" s="5" t="str">
        <f t="shared" si="106"/>
        <v/>
      </c>
      <c r="S422" s="5" t="str">
        <f t="shared" si="107"/>
        <v/>
      </c>
      <c r="T422" s="5" t="str">
        <f t="shared" si="108"/>
        <v/>
      </c>
      <c r="U422" s="5" t="str">
        <f t="shared" si="109"/>
        <v/>
      </c>
      <c r="V422" s="5" t="str">
        <f t="shared" si="110"/>
        <v/>
      </c>
      <c r="W422" s="5" t="str">
        <f t="shared" si="111"/>
        <v/>
      </c>
    </row>
    <row r="423" spans="1:23" x14ac:dyDescent="0.25">
      <c r="A423" s="5" cm="1">
        <f t="array" ref="A423">ROUNDDOWN(
_xlfn.IFS(R423="Crafted",
L423*K423*M423*P423*S423,
R423="Inorganic",
L423*I423*M423*(N423+O423+P423)*Q423*S423,
R423="Organic",
L423*J423*M423*(N423+O423+P423)*S423,
TRUE,0),2)</f>
        <v>0</v>
      </c>
      <c r="B423" s="5" t="str">
        <f t="shared" si="98"/>
        <v/>
      </c>
      <c r="E423" s="17">
        <v>0</v>
      </c>
      <c r="F423" s="17">
        <v>0</v>
      </c>
      <c r="G423" s="17">
        <v>0</v>
      </c>
      <c r="I423" s="5" t="str">
        <f t="shared" si="99"/>
        <v/>
      </c>
      <c r="J423" s="5" t="str">
        <f t="shared" si="100"/>
        <v/>
      </c>
      <c r="K423" s="5" t="str">
        <f t="shared" si="101"/>
        <v/>
      </c>
      <c r="L423" s="5" t="str">
        <f t="shared" si="102"/>
        <v/>
      </c>
      <c r="M423" s="5">
        <f t="shared" si="112"/>
        <v>1</v>
      </c>
      <c r="N423" s="5">
        <f t="shared" si="103"/>
        <v>0</v>
      </c>
      <c r="O423" s="5">
        <f t="shared" si="104"/>
        <v>0</v>
      </c>
      <c r="P423" s="5">
        <f t="shared" si="105"/>
        <v>0</v>
      </c>
      <c r="Q423" s="5">
        <f t="shared" si="113"/>
        <v>2</v>
      </c>
      <c r="R423" s="5" t="str">
        <f t="shared" si="106"/>
        <v/>
      </c>
      <c r="S423" s="5" t="str">
        <f t="shared" si="107"/>
        <v/>
      </c>
      <c r="T423" s="5" t="str">
        <f t="shared" si="108"/>
        <v/>
      </c>
      <c r="U423" s="5" t="str">
        <f t="shared" si="109"/>
        <v/>
      </c>
      <c r="V423" s="5" t="str">
        <f t="shared" si="110"/>
        <v/>
      </c>
      <c r="W423" s="5" t="str">
        <f t="shared" si="111"/>
        <v/>
      </c>
    </row>
    <row r="424" spans="1:23" x14ac:dyDescent="0.25">
      <c r="A424" s="5" cm="1">
        <f t="array" ref="A424">ROUNDDOWN(
_xlfn.IFS(R424="Crafted",
L424*K424*M424*P424*S424,
R424="Inorganic",
L424*I424*M424*(N424+O424+P424)*Q424*S424,
R424="Organic",
L424*J424*M424*(N424+O424+P424)*S424,
TRUE,0),2)</f>
        <v>0</v>
      </c>
      <c r="B424" s="5" t="str">
        <f t="shared" si="98"/>
        <v/>
      </c>
      <c r="E424" s="17">
        <v>0</v>
      </c>
      <c r="F424" s="17">
        <v>0</v>
      </c>
      <c r="G424" s="17">
        <v>0</v>
      </c>
      <c r="I424" s="5" t="str">
        <f t="shared" si="99"/>
        <v/>
      </c>
      <c r="J424" s="5" t="str">
        <f t="shared" si="100"/>
        <v/>
      </c>
      <c r="K424" s="5" t="str">
        <f t="shared" si="101"/>
        <v/>
      </c>
      <c r="L424" s="5" t="str">
        <f t="shared" si="102"/>
        <v/>
      </c>
      <c r="M424" s="5">
        <f t="shared" si="112"/>
        <v>1</v>
      </c>
      <c r="N424" s="5">
        <f t="shared" si="103"/>
        <v>0</v>
      </c>
      <c r="O424" s="5">
        <f t="shared" si="104"/>
        <v>0</v>
      </c>
      <c r="P424" s="5">
        <f t="shared" si="105"/>
        <v>0</v>
      </c>
      <c r="Q424" s="5">
        <f t="shared" si="113"/>
        <v>2</v>
      </c>
      <c r="R424" s="5" t="str">
        <f t="shared" si="106"/>
        <v/>
      </c>
      <c r="S424" s="5" t="str">
        <f t="shared" si="107"/>
        <v/>
      </c>
      <c r="T424" s="5" t="str">
        <f t="shared" si="108"/>
        <v/>
      </c>
      <c r="U424" s="5" t="str">
        <f t="shared" si="109"/>
        <v/>
      </c>
      <c r="V424" s="5" t="str">
        <f t="shared" si="110"/>
        <v/>
      </c>
      <c r="W424" s="5" t="str">
        <f t="shared" si="111"/>
        <v/>
      </c>
    </row>
    <row r="425" spans="1:23" x14ac:dyDescent="0.25">
      <c r="A425" s="5" cm="1">
        <f t="array" ref="A425">ROUNDDOWN(
_xlfn.IFS(R425="Crafted",
L425*K425*M425*P425*S425,
R425="Inorganic",
L425*I425*M425*(N425+O425+P425)*Q425*S425,
R425="Organic",
L425*J425*M425*(N425+O425+P425)*S425,
TRUE,0),2)</f>
        <v>0</v>
      </c>
      <c r="B425" s="5" t="str">
        <f t="shared" si="98"/>
        <v/>
      </c>
      <c r="E425" s="17">
        <v>0</v>
      </c>
      <c r="F425" s="17">
        <v>0</v>
      </c>
      <c r="G425" s="17">
        <v>0</v>
      </c>
      <c r="I425" s="5" t="str">
        <f t="shared" si="99"/>
        <v/>
      </c>
      <c r="J425" s="5" t="str">
        <f t="shared" si="100"/>
        <v/>
      </c>
      <c r="K425" s="5" t="str">
        <f t="shared" si="101"/>
        <v/>
      </c>
      <c r="L425" s="5" t="str">
        <f t="shared" si="102"/>
        <v/>
      </c>
      <c r="M425" s="5">
        <f t="shared" si="112"/>
        <v>1</v>
      </c>
      <c r="N425" s="5">
        <f t="shared" si="103"/>
        <v>0</v>
      </c>
      <c r="O425" s="5">
        <f t="shared" si="104"/>
        <v>0</v>
      </c>
      <c r="P425" s="5">
        <f t="shared" si="105"/>
        <v>0</v>
      </c>
      <c r="Q425" s="5">
        <f t="shared" si="113"/>
        <v>2</v>
      </c>
      <c r="R425" s="5" t="str">
        <f t="shared" si="106"/>
        <v/>
      </c>
      <c r="S425" s="5" t="str">
        <f t="shared" si="107"/>
        <v/>
      </c>
      <c r="T425" s="5" t="str">
        <f t="shared" si="108"/>
        <v/>
      </c>
      <c r="U425" s="5" t="str">
        <f t="shared" si="109"/>
        <v/>
      </c>
      <c r="V425" s="5" t="str">
        <f t="shared" si="110"/>
        <v/>
      </c>
      <c r="W425" s="5" t="str">
        <f t="shared" si="111"/>
        <v/>
      </c>
    </row>
    <row r="426" spans="1:23" x14ac:dyDescent="0.25">
      <c r="A426" s="5" cm="1">
        <f t="array" ref="A426">ROUNDDOWN(
_xlfn.IFS(R426="Crafted",
L426*K426*M426*P426*S426,
R426="Inorganic",
L426*I426*M426*(N426+O426+P426)*Q426*S426,
R426="Organic",
L426*J426*M426*(N426+O426+P426)*S426,
TRUE,0),2)</f>
        <v>0</v>
      </c>
      <c r="B426" s="5" t="str">
        <f t="shared" si="98"/>
        <v/>
      </c>
      <c r="E426" s="17">
        <v>0</v>
      </c>
      <c r="F426" s="17">
        <v>0</v>
      </c>
      <c r="G426" s="17">
        <v>0</v>
      </c>
      <c r="I426" s="5" t="str">
        <f t="shared" si="99"/>
        <v/>
      </c>
      <c r="J426" s="5" t="str">
        <f t="shared" si="100"/>
        <v/>
      </c>
      <c r="K426" s="5" t="str">
        <f t="shared" si="101"/>
        <v/>
      </c>
      <c r="L426" s="5" t="str">
        <f t="shared" si="102"/>
        <v/>
      </c>
      <c r="M426" s="5">
        <f t="shared" si="112"/>
        <v>1</v>
      </c>
      <c r="N426" s="5">
        <f t="shared" si="103"/>
        <v>0</v>
      </c>
      <c r="O426" s="5">
        <f t="shared" si="104"/>
        <v>0</v>
      </c>
      <c r="P426" s="5">
        <f t="shared" si="105"/>
        <v>0</v>
      </c>
      <c r="Q426" s="5">
        <f t="shared" si="113"/>
        <v>2</v>
      </c>
      <c r="R426" s="5" t="str">
        <f t="shared" si="106"/>
        <v/>
      </c>
      <c r="S426" s="5" t="str">
        <f t="shared" si="107"/>
        <v/>
      </c>
      <c r="T426" s="5" t="str">
        <f t="shared" si="108"/>
        <v/>
      </c>
      <c r="U426" s="5" t="str">
        <f t="shared" si="109"/>
        <v/>
      </c>
      <c r="V426" s="5" t="str">
        <f t="shared" si="110"/>
        <v/>
      </c>
      <c r="W426" s="5" t="str">
        <f t="shared" si="111"/>
        <v/>
      </c>
    </row>
    <row r="427" spans="1:23" x14ac:dyDescent="0.25">
      <c r="A427" s="5" cm="1">
        <f t="array" ref="A427">ROUNDDOWN(
_xlfn.IFS(R427="Crafted",
L427*K427*M427*P427*S427,
R427="Inorganic",
L427*I427*M427*(N427+O427+P427)*Q427*S427,
R427="Organic",
L427*J427*M427*(N427+O427+P427)*S427,
TRUE,0),2)</f>
        <v>0</v>
      </c>
      <c r="B427" s="5" t="str">
        <f t="shared" si="98"/>
        <v/>
      </c>
      <c r="E427" s="17">
        <v>0</v>
      </c>
      <c r="F427" s="17">
        <v>0</v>
      </c>
      <c r="G427" s="17">
        <v>0</v>
      </c>
      <c r="I427" s="5" t="str">
        <f t="shared" si="99"/>
        <v/>
      </c>
      <c r="J427" s="5" t="str">
        <f t="shared" si="100"/>
        <v/>
      </c>
      <c r="K427" s="5" t="str">
        <f t="shared" si="101"/>
        <v/>
      </c>
      <c r="L427" s="5" t="str">
        <f t="shared" si="102"/>
        <v/>
      </c>
      <c r="M427" s="5">
        <f t="shared" si="112"/>
        <v>1</v>
      </c>
      <c r="N427" s="5">
        <f t="shared" si="103"/>
        <v>0</v>
      </c>
      <c r="O427" s="5">
        <f t="shared" si="104"/>
        <v>0</v>
      </c>
      <c r="P427" s="5">
        <f t="shared" si="105"/>
        <v>0</v>
      </c>
      <c r="Q427" s="5">
        <f t="shared" si="113"/>
        <v>2</v>
      </c>
      <c r="R427" s="5" t="str">
        <f t="shared" si="106"/>
        <v/>
      </c>
      <c r="S427" s="5" t="str">
        <f t="shared" si="107"/>
        <v/>
      </c>
      <c r="T427" s="5" t="str">
        <f t="shared" si="108"/>
        <v/>
      </c>
      <c r="U427" s="5" t="str">
        <f t="shared" si="109"/>
        <v/>
      </c>
      <c r="V427" s="5" t="str">
        <f t="shared" si="110"/>
        <v/>
      </c>
      <c r="W427" s="5" t="str">
        <f t="shared" si="111"/>
        <v/>
      </c>
    </row>
    <row r="428" spans="1:23" x14ac:dyDescent="0.25">
      <c r="A428" s="5" cm="1">
        <f t="array" ref="A428">ROUNDDOWN(
_xlfn.IFS(R428="Crafted",
L428*K428*M428*P428*S428,
R428="Inorganic",
L428*I428*M428*(N428+O428+P428)*Q428*S428,
R428="Organic",
L428*J428*M428*(N428+O428+P428)*S428,
TRUE,0),2)</f>
        <v>0</v>
      </c>
      <c r="B428" s="5" t="str">
        <f t="shared" si="98"/>
        <v/>
      </c>
      <c r="E428" s="17">
        <v>0</v>
      </c>
      <c r="F428" s="17">
        <v>0</v>
      </c>
      <c r="G428" s="17">
        <v>0</v>
      </c>
      <c r="I428" s="5" t="str">
        <f t="shared" si="99"/>
        <v/>
      </c>
      <c r="J428" s="5" t="str">
        <f t="shared" si="100"/>
        <v/>
      </c>
      <c r="K428" s="5" t="str">
        <f t="shared" si="101"/>
        <v/>
      </c>
      <c r="L428" s="5" t="str">
        <f t="shared" si="102"/>
        <v/>
      </c>
      <c r="M428" s="5">
        <f t="shared" si="112"/>
        <v>1</v>
      </c>
      <c r="N428" s="5">
        <f t="shared" si="103"/>
        <v>0</v>
      </c>
      <c r="O428" s="5">
        <f t="shared" si="104"/>
        <v>0</v>
      </c>
      <c r="P428" s="5">
        <f t="shared" si="105"/>
        <v>0</v>
      </c>
      <c r="Q428" s="5">
        <f t="shared" si="113"/>
        <v>2</v>
      </c>
      <c r="R428" s="5" t="str">
        <f t="shared" si="106"/>
        <v/>
      </c>
      <c r="S428" s="5" t="str">
        <f t="shared" si="107"/>
        <v/>
      </c>
      <c r="T428" s="5" t="str">
        <f t="shared" si="108"/>
        <v/>
      </c>
      <c r="U428" s="5" t="str">
        <f t="shared" si="109"/>
        <v/>
      </c>
      <c r="V428" s="5" t="str">
        <f t="shared" si="110"/>
        <v/>
      </c>
      <c r="W428" s="5" t="str">
        <f t="shared" si="111"/>
        <v/>
      </c>
    </row>
    <row r="429" spans="1:23" x14ac:dyDescent="0.25">
      <c r="A429" s="5" cm="1">
        <f t="array" ref="A429">ROUNDDOWN(
_xlfn.IFS(R429="Crafted",
L429*K429*M429*P429*S429,
R429="Inorganic",
L429*I429*M429*(N429+O429+P429)*Q429*S429,
R429="Organic",
L429*J429*M429*(N429+O429+P429)*S429,
TRUE,0),2)</f>
        <v>0</v>
      </c>
      <c r="B429" s="5" t="str">
        <f t="shared" si="98"/>
        <v/>
      </c>
      <c r="E429" s="17">
        <v>0</v>
      </c>
      <c r="F429" s="17">
        <v>0</v>
      </c>
      <c r="G429" s="17">
        <v>0</v>
      </c>
      <c r="I429" s="5" t="str">
        <f t="shared" si="99"/>
        <v/>
      </c>
      <c r="J429" s="5" t="str">
        <f t="shared" si="100"/>
        <v/>
      </c>
      <c r="K429" s="5" t="str">
        <f t="shared" si="101"/>
        <v/>
      </c>
      <c r="L429" s="5" t="str">
        <f t="shared" si="102"/>
        <v/>
      </c>
      <c r="M429" s="5">
        <f t="shared" si="112"/>
        <v>1</v>
      </c>
      <c r="N429" s="5">
        <f t="shared" si="103"/>
        <v>0</v>
      </c>
      <c r="O429" s="5">
        <f t="shared" si="104"/>
        <v>0</v>
      </c>
      <c r="P429" s="5">
        <f t="shared" si="105"/>
        <v>0</v>
      </c>
      <c r="Q429" s="5">
        <f t="shared" si="113"/>
        <v>2</v>
      </c>
      <c r="R429" s="5" t="str">
        <f t="shared" si="106"/>
        <v/>
      </c>
      <c r="S429" s="5" t="str">
        <f t="shared" si="107"/>
        <v/>
      </c>
      <c r="T429" s="5" t="str">
        <f t="shared" si="108"/>
        <v/>
      </c>
      <c r="U429" s="5" t="str">
        <f t="shared" si="109"/>
        <v/>
      </c>
      <c r="V429" s="5" t="str">
        <f t="shared" si="110"/>
        <v/>
      </c>
      <c r="W429" s="5" t="str">
        <f t="shared" si="111"/>
        <v/>
      </c>
    </row>
    <row r="430" spans="1:23" x14ac:dyDescent="0.25">
      <c r="A430" s="5" cm="1">
        <f t="array" ref="A430">ROUNDDOWN(
_xlfn.IFS(R430="Crafted",
L430*K430*M430*P430*S430,
R430="Inorganic",
L430*I430*M430*(N430+O430+P430)*Q430*S430,
R430="Organic",
L430*J430*M430*(N430+O430+P430)*S430,
TRUE,0),2)</f>
        <v>0</v>
      </c>
      <c r="B430" s="5" t="str">
        <f t="shared" si="98"/>
        <v/>
      </c>
      <c r="E430" s="17">
        <v>0</v>
      </c>
      <c r="F430" s="17">
        <v>0</v>
      </c>
      <c r="G430" s="17">
        <v>0</v>
      </c>
      <c r="I430" s="5" t="str">
        <f t="shared" si="99"/>
        <v/>
      </c>
      <c r="J430" s="5" t="str">
        <f t="shared" si="100"/>
        <v/>
      </c>
      <c r="K430" s="5" t="str">
        <f t="shared" si="101"/>
        <v/>
      </c>
      <c r="L430" s="5" t="str">
        <f t="shared" si="102"/>
        <v/>
      </c>
      <c r="M430" s="5">
        <f t="shared" si="112"/>
        <v>1</v>
      </c>
      <c r="N430" s="5">
        <f t="shared" si="103"/>
        <v>0</v>
      </c>
      <c r="O430" s="5">
        <f t="shared" si="104"/>
        <v>0</v>
      </c>
      <c r="P430" s="5">
        <f t="shared" si="105"/>
        <v>0</v>
      </c>
      <c r="Q430" s="5">
        <f t="shared" si="113"/>
        <v>2</v>
      </c>
      <c r="R430" s="5" t="str">
        <f t="shared" si="106"/>
        <v/>
      </c>
      <c r="S430" s="5" t="str">
        <f t="shared" si="107"/>
        <v/>
      </c>
      <c r="T430" s="5" t="str">
        <f t="shared" si="108"/>
        <v/>
      </c>
      <c r="U430" s="5" t="str">
        <f t="shared" si="109"/>
        <v/>
      </c>
      <c r="V430" s="5" t="str">
        <f t="shared" si="110"/>
        <v/>
      </c>
      <c r="W430" s="5" t="str">
        <f t="shared" si="111"/>
        <v/>
      </c>
    </row>
    <row r="431" spans="1:23" x14ac:dyDescent="0.25">
      <c r="A431" s="5" cm="1">
        <f t="array" ref="A431">ROUNDDOWN(
_xlfn.IFS(R431="Crafted",
L431*K431*M431*P431*S431,
R431="Inorganic",
L431*I431*M431*(N431+O431+P431)*Q431*S431,
R431="Organic",
L431*J431*M431*(N431+O431+P431)*S431,
TRUE,0),2)</f>
        <v>0</v>
      </c>
      <c r="B431" s="5" t="str">
        <f t="shared" si="98"/>
        <v/>
      </c>
      <c r="E431" s="17">
        <v>0</v>
      </c>
      <c r="F431" s="17">
        <v>0</v>
      </c>
      <c r="G431" s="17">
        <v>0</v>
      </c>
      <c r="I431" s="5" t="str">
        <f t="shared" si="99"/>
        <v/>
      </c>
      <c r="J431" s="5" t="str">
        <f t="shared" si="100"/>
        <v/>
      </c>
      <c r="K431" s="5" t="str">
        <f t="shared" si="101"/>
        <v/>
      </c>
      <c r="L431" s="5" t="str">
        <f t="shared" si="102"/>
        <v/>
      </c>
      <c r="M431" s="5">
        <f t="shared" si="112"/>
        <v>1</v>
      </c>
      <c r="N431" s="5">
        <f t="shared" si="103"/>
        <v>0</v>
      </c>
      <c r="O431" s="5">
        <f t="shared" si="104"/>
        <v>0</v>
      </c>
      <c r="P431" s="5">
        <f t="shared" si="105"/>
        <v>0</v>
      </c>
      <c r="Q431" s="5">
        <f t="shared" si="113"/>
        <v>2</v>
      </c>
      <c r="R431" s="5" t="str">
        <f t="shared" si="106"/>
        <v/>
      </c>
      <c r="S431" s="5" t="str">
        <f t="shared" si="107"/>
        <v/>
      </c>
      <c r="T431" s="5" t="str">
        <f t="shared" si="108"/>
        <v/>
      </c>
      <c r="U431" s="5" t="str">
        <f t="shared" si="109"/>
        <v/>
      </c>
      <c r="V431" s="5" t="str">
        <f t="shared" si="110"/>
        <v/>
      </c>
      <c r="W431" s="5" t="str">
        <f t="shared" si="111"/>
        <v/>
      </c>
    </row>
    <row r="432" spans="1:23" x14ac:dyDescent="0.25">
      <c r="A432" s="5" cm="1">
        <f t="array" ref="A432">ROUNDDOWN(
_xlfn.IFS(R432="Crafted",
L432*K432*M432*P432*S432,
R432="Inorganic",
L432*I432*M432*(N432+O432+P432)*Q432*S432,
R432="Organic",
L432*J432*M432*(N432+O432+P432)*S432,
TRUE,0),2)</f>
        <v>0</v>
      </c>
      <c r="B432" s="5" t="str">
        <f t="shared" si="98"/>
        <v/>
      </c>
      <c r="E432" s="17">
        <v>0</v>
      </c>
      <c r="F432" s="17">
        <v>0</v>
      </c>
      <c r="G432" s="17">
        <v>0</v>
      </c>
      <c r="I432" s="5" t="str">
        <f t="shared" si="99"/>
        <v/>
      </c>
      <c r="J432" s="5" t="str">
        <f t="shared" si="100"/>
        <v/>
      </c>
      <c r="K432" s="5" t="str">
        <f t="shared" si="101"/>
        <v/>
      </c>
      <c r="L432" s="5" t="str">
        <f t="shared" si="102"/>
        <v/>
      </c>
      <c r="M432" s="5">
        <f t="shared" si="112"/>
        <v>1</v>
      </c>
      <c r="N432" s="5">
        <f t="shared" si="103"/>
        <v>0</v>
      </c>
      <c r="O432" s="5">
        <f t="shared" si="104"/>
        <v>0</v>
      </c>
      <c r="P432" s="5">
        <f t="shared" si="105"/>
        <v>0</v>
      </c>
      <c r="Q432" s="5">
        <f t="shared" si="113"/>
        <v>2</v>
      </c>
      <c r="R432" s="5" t="str">
        <f t="shared" si="106"/>
        <v/>
      </c>
      <c r="S432" s="5" t="str">
        <f t="shared" si="107"/>
        <v/>
      </c>
      <c r="T432" s="5" t="str">
        <f t="shared" si="108"/>
        <v/>
      </c>
      <c r="U432" s="5" t="str">
        <f t="shared" si="109"/>
        <v/>
      </c>
      <c r="V432" s="5" t="str">
        <f t="shared" si="110"/>
        <v/>
      </c>
      <c r="W432" s="5" t="str">
        <f t="shared" si="111"/>
        <v/>
      </c>
    </row>
    <row r="433" spans="1:23" x14ac:dyDescent="0.25">
      <c r="A433" s="5" cm="1">
        <f t="array" ref="A433">ROUNDDOWN(
_xlfn.IFS(R433="Crafted",
L433*K433*M433*P433*S433,
R433="Inorganic",
L433*I433*M433*(N433+O433+P433)*Q433*S433,
R433="Organic",
L433*J433*M433*(N433+O433+P433)*S433,
TRUE,0),2)</f>
        <v>0</v>
      </c>
      <c r="B433" s="5" t="str">
        <f t="shared" si="98"/>
        <v/>
      </c>
      <c r="E433" s="17">
        <v>0</v>
      </c>
      <c r="F433" s="17">
        <v>0</v>
      </c>
      <c r="G433" s="17">
        <v>0</v>
      </c>
      <c r="I433" s="5" t="str">
        <f t="shared" si="99"/>
        <v/>
      </c>
      <c r="J433" s="5" t="str">
        <f t="shared" si="100"/>
        <v/>
      </c>
      <c r="K433" s="5" t="str">
        <f t="shared" si="101"/>
        <v/>
      </c>
      <c r="L433" s="5" t="str">
        <f t="shared" si="102"/>
        <v/>
      </c>
      <c r="M433" s="5">
        <f t="shared" si="112"/>
        <v>1</v>
      </c>
      <c r="N433" s="5">
        <f t="shared" si="103"/>
        <v>0</v>
      </c>
      <c r="O433" s="5">
        <f t="shared" si="104"/>
        <v>0</v>
      </c>
      <c r="P433" s="5">
        <f t="shared" si="105"/>
        <v>0</v>
      </c>
      <c r="Q433" s="5">
        <f t="shared" si="113"/>
        <v>2</v>
      </c>
      <c r="R433" s="5" t="str">
        <f t="shared" si="106"/>
        <v/>
      </c>
      <c r="S433" s="5" t="str">
        <f t="shared" si="107"/>
        <v/>
      </c>
      <c r="T433" s="5" t="str">
        <f t="shared" si="108"/>
        <v/>
      </c>
      <c r="U433" s="5" t="str">
        <f t="shared" si="109"/>
        <v/>
      </c>
      <c r="V433" s="5" t="str">
        <f t="shared" si="110"/>
        <v/>
      </c>
      <c r="W433" s="5" t="str">
        <f t="shared" si="111"/>
        <v/>
      </c>
    </row>
    <row r="434" spans="1:23" x14ac:dyDescent="0.25">
      <c r="A434" s="5" cm="1">
        <f t="array" ref="A434">ROUNDDOWN(
_xlfn.IFS(R434="Crafted",
L434*K434*M434*P434*S434,
R434="Inorganic",
L434*I434*M434*(N434+O434+P434)*Q434*S434,
R434="Organic",
L434*J434*M434*(N434+O434+P434)*S434,
TRUE,0),2)</f>
        <v>0</v>
      </c>
      <c r="B434" s="5" t="str">
        <f t="shared" si="98"/>
        <v/>
      </c>
      <c r="E434" s="17">
        <v>0</v>
      </c>
      <c r="F434" s="17">
        <v>0</v>
      </c>
      <c r="G434" s="17">
        <v>0</v>
      </c>
      <c r="I434" s="5" t="str">
        <f t="shared" si="99"/>
        <v/>
      </c>
      <c r="J434" s="5" t="str">
        <f t="shared" si="100"/>
        <v/>
      </c>
      <c r="K434" s="5" t="str">
        <f t="shared" si="101"/>
        <v/>
      </c>
      <c r="L434" s="5" t="str">
        <f t="shared" si="102"/>
        <v/>
      </c>
      <c r="M434" s="5">
        <f t="shared" si="112"/>
        <v>1</v>
      </c>
      <c r="N434" s="5">
        <f t="shared" si="103"/>
        <v>0</v>
      </c>
      <c r="O434" s="5">
        <f t="shared" si="104"/>
        <v>0</v>
      </c>
      <c r="P434" s="5">
        <f t="shared" si="105"/>
        <v>0</v>
      </c>
      <c r="Q434" s="5">
        <f t="shared" si="113"/>
        <v>2</v>
      </c>
      <c r="R434" s="5" t="str">
        <f t="shared" si="106"/>
        <v/>
      </c>
      <c r="S434" s="5" t="str">
        <f t="shared" si="107"/>
        <v/>
      </c>
      <c r="T434" s="5" t="str">
        <f t="shared" si="108"/>
        <v/>
      </c>
      <c r="U434" s="5" t="str">
        <f t="shared" si="109"/>
        <v/>
      </c>
      <c r="V434" s="5" t="str">
        <f t="shared" si="110"/>
        <v/>
      </c>
      <c r="W434" s="5" t="str">
        <f t="shared" si="111"/>
        <v/>
      </c>
    </row>
    <row r="435" spans="1:23" x14ac:dyDescent="0.25">
      <c r="A435" s="5" cm="1">
        <f t="array" ref="A435">ROUNDDOWN(
_xlfn.IFS(R435="Crafted",
L435*K435*M435*P435*S435,
R435="Inorganic",
L435*I435*M435*(N435+O435+P435)*Q435*S435,
R435="Organic",
L435*J435*M435*(N435+O435+P435)*S435,
TRUE,0),2)</f>
        <v>0</v>
      </c>
      <c r="B435" s="5" t="str">
        <f t="shared" si="98"/>
        <v/>
      </c>
      <c r="E435" s="17">
        <v>0</v>
      </c>
      <c r="F435" s="17">
        <v>0</v>
      </c>
      <c r="G435" s="17">
        <v>0</v>
      </c>
      <c r="I435" s="5" t="str">
        <f t="shared" si="99"/>
        <v/>
      </c>
      <c r="J435" s="5" t="str">
        <f t="shared" si="100"/>
        <v/>
      </c>
      <c r="K435" s="5" t="str">
        <f t="shared" si="101"/>
        <v/>
      </c>
      <c r="L435" s="5" t="str">
        <f t="shared" si="102"/>
        <v/>
      </c>
      <c r="M435" s="5">
        <f t="shared" si="112"/>
        <v>1</v>
      </c>
      <c r="N435" s="5">
        <f t="shared" si="103"/>
        <v>0</v>
      </c>
      <c r="O435" s="5">
        <f t="shared" si="104"/>
        <v>0</v>
      </c>
      <c r="P435" s="5">
        <f t="shared" si="105"/>
        <v>0</v>
      </c>
      <c r="Q435" s="5">
        <f t="shared" si="113"/>
        <v>2</v>
      </c>
      <c r="R435" s="5" t="str">
        <f t="shared" si="106"/>
        <v/>
      </c>
      <c r="S435" s="5" t="str">
        <f t="shared" si="107"/>
        <v/>
      </c>
      <c r="T435" s="5" t="str">
        <f t="shared" si="108"/>
        <v/>
      </c>
      <c r="U435" s="5" t="str">
        <f t="shared" si="109"/>
        <v/>
      </c>
      <c r="V435" s="5" t="str">
        <f t="shared" si="110"/>
        <v/>
      </c>
      <c r="W435" s="5" t="str">
        <f t="shared" si="111"/>
        <v/>
      </c>
    </row>
    <row r="436" spans="1:23" x14ac:dyDescent="0.25">
      <c r="A436" s="5" cm="1">
        <f t="array" ref="A436">ROUNDDOWN(
_xlfn.IFS(R436="Crafted",
L436*K436*M436*P436*S436,
R436="Inorganic",
L436*I436*M436*(N436+O436+P436)*Q436*S436,
R436="Organic",
L436*J436*M436*(N436+O436+P436)*S436,
TRUE,0),2)</f>
        <v>0</v>
      </c>
      <c r="B436" s="5" t="str">
        <f t="shared" si="98"/>
        <v/>
      </c>
      <c r="E436" s="17">
        <v>0</v>
      </c>
      <c r="F436" s="17">
        <v>0</v>
      </c>
      <c r="G436" s="17">
        <v>0</v>
      </c>
      <c r="I436" s="5" t="str">
        <f t="shared" si="99"/>
        <v/>
      </c>
      <c r="J436" s="5" t="str">
        <f t="shared" si="100"/>
        <v/>
      </c>
      <c r="K436" s="5" t="str">
        <f t="shared" si="101"/>
        <v/>
      </c>
      <c r="L436" s="5" t="str">
        <f t="shared" si="102"/>
        <v/>
      </c>
      <c r="M436" s="5">
        <f t="shared" si="112"/>
        <v>1</v>
      </c>
      <c r="N436" s="5">
        <f t="shared" si="103"/>
        <v>0</v>
      </c>
      <c r="O436" s="5">
        <f t="shared" si="104"/>
        <v>0</v>
      </c>
      <c r="P436" s="5">
        <f t="shared" si="105"/>
        <v>0</v>
      </c>
      <c r="Q436" s="5">
        <f t="shared" si="113"/>
        <v>2</v>
      </c>
      <c r="R436" s="5" t="str">
        <f t="shared" si="106"/>
        <v/>
      </c>
      <c r="S436" s="5" t="str">
        <f t="shared" si="107"/>
        <v/>
      </c>
      <c r="T436" s="5" t="str">
        <f t="shared" si="108"/>
        <v/>
      </c>
      <c r="U436" s="5" t="str">
        <f t="shared" si="109"/>
        <v/>
      </c>
      <c r="V436" s="5" t="str">
        <f t="shared" si="110"/>
        <v/>
      </c>
      <c r="W436" s="5" t="str">
        <f t="shared" si="111"/>
        <v/>
      </c>
    </row>
    <row r="437" spans="1:23" x14ac:dyDescent="0.25">
      <c r="A437" s="5" cm="1">
        <f t="array" ref="A437">ROUNDDOWN(
_xlfn.IFS(R437="Crafted",
L437*K437*M437*P437*S437,
R437="Inorganic",
L437*I437*M437*(N437+O437+P437)*Q437*S437,
R437="Organic",
L437*J437*M437*(N437+O437+P437)*S437,
TRUE,0),2)</f>
        <v>0</v>
      </c>
      <c r="B437" s="5" t="str">
        <f t="shared" si="98"/>
        <v/>
      </c>
      <c r="E437" s="17">
        <v>0</v>
      </c>
      <c r="F437" s="17">
        <v>0</v>
      </c>
      <c r="G437" s="17">
        <v>0</v>
      </c>
      <c r="I437" s="5" t="str">
        <f t="shared" si="99"/>
        <v/>
      </c>
      <c r="J437" s="5" t="str">
        <f t="shared" si="100"/>
        <v/>
      </c>
      <c r="K437" s="5" t="str">
        <f t="shared" si="101"/>
        <v/>
      </c>
      <c r="L437" s="5" t="str">
        <f t="shared" si="102"/>
        <v/>
      </c>
      <c r="M437" s="5">
        <f t="shared" si="112"/>
        <v>1</v>
      </c>
      <c r="N437" s="5">
        <f t="shared" si="103"/>
        <v>0</v>
      </c>
      <c r="O437" s="5">
        <f t="shared" si="104"/>
        <v>0</v>
      </c>
      <c r="P437" s="5">
        <f t="shared" si="105"/>
        <v>0</v>
      </c>
      <c r="Q437" s="5">
        <f t="shared" si="113"/>
        <v>2</v>
      </c>
      <c r="R437" s="5" t="str">
        <f t="shared" si="106"/>
        <v/>
      </c>
      <c r="S437" s="5" t="str">
        <f t="shared" si="107"/>
        <v/>
      </c>
      <c r="T437" s="5" t="str">
        <f t="shared" si="108"/>
        <v/>
      </c>
      <c r="U437" s="5" t="str">
        <f t="shared" si="109"/>
        <v/>
      </c>
      <c r="V437" s="5" t="str">
        <f t="shared" si="110"/>
        <v/>
      </c>
      <c r="W437" s="5" t="str">
        <f t="shared" si="111"/>
        <v/>
      </c>
    </row>
    <row r="438" spans="1:23" x14ac:dyDescent="0.25">
      <c r="A438" s="5" cm="1">
        <f t="array" ref="A438">ROUNDDOWN(
_xlfn.IFS(R438="Crafted",
L438*K438*M438*P438*S438,
R438="Inorganic",
L438*I438*M438*(N438+O438+P438)*Q438*S438,
R438="Organic",
L438*J438*M438*(N438+O438+P438)*S438,
TRUE,0),2)</f>
        <v>0</v>
      </c>
      <c r="B438" s="5" t="str">
        <f t="shared" si="98"/>
        <v/>
      </c>
      <c r="E438" s="17">
        <v>0</v>
      </c>
      <c r="F438" s="17">
        <v>0</v>
      </c>
      <c r="G438" s="17">
        <v>0</v>
      </c>
      <c r="I438" s="5" t="str">
        <f t="shared" si="99"/>
        <v/>
      </c>
      <c r="J438" s="5" t="str">
        <f t="shared" si="100"/>
        <v/>
      </c>
      <c r="K438" s="5" t="str">
        <f t="shared" si="101"/>
        <v/>
      </c>
      <c r="L438" s="5" t="str">
        <f t="shared" si="102"/>
        <v/>
      </c>
      <c r="M438" s="5">
        <f t="shared" si="112"/>
        <v>1</v>
      </c>
      <c r="N438" s="5">
        <f t="shared" si="103"/>
        <v>0</v>
      </c>
      <c r="O438" s="5">
        <f t="shared" si="104"/>
        <v>0</v>
      </c>
      <c r="P438" s="5">
        <f t="shared" si="105"/>
        <v>0</v>
      </c>
      <c r="Q438" s="5">
        <f t="shared" si="113"/>
        <v>2</v>
      </c>
      <c r="R438" s="5" t="str">
        <f t="shared" si="106"/>
        <v/>
      </c>
      <c r="S438" s="5" t="str">
        <f t="shared" si="107"/>
        <v/>
      </c>
      <c r="T438" s="5" t="str">
        <f t="shared" si="108"/>
        <v/>
      </c>
      <c r="U438" s="5" t="str">
        <f t="shared" si="109"/>
        <v/>
      </c>
      <c r="V438" s="5" t="str">
        <f t="shared" si="110"/>
        <v/>
      </c>
      <c r="W438" s="5" t="str">
        <f t="shared" si="111"/>
        <v/>
      </c>
    </row>
    <row r="439" spans="1:23" x14ac:dyDescent="0.25">
      <c r="A439" s="5" cm="1">
        <f t="array" ref="A439">ROUNDDOWN(
_xlfn.IFS(R439="Crafted",
L439*K439*M439*P439*S439,
R439="Inorganic",
L439*I439*M439*(N439+O439+P439)*Q439*S439,
R439="Organic",
L439*J439*M439*(N439+O439+P439)*S439,
TRUE,0),2)</f>
        <v>0</v>
      </c>
      <c r="B439" s="5" t="str">
        <f t="shared" si="98"/>
        <v/>
      </c>
      <c r="E439" s="17">
        <v>0</v>
      </c>
      <c r="F439" s="17">
        <v>0</v>
      </c>
      <c r="G439" s="17">
        <v>0</v>
      </c>
      <c r="I439" s="5" t="str">
        <f t="shared" si="99"/>
        <v/>
      </c>
      <c r="J439" s="5" t="str">
        <f t="shared" si="100"/>
        <v/>
      </c>
      <c r="K439" s="5" t="str">
        <f t="shared" si="101"/>
        <v/>
      </c>
      <c r="L439" s="5" t="str">
        <f t="shared" si="102"/>
        <v/>
      </c>
      <c r="M439" s="5">
        <f t="shared" si="112"/>
        <v>1</v>
      </c>
      <c r="N439" s="5">
        <f t="shared" si="103"/>
        <v>0</v>
      </c>
      <c r="O439" s="5">
        <f t="shared" si="104"/>
        <v>0</v>
      </c>
      <c r="P439" s="5">
        <f t="shared" si="105"/>
        <v>0</v>
      </c>
      <c r="Q439" s="5">
        <f t="shared" si="113"/>
        <v>2</v>
      </c>
      <c r="R439" s="5" t="str">
        <f t="shared" si="106"/>
        <v/>
      </c>
      <c r="S439" s="5" t="str">
        <f t="shared" si="107"/>
        <v/>
      </c>
      <c r="T439" s="5" t="str">
        <f t="shared" si="108"/>
        <v/>
      </c>
      <c r="U439" s="5" t="str">
        <f t="shared" si="109"/>
        <v/>
      </c>
      <c r="V439" s="5" t="str">
        <f t="shared" si="110"/>
        <v/>
      </c>
      <c r="W439" s="5" t="str">
        <f t="shared" si="111"/>
        <v/>
      </c>
    </row>
    <row r="440" spans="1:23" x14ac:dyDescent="0.25">
      <c r="A440" s="5" cm="1">
        <f t="array" ref="A440">ROUNDDOWN(
_xlfn.IFS(R440="Crafted",
L440*K440*M440*P440*S440,
R440="Inorganic",
L440*I440*M440*(N440+O440+P440)*Q440*S440,
R440="Organic",
L440*J440*M440*(N440+O440+P440)*S440,
TRUE,0),2)</f>
        <v>0</v>
      </c>
      <c r="B440" s="5" t="str">
        <f t="shared" si="98"/>
        <v/>
      </c>
      <c r="E440" s="17">
        <v>0</v>
      </c>
      <c r="F440" s="17">
        <v>0</v>
      </c>
      <c r="G440" s="17">
        <v>0</v>
      </c>
      <c r="I440" s="5" t="str">
        <f t="shared" si="99"/>
        <v/>
      </c>
      <c r="J440" s="5" t="str">
        <f t="shared" si="100"/>
        <v/>
      </c>
      <c r="K440" s="5" t="str">
        <f t="shared" si="101"/>
        <v/>
      </c>
      <c r="L440" s="5" t="str">
        <f t="shared" si="102"/>
        <v/>
      </c>
      <c r="M440" s="5">
        <f t="shared" si="112"/>
        <v>1</v>
      </c>
      <c r="N440" s="5">
        <f t="shared" si="103"/>
        <v>0</v>
      </c>
      <c r="O440" s="5">
        <f t="shared" si="104"/>
        <v>0</v>
      </c>
      <c r="P440" s="5">
        <f t="shared" si="105"/>
        <v>0</v>
      </c>
      <c r="Q440" s="5">
        <f t="shared" si="113"/>
        <v>2</v>
      </c>
      <c r="R440" s="5" t="str">
        <f t="shared" si="106"/>
        <v/>
      </c>
      <c r="S440" s="5" t="str">
        <f t="shared" si="107"/>
        <v/>
      </c>
      <c r="T440" s="5" t="str">
        <f t="shared" si="108"/>
        <v/>
      </c>
      <c r="U440" s="5" t="str">
        <f t="shared" si="109"/>
        <v/>
      </c>
      <c r="V440" s="5" t="str">
        <f t="shared" si="110"/>
        <v/>
      </c>
      <c r="W440" s="5" t="str">
        <f t="shared" si="111"/>
        <v/>
      </c>
    </row>
    <row r="441" spans="1:23" x14ac:dyDescent="0.25">
      <c r="A441" s="5" cm="1">
        <f t="array" ref="A441">ROUNDDOWN(
_xlfn.IFS(R441="Crafted",
L441*K441*M441*P441*S441,
R441="Inorganic",
L441*I441*M441*(N441+O441+P441)*Q441*S441,
R441="Organic",
L441*J441*M441*(N441+O441+P441)*S441,
TRUE,0),2)</f>
        <v>0</v>
      </c>
      <c r="B441" s="5" t="str">
        <f t="shared" si="98"/>
        <v/>
      </c>
      <c r="E441" s="17">
        <v>0</v>
      </c>
      <c r="F441" s="17">
        <v>0</v>
      </c>
      <c r="G441" s="17">
        <v>0</v>
      </c>
      <c r="I441" s="5" t="str">
        <f t="shared" si="99"/>
        <v/>
      </c>
      <c r="J441" s="5" t="str">
        <f t="shared" si="100"/>
        <v/>
      </c>
      <c r="K441" s="5" t="str">
        <f t="shared" si="101"/>
        <v/>
      </c>
      <c r="L441" s="5" t="str">
        <f t="shared" si="102"/>
        <v/>
      </c>
      <c r="M441" s="5">
        <f t="shared" si="112"/>
        <v>1</v>
      </c>
      <c r="N441" s="5">
        <f t="shared" si="103"/>
        <v>0</v>
      </c>
      <c r="O441" s="5">
        <f t="shared" si="104"/>
        <v>0</v>
      </c>
      <c r="P441" s="5">
        <f t="shared" si="105"/>
        <v>0</v>
      </c>
      <c r="Q441" s="5">
        <f t="shared" si="113"/>
        <v>2</v>
      </c>
      <c r="R441" s="5" t="str">
        <f t="shared" si="106"/>
        <v/>
      </c>
      <c r="S441" s="5" t="str">
        <f t="shared" si="107"/>
        <v/>
      </c>
      <c r="T441" s="5" t="str">
        <f t="shared" si="108"/>
        <v/>
      </c>
      <c r="U441" s="5" t="str">
        <f t="shared" si="109"/>
        <v/>
      </c>
      <c r="V441" s="5" t="str">
        <f t="shared" si="110"/>
        <v/>
      </c>
      <c r="W441" s="5" t="str">
        <f t="shared" si="111"/>
        <v/>
      </c>
    </row>
    <row r="442" spans="1:23" x14ac:dyDescent="0.25">
      <c r="A442" s="5" cm="1">
        <f t="array" ref="A442">ROUNDDOWN(
_xlfn.IFS(R442="Crafted",
L442*K442*M442*P442*S442,
R442="Inorganic",
L442*I442*M442*(N442+O442+P442)*Q442*S442,
R442="Organic",
L442*J442*M442*(N442+O442+P442)*S442,
TRUE,0),2)</f>
        <v>0</v>
      </c>
      <c r="B442" s="5" t="str">
        <f t="shared" si="98"/>
        <v/>
      </c>
      <c r="E442" s="17">
        <v>0</v>
      </c>
      <c r="F442" s="17">
        <v>0</v>
      </c>
      <c r="G442" s="17">
        <v>0</v>
      </c>
      <c r="I442" s="5" t="str">
        <f t="shared" si="99"/>
        <v/>
      </c>
      <c r="J442" s="5" t="str">
        <f t="shared" si="100"/>
        <v/>
      </c>
      <c r="K442" s="5" t="str">
        <f t="shared" si="101"/>
        <v/>
      </c>
      <c r="L442" s="5" t="str">
        <f t="shared" si="102"/>
        <v/>
      </c>
      <c r="M442" s="5">
        <f t="shared" si="112"/>
        <v>1</v>
      </c>
      <c r="N442" s="5">
        <f t="shared" si="103"/>
        <v>0</v>
      </c>
      <c r="O442" s="5">
        <f t="shared" si="104"/>
        <v>0</v>
      </c>
      <c r="P442" s="5">
        <f t="shared" si="105"/>
        <v>0</v>
      </c>
      <c r="Q442" s="5">
        <f t="shared" si="113"/>
        <v>2</v>
      </c>
      <c r="R442" s="5" t="str">
        <f t="shared" si="106"/>
        <v/>
      </c>
      <c r="S442" s="5" t="str">
        <f t="shared" si="107"/>
        <v/>
      </c>
      <c r="T442" s="5" t="str">
        <f t="shared" si="108"/>
        <v/>
      </c>
      <c r="U442" s="5" t="str">
        <f t="shared" si="109"/>
        <v/>
      </c>
      <c r="V442" s="5" t="str">
        <f t="shared" si="110"/>
        <v/>
      </c>
      <c r="W442" s="5" t="str">
        <f t="shared" si="111"/>
        <v/>
      </c>
    </row>
    <row r="443" spans="1:23" x14ac:dyDescent="0.25">
      <c r="A443" s="5" cm="1">
        <f t="array" ref="A443">ROUNDDOWN(
_xlfn.IFS(R443="Crafted",
L443*K443*M443*P443*S443,
R443="Inorganic",
L443*I443*M443*(N443+O443+P443)*Q443*S443,
R443="Organic",
L443*J443*M443*(N443+O443+P443)*S443,
TRUE,0),2)</f>
        <v>0</v>
      </c>
      <c r="B443" s="5" t="str">
        <f t="shared" si="98"/>
        <v/>
      </c>
      <c r="E443" s="17">
        <v>0</v>
      </c>
      <c r="F443" s="17">
        <v>0</v>
      </c>
      <c r="G443" s="17">
        <v>0</v>
      </c>
      <c r="I443" s="5" t="str">
        <f t="shared" si="99"/>
        <v/>
      </c>
      <c r="J443" s="5" t="str">
        <f t="shared" si="100"/>
        <v/>
      </c>
      <c r="K443" s="5" t="str">
        <f t="shared" si="101"/>
        <v/>
      </c>
      <c r="L443" s="5" t="str">
        <f t="shared" si="102"/>
        <v/>
      </c>
      <c r="M443" s="5">
        <f t="shared" si="112"/>
        <v>1</v>
      </c>
      <c r="N443" s="5">
        <f t="shared" si="103"/>
        <v>0</v>
      </c>
      <c r="O443" s="5">
        <f t="shared" si="104"/>
        <v>0</v>
      </c>
      <c r="P443" s="5">
        <f t="shared" si="105"/>
        <v>0</v>
      </c>
      <c r="Q443" s="5">
        <f t="shared" si="113"/>
        <v>2</v>
      </c>
      <c r="R443" s="5" t="str">
        <f t="shared" si="106"/>
        <v/>
      </c>
      <c r="S443" s="5" t="str">
        <f t="shared" si="107"/>
        <v/>
      </c>
      <c r="T443" s="5" t="str">
        <f t="shared" si="108"/>
        <v/>
      </c>
      <c r="U443" s="5" t="str">
        <f t="shared" si="109"/>
        <v/>
      </c>
      <c r="V443" s="5" t="str">
        <f t="shared" si="110"/>
        <v/>
      </c>
      <c r="W443" s="5" t="str">
        <f t="shared" si="111"/>
        <v/>
      </c>
    </row>
    <row r="444" spans="1:23" x14ac:dyDescent="0.25">
      <c r="A444" s="5" cm="1">
        <f t="array" ref="A444">ROUNDDOWN(
_xlfn.IFS(R444="Crafted",
L444*K444*M444*P444*S444,
R444="Inorganic",
L444*I444*M444*(N444+O444+P444)*Q444*S444,
R444="Organic",
L444*J444*M444*(N444+O444+P444)*S444,
TRUE,0),2)</f>
        <v>0</v>
      </c>
      <c r="B444" s="5" t="str">
        <f t="shared" si="98"/>
        <v/>
      </c>
      <c r="E444" s="17">
        <v>0</v>
      </c>
      <c r="F444" s="17">
        <v>0</v>
      </c>
      <c r="G444" s="17">
        <v>0</v>
      </c>
      <c r="I444" s="5" t="str">
        <f t="shared" si="99"/>
        <v/>
      </c>
      <c r="J444" s="5" t="str">
        <f t="shared" si="100"/>
        <v/>
      </c>
      <c r="K444" s="5" t="str">
        <f t="shared" si="101"/>
        <v/>
      </c>
      <c r="L444" s="5" t="str">
        <f t="shared" si="102"/>
        <v/>
      </c>
      <c r="M444" s="5">
        <f t="shared" si="112"/>
        <v>1</v>
      </c>
      <c r="N444" s="5">
        <f t="shared" si="103"/>
        <v>0</v>
      </c>
      <c r="O444" s="5">
        <f t="shared" si="104"/>
        <v>0</v>
      </c>
      <c r="P444" s="5">
        <f t="shared" si="105"/>
        <v>0</v>
      </c>
      <c r="Q444" s="5">
        <f t="shared" si="113"/>
        <v>2</v>
      </c>
      <c r="R444" s="5" t="str">
        <f t="shared" si="106"/>
        <v/>
      </c>
      <c r="S444" s="5" t="str">
        <f t="shared" si="107"/>
        <v/>
      </c>
      <c r="T444" s="5" t="str">
        <f t="shared" si="108"/>
        <v/>
      </c>
      <c r="U444" s="5" t="str">
        <f t="shared" si="109"/>
        <v/>
      </c>
      <c r="V444" s="5" t="str">
        <f t="shared" si="110"/>
        <v/>
      </c>
      <c r="W444" s="5" t="str">
        <f t="shared" si="111"/>
        <v/>
      </c>
    </row>
    <row r="445" spans="1:23" x14ac:dyDescent="0.25">
      <c r="A445" s="5" cm="1">
        <f t="array" ref="A445">ROUNDDOWN(
_xlfn.IFS(R445="Crafted",
L445*K445*M445*P445*S445,
R445="Inorganic",
L445*I445*M445*(N445+O445+P445)*Q445*S445,
R445="Organic",
L445*J445*M445*(N445+O445+P445)*S445,
TRUE,0),2)</f>
        <v>0</v>
      </c>
      <c r="B445" s="5" t="str">
        <f t="shared" si="98"/>
        <v/>
      </c>
      <c r="E445" s="17">
        <v>0</v>
      </c>
      <c r="F445" s="17">
        <v>0</v>
      </c>
      <c r="G445" s="17">
        <v>0</v>
      </c>
      <c r="I445" s="5" t="str">
        <f t="shared" si="99"/>
        <v/>
      </c>
      <c r="J445" s="5" t="str">
        <f t="shared" si="100"/>
        <v/>
      </c>
      <c r="K445" s="5" t="str">
        <f t="shared" si="101"/>
        <v/>
      </c>
      <c r="L445" s="5" t="str">
        <f t="shared" si="102"/>
        <v/>
      </c>
      <c r="M445" s="5">
        <f t="shared" si="112"/>
        <v>1</v>
      </c>
      <c r="N445" s="5">
        <f t="shared" si="103"/>
        <v>0</v>
      </c>
      <c r="O445" s="5">
        <f t="shared" si="104"/>
        <v>0</v>
      </c>
      <c r="P445" s="5">
        <f t="shared" si="105"/>
        <v>0</v>
      </c>
      <c r="Q445" s="5">
        <f t="shared" si="113"/>
        <v>2</v>
      </c>
      <c r="R445" s="5" t="str">
        <f t="shared" si="106"/>
        <v/>
      </c>
      <c r="S445" s="5" t="str">
        <f t="shared" si="107"/>
        <v/>
      </c>
      <c r="T445" s="5" t="str">
        <f t="shared" si="108"/>
        <v/>
      </c>
      <c r="U445" s="5" t="str">
        <f t="shared" si="109"/>
        <v/>
      </c>
      <c r="V445" s="5" t="str">
        <f t="shared" si="110"/>
        <v/>
      </c>
      <c r="W445" s="5" t="str">
        <f t="shared" si="111"/>
        <v/>
      </c>
    </row>
    <row r="446" spans="1:23" x14ac:dyDescent="0.25">
      <c r="A446" s="5" cm="1">
        <f t="array" ref="A446">ROUNDDOWN(
_xlfn.IFS(R446="Crafted",
L446*K446*M446*P446*S446,
R446="Inorganic",
L446*I446*M446*(N446+O446+P446)*Q446*S446,
R446="Organic",
L446*J446*M446*(N446+O446+P446)*S446,
TRUE,0),2)</f>
        <v>0</v>
      </c>
      <c r="B446" s="5" t="str">
        <f t="shared" si="98"/>
        <v/>
      </c>
      <c r="E446" s="17">
        <v>0</v>
      </c>
      <c r="F446" s="17">
        <v>0</v>
      </c>
      <c r="G446" s="17">
        <v>0</v>
      </c>
      <c r="I446" s="5" t="str">
        <f t="shared" si="99"/>
        <v/>
      </c>
      <c r="J446" s="5" t="str">
        <f t="shared" si="100"/>
        <v/>
      </c>
      <c r="K446" s="5" t="str">
        <f t="shared" si="101"/>
        <v/>
      </c>
      <c r="L446" s="5" t="str">
        <f t="shared" si="102"/>
        <v/>
      </c>
      <c r="M446" s="5">
        <f t="shared" si="112"/>
        <v>1</v>
      </c>
      <c r="N446" s="5">
        <f t="shared" si="103"/>
        <v>0</v>
      </c>
      <c r="O446" s="5">
        <f t="shared" si="104"/>
        <v>0</v>
      </c>
      <c r="P446" s="5">
        <f t="shared" si="105"/>
        <v>0</v>
      </c>
      <c r="Q446" s="5">
        <f t="shared" si="113"/>
        <v>2</v>
      </c>
      <c r="R446" s="5" t="str">
        <f t="shared" si="106"/>
        <v/>
      </c>
      <c r="S446" s="5" t="str">
        <f t="shared" si="107"/>
        <v/>
      </c>
      <c r="T446" s="5" t="str">
        <f t="shared" si="108"/>
        <v/>
      </c>
      <c r="U446" s="5" t="str">
        <f t="shared" si="109"/>
        <v/>
      </c>
      <c r="V446" s="5" t="str">
        <f t="shared" si="110"/>
        <v/>
      </c>
      <c r="W446" s="5" t="str">
        <f t="shared" si="111"/>
        <v/>
      </c>
    </row>
    <row r="447" spans="1:23" x14ac:dyDescent="0.25">
      <c r="A447" s="5" cm="1">
        <f t="array" ref="A447">ROUNDDOWN(
_xlfn.IFS(R447="Crafted",
L447*K447*M447*P447*S447,
R447="Inorganic",
L447*I447*M447*(N447+O447+P447)*Q447*S447,
R447="Organic",
L447*J447*M447*(N447+O447+P447)*S447,
TRUE,0),2)</f>
        <v>0</v>
      </c>
      <c r="B447" s="5" t="str">
        <f t="shared" si="98"/>
        <v/>
      </c>
      <c r="E447" s="17">
        <v>0</v>
      </c>
      <c r="F447" s="17">
        <v>0</v>
      </c>
      <c r="G447" s="17">
        <v>0</v>
      </c>
      <c r="I447" s="5" t="str">
        <f t="shared" si="99"/>
        <v/>
      </c>
      <c r="J447" s="5" t="str">
        <f t="shared" si="100"/>
        <v/>
      </c>
      <c r="K447" s="5" t="str">
        <f t="shared" si="101"/>
        <v/>
      </c>
      <c r="L447" s="5" t="str">
        <f t="shared" si="102"/>
        <v/>
      </c>
      <c r="M447" s="5">
        <f t="shared" si="112"/>
        <v>1</v>
      </c>
      <c r="N447" s="5">
        <f t="shared" si="103"/>
        <v>0</v>
      </c>
      <c r="O447" s="5">
        <f t="shared" si="104"/>
        <v>0</v>
      </c>
      <c r="P447" s="5">
        <f t="shared" si="105"/>
        <v>0</v>
      </c>
      <c r="Q447" s="5">
        <f t="shared" si="113"/>
        <v>2</v>
      </c>
      <c r="R447" s="5" t="str">
        <f t="shared" si="106"/>
        <v/>
      </c>
      <c r="S447" s="5" t="str">
        <f t="shared" si="107"/>
        <v/>
      </c>
      <c r="T447" s="5" t="str">
        <f t="shared" si="108"/>
        <v/>
      </c>
      <c r="U447" s="5" t="str">
        <f t="shared" si="109"/>
        <v/>
      </c>
      <c r="V447" s="5" t="str">
        <f t="shared" si="110"/>
        <v/>
      </c>
      <c r="W447" s="5" t="str">
        <f t="shared" si="111"/>
        <v/>
      </c>
    </row>
    <row r="448" spans="1:23" x14ac:dyDescent="0.25">
      <c r="A448" s="5" cm="1">
        <f t="array" ref="A448">ROUNDDOWN(
_xlfn.IFS(R448="Crafted",
L448*K448*M448*P448*S448,
R448="Inorganic",
L448*I448*M448*(N448+O448+P448)*Q448*S448,
R448="Organic",
L448*J448*M448*(N448+O448+P448)*S448,
TRUE,0),2)</f>
        <v>0</v>
      </c>
      <c r="B448" s="5" t="str">
        <f t="shared" si="98"/>
        <v/>
      </c>
      <c r="E448" s="17">
        <v>0</v>
      </c>
      <c r="F448" s="17">
        <v>0</v>
      </c>
      <c r="G448" s="17">
        <v>0</v>
      </c>
      <c r="I448" s="5" t="str">
        <f t="shared" si="99"/>
        <v/>
      </c>
      <c r="J448" s="5" t="str">
        <f t="shared" si="100"/>
        <v/>
      </c>
      <c r="K448" s="5" t="str">
        <f t="shared" si="101"/>
        <v/>
      </c>
      <c r="L448" s="5" t="str">
        <f t="shared" si="102"/>
        <v/>
      </c>
      <c r="M448" s="5">
        <f t="shared" si="112"/>
        <v>1</v>
      </c>
      <c r="N448" s="5">
        <f t="shared" si="103"/>
        <v>0</v>
      </c>
      <c r="O448" s="5">
        <f t="shared" si="104"/>
        <v>0</v>
      </c>
      <c r="P448" s="5">
        <f t="shared" si="105"/>
        <v>0</v>
      </c>
      <c r="Q448" s="5">
        <f t="shared" si="113"/>
        <v>2</v>
      </c>
      <c r="R448" s="5" t="str">
        <f t="shared" si="106"/>
        <v/>
      </c>
      <c r="S448" s="5" t="str">
        <f t="shared" si="107"/>
        <v/>
      </c>
      <c r="T448" s="5" t="str">
        <f t="shared" si="108"/>
        <v/>
      </c>
      <c r="U448" s="5" t="str">
        <f t="shared" si="109"/>
        <v/>
      </c>
      <c r="V448" s="5" t="str">
        <f t="shared" si="110"/>
        <v/>
      </c>
      <c r="W448" s="5" t="str">
        <f t="shared" si="111"/>
        <v/>
      </c>
    </row>
    <row r="449" spans="1:23" x14ac:dyDescent="0.25">
      <c r="A449" s="5" cm="1">
        <f t="array" ref="A449">ROUNDDOWN(
_xlfn.IFS(R449="Crafted",
L449*K449*M449*P449*S449,
R449="Inorganic",
L449*I449*M449*(N449+O449+P449)*Q449*S449,
R449="Organic",
L449*J449*M449*(N449+O449+P449)*S449,
TRUE,0),2)</f>
        <v>0</v>
      </c>
      <c r="B449" s="5" t="str">
        <f t="shared" si="98"/>
        <v/>
      </c>
      <c r="E449" s="17">
        <v>0</v>
      </c>
      <c r="F449" s="17">
        <v>0</v>
      </c>
      <c r="G449" s="17">
        <v>0</v>
      </c>
      <c r="I449" s="5" t="str">
        <f t="shared" si="99"/>
        <v/>
      </c>
      <c r="J449" s="5" t="str">
        <f t="shared" si="100"/>
        <v/>
      </c>
      <c r="K449" s="5" t="str">
        <f t="shared" si="101"/>
        <v/>
      </c>
      <c r="L449" s="5" t="str">
        <f t="shared" si="102"/>
        <v/>
      </c>
      <c r="M449" s="5">
        <f t="shared" si="112"/>
        <v>1</v>
      </c>
      <c r="N449" s="5">
        <f t="shared" si="103"/>
        <v>0</v>
      </c>
      <c r="O449" s="5">
        <f t="shared" si="104"/>
        <v>0</v>
      </c>
      <c r="P449" s="5">
        <f t="shared" si="105"/>
        <v>0</v>
      </c>
      <c r="Q449" s="5">
        <f t="shared" si="113"/>
        <v>2</v>
      </c>
      <c r="R449" s="5" t="str">
        <f t="shared" si="106"/>
        <v/>
      </c>
      <c r="S449" s="5" t="str">
        <f t="shared" si="107"/>
        <v/>
      </c>
      <c r="T449" s="5" t="str">
        <f t="shared" si="108"/>
        <v/>
      </c>
      <c r="U449" s="5" t="str">
        <f t="shared" si="109"/>
        <v/>
      </c>
      <c r="V449" s="5" t="str">
        <f t="shared" si="110"/>
        <v/>
      </c>
      <c r="W449" s="5" t="str">
        <f t="shared" si="111"/>
        <v/>
      </c>
    </row>
    <row r="450" spans="1:23" x14ac:dyDescent="0.25">
      <c r="A450" s="5" cm="1">
        <f t="array" ref="A450">ROUNDDOWN(
_xlfn.IFS(R450="Crafted",
L450*K450*M450*P450*S450,
R450="Inorganic",
L450*I450*M450*(N450+O450+P450)*Q450*S450,
R450="Organic",
L450*J450*M450*(N450+O450+P450)*S450,
TRUE,0),2)</f>
        <v>0</v>
      </c>
      <c r="B450" s="5" t="str">
        <f t="shared" si="98"/>
        <v/>
      </c>
      <c r="E450" s="17">
        <v>0</v>
      </c>
      <c r="F450" s="17">
        <v>0</v>
      </c>
      <c r="G450" s="17">
        <v>0</v>
      </c>
      <c r="I450" s="5" t="str">
        <f t="shared" si="99"/>
        <v/>
      </c>
      <c r="J450" s="5" t="str">
        <f t="shared" si="100"/>
        <v/>
      </c>
      <c r="K450" s="5" t="str">
        <f t="shared" si="101"/>
        <v/>
      </c>
      <c r="L450" s="5" t="str">
        <f t="shared" si="102"/>
        <v/>
      </c>
      <c r="M450" s="5">
        <f t="shared" si="112"/>
        <v>1</v>
      </c>
      <c r="N450" s="5">
        <f t="shared" si="103"/>
        <v>0</v>
      </c>
      <c r="O450" s="5">
        <f t="shared" si="104"/>
        <v>0</v>
      </c>
      <c r="P450" s="5">
        <f t="shared" si="105"/>
        <v>0</v>
      </c>
      <c r="Q450" s="5">
        <f t="shared" si="113"/>
        <v>2</v>
      </c>
      <c r="R450" s="5" t="str">
        <f t="shared" si="106"/>
        <v/>
      </c>
      <c r="S450" s="5" t="str">
        <f t="shared" si="107"/>
        <v/>
      </c>
      <c r="T450" s="5" t="str">
        <f t="shared" si="108"/>
        <v/>
      </c>
      <c r="U450" s="5" t="str">
        <f t="shared" si="109"/>
        <v/>
      </c>
      <c r="V450" s="5" t="str">
        <f t="shared" si="110"/>
        <v/>
      </c>
      <c r="W450" s="5" t="str">
        <f t="shared" si="111"/>
        <v/>
      </c>
    </row>
    <row r="451" spans="1:23" x14ac:dyDescent="0.25">
      <c r="A451" s="5" cm="1">
        <f t="array" ref="A451">ROUNDDOWN(
_xlfn.IFS(R451="Crafted",
L451*K451*M451*P451*S451,
R451="Inorganic",
L451*I451*M451*(N451+O451+P451)*Q451*S451,
R451="Organic",
L451*J451*M451*(N451+O451+P451)*S451,
TRUE,0),2)</f>
        <v>0</v>
      </c>
      <c r="B451" s="5" t="str">
        <f t="shared" si="98"/>
        <v/>
      </c>
      <c r="E451" s="17">
        <v>0</v>
      </c>
      <c r="F451" s="17">
        <v>0</v>
      </c>
      <c r="G451" s="17">
        <v>0</v>
      </c>
      <c r="I451" s="5" t="str">
        <f t="shared" si="99"/>
        <v/>
      </c>
      <c r="J451" s="5" t="str">
        <f t="shared" si="100"/>
        <v/>
      </c>
      <c r="K451" s="5" t="str">
        <f t="shared" si="101"/>
        <v/>
      </c>
      <c r="L451" s="5" t="str">
        <f t="shared" si="102"/>
        <v/>
      </c>
      <c r="M451" s="5">
        <f t="shared" si="112"/>
        <v>1</v>
      </c>
      <c r="N451" s="5">
        <f t="shared" si="103"/>
        <v>0</v>
      </c>
      <c r="O451" s="5">
        <f t="shared" si="104"/>
        <v>0</v>
      </c>
      <c r="P451" s="5">
        <f t="shared" si="105"/>
        <v>0</v>
      </c>
      <c r="Q451" s="5">
        <f t="shared" si="113"/>
        <v>2</v>
      </c>
      <c r="R451" s="5" t="str">
        <f t="shared" si="106"/>
        <v/>
      </c>
      <c r="S451" s="5" t="str">
        <f t="shared" si="107"/>
        <v/>
      </c>
      <c r="T451" s="5" t="str">
        <f t="shared" si="108"/>
        <v/>
      </c>
      <c r="U451" s="5" t="str">
        <f t="shared" si="109"/>
        <v/>
      </c>
      <c r="V451" s="5" t="str">
        <f t="shared" si="110"/>
        <v/>
      </c>
      <c r="W451" s="5" t="str">
        <f t="shared" si="111"/>
        <v/>
      </c>
    </row>
    <row r="452" spans="1:23" x14ac:dyDescent="0.25">
      <c r="A452" s="5" cm="1">
        <f t="array" ref="A452">ROUNDDOWN(
_xlfn.IFS(R452="Crafted",
L452*K452*M452*P452*S452,
R452="Inorganic",
L452*I452*M452*(N452+O452+P452)*Q452*S452,
R452="Organic",
L452*J452*M452*(N452+O452+P452)*S452,
TRUE,0),2)</f>
        <v>0</v>
      </c>
      <c r="B452" s="5" t="str">
        <f t="shared" ref="B452:B515" si="114">IF(D452="","",VLOOKUP(D452,resource_list,7,FALSE))</f>
        <v/>
      </c>
      <c r="E452" s="17">
        <v>0</v>
      </c>
      <c r="F452" s="17">
        <v>0</v>
      </c>
      <c r="G452" s="17">
        <v>0</v>
      </c>
      <c r="I452" s="5" t="str">
        <f t="shared" ref="I452:I515" si="115">IF($C452="","",IF(VLOOKUP($C452,locations_outposts,5,FALSE)&gt;0, 1.1^VLOOKUP($C452,locations_outposts,5,FALSE),1))</f>
        <v/>
      </c>
      <c r="J452" s="5" t="str">
        <f t="shared" ref="J452:J515" si="116">IF($C452="","",IF(VLOOKUP($C452,locations_outposts,6,FALSE)&gt;0, 1.1^VLOOKUP($C452,locations_outposts,6,FALSE),1))</f>
        <v/>
      </c>
      <c r="K452" s="5" t="str">
        <f t="shared" ref="K452:K515" si="117">IF($C452="","",IF(VLOOKUP($C452,locations_outposts,7,FALSE)&gt;0, 1.1^VLOOKUP($C452,locations_outposts,7,FALSE),1))</f>
        <v/>
      </c>
      <c r="L452" s="5" t="str">
        <f t="shared" ref="L452:L515" si="118">IF($C452="","",IF(VLOOKUP($C452,locations_outposts,8,FALSE)&gt;0, 1.05^VLOOKUP($C452,locations_outposts,8,FALSE),1))</f>
        <v/>
      </c>
      <c r="M452" s="5">
        <f t="shared" si="112"/>
        <v>1</v>
      </c>
      <c r="N452" s="5">
        <f t="shared" ref="N452:N515" si="119">IF(D452="",0,VLOOKUP(D452,resource_list,2,FALSE)*E452)</f>
        <v>0</v>
      </c>
      <c r="O452" s="5">
        <f t="shared" ref="O452:O515" si="120">IF(D452="",0,VLOOKUP(D452,resource_list,3,FALSE)*F452)</f>
        <v>0</v>
      </c>
      <c r="P452" s="5">
        <f t="shared" ref="P452:P515" si="121">IF(D452="",0,VLOOKUP(D452,resource_list,4,FALSE)*G452)</f>
        <v>0</v>
      </c>
      <c r="Q452" s="5">
        <f t="shared" si="113"/>
        <v>2</v>
      </c>
      <c r="R452" s="5" t="str">
        <f t="shared" ref="R452:R515" si="122">IF(D452="","",VLOOKUP(D452,resource_list,5,FALSE))</f>
        <v/>
      </c>
      <c r="S452" s="5" t="str">
        <f t="shared" ref="S452:S515" si="123">IF(C452="", "",  IF(VLOOKUP(C452,locations_outposts,9,FALSE)="No", 1, 1.1))</f>
        <v/>
      </c>
      <c r="T452" s="5" t="str">
        <f t="shared" ref="T452:T515" si="124">IF($C452&lt;&gt;"",VLOOKUP($C452,locations_outposts,2,FALSE),"")</f>
        <v/>
      </c>
      <c r="U452" s="5" t="str">
        <f t="shared" ref="U452:U515" si="125">IF($C452&lt;&gt;"",VLOOKUP($C452,locations_outposts,3,FALSE),"")</f>
        <v/>
      </c>
      <c r="V452" s="5" t="str">
        <f t="shared" ref="V452:V515" si="126">IF($C452&lt;&gt;"",VLOOKUP($C452,locations_outposts,4,FALSE),"")</f>
        <v/>
      </c>
      <c r="W452" s="5" t="str">
        <f t="shared" ref="W452:W515" si="127">IF(C452&lt;&gt;"",IF(D452&lt;&gt;"",_xlfn.CONCAT(C452," - ",D452),""),"")</f>
        <v/>
      </c>
    </row>
    <row r="453" spans="1:23" x14ac:dyDescent="0.25">
      <c r="A453" s="5" cm="1">
        <f t="array" ref="A453">ROUNDDOWN(
_xlfn.IFS(R453="Crafted",
L453*K453*M453*P453*S453,
R453="Inorganic",
L453*I453*M453*(N453+O453+P453)*Q453*S453,
R453="Organic",
L453*J453*M453*(N453+O453+P453)*S453,
TRUE,0),2)</f>
        <v>0</v>
      </c>
      <c r="B453" s="5" t="str">
        <f t="shared" si="114"/>
        <v/>
      </c>
      <c r="E453" s="17">
        <v>0</v>
      </c>
      <c r="F453" s="17">
        <v>0</v>
      </c>
      <c r="G453" s="17">
        <v>0</v>
      </c>
      <c r="I453" s="5" t="str">
        <f t="shared" si="115"/>
        <v/>
      </c>
      <c r="J453" s="5" t="str">
        <f t="shared" si="116"/>
        <v/>
      </c>
      <c r="K453" s="5" t="str">
        <f t="shared" si="117"/>
        <v/>
      </c>
      <c r="L453" s="5" t="str">
        <f t="shared" si="118"/>
        <v/>
      </c>
      <c r="M453" s="5">
        <f t="shared" si="112"/>
        <v>1</v>
      </c>
      <c r="N453" s="5">
        <f t="shared" si="119"/>
        <v>0</v>
      </c>
      <c r="O453" s="5">
        <f t="shared" si="120"/>
        <v>0</v>
      </c>
      <c r="P453" s="5">
        <f t="shared" si="121"/>
        <v>0</v>
      </c>
      <c r="Q453" s="5">
        <f t="shared" si="113"/>
        <v>2</v>
      </c>
      <c r="R453" s="5" t="str">
        <f t="shared" si="122"/>
        <v/>
      </c>
      <c r="S453" s="5" t="str">
        <f t="shared" si="123"/>
        <v/>
      </c>
      <c r="T453" s="5" t="str">
        <f t="shared" si="124"/>
        <v/>
      </c>
      <c r="U453" s="5" t="str">
        <f t="shared" si="125"/>
        <v/>
      </c>
      <c r="V453" s="5" t="str">
        <f t="shared" si="126"/>
        <v/>
      </c>
      <c r="W453" s="5" t="str">
        <f t="shared" si="127"/>
        <v/>
      </c>
    </row>
    <row r="454" spans="1:23" x14ac:dyDescent="0.25">
      <c r="A454" s="5" cm="1">
        <f t="array" ref="A454">ROUNDDOWN(
_xlfn.IFS(R454="Crafted",
L454*K454*M454*P454*S454,
R454="Inorganic",
L454*I454*M454*(N454+O454+P454)*Q454*S454,
R454="Organic",
L454*J454*M454*(N454+O454+P454)*S454,
TRUE,0),2)</f>
        <v>0</v>
      </c>
      <c r="B454" s="5" t="str">
        <f t="shared" si="114"/>
        <v/>
      </c>
      <c r="E454" s="17">
        <v>0</v>
      </c>
      <c r="F454" s="17">
        <v>0</v>
      </c>
      <c r="G454" s="17">
        <v>0</v>
      </c>
      <c r="I454" s="5" t="str">
        <f t="shared" si="115"/>
        <v/>
      </c>
      <c r="J454" s="5" t="str">
        <f t="shared" si="116"/>
        <v/>
      </c>
      <c r="K454" s="5" t="str">
        <f t="shared" si="117"/>
        <v/>
      </c>
      <c r="L454" s="5" t="str">
        <f t="shared" si="118"/>
        <v/>
      </c>
      <c r="M454" s="5">
        <f t="shared" si="112"/>
        <v>1</v>
      </c>
      <c r="N454" s="5">
        <f t="shared" si="119"/>
        <v>0</v>
      </c>
      <c r="O454" s="5">
        <f t="shared" si="120"/>
        <v>0</v>
      </c>
      <c r="P454" s="5">
        <f t="shared" si="121"/>
        <v>0</v>
      </c>
      <c r="Q454" s="5">
        <f t="shared" si="113"/>
        <v>2</v>
      </c>
      <c r="R454" s="5" t="str">
        <f t="shared" si="122"/>
        <v/>
      </c>
      <c r="S454" s="5" t="str">
        <f t="shared" si="123"/>
        <v/>
      </c>
      <c r="T454" s="5" t="str">
        <f t="shared" si="124"/>
        <v/>
      </c>
      <c r="U454" s="5" t="str">
        <f t="shared" si="125"/>
        <v/>
      </c>
      <c r="V454" s="5" t="str">
        <f t="shared" si="126"/>
        <v/>
      </c>
      <c r="W454" s="5" t="str">
        <f t="shared" si="127"/>
        <v/>
      </c>
    </row>
    <row r="455" spans="1:23" x14ac:dyDescent="0.25">
      <c r="A455" s="5" cm="1">
        <f t="array" ref="A455">ROUNDDOWN(
_xlfn.IFS(R455="Crafted",
L455*K455*M455*P455*S455,
R455="Inorganic",
L455*I455*M455*(N455+O455+P455)*Q455*S455,
R455="Organic",
L455*J455*M455*(N455+O455+P455)*S455,
TRUE,0),2)</f>
        <v>0</v>
      </c>
      <c r="B455" s="5" t="str">
        <f t="shared" si="114"/>
        <v/>
      </c>
      <c r="E455" s="17">
        <v>0</v>
      </c>
      <c r="F455" s="17">
        <v>0</v>
      </c>
      <c r="G455" s="17">
        <v>0</v>
      </c>
      <c r="I455" s="5" t="str">
        <f t="shared" si="115"/>
        <v/>
      </c>
      <c r="J455" s="5" t="str">
        <f t="shared" si="116"/>
        <v/>
      </c>
      <c r="K455" s="5" t="str">
        <f t="shared" si="117"/>
        <v/>
      </c>
      <c r="L455" s="5" t="str">
        <f t="shared" si="118"/>
        <v/>
      </c>
      <c r="M455" s="5">
        <f t="shared" si="112"/>
        <v>1</v>
      </c>
      <c r="N455" s="5">
        <f t="shared" si="119"/>
        <v>0</v>
      </c>
      <c r="O455" s="5">
        <f t="shared" si="120"/>
        <v>0</v>
      </c>
      <c r="P455" s="5">
        <f t="shared" si="121"/>
        <v>0</v>
      </c>
      <c r="Q455" s="5">
        <f t="shared" si="113"/>
        <v>2</v>
      </c>
      <c r="R455" s="5" t="str">
        <f t="shared" si="122"/>
        <v/>
      </c>
      <c r="S455" s="5" t="str">
        <f t="shared" si="123"/>
        <v/>
      </c>
      <c r="T455" s="5" t="str">
        <f t="shared" si="124"/>
        <v/>
      </c>
      <c r="U455" s="5" t="str">
        <f t="shared" si="125"/>
        <v/>
      </c>
      <c r="V455" s="5" t="str">
        <f t="shared" si="126"/>
        <v/>
      </c>
      <c r="W455" s="5" t="str">
        <f t="shared" si="127"/>
        <v/>
      </c>
    </row>
    <row r="456" spans="1:23" x14ac:dyDescent="0.25">
      <c r="A456" s="5" cm="1">
        <f t="array" ref="A456">ROUNDDOWN(
_xlfn.IFS(R456="Crafted",
L456*K456*M456*P456*S456,
R456="Inorganic",
L456*I456*M456*(N456+O456+P456)*Q456*S456,
R456="Organic",
L456*J456*M456*(N456+O456+P456)*S456,
TRUE,0),2)</f>
        <v>0</v>
      </c>
      <c r="B456" s="5" t="str">
        <f t="shared" si="114"/>
        <v/>
      </c>
      <c r="E456" s="17">
        <v>0</v>
      </c>
      <c r="F456" s="17">
        <v>0</v>
      </c>
      <c r="G456" s="17">
        <v>0</v>
      </c>
      <c r="I456" s="5" t="str">
        <f t="shared" si="115"/>
        <v/>
      </c>
      <c r="J456" s="5" t="str">
        <f t="shared" si="116"/>
        <v/>
      </c>
      <c r="K456" s="5" t="str">
        <f t="shared" si="117"/>
        <v/>
      </c>
      <c r="L456" s="5" t="str">
        <f t="shared" si="118"/>
        <v/>
      </c>
      <c r="M456" s="5">
        <f t="shared" si="112"/>
        <v>1</v>
      </c>
      <c r="N456" s="5">
        <f t="shared" si="119"/>
        <v>0</v>
      </c>
      <c r="O456" s="5">
        <f t="shared" si="120"/>
        <v>0</v>
      </c>
      <c r="P456" s="5">
        <f t="shared" si="121"/>
        <v>0</v>
      </c>
      <c r="Q456" s="5">
        <f t="shared" si="113"/>
        <v>2</v>
      </c>
      <c r="R456" s="5" t="str">
        <f t="shared" si="122"/>
        <v/>
      </c>
      <c r="S456" s="5" t="str">
        <f t="shared" si="123"/>
        <v/>
      </c>
      <c r="T456" s="5" t="str">
        <f t="shared" si="124"/>
        <v/>
      </c>
      <c r="U456" s="5" t="str">
        <f t="shared" si="125"/>
        <v/>
      </c>
      <c r="V456" s="5" t="str">
        <f t="shared" si="126"/>
        <v/>
      </c>
      <c r="W456" s="5" t="str">
        <f t="shared" si="127"/>
        <v/>
      </c>
    </row>
    <row r="457" spans="1:23" x14ac:dyDescent="0.25">
      <c r="A457" s="5" cm="1">
        <f t="array" ref="A457">ROUNDDOWN(
_xlfn.IFS(R457="Crafted",
L457*K457*M457*P457*S457,
R457="Inorganic",
L457*I457*M457*(N457+O457+P457)*Q457*S457,
R457="Organic",
L457*J457*M457*(N457+O457+P457)*S457,
TRUE,0),2)</f>
        <v>0</v>
      </c>
      <c r="B457" s="5" t="str">
        <f t="shared" si="114"/>
        <v/>
      </c>
      <c r="E457" s="17">
        <v>0</v>
      </c>
      <c r="F457" s="17">
        <v>0</v>
      </c>
      <c r="G457" s="17">
        <v>0</v>
      </c>
      <c r="I457" s="5" t="str">
        <f t="shared" si="115"/>
        <v/>
      </c>
      <c r="J457" s="5" t="str">
        <f t="shared" si="116"/>
        <v/>
      </c>
      <c r="K457" s="5" t="str">
        <f t="shared" si="117"/>
        <v/>
      </c>
      <c r="L457" s="5" t="str">
        <f t="shared" si="118"/>
        <v/>
      </c>
      <c r="M457" s="5">
        <f t="shared" si="112"/>
        <v>1</v>
      </c>
      <c r="N457" s="5">
        <f t="shared" si="119"/>
        <v>0</v>
      </c>
      <c r="O457" s="5">
        <f t="shared" si="120"/>
        <v>0</v>
      </c>
      <c r="P457" s="5">
        <f t="shared" si="121"/>
        <v>0</v>
      </c>
      <c r="Q457" s="5">
        <f t="shared" si="113"/>
        <v>2</v>
      </c>
      <c r="R457" s="5" t="str">
        <f t="shared" si="122"/>
        <v/>
      </c>
      <c r="S457" s="5" t="str">
        <f t="shared" si="123"/>
        <v/>
      </c>
      <c r="T457" s="5" t="str">
        <f t="shared" si="124"/>
        <v/>
      </c>
      <c r="U457" s="5" t="str">
        <f t="shared" si="125"/>
        <v/>
      </c>
      <c r="V457" s="5" t="str">
        <f t="shared" si="126"/>
        <v/>
      </c>
      <c r="W457" s="5" t="str">
        <f t="shared" si="127"/>
        <v/>
      </c>
    </row>
    <row r="458" spans="1:23" x14ac:dyDescent="0.25">
      <c r="A458" s="5" cm="1">
        <f t="array" ref="A458">ROUNDDOWN(
_xlfn.IFS(R458="Crafted",
L458*K458*M458*P458*S458,
R458="Inorganic",
L458*I458*M458*(N458+O458+P458)*Q458*S458,
R458="Organic",
L458*J458*M458*(N458+O458+P458)*S458,
TRUE,0),2)</f>
        <v>0</v>
      </c>
      <c r="B458" s="5" t="str">
        <f t="shared" si="114"/>
        <v/>
      </c>
      <c r="E458" s="17">
        <v>0</v>
      </c>
      <c r="F458" s="17">
        <v>0</v>
      </c>
      <c r="G458" s="17">
        <v>0</v>
      </c>
      <c r="I458" s="5" t="str">
        <f t="shared" si="115"/>
        <v/>
      </c>
      <c r="J458" s="5" t="str">
        <f t="shared" si="116"/>
        <v/>
      </c>
      <c r="K458" s="5" t="str">
        <f t="shared" si="117"/>
        <v/>
      </c>
      <c r="L458" s="5" t="str">
        <f t="shared" si="118"/>
        <v/>
      </c>
      <c r="M458" s="5">
        <f t="shared" si="112"/>
        <v>1</v>
      </c>
      <c r="N458" s="5">
        <f t="shared" si="119"/>
        <v>0</v>
      </c>
      <c r="O458" s="5">
        <f t="shared" si="120"/>
        <v>0</v>
      </c>
      <c r="P458" s="5">
        <f t="shared" si="121"/>
        <v>0</v>
      </c>
      <c r="Q458" s="5">
        <f t="shared" si="113"/>
        <v>2</v>
      </c>
      <c r="R458" s="5" t="str">
        <f t="shared" si="122"/>
        <v/>
      </c>
      <c r="S458" s="5" t="str">
        <f t="shared" si="123"/>
        <v/>
      </c>
      <c r="T458" s="5" t="str">
        <f t="shared" si="124"/>
        <v/>
      </c>
      <c r="U458" s="5" t="str">
        <f t="shared" si="125"/>
        <v/>
      </c>
      <c r="V458" s="5" t="str">
        <f t="shared" si="126"/>
        <v/>
      </c>
      <c r="W458" s="5" t="str">
        <f t="shared" si="127"/>
        <v/>
      </c>
    </row>
    <row r="459" spans="1:23" x14ac:dyDescent="0.25">
      <c r="A459" s="5" cm="1">
        <f t="array" ref="A459">ROUNDDOWN(
_xlfn.IFS(R459="Crafted",
L459*K459*M459*P459*S459,
R459="Inorganic",
L459*I459*M459*(N459+O459+P459)*Q459*S459,
R459="Organic",
L459*J459*M459*(N459+O459+P459)*S459,
TRUE,0),2)</f>
        <v>0</v>
      </c>
      <c r="B459" s="5" t="str">
        <f t="shared" si="114"/>
        <v/>
      </c>
      <c r="E459" s="17">
        <v>0</v>
      </c>
      <c r="F459" s="17">
        <v>0</v>
      </c>
      <c r="G459" s="17">
        <v>0</v>
      </c>
      <c r="I459" s="5" t="str">
        <f t="shared" si="115"/>
        <v/>
      </c>
      <c r="J459" s="5" t="str">
        <f t="shared" si="116"/>
        <v/>
      </c>
      <c r="K459" s="5" t="str">
        <f t="shared" si="117"/>
        <v/>
      </c>
      <c r="L459" s="5" t="str">
        <f t="shared" si="118"/>
        <v/>
      </c>
      <c r="M459" s="5">
        <f t="shared" si="112"/>
        <v>1</v>
      </c>
      <c r="N459" s="5">
        <f t="shared" si="119"/>
        <v>0</v>
      </c>
      <c r="O459" s="5">
        <f t="shared" si="120"/>
        <v>0</v>
      </c>
      <c r="P459" s="5">
        <f t="shared" si="121"/>
        <v>0</v>
      </c>
      <c r="Q459" s="5">
        <f t="shared" si="113"/>
        <v>2</v>
      </c>
      <c r="R459" s="5" t="str">
        <f t="shared" si="122"/>
        <v/>
      </c>
      <c r="S459" s="5" t="str">
        <f t="shared" si="123"/>
        <v/>
      </c>
      <c r="T459" s="5" t="str">
        <f t="shared" si="124"/>
        <v/>
      </c>
      <c r="U459" s="5" t="str">
        <f t="shared" si="125"/>
        <v/>
      </c>
      <c r="V459" s="5" t="str">
        <f t="shared" si="126"/>
        <v/>
      </c>
      <c r="W459" s="5" t="str">
        <f t="shared" si="127"/>
        <v/>
      </c>
    </row>
    <row r="460" spans="1:23" x14ac:dyDescent="0.25">
      <c r="A460" s="5" cm="1">
        <f t="array" ref="A460">ROUNDDOWN(
_xlfn.IFS(R460="Crafted",
L460*K460*M460*P460*S460,
R460="Inorganic",
L460*I460*M460*(N460+O460+P460)*Q460*S460,
R460="Organic",
L460*J460*M460*(N460+O460+P460)*S460,
TRUE,0),2)</f>
        <v>0</v>
      </c>
      <c r="B460" s="5" t="str">
        <f t="shared" si="114"/>
        <v/>
      </c>
      <c r="E460" s="17">
        <v>0</v>
      </c>
      <c r="F460" s="17">
        <v>0</v>
      </c>
      <c r="G460" s="17">
        <v>0</v>
      </c>
      <c r="I460" s="5" t="str">
        <f t="shared" si="115"/>
        <v/>
      </c>
      <c r="J460" s="5" t="str">
        <f t="shared" si="116"/>
        <v/>
      </c>
      <c r="K460" s="5" t="str">
        <f t="shared" si="117"/>
        <v/>
      </c>
      <c r="L460" s="5" t="str">
        <f t="shared" si="118"/>
        <v/>
      </c>
      <c r="M460" s="5">
        <f t="shared" si="112"/>
        <v>1</v>
      </c>
      <c r="N460" s="5">
        <f t="shared" si="119"/>
        <v>0</v>
      </c>
      <c r="O460" s="5">
        <f t="shared" si="120"/>
        <v>0</v>
      </c>
      <c r="P460" s="5">
        <f t="shared" si="121"/>
        <v>0</v>
      </c>
      <c r="Q460" s="5">
        <f t="shared" si="113"/>
        <v>2</v>
      </c>
      <c r="R460" s="5" t="str">
        <f t="shared" si="122"/>
        <v/>
      </c>
      <c r="S460" s="5" t="str">
        <f t="shared" si="123"/>
        <v/>
      </c>
      <c r="T460" s="5" t="str">
        <f t="shared" si="124"/>
        <v/>
      </c>
      <c r="U460" s="5" t="str">
        <f t="shared" si="125"/>
        <v/>
      </c>
      <c r="V460" s="5" t="str">
        <f t="shared" si="126"/>
        <v/>
      </c>
      <c r="W460" s="5" t="str">
        <f t="shared" si="127"/>
        <v/>
      </c>
    </row>
    <row r="461" spans="1:23" x14ac:dyDescent="0.25">
      <c r="A461" s="5" cm="1">
        <f t="array" ref="A461">ROUNDDOWN(
_xlfn.IFS(R461="Crafted",
L461*K461*M461*P461*S461,
R461="Inorganic",
L461*I461*M461*(N461+O461+P461)*Q461*S461,
R461="Organic",
L461*J461*M461*(N461+O461+P461)*S461,
TRUE,0),2)</f>
        <v>0</v>
      </c>
      <c r="B461" s="5" t="str">
        <f t="shared" si="114"/>
        <v/>
      </c>
      <c r="E461" s="17">
        <v>0</v>
      </c>
      <c r="F461" s="17">
        <v>0</v>
      </c>
      <c r="G461" s="17">
        <v>0</v>
      </c>
      <c r="I461" s="5" t="str">
        <f t="shared" si="115"/>
        <v/>
      </c>
      <c r="J461" s="5" t="str">
        <f t="shared" si="116"/>
        <v/>
      </c>
      <c r="K461" s="5" t="str">
        <f t="shared" si="117"/>
        <v/>
      </c>
      <c r="L461" s="5" t="str">
        <f t="shared" si="118"/>
        <v/>
      </c>
      <c r="M461" s="5">
        <f t="shared" si="112"/>
        <v>1</v>
      </c>
      <c r="N461" s="5">
        <f t="shared" si="119"/>
        <v>0</v>
      </c>
      <c r="O461" s="5">
        <f t="shared" si="120"/>
        <v>0</v>
      </c>
      <c r="P461" s="5">
        <f t="shared" si="121"/>
        <v>0</v>
      </c>
      <c r="Q461" s="5">
        <f t="shared" si="113"/>
        <v>2</v>
      </c>
      <c r="R461" s="5" t="str">
        <f t="shared" si="122"/>
        <v/>
      </c>
      <c r="S461" s="5" t="str">
        <f t="shared" si="123"/>
        <v/>
      </c>
      <c r="T461" s="5" t="str">
        <f t="shared" si="124"/>
        <v/>
      </c>
      <c r="U461" s="5" t="str">
        <f t="shared" si="125"/>
        <v/>
      </c>
      <c r="V461" s="5" t="str">
        <f t="shared" si="126"/>
        <v/>
      </c>
      <c r="W461" s="5" t="str">
        <f t="shared" si="127"/>
        <v/>
      </c>
    </row>
    <row r="462" spans="1:23" x14ac:dyDescent="0.25">
      <c r="A462" s="5" cm="1">
        <f t="array" ref="A462">ROUNDDOWN(
_xlfn.IFS(R462="Crafted",
L462*K462*M462*P462*S462,
R462="Inorganic",
L462*I462*M462*(N462+O462+P462)*Q462*S462,
R462="Organic",
L462*J462*M462*(N462+O462+P462)*S462,
TRUE,0),2)</f>
        <v>0</v>
      </c>
      <c r="B462" s="5" t="str">
        <f t="shared" si="114"/>
        <v/>
      </c>
      <c r="E462" s="17">
        <v>0</v>
      </c>
      <c r="F462" s="17">
        <v>0</v>
      </c>
      <c r="G462" s="17">
        <v>0</v>
      </c>
      <c r="I462" s="5" t="str">
        <f t="shared" si="115"/>
        <v/>
      </c>
      <c r="J462" s="5" t="str">
        <f t="shared" si="116"/>
        <v/>
      </c>
      <c r="K462" s="5" t="str">
        <f t="shared" si="117"/>
        <v/>
      </c>
      <c r="L462" s="5" t="str">
        <f t="shared" si="118"/>
        <v/>
      </c>
      <c r="M462" s="5">
        <f t="shared" si="112"/>
        <v>1</v>
      </c>
      <c r="N462" s="5">
        <f t="shared" si="119"/>
        <v>0</v>
      </c>
      <c r="O462" s="5">
        <f t="shared" si="120"/>
        <v>0</v>
      </c>
      <c r="P462" s="5">
        <f t="shared" si="121"/>
        <v>0</v>
      </c>
      <c r="Q462" s="5">
        <f t="shared" si="113"/>
        <v>2</v>
      </c>
      <c r="R462" s="5" t="str">
        <f t="shared" si="122"/>
        <v/>
      </c>
      <c r="S462" s="5" t="str">
        <f t="shared" si="123"/>
        <v/>
      </c>
      <c r="T462" s="5" t="str">
        <f t="shared" si="124"/>
        <v/>
      </c>
      <c r="U462" s="5" t="str">
        <f t="shared" si="125"/>
        <v/>
      </c>
      <c r="V462" s="5" t="str">
        <f t="shared" si="126"/>
        <v/>
      </c>
      <c r="W462" s="5" t="str">
        <f t="shared" si="127"/>
        <v/>
      </c>
    </row>
    <row r="463" spans="1:23" x14ac:dyDescent="0.25">
      <c r="A463" s="5" cm="1">
        <f t="array" ref="A463">ROUNDDOWN(
_xlfn.IFS(R463="Crafted",
L463*K463*M463*P463*S463,
R463="Inorganic",
L463*I463*M463*(N463+O463+P463)*Q463*S463,
R463="Organic",
L463*J463*M463*(N463+O463+P463)*S463,
TRUE,0),2)</f>
        <v>0</v>
      </c>
      <c r="B463" s="5" t="str">
        <f t="shared" si="114"/>
        <v/>
      </c>
      <c r="E463" s="17">
        <v>0</v>
      </c>
      <c r="F463" s="17">
        <v>0</v>
      </c>
      <c r="G463" s="17">
        <v>0</v>
      </c>
      <c r="I463" s="5" t="str">
        <f t="shared" si="115"/>
        <v/>
      </c>
      <c r="J463" s="5" t="str">
        <f t="shared" si="116"/>
        <v/>
      </c>
      <c r="K463" s="5" t="str">
        <f t="shared" si="117"/>
        <v/>
      </c>
      <c r="L463" s="5" t="str">
        <f t="shared" si="118"/>
        <v/>
      </c>
      <c r="M463" s="5">
        <f t="shared" si="112"/>
        <v>1</v>
      </c>
      <c r="N463" s="5">
        <f t="shared" si="119"/>
        <v>0</v>
      </c>
      <c r="O463" s="5">
        <f t="shared" si="120"/>
        <v>0</v>
      </c>
      <c r="P463" s="5">
        <f t="shared" si="121"/>
        <v>0</v>
      </c>
      <c r="Q463" s="5">
        <f t="shared" si="113"/>
        <v>2</v>
      </c>
      <c r="R463" s="5" t="str">
        <f t="shared" si="122"/>
        <v/>
      </c>
      <c r="S463" s="5" t="str">
        <f t="shared" si="123"/>
        <v/>
      </c>
      <c r="T463" s="5" t="str">
        <f t="shared" si="124"/>
        <v/>
      </c>
      <c r="U463" s="5" t="str">
        <f t="shared" si="125"/>
        <v/>
      </c>
      <c r="V463" s="5" t="str">
        <f t="shared" si="126"/>
        <v/>
      </c>
      <c r="W463" s="5" t="str">
        <f t="shared" si="127"/>
        <v/>
      </c>
    </row>
    <row r="464" spans="1:23" x14ac:dyDescent="0.25">
      <c r="A464" s="5" cm="1">
        <f t="array" ref="A464">ROUNDDOWN(
_xlfn.IFS(R464="Crafted",
L464*K464*M464*P464*S464,
R464="Inorganic",
L464*I464*M464*(N464+O464+P464)*Q464*S464,
R464="Organic",
L464*J464*M464*(N464+O464+P464)*S464,
TRUE,0),2)</f>
        <v>0</v>
      </c>
      <c r="B464" s="5" t="str">
        <f t="shared" si="114"/>
        <v/>
      </c>
      <c r="E464" s="17">
        <v>0</v>
      </c>
      <c r="F464" s="17">
        <v>0</v>
      </c>
      <c r="G464" s="17">
        <v>0</v>
      </c>
      <c r="I464" s="5" t="str">
        <f t="shared" si="115"/>
        <v/>
      </c>
      <c r="J464" s="5" t="str">
        <f t="shared" si="116"/>
        <v/>
      </c>
      <c r="K464" s="5" t="str">
        <f t="shared" si="117"/>
        <v/>
      </c>
      <c r="L464" s="5" t="str">
        <f t="shared" si="118"/>
        <v/>
      </c>
      <c r="M464" s="5">
        <f t="shared" si="112"/>
        <v>1</v>
      </c>
      <c r="N464" s="5">
        <f t="shared" si="119"/>
        <v>0</v>
      </c>
      <c r="O464" s="5">
        <f t="shared" si="120"/>
        <v>0</v>
      </c>
      <c r="P464" s="5">
        <f t="shared" si="121"/>
        <v>0</v>
      </c>
      <c r="Q464" s="5">
        <f t="shared" si="113"/>
        <v>2</v>
      </c>
      <c r="R464" s="5" t="str">
        <f t="shared" si="122"/>
        <v/>
      </c>
      <c r="S464" s="5" t="str">
        <f t="shared" si="123"/>
        <v/>
      </c>
      <c r="T464" s="5" t="str">
        <f t="shared" si="124"/>
        <v/>
      </c>
      <c r="U464" s="5" t="str">
        <f t="shared" si="125"/>
        <v/>
      </c>
      <c r="V464" s="5" t="str">
        <f t="shared" si="126"/>
        <v/>
      </c>
      <c r="W464" s="5" t="str">
        <f t="shared" si="127"/>
        <v/>
      </c>
    </row>
    <row r="465" spans="1:23" x14ac:dyDescent="0.25">
      <c r="A465" s="5" cm="1">
        <f t="array" ref="A465">ROUNDDOWN(
_xlfn.IFS(R465="Crafted",
L465*K465*M465*P465*S465,
R465="Inorganic",
L465*I465*M465*(N465+O465+P465)*Q465*S465,
R465="Organic",
L465*J465*M465*(N465+O465+P465)*S465,
TRUE,0),2)</f>
        <v>0</v>
      </c>
      <c r="B465" s="5" t="str">
        <f t="shared" si="114"/>
        <v/>
      </c>
      <c r="E465" s="17">
        <v>0</v>
      </c>
      <c r="F465" s="17">
        <v>0</v>
      </c>
      <c r="G465" s="17">
        <v>0</v>
      </c>
      <c r="I465" s="5" t="str">
        <f t="shared" si="115"/>
        <v/>
      </c>
      <c r="J465" s="5" t="str">
        <f t="shared" si="116"/>
        <v/>
      </c>
      <c r="K465" s="5" t="str">
        <f t="shared" si="117"/>
        <v/>
      </c>
      <c r="L465" s="5" t="str">
        <f t="shared" si="118"/>
        <v/>
      </c>
      <c r="M465" s="5">
        <f t="shared" si="112"/>
        <v>1</v>
      </c>
      <c r="N465" s="5">
        <f t="shared" si="119"/>
        <v>0</v>
      </c>
      <c r="O465" s="5">
        <f t="shared" si="120"/>
        <v>0</v>
      </c>
      <c r="P465" s="5">
        <f t="shared" si="121"/>
        <v>0</v>
      </c>
      <c r="Q465" s="5">
        <f t="shared" si="113"/>
        <v>2</v>
      </c>
      <c r="R465" s="5" t="str">
        <f t="shared" si="122"/>
        <v/>
      </c>
      <c r="S465" s="5" t="str">
        <f t="shared" si="123"/>
        <v/>
      </c>
      <c r="T465" s="5" t="str">
        <f t="shared" si="124"/>
        <v/>
      </c>
      <c r="U465" s="5" t="str">
        <f t="shared" si="125"/>
        <v/>
      </c>
      <c r="V465" s="5" t="str">
        <f t="shared" si="126"/>
        <v/>
      </c>
      <c r="W465" s="5" t="str">
        <f t="shared" si="127"/>
        <v/>
      </c>
    </row>
    <row r="466" spans="1:23" x14ac:dyDescent="0.25">
      <c r="A466" s="5" cm="1">
        <f t="array" ref="A466">ROUNDDOWN(
_xlfn.IFS(R466="Crafted",
L466*K466*M466*P466*S466,
R466="Inorganic",
L466*I466*M466*(N466+O466+P466)*Q466*S466,
R466="Organic",
L466*J466*M466*(N466+O466+P466)*S466,
TRUE,0),2)</f>
        <v>0</v>
      </c>
      <c r="B466" s="5" t="str">
        <f t="shared" si="114"/>
        <v/>
      </c>
      <c r="E466" s="17">
        <v>0</v>
      </c>
      <c r="F466" s="17">
        <v>0</v>
      </c>
      <c r="G466" s="17">
        <v>0</v>
      </c>
      <c r="I466" s="5" t="str">
        <f t="shared" si="115"/>
        <v/>
      </c>
      <c r="J466" s="5" t="str">
        <f t="shared" si="116"/>
        <v/>
      </c>
      <c r="K466" s="5" t="str">
        <f t="shared" si="117"/>
        <v/>
      </c>
      <c r="L466" s="5" t="str">
        <f t="shared" si="118"/>
        <v/>
      </c>
      <c r="M466" s="5">
        <f t="shared" si="112"/>
        <v>1</v>
      </c>
      <c r="N466" s="5">
        <f t="shared" si="119"/>
        <v>0</v>
      </c>
      <c r="O466" s="5">
        <f t="shared" si="120"/>
        <v>0</v>
      </c>
      <c r="P466" s="5">
        <f t="shared" si="121"/>
        <v>0</v>
      </c>
      <c r="Q466" s="5">
        <f t="shared" si="113"/>
        <v>2</v>
      </c>
      <c r="R466" s="5" t="str">
        <f t="shared" si="122"/>
        <v/>
      </c>
      <c r="S466" s="5" t="str">
        <f t="shared" si="123"/>
        <v/>
      </c>
      <c r="T466" s="5" t="str">
        <f t="shared" si="124"/>
        <v/>
      </c>
      <c r="U466" s="5" t="str">
        <f t="shared" si="125"/>
        <v/>
      </c>
      <c r="V466" s="5" t="str">
        <f t="shared" si="126"/>
        <v/>
      </c>
      <c r="W466" s="5" t="str">
        <f t="shared" si="127"/>
        <v/>
      </c>
    </row>
    <row r="467" spans="1:23" x14ac:dyDescent="0.25">
      <c r="A467" s="5" cm="1">
        <f t="array" ref="A467">ROUNDDOWN(
_xlfn.IFS(R467="Crafted",
L467*K467*M467*P467*S467,
R467="Inorganic",
L467*I467*M467*(N467+O467+P467)*Q467*S467,
R467="Organic",
L467*J467*M467*(N467+O467+P467)*S467,
TRUE,0),2)</f>
        <v>0</v>
      </c>
      <c r="B467" s="5" t="str">
        <f t="shared" si="114"/>
        <v/>
      </c>
      <c r="E467" s="17">
        <v>0</v>
      </c>
      <c r="F467" s="17">
        <v>0</v>
      </c>
      <c r="G467" s="17">
        <v>0</v>
      </c>
      <c r="I467" s="5" t="str">
        <f t="shared" si="115"/>
        <v/>
      </c>
      <c r="J467" s="5" t="str">
        <f t="shared" si="116"/>
        <v/>
      </c>
      <c r="K467" s="5" t="str">
        <f t="shared" si="117"/>
        <v/>
      </c>
      <c r="L467" s="5" t="str">
        <f t="shared" si="118"/>
        <v/>
      </c>
      <c r="M467" s="5">
        <f t="shared" si="112"/>
        <v>1</v>
      </c>
      <c r="N467" s="5">
        <f t="shared" si="119"/>
        <v>0</v>
      </c>
      <c r="O467" s="5">
        <f t="shared" si="120"/>
        <v>0</v>
      </c>
      <c r="P467" s="5">
        <f t="shared" si="121"/>
        <v>0</v>
      </c>
      <c r="Q467" s="5">
        <f t="shared" si="113"/>
        <v>2</v>
      </c>
      <c r="R467" s="5" t="str">
        <f t="shared" si="122"/>
        <v/>
      </c>
      <c r="S467" s="5" t="str">
        <f t="shared" si="123"/>
        <v/>
      </c>
      <c r="T467" s="5" t="str">
        <f t="shared" si="124"/>
        <v/>
      </c>
      <c r="U467" s="5" t="str">
        <f t="shared" si="125"/>
        <v/>
      </c>
      <c r="V467" s="5" t="str">
        <f t="shared" si="126"/>
        <v/>
      </c>
      <c r="W467" s="5" t="str">
        <f t="shared" si="127"/>
        <v/>
      </c>
    </row>
    <row r="468" spans="1:23" x14ac:dyDescent="0.25">
      <c r="A468" s="5" cm="1">
        <f t="array" ref="A468">ROUNDDOWN(
_xlfn.IFS(R468="Crafted",
L468*K468*M468*P468*S468,
R468="Inorganic",
L468*I468*M468*(N468+O468+P468)*Q468*S468,
R468="Organic",
L468*J468*M468*(N468+O468+P468)*S468,
TRUE,0),2)</f>
        <v>0</v>
      </c>
      <c r="B468" s="5" t="str">
        <f t="shared" si="114"/>
        <v/>
      </c>
      <c r="E468" s="17">
        <v>0</v>
      </c>
      <c r="F468" s="17">
        <v>0</v>
      </c>
      <c r="G468" s="17">
        <v>0</v>
      </c>
      <c r="I468" s="5" t="str">
        <f t="shared" si="115"/>
        <v/>
      </c>
      <c r="J468" s="5" t="str">
        <f t="shared" si="116"/>
        <v/>
      </c>
      <c r="K468" s="5" t="str">
        <f t="shared" si="117"/>
        <v/>
      </c>
      <c r="L468" s="5" t="str">
        <f t="shared" si="118"/>
        <v/>
      </c>
      <c r="M468" s="5">
        <f t="shared" si="112"/>
        <v>1</v>
      </c>
      <c r="N468" s="5">
        <f t="shared" si="119"/>
        <v>0</v>
      </c>
      <c r="O468" s="5">
        <f t="shared" si="120"/>
        <v>0</v>
      </c>
      <c r="P468" s="5">
        <f t="shared" si="121"/>
        <v>0</v>
      </c>
      <c r="Q468" s="5">
        <f t="shared" si="113"/>
        <v>2</v>
      </c>
      <c r="R468" s="5" t="str">
        <f t="shared" si="122"/>
        <v/>
      </c>
      <c r="S468" s="5" t="str">
        <f t="shared" si="123"/>
        <v/>
      </c>
      <c r="T468" s="5" t="str">
        <f t="shared" si="124"/>
        <v/>
      </c>
      <c r="U468" s="5" t="str">
        <f t="shared" si="125"/>
        <v/>
      </c>
      <c r="V468" s="5" t="str">
        <f t="shared" si="126"/>
        <v/>
      </c>
      <c r="W468" s="5" t="str">
        <f t="shared" si="127"/>
        <v/>
      </c>
    </row>
    <row r="469" spans="1:23" x14ac:dyDescent="0.25">
      <c r="A469" s="5" cm="1">
        <f t="array" ref="A469">ROUNDDOWN(
_xlfn.IFS(R469="Crafted",
L469*K469*M469*P469*S469,
R469="Inorganic",
L469*I469*M469*(N469+O469+P469)*Q469*S469,
R469="Organic",
L469*J469*M469*(N469+O469+P469)*S469,
TRUE,0),2)</f>
        <v>0</v>
      </c>
      <c r="B469" s="5" t="str">
        <f t="shared" si="114"/>
        <v/>
      </c>
      <c r="E469" s="17">
        <v>0</v>
      </c>
      <c r="F469" s="17">
        <v>0</v>
      </c>
      <c r="G469" s="17">
        <v>0</v>
      </c>
      <c r="I469" s="5" t="str">
        <f t="shared" si="115"/>
        <v/>
      </c>
      <c r="J469" s="5" t="str">
        <f t="shared" si="116"/>
        <v/>
      </c>
      <c r="K469" s="5" t="str">
        <f t="shared" si="117"/>
        <v/>
      </c>
      <c r="L469" s="5" t="str">
        <f t="shared" si="118"/>
        <v/>
      </c>
      <c r="M469" s="5">
        <f t="shared" si="112"/>
        <v>1</v>
      </c>
      <c r="N469" s="5">
        <f t="shared" si="119"/>
        <v>0</v>
      </c>
      <c r="O469" s="5">
        <f t="shared" si="120"/>
        <v>0</v>
      </c>
      <c r="P469" s="5">
        <f t="shared" si="121"/>
        <v>0</v>
      </c>
      <c r="Q469" s="5">
        <f t="shared" si="113"/>
        <v>2</v>
      </c>
      <c r="R469" s="5" t="str">
        <f t="shared" si="122"/>
        <v/>
      </c>
      <c r="S469" s="5" t="str">
        <f t="shared" si="123"/>
        <v/>
      </c>
      <c r="T469" s="5" t="str">
        <f t="shared" si="124"/>
        <v/>
      </c>
      <c r="U469" s="5" t="str">
        <f t="shared" si="125"/>
        <v/>
      </c>
      <c r="V469" s="5" t="str">
        <f t="shared" si="126"/>
        <v/>
      </c>
      <c r="W469" s="5" t="str">
        <f t="shared" si="127"/>
        <v/>
      </c>
    </row>
    <row r="470" spans="1:23" x14ac:dyDescent="0.25">
      <c r="A470" s="5" cm="1">
        <f t="array" ref="A470">ROUNDDOWN(
_xlfn.IFS(R470="Crafted",
L470*K470*M470*P470*S470,
R470="Inorganic",
L470*I470*M470*(N470+O470+P470)*Q470*S470,
R470="Organic",
L470*J470*M470*(N470+O470+P470)*S470,
TRUE,0),2)</f>
        <v>0</v>
      </c>
      <c r="B470" s="5" t="str">
        <f t="shared" si="114"/>
        <v/>
      </c>
      <c r="E470" s="17">
        <v>0</v>
      </c>
      <c r="F470" s="17">
        <v>0</v>
      </c>
      <c r="G470" s="17">
        <v>0</v>
      </c>
      <c r="I470" s="5" t="str">
        <f t="shared" si="115"/>
        <v/>
      </c>
      <c r="J470" s="5" t="str">
        <f t="shared" si="116"/>
        <v/>
      </c>
      <c r="K470" s="5" t="str">
        <f t="shared" si="117"/>
        <v/>
      </c>
      <c r="L470" s="5" t="str">
        <f t="shared" si="118"/>
        <v/>
      </c>
      <c r="M470" s="5">
        <f t="shared" si="112"/>
        <v>1</v>
      </c>
      <c r="N470" s="5">
        <f t="shared" si="119"/>
        <v>0</v>
      </c>
      <c r="O470" s="5">
        <f t="shared" si="120"/>
        <v>0</v>
      </c>
      <c r="P470" s="5">
        <f t="shared" si="121"/>
        <v>0</v>
      </c>
      <c r="Q470" s="5">
        <f t="shared" si="113"/>
        <v>2</v>
      </c>
      <c r="R470" s="5" t="str">
        <f t="shared" si="122"/>
        <v/>
      </c>
      <c r="S470" s="5" t="str">
        <f t="shared" si="123"/>
        <v/>
      </c>
      <c r="T470" s="5" t="str">
        <f t="shared" si="124"/>
        <v/>
      </c>
      <c r="U470" s="5" t="str">
        <f t="shared" si="125"/>
        <v/>
      </c>
      <c r="V470" s="5" t="str">
        <f t="shared" si="126"/>
        <v/>
      </c>
      <c r="W470" s="5" t="str">
        <f t="shared" si="127"/>
        <v/>
      </c>
    </row>
    <row r="471" spans="1:23" x14ac:dyDescent="0.25">
      <c r="A471" s="5" cm="1">
        <f t="array" ref="A471">ROUNDDOWN(
_xlfn.IFS(R471="Crafted",
L471*K471*M471*P471*S471,
R471="Inorganic",
L471*I471*M471*(N471+O471+P471)*Q471*S471,
R471="Organic",
L471*J471*M471*(N471+O471+P471)*S471,
TRUE,0),2)</f>
        <v>0</v>
      </c>
      <c r="B471" s="5" t="str">
        <f t="shared" si="114"/>
        <v/>
      </c>
      <c r="E471" s="17">
        <v>0</v>
      </c>
      <c r="F471" s="17">
        <v>0</v>
      </c>
      <c r="G471" s="17">
        <v>0</v>
      </c>
      <c r="I471" s="5" t="str">
        <f t="shared" si="115"/>
        <v/>
      </c>
      <c r="J471" s="5" t="str">
        <f t="shared" si="116"/>
        <v/>
      </c>
      <c r="K471" s="5" t="str">
        <f t="shared" si="117"/>
        <v/>
      </c>
      <c r="L471" s="5" t="str">
        <f t="shared" si="118"/>
        <v/>
      </c>
      <c r="M471" s="5">
        <f t="shared" ref="M471:M534" si="128">IF($B$1="Yes",1.05,1)</f>
        <v>1</v>
      </c>
      <c r="N471" s="5">
        <f t="shared" si="119"/>
        <v>0</v>
      </c>
      <c r="O471" s="5">
        <f t="shared" si="120"/>
        <v>0</v>
      </c>
      <c r="P471" s="5">
        <f t="shared" si="121"/>
        <v>0</v>
      </c>
      <c r="Q471" s="5">
        <f t="shared" ref="Q471:Q534" si="129">IF($D$1="Yes",2,1)</f>
        <v>2</v>
      </c>
      <c r="R471" s="5" t="str">
        <f t="shared" si="122"/>
        <v/>
      </c>
      <c r="S471" s="5" t="str">
        <f t="shared" si="123"/>
        <v/>
      </c>
      <c r="T471" s="5" t="str">
        <f t="shared" si="124"/>
        <v/>
      </c>
      <c r="U471" s="5" t="str">
        <f t="shared" si="125"/>
        <v/>
      </c>
      <c r="V471" s="5" t="str">
        <f t="shared" si="126"/>
        <v/>
      </c>
      <c r="W471" s="5" t="str">
        <f t="shared" si="127"/>
        <v/>
      </c>
    </row>
    <row r="472" spans="1:23" x14ac:dyDescent="0.25">
      <c r="A472" s="5" cm="1">
        <f t="array" ref="A472">ROUNDDOWN(
_xlfn.IFS(R472="Crafted",
L472*K472*M472*P472*S472,
R472="Inorganic",
L472*I472*M472*(N472+O472+P472)*Q472*S472,
R472="Organic",
L472*J472*M472*(N472+O472+P472)*S472,
TRUE,0),2)</f>
        <v>0</v>
      </c>
      <c r="B472" s="5" t="str">
        <f t="shared" si="114"/>
        <v/>
      </c>
      <c r="E472" s="17">
        <v>0</v>
      </c>
      <c r="F472" s="17">
        <v>0</v>
      </c>
      <c r="G472" s="17">
        <v>0</v>
      </c>
      <c r="I472" s="5" t="str">
        <f t="shared" si="115"/>
        <v/>
      </c>
      <c r="J472" s="5" t="str">
        <f t="shared" si="116"/>
        <v/>
      </c>
      <c r="K472" s="5" t="str">
        <f t="shared" si="117"/>
        <v/>
      </c>
      <c r="L472" s="5" t="str">
        <f t="shared" si="118"/>
        <v/>
      </c>
      <c r="M472" s="5">
        <f t="shared" si="128"/>
        <v>1</v>
      </c>
      <c r="N472" s="5">
        <f t="shared" si="119"/>
        <v>0</v>
      </c>
      <c r="O472" s="5">
        <f t="shared" si="120"/>
        <v>0</v>
      </c>
      <c r="P472" s="5">
        <f t="shared" si="121"/>
        <v>0</v>
      </c>
      <c r="Q472" s="5">
        <f t="shared" si="129"/>
        <v>2</v>
      </c>
      <c r="R472" s="5" t="str">
        <f t="shared" si="122"/>
        <v/>
      </c>
      <c r="S472" s="5" t="str">
        <f t="shared" si="123"/>
        <v/>
      </c>
      <c r="T472" s="5" t="str">
        <f t="shared" si="124"/>
        <v/>
      </c>
      <c r="U472" s="5" t="str">
        <f t="shared" si="125"/>
        <v/>
      </c>
      <c r="V472" s="5" t="str">
        <f t="shared" si="126"/>
        <v/>
      </c>
      <c r="W472" s="5" t="str">
        <f t="shared" si="127"/>
        <v/>
      </c>
    </row>
    <row r="473" spans="1:23" x14ac:dyDescent="0.25">
      <c r="A473" s="5" cm="1">
        <f t="array" ref="A473">ROUNDDOWN(
_xlfn.IFS(R473="Crafted",
L473*K473*M473*P473*S473,
R473="Inorganic",
L473*I473*M473*(N473+O473+P473)*Q473*S473,
R473="Organic",
L473*J473*M473*(N473+O473+P473)*S473,
TRUE,0),2)</f>
        <v>0</v>
      </c>
      <c r="B473" s="5" t="str">
        <f t="shared" si="114"/>
        <v/>
      </c>
      <c r="E473" s="17">
        <v>0</v>
      </c>
      <c r="F473" s="17">
        <v>0</v>
      </c>
      <c r="G473" s="17">
        <v>0</v>
      </c>
      <c r="I473" s="5" t="str">
        <f t="shared" si="115"/>
        <v/>
      </c>
      <c r="J473" s="5" t="str">
        <f t="shared" si="116"/>
        <v/>
      </c>
      <c r="K473" s="5" t="str">
        <f t="shared" si="117"/>
        <v/>
      </c>
      <c r="L473" s="5" t="str">
        <f t="shared" si="118"/>
        <v/>
      </c>
      <c r="M473" s="5">
        <f t="shared" si="128"/>
        <v>1</v>
      </c>
      <c r="N473" s="5">
        <f t="shared" si="119"/>
        <v>0</v>
      </c>
      <c r="O473" s="5">
        <f t="shared" si="120"/>
        <v>0</v>
      </c>
      <c r="P473" s="5">
        <f t="shared" si="121"/>
        <v>0</v>
      </c>
      <c r="Q473" s="5">
        <f t="shared" si="129"/>
        <v>2</v>
      </c>
      <c r="R473" s="5" t="str">
        <f t="shared" si="122"/>
        <v/>
      </c>
      <c r="S473" s="5" t="str">
        <f t="shared" si="123"/>
        <v/>
      </c>
      <c r="T473" s="5" t="str">
        <f t="shared" si="124"/>
        <v/>
      </c>
      <c r="U473" s="5" t="str">
        <f t="shared" si="125"/>
        <v/>
      </c>
      <c r="V473" s="5" t="str">
        <f t="shared" si="126"/>
        <v/>
      </c>
      <c r="W473" s="5" t="str">
        <f t="shared" si="127"/>
        <v/>
      </c>
    </row>
    <row r="474" spans="1:23" x14ac:dyDescent="0.25">
      <c r="A474" s="5" cm="1">
        <f t="array" ref="A474">ROUNDDOWN(
_xlfn.IFS(R474="Crafted",
L474*K474*M474*P474*S474,
R474="Inorganic",
L474*I474*M474*(N474+O474+P474)*Q474*S474,
R474="Organic",
L474*J474*M474*(N474+O474+P474)*S474,
TRUE,0),2)</f>
        <v>0</v>
      </c>
      <c r="B474" s="5" t="str">
        <f t="shared" si="114"/>
        <v/>
      </c>
      <c r="E474" s="17">
        <v>0</v>
      </c>
      <c r="F474" s="17">
        <v>0</v>
      </c>
      <c r="G474" s="17">
        <v>0</v>
      </c>
      <c r="I474" s="5" t="str">
        <f t="shared" si="115"/>
        <v/>
      </c>
      <c r="J474" s="5" t="str">
        <f t="shared" si="116"/>
        <v/>
      </c>
      <c r="K474" s="5" t="str">
        <f t="shared" si="117"/>
        <v/>
      </c>
      <c r="L474" s="5" t="str">
        <f t="shared" si="118"/>
        <v/>
      </c>
      <c r="M474" s="5">
        <f t="shared" si="128"/>
        <v>1</v>
      </c>
      <c r="N474" s="5">
        <f t="shared" si="119"/>
        <v>0</v>
      </c>
      <c r="O474" s="5">
        <f t="shared" si="120"/>
        <v>0</v>
      </c>
      <c r="P474" s="5">
        <f t="shared" si="121"/>
        <v>0</v>
      </c>
      <c r="Q474" s="5">
        <f t="shared" si="129"/>
        <v>2</v>
      </c>
      <c r="R474" s="5" t="str">
        <f t="shared" si="122"/>
        <v/>
      </c>
      <c r="S474" s="5" t="str">
        <f t="shared" si="123"/>
        <v/>
      </c>
      <c r="T474" s="5" t="str">
        <f t="shared" si="124"/>
        <v/>
      </c>
      <c r="U474" s="5" t="str">
        <f t="shared" si="125"/>
        <v/>
      </c>
      <c r="V474" s="5" t="str">
        <f t="shared" si="126"/>
        <v/>
      </c>
      <c r="W474" s="5" t="str">
        <f t="shared" si="127"/>
        <v/>
      </c>
    </row>
    <row r="475" spans="1:23" x14ac:dyDescent="0.25">
      <c r="A475" s="5" cm="1">
        <f t="array" ref="A475">ROUNDDOWN(
_xlfn.IFS(R475="Crafted",
L475*K475*M475*P475*S475,
R475="Inorganic",
L475*I475*M475*(N475+O475+P475)*Q475*S475,
R475="Organic",
L475*J475*M475*(N475+O475+P475)*S475,
TRUE,0),2)</f>
        <v>0</v>
      </c>
      <c r="B475" s="5" t="str">
        <f t="shared" si="114"/>
        <v/>
      </c>
      <c r="E475" s="17">
        <v>0</v>
      </c>
      <c r="F475" s="17">
        <v>0</v>
      </c>
      <c r="G475" s="17">
        <v>0</v>
      </c>
      <c r="I475" s="5" t="str">
        <f t="shared" si="115"/>
        <v/>
      </c>
      <c r="J475" s="5" t="str">
        <f t="shared" si="116"/>
        <v/>
      </c>
      <c r="K475" s="5" t="str">
        <f t="shared" si="117"/>
        <v/>
      </c>
      <c r="L475" s="5" t="str">
        <f t="shared" si="118"/>
        <v/>
      </c>
      <c r="M475" s="5">
        <f t="shared" si="128"/>
        <v>1</v>
      </c>
      <c r="N475" s="5">
        <f t="shared" si="119"/>
        <v>0</v>
      </c>
      <c r="O475" s="5">
        <f t="shared" si="120"/>
        <v>0</v>
      </c>
      <c r="P475" s="5">
        <f t="shared" si="121"/>
        <v>0</v>
      </c>
      <c r="Q475" s="5">
        <f t="shared" si="129"/>
        <v>2</v>
      </c>
      <c r="R475" s="5" t="str">
        <f t="shared" si="122"/>
        <v/>
      </c>
      <c r="S475" s="5" t="str">
        <f t="shared" si="123"/>
        <v/>
      </c>
      <c r="T475" s="5" t="str">
        <f t="shared" si="124"/>
        <v/>
      </c>
      <c r="U475" s="5" t="str">
        <f t="shared" si="125"/>
        <v/>
      </c>
      <c r="V475" s="5" t="str">
        <f t="shared" si="126"/>
        <v/>
      </c>
      <c r="W475" s="5" t="str">
        <f t="shared" si="127"/>
        <v/>
      </c>
    </row>
    <row r="476" spans="1:23" x14ac:dyDescent="0.25">
      <c r="A476" s="5" cm="1">
        <f t="array" ref="A476">ROUNDDOWN(
_xlfn.IFS(R476="Crafted",
L476*K476*M476*P476*S476,
R476="Inorganic",
L476*I476*M476*(N476+O476+P476)*Q476*S476,
R476="Organic",
L476*J476*M476*(N476+O476+P476)*S476,
TRUE,0),2)</f>
        <v>0</v>
      </c>
      <c r="B476" s="5" t="str">
        <f t="shared" si="114"/>
        <v/>
      </c>
      <c r="E476" s="17">
        <v>0</v>
      </c>
      <c r="F476" s="17">
        <v>0</v>
      </c>
      <c r="G476" s="17">
        <v>0</v>
      </c>
      <c r="I476" s="5" t="str">
        <f t="shared" si="115"/>
        <v/>
      </c>
      <c r="J476" s="5" t="str">
        <f t="shared" si="116"/>
        <v/>
      </c>
      <c r="K476" s="5" t="str">
        <f t="shared" si="117"/>
        <v/>
      </c>
      <c r="L476" s="5" t="str">
        <f t="shared" si="118"/>
        <v/>
      </c>
      <c r="M476" s="5">
        <f t="shared" si="128"/>
        <v>1</v>
      </c>
      <c r="N476" s="5">
        <f t="shared" si="119"/>
        <v>0</v>
      </c>
      <c r="O476" s="5">
        <f t="shared" si="120"/>
        <v>0</v>
      </c>
      <c r="P476" s="5">
        <f t="shared" si="121"/>
        <v>0</v>
      </c>
      <c r="Q476" s="5">
        <f t="shared" si="129"/>
        <v>2</v>
      </c>
      <c r="R476" s="5" t="str">
        <f t="shared" si="122"/>
        <v/>
      </c>
      <c r="S476" s="5" t="str">
        <f t="shared" si="123"/>
        <v/>
      </c>
      <c r="T476" s="5" t="str">
        <f t="shared" si="124"/>
        <v/>
      </c>
      <c r="U476" s="5" t="str">
        <f t="shared" si="125"/>
        <v/>
      </c>
      <c r="V476" s="5" t="str">
        <f t="shared" si="126"/>
        <v/>
      </c>
      <c r="W476" s="5" t="str">
        <f t="shared" si="127"/>
        <v/>
      </c>
    </row>
    <row r="477" spans="1:23" x14ac:dyDescent="0.25">
      <c r="A477" s="5" cm="1">
        <f t="array" ref="A477">ROUNDDOWN(
_xlfn.IFS(R477="Crafted",
L477*K477*M477*P477*S477,
R477="Inorganic",
L477*I477*M477*(N477+O477+P477)*Q477*S477,
R477="Organic",
L477*J477*M477*(N477+O477+P477)*S477,
TRUE,0),2)</f>
        <v>0</v>
      </c>
      <c r="B477" s="5" t="str">
        <f t="shared" si="114"/>
        <v/>
      </c>
      <c r="E477" s="17">
        <v>0</v>
      </c>
      <c r="F477" s="17">
        <v>0</v>
      </c>
      <c r="G477" s="17">
        <v>0</v>
      </c>
      <c r="I477" s="5" t="str">
        <f t="shared" si="115"/>
        <v/>
      </c>
      <c r="J477" s="5" t="str">
        <f t="shared" si="116"/>
        <v/>
      </c>
      <c r="K477" s="5" t="str">
        <f t="shared" si="117"/>
        <v/>
      </c>
      <c r="L477" s="5" t="str">
        <f t="shared" si="118"/>
        <v/>
      </c>
      <c r="M477" s="5">
        <f t="shared" si="128"/>
        <v>1</v>
      </c>
      <c r="N477" s="5">
        <f t="shared" si="119"/>
        <v>0</v>
      </c>
      <c r="O477" s="5">
        <f t="shared" si="120"/>
        <v>0</v>
      </c>
      <c r="P477" s="5">
        <f t="shared" si="121"/>
        <v>0</v>
      </c>
      <c r="Q477" s="5">
        <f t="shared" si="129"/>
        <v>2</v>
      </c>
      <c r="R477" s="5" t="str">
        <f t="shared" si="122"/>
        <v/>
      </c>
      <c r="S477" s="5" t="str">
        <f t="shared" si="123"/>
        <v/>
      </c>
      <c r="T477" s="5" t="str">
        <f t="shared" si="124"/>
        <v/>
      </c>
      <c r="U477" s="5" t="str">
        <f t="shared" si="125"/>
        <v/>
      </c>
      <c r="V477" s="5" t="str">
        <f t="shared" si="126"/>
        <v/>
      </c>
      <c r="W477" s="5" t="str">
        <f t="shared" si="127"/>
        <v/>
      </c>
    </row>
    <row r="478" spans="1:23" x14ac:dyDescent="0.25">
      <c r="A478" s="5" cm="1">
        <f t="array" ref="A478">ROUNDDOWN(
_xlfn.IFS(R478="Crafted",
L478*K478*M478*P478*S478,
R478="Inorganic",
L478*I478*M478*(N478+O478+P478)*Q478*S478,
R478="Organic",
L478*J478*M478*(N478+O478+P478)*S478,
TRUE,0),2)</f>
        <v>0</v>
      </c>
      <c r="B478" s="5" t="str">
        <f t="shared" si="114"/>
        <v/>
      </c>
      <c r="E478" s="17">
        <v>0</v>
      </c>
      <c r="F478" s="17">
        <v>0</v>
      </c>
      <c r="G478" s="17">
        <v>0</v>
      </c>
      <c r="I478" s="5" t="str">
        <f t="shared" si="115"/>
        <v/>
      </c>
      <c r="J478" s="5" t="str">
        <f t="shared" si="116"/>
        <v/>
      </c>
      <c r="K478" s="5" t="str">
        <f t="shared" si="117"/>
        <v/>
      </c>
      <c r="L478" s="5" t="str">
        <f t="shared" si="118"/>
        <v/>
      </c>
      <c r="M478" s="5">
        <f t="shared" si="128"/>
        <v>1</v>
      </c>
      <c r="N478" s="5">
        <f t="shared" si="119"/>
        <v>0</v>
      </c>
      <c r="O478" s="5">
        <f t="shared" si="120"/>
        <v>0</v>
      </c>
      <c r="P478" s="5">
        <f t="shared" si="121"/>
        <v>0</v>
      </c>
      <c r="Q478" s="5">
        <f t="shared" si="129"/>
        <v>2</v>
      </c>
      <c r="R478" s="5" t="str">
        <f t="shared" si="122"/>
        <v/>
      </c>
      <c r="S478" s="5" t="str">
        <f t="shared" si="123"/>
        <v/>
      </c>
      <c r="T478" s="5" t="str">
        <f t="shared" si="124"/>
        <v/>
      </c>
      <c r="U478" s="5" t="str">
        <f t="shared" si="125"/>
        <v/>
      </c>
      <c r="V478" s="5" t="str">
        <f t="shared" si="126"/>
        <v/>
      </c>
      <c r="W478" s="5" t="str">
        <f t="shared" si="127"/>
        <v/>
      </c>
    </row>
    <row r="479" spans="1:23" x14ac:dyDescent="0.25">
      <c r="A479" s="5" cm="1">
        <f t="array" ref="A479">ROUNDDOWN(
_xlfn.IFS(R479="Crafted",
L479*K479*M479*P479*S479,
R479="Inorganic",
L479*I479*M479*(N479+O479+P479)*Q479*S479,
R479="Organic",
L479*J479*M479*(N479+O479+P479)*S479,
TRUE,0),2)</f>
        <v>0</v>
      </c>
      <c r="B479" s="5" t="str">
        <f t="shared" si="114"/>
        <v/>
      </c>
      <c r="E479" s="17">
        <v>0</v>
      </c>
      <c r="F479" s="17">
        <v>0</v>
      </c>
      <c r="G479" s="17">
        <v>0</v>
      </c>
      <c r="I479" s="5" t="str">
        <f t="shared" si="115"/>
        <v/>
      </c>
      <c r="J479" s="5" t="str">
        <f t="shared" si="116"/>
        <v/>
      </c>
      <c r="K479" s="5" t="str">
        <f t="shared" si="117"/>
        <v/>
      </c>
      <c r="L479" s="5" t="str">
        <f t="shared" si="118"/>
        <v/>
      </c>
      <c r="M479" s="5">
        <f t="shared" si="128"/>
        <v>1</v>
      </c>
      <c r="N479" s="5">
        <f t="shared" si="119"/>
        <v>0</v>
      </c>
      <c r="O479" s="5">
        <f t="shared" si="120"/>
        <v>0</v>
      </c>
      <c r="P479" s="5">
        <f t="shared" si="121"/>
        <v>0</v>
      </c>
      <c r="Q479" s="5">
        <f t="shared" si="129"/>
        <v>2</v>
      </c>
      <c r="R479" s="5" t="str">
        <f t="shared" si="122"/>
        <v/>
      </c>
      <c r="S479" s="5" t="str">
        <f t="shared" si="123"/>
        <v/>
      </c>
      <c r="T479" s="5" t="str">
        <f t="shared" si="124"/>
        <v/>
      </c>
      <c r="U479" s="5" t="str">
        <f t="shared" si="125"/>
        <v/>
      </c>
      <c r="V479" s="5" t="str">
        <f t="shared" si="126"/>
        <v/>
      </c>
      <c r="W479" s="5" t="str">
        <f t="shared" si="127"/>
        <v/>
      </c>
    </row>
    <row r="480" spans="1:23" x14ac:dyDescent="0.25">
      <c r="A480" s="5" cm="1">
        <f t="array" ref="A480">ROUNDDOWN(
_xlfn.IFS(R480="Crafted",
L480*K480*M480*P480*S480,
R480="Inorganic",
L480*I480*M480*(N480+O480+P480)*Q480*S480,
R480="Organic",
L480*J480*M480*(N480+O480+P480)*S480,
TRUE,0),2)</f>
        <v>0</v>
      </c>
      <c r="B480" s="5" t="str">
        <f t="shared" si="114"/>
        <v/>
      </c>
      <c r="E480" s="17">
        <v>0</v>
      </c>
      <c r="F480" s="17">
        <v>0</v>
      </c>
      <c r="G480" s="17">
        <v>0</v>
      </c>
      <c r="I480" s="5" t="str">
        <f t="shared" si="115"/>
        <v/>
      </c>
      <c r="J480" s="5" t="str">
        <f t="shared" si="116"/>
        <v/>
      </c>
      <c r="K480" s="5" t="str">
        <f t="shared" si="117"/>
        <v/>
      </c>
      <c r="L480" s="5" t="str">
        <f t="shared" si="118"/>
        <v/>
      </c>
      <c r="M480" s="5">
        <f t="shared" si="128"/>
        <v>1</v>
      </c>
      <c r="N480" s="5">
        <f t="shared" si="119"/>
        <v>0</v>
      </c>
      <c r="O480" s="5">
        <f t="shared" si="120"/>
        <v>0</v>
      </c>
      <c r="P480" s="5">
        <f t="shared" si="121"/>
        <v>0</v>
      </c>
      <c r="Q480" s="5">
        <f t="shared" si="129"/>
        <v>2</v>
      </c>
      <c r="R480" s="5" t="str">
        <f t="shared" si="122"/>
        <v/>
      </c>
      <c r="S480" s="5" t="str">
        <f t="shared" si="123"/>
        <v/>
      </c>
      <c r="T480" s="5" t="str">
        <f t="shared" si="124"/>
        <v/>
      </c>
      <c r="U480" s="5" t="str">
        <f t="shared" si="125"/>
        <v/>
      </c>
      <c r="V480" s="5" t="str">
        <f t="shared" si="126"/>
        <v/>
      </c>
      <c r="W480" s="5" t="str">
        <f t="shared" si="127"/>
        <v/>
      </c>
    </row>
    <row r="481" spans="1:23" x14ac:dyDescent="0.25">
      <c r="A481" s="5" cm="1">
        <f t="array" ref="A481">ROUNDDOWN(
_xlfn.IFS(R481="Crafted",
L481*K481*M481*P481*S481,
R481="Inorganic",
L481*I481*M481*(N481+O481+P481)*Q481*S481,
R481="Organic",
L481*J481*M481*(N481+O481+P481)*S481,
TRUE,0),2)</f>
        <v>0</v>
      </c>
      <c r="B481" s="5" t="str">
        <f t="shared" si="114"/>
        <v/>
      </c>
      <c r="E481" s="17">
        <v>0</v>
      </c>
      <c r="F481" s="17">
        <v>0</v>
      </c>
      <c r="G481" s="17">
        <v>0</v>
      </c>
      <c r="I481" s="5" t="str">
        <f t="shared" si="115"/>
        <v/>
      </c>
      <c r="J481" s="5" t="str">
        <f t="shared" si="116"/>
        <v/>
      </c>
      <c r="K481" s="5" t="str">
        <f t="shared" si="117"/>
        <v/>
      </c>
      <c r="L481" s="5" t="str">
        <f t="shared" si="118"/>
        <v/>
      </c>
      <c r="M481" s="5">
        <f t="shared" si="128"/>
        <v>1</v>
      </c>
      <c r="N481" s="5">
        <f t="shared" si="119"/>
        <v>0</v>
      </c>
      <c r="O481" s="5">
        <f t="shared" si="120"/>
        <v>0</v>
      </c>
      <c r="P481" s="5">
        <f t="shared" si="121"/>
        <v>0</v>
      </c>
      <c r="Q481" s="5">
        <f t="shared" si="129"/>
        <v>2</v>
      </c>
      <c r="R481" s="5" t="str">
        <f t="shared" si="122"/>
        <v/>
      </c>
      <c r="S481" s="5" t="str">
        <f t="shared" si="123"/>
        <v/>
      </c>
      <c r="T481" s="5" t="str">
        <f t="shared" si="124"/>
        <v/>
      </c>
      <c r="U481" s="5" t="str">
        <f t="shared" si="125"/>
        <v/>
      </c>
      <c r="V481" s="5" t="str">
        <f t="shared" si="126"/>
        <v/>
      </c>
      <c r="W481" s="5" t="str">
        <f t="shared" si="127"/>
        <v/>
      </c>
    </row>
    <row r="482" spans="1:23" x14ac:dyDescent="0.25">
      <c r="A482" s="5" cm="1">
        <f t="array" ref="A482">ROUNDDOWN(
_xlfn.IFS(R482="Crafted",
L482*K482*M482*P482*S482,
R482="Inorganic",
L482*I482*M482*(N482+O482+P482)*Q482*S482,
R482="Organic",
L482*J482*M482*(N482+O482+P482)*S482,
TRUE,0),2)</f>
        <v>0</v>
      </c>
      <c r="B482" s="5" t="str">
        <f t="shared" si="114"/>
        <v/>
      </c>
      <c r="E482" s="17">
        <v>0</v>
      </c>
      <c r="F482" s="17">
        <v>0</v>
      </c>
      <c r="G482" s="17">
        <v>0</v>
      </c>
      <c r="I482" s="5" t="str">
        <f t="shared" si="115"/>
        <v/>
      </c>
      <c r="J482" s="5" t="str">
        <f t="shared" si="116"/>
        <v/>
      </c>
      <c r="K482" s="5" t="str">
        <f t="shared" si="117"/>
        <v/>
      </c>
      <c r="L482" s="5" t="str">
        <f t="shared" si="118"/>
        <v/>
      </c>
      <c r="M482" s="5">
        <f t="shared" si="128"/>
        <v>1</v>
      </c>
      <c r="N482" s="5">
        <f t="shared" si="119"/>
        <v>0</v>
      </c>
      <c r="O482" s="5">
        <f t="shared" si="120"/>
        <v>0</v>
      </c>
      <c r="P482" s="5">
        <f t="shared" si="121"/>
        <v>0</v>
      </c>
      <c r="Q482" s="5">
        <f t="shared" si="129"/>
        <v>2</v>
      </c>
      <c r="R482" s="5" t="str">
        <f t="shared" si="122"/>
        <v/>
      </c>
      <c r="S482" s="5" t="str">
        <f t="shared" si="123"/>
        <v/>
      </c>
      <c r="T482" s="5" t="str">
        <f t="shared" si="124"/>
        <v/>
      </c>
      <c r="U482" s="5" t="str">
        <f t="shared" si="125"/>
        <v/>
      </c>
      <c r="V482" s="5" t="str">
        <f t="shared" si="126"/>
        <v/>
      </c>
      <c r="W482" s="5" t="str">
        <f t="shared" si="127"/>
        <v/>
      </c>
    </row>
    <row r="483" spans="1:23" x14ac:dyDescent="0.25">
      <c r="A483" s="5" cm="1">
        <f t="array" ref="A483">ROUNDDOWN(
_xlfn.IFS(R483="Crafted",
L483*K483*M483*P483*S483,
R483="Inorganic",
L483*I483*M483*(N483+O483+P483)*Q483*S483,
R483="Organic",
L483*J483*M483*(N483+O483+P483)*S483,
TRUE,0),2)</f>
        <v>0</v>
      </c>
      <c r="B483" s="5" t="str">
        <f t="shared" si="114"/>
        <v/>
      </c>
      <c r="E483" s="17">
        <v>0</v>
      </c>
      <c r="F483" s="17">
        <v>0</v>
      </c>
      <c r="G483" s="17">
        <v>0</v>
      </c>
      <c r="I483" s="5" t="str">
        <f t="shared" si="115"/>
        <v/>
      </c>
      <c r="J483" s="5" t="str">
        <f t="shared" si="116"/>
        <v/>
      </c>
      <c r="K483" s="5" t="str">
        <f t="shared" si="117"/>
        <v/>
      </c>
      <c r="L483" s="5" t="str">
        <f t="shared" si="118"/>
        <v/>
      </c>
      <c r="M483" s="5">
        <f t="shared" si="128"/>
        <v>1</v>
      </c>
      <c r="N483" s="5">
        <f t="shared" si="119"/>
        <v>0</v>
      </c>
      <c r="O483" s="5">
        <f t="shared" si="120"/>
        <v>0</v>
      </c>
      <c r="P483" s="5">
        <f t="shared" si="121"/>
        <v>0</v>
      </c>
      <c r="Q483" s="5">
        <f t="shared" si="129"/>
        <v>2</v>
      </c>
      <c r="R483" s="5" t="str">
        <f t="shared" si="122"/>
        <v/>
      </c>
      <c r="S483" s="5" t="str">
        <f t="shared" si="123"/>
        <v/>
      </c>
      <c r="T483" s="5" t="str">
        <f t="shared" si="124"/>
        <v/>
      </c>
      <c r="U483" s="5" t="str">
        <f t="shared" si="125"/>
        <v/>
      </c>
      <c r="V483" s="5" t="str">
        <f t="shared" si="126"/>
        <v/>
      </c>
      <c r="W483" s="5" t="str">
        <f t="shared" si="127"/>
        <v/>
      </c>
    </row>
    <row r="484" spans="1:23" x14ac:dyDescent="0.25">
      <c r="A484" s="5" cm="1">
        <f t="array" ref="A484">ROUNDDOWN(
_xlfn.IFS(R484="Crafted",
L484*K484*M484*P484*S484,
R484="Inorganic",
L484*I484*M484*(N484+O484+P484)*Q484*S484,
R484="Organic",
L484*J484*M484*(N484+O484+P484)*S484,
TRUE,0),2)</f>
        <v>0</v>
      </c>
      <c r="B484" s="5" t="str">
        <f t="shared" si="114"/>
        <v/>
      </c>
      <c r="E484" s="17">
        <v>0</v>
      </c>
      <c r="F484" s="17">
        <v>0</v>
      </c>
      <c r="G484" s="17">
        <v>0</v>
      </c>
      <c r="I484" s="5" t="str">
        <f t="shared" si="115"/>
        <v/>
      </c>
      <c r="J484" s="5" t="str">
        <f t="shared" si="116"/>
        <v/>
      </c>
      <c r="K484" s="5" t="str">
        <f t="shared" si="117"/>
        <v/>
      </c>
      <c r="L484" s="5" t="str">
        <f t="shared" si="118"/>
        <v/>
      </c>
      <c r="M484" s="5">
        <f t="shared" si="128"/>
        <v>1</v>
      </c>
      <c r="N484" s="5">
        <f t="shared" si="119"/>
        <v>0</v>
      </c>
      <c r="O484" s="5">
        <f t="shared" si="120"/>
        <v>0</v>
      </c>
      <c r="P484" s="5">
        <f t="shared" si="121"/>
        <v>0</v>
      </c>
      <c r="Q484" s="5">
        <f t="shared" si="129"/>
        <v>2</v>
      </c>
      <c r="R484" s="5" t="str">
        <f t="shared" si="122"/>
        <v/>
      </c>
      <c r="S484" s="5" t="str">
        <f t="shared" si="123"/>
        <v/>
      </c>
      <c r="T484" s="5" t="str">
        <f t="shared" si="124"/>
        <v/>
      </c>
      <c r="U484" s="5" t="str">
        <f t="shared" si="125"/>
        <v/>
      </c>
      <c r="V484" s="5" t="str">
        <f t="shared" si="126"/>
        <v/>
      </c>
      <c r="W484" s="5" t="str">
        <f t="shared" si="127"/>
        <v/>
      </c>
    </row>
    <row r="485" spans="1:23" x14ac:dyDescent="0.25">
      <c r="A485" s="5" cm="1">
        <f t="array" ref="A485">ROUNDDOWN(
_xlfn.IFS(R485="Crafted",
L485*K485*M485*P485*S485,
R485="Inorganic",
L485*I485*M485*(N485+O485+P485)*Q485*S485,
R485="Organic",
L485*J485*M485*(N485+O485+P485)*S485,
TRUE,0),2)</f>
        <v>0</v>
      </c>
      <c r="B485" s="5" t="str">
        <f t="shared" si="114"/>
        <v/>
      </c>
      <c r="E485" s="17">
        <v>0</v>
      </c>
      <c r="F485" s="17">
        <v>0</v>
      </c>
      <c r="G485" s="17">
        <v>0</v>
      </c>
      <c r="I485" s="5" t="str">
        <f t="shared" si="115"/>
        <v/>
      </c>
      <c r="J485" s="5" t="str">
        <f t="shared" si="116"/>
        <v/>
      </c>
      <c r="K485" s="5" t="str">
        <f t="shared" si="117"/>
        <v/>
      </c>
      <c r="L485" s="5" t="str">
        <f t="shared" si="118"/>
        <v/>
      </c>
      <c r="M485" s="5">
        <f t="shared" si="128"/>
        <v>1</v>
      </c>
      <c r="N485" s="5">
        <f t="shared" si="119"/>
        <v>0</v>
      </c>
      <c r="O485" s="5">
        <f t="shared" si="120"/>
        <v>0</v>
      </c>
      <c r="P485" s="5">
        <f t="shared" si="121"/>
        <v>0</v>
      </c>
      <c r="Q485" s="5">
        <f t="shared" si="129"/>
        <v>2</v>
      </c>
      <c r="R485" s="5" t="str">
        <f t="shared" si="122"/>
        <v/>
      </c>
      <c r="S485" s="5" t="str">
        <f t="shared" si="123"/>
        <v/>
      </c>
      <c r="T485" s="5" t="str">
        <f t="shared" si="124"/>
        <v/>
      </c>
      <c r="U485" s="5" t="str">
        <f t="shared" si="125"/>
        <v/>
      </c>
      <c r="V485" s="5" t="str">
        <f t="shared" si="126"/>
        <v/>
      </c>
      <c r="W485" s="5" t="str">
        <f t="shared" si="127"/>
        <v/>
      </c>
    </row>
    <row r="486" spans="1:23" x14ac:dyDescent="0.25">
      <c r="A486" s="5" cm="1">
        <f t="array" ref="A486">ROUNDDOWN(
_xlfn.IFS(R486="Crafted",
L486*K486*M486*P486*S486,
R486="Inorganic",
L486*I486*M486*(N486+O486+P486)*Q486*S486,
R486="Organic",
L486*J486*M486*(N486+O486+P486)*S486,
TRUE,0),2)</f>
        <v>0</v>
      </c>
      <c r="B486" s="5" t="str">
        <f t="shared" si="114"/>
        <v/>
      </c>
      <c r="E486" s="17">
        <v>0</v>
      </c>
      <c r="F486" s="17">
        <v>0</v>
      </c>
      <c r="G486" s="17">
        <v>0</v>
      </c>
      <c r="I486" s="5" t="str">
        <f t="shared" si="115"/>
        <v/>
      </c>
      <c r="J486" s="5" t="str">
        <f t="shared" si="116"/>
        <v/>
      </c>
      <c r="K486" s="5" t="str">
        <f t="shared" si="117"/>
        <v/>
      </c>
      <c r="L486" s="5" t="str">
        <f t="shared" si="118"/>
        <v/>
      </c>
      <c r="M486" s="5">
        <f t="shared" si="128"/>
        <v>1</v>
      </c>
      <c r="N486" s="5">
        <f t="shared" si="119"/>
        <v>0</v>
      </c>
      <c r="O486" s="5">
        <f t="shared" si="120"/>
        <v>0</v>
      </c>
      <c r="P486" s="5">
        <f t="shared" si="121"/>
        <v>0</v>
      </c>
      <c r="Q486" s="5">
        <f t="shared" si="129"/>
        <v>2</v>
      </c>
      <c r="R486" s="5" t="str">
        <f t="shared" si="122"/>
        <v/>
      </c>
      <c r="S486" s="5" t="str">
        <f t="shared" si="123"/>
        <v/>
      </c>
      <c r="T486" s="5" t="str">
        <f t="shared" si="124"/>
        <v/>
      </c>
      <c r="U486" s="5" t="str">
        <f t="shared" si="125"/>
        <v/>
      </c>
      <c r="V486" s="5" t="str">
        <f t="shared" si="126"/>
        <v/>
      </c>
      <c r="W486" s="5" t="str">
        <f t="shared" si="127"/>
        <v/>
      </c>
    </row>
    <row r="487" spans="1:23" x14ac:dyDescent="0.25">
      <c r="A487" s="5" cm="1">
        <f t="array" ref="A487">ROUNDDOWN(
_xlfn.IFS(R487="Crafted",
L487*K487*M487*P487*S487,
R487="Inorganic",
L487*I487*M487*(N487+O487+P487)*Q487*S487,
R487="Organic",
L487*J487*M487*(N487+O487+P487)*S487,
TRUE,0),2)</f>
        <v>0</v>
      </c>
      <c r="B487" s="5" t="str">
        <f t="shared" si="114"/>
        <v/>
      </c>
      <c r="E487" s="17">
        <v>0</v>
      </c>
      <c r="F487" s="17">
        <v>0</v>
      </c>
      <c r="G487" s="17">
        <v>0</v>
      </c>
      <c r="I487" s="5" t="str">
        <f t="shared" si="115"/>
        <v/>
      </c>
      <c r="J487" s="5" t="str">
        <f t="shared" si="116"/>
        <v/>
      </c>
      <c r="K487" s="5" t="str">
        <f t="shared" si="117"/>
        <v/>
      </c>
      <c r="L487" s="5" t="str">
        <f t="shared" si="118"/>
        <v/>
      </c>
      <c r="M487" s="5">
        <f t="shared" si="128"/>
        <v>1</v>
      </c>
      <c r="N487" s="5">
        <f t="shared" si="119"/>
        <v>0</v>
      </c>
      <c r="O487" s="5">
        <f t="shared" si="120"/>
        <v>0</v>
      </c>
      <c r="P487" s="5">
        <f t="shared" si="121"/>
        <v>0</v>
      </c>
      <c r="Q487" s="5">
        <f t="shared" si="129"/>
        <v>2</v>
      </c>
      <c r="R487" s="5" t="str">
        <f t="shared" si="122"/>
        <v/>
      </c>
      <c r="S487" s="5" t="str">
        <f t="shared" si="123"/>
        <v/>
      </c>
      <c r="T487" s="5" t="str">
        <f t="shared" si="124"/>
        <v/>
      </c>
      <c r="U487" s="5" t="str">
        <f t="shared" si="125"/>
        <v/>
      </c>
      <c r="V487" s="5" t="str">
        <f t="shared" si="126"/>
        <v/>
      </c>
      <c r="W487" s="5" t="str">
        <f t="shared" si="127"/>
        <v/>
      </c>
    </row>
    <row r="488" spans="1:23" x14ac:dyDescent="0.25">
      <c r="A488" s="5" cm="1">
        <f t="array" ref="A488">ROUNDDOWN(
_xlfn.IFS(R488="Crafted",
L488*K488*M488*P488*S488,
R488="Inorganic",
L488*I488*M488*(N488+O488+P488)*Q488*S488,
R488="Organic",
L488*J488*M488*(N488+O488+P488)*S488,
TRUE,0),2)</f>
        <v>0</v>
      </c>
      <c r="B488" s="5" t="str">
        <f t="shared" si="114"/>
        <v/>
      </c>
      <c r="E488" s="17">
        <v>0</v>
      </c>
      <c r="F488" s="17">
        <v>0</v>
      </c>
      <c r="G488" s="17">
        <v>0</v>
      </c>
      <c r="I488" s="5" t="str">
        <f t="shared" si="115"/>
        <v/>
      </c>
      <c r="J488" s="5" t="str">
        <f t="shared" si="116"/>
        <v/>
      </c>
      <c r="K488" s="5" t="str">
        <f t="shared" si="117"/>
        <v/>
      </c>
      <c r="L488" s="5" t="str">
        <f t="shared" si="118"/>
        <v/>
      </c>
      <c r="M488" s="5">
        <f t="shared" si="128"/>
        <v>1</v>
      </c>
      <c r="N488" s="5">
        <f t="shared" si="119"/>
        <v>0</v>
      </c>
      <c r="O488" s="5">
        <f t="shared" si="120"/>
        <v>0</v>
      </c>
      <c r="P488" s="5">
        <f t="shared" si="121"/>
        <v>0</v>
      </c>
      <c r="Q488" s="5">
        <f t="shared" si="129"/>
        <v>2</v>
      </c>
      <c r="R488" s="5" t="str">
        <f t="shared" si="122"/>
        <v/>
      </c>
      <c r="S488" s="5" t="str">
        <f t="shared" si="123"/>
        <v/>
      </c>
      <c r="T488" s="5" t="str">
        <f t="shared" si="124"/>
        <v/>
      </c>
      <c r="U488" s="5" t="str">
        <f t="shared" si="125"/>
        <v/>
      </c>
      <c r="V488" s="5" t="str">
        <f t="shared" si="126"/>
        <v/>
      </c>
      <c r="W488" s="5" t="str">
        <f t="shared" si="127"/>
        <v/>
      </c>
    </row>
    <row r="489" spans="1:23" x14ac:dyDescent="0.25">
      <c r="A489" s="5" cm="1">
        <f t="array" ref="A489">ROUNDDOWN(
_xlfn.IFS(R489="Crafted",
L489*K489*M489*P489*S489,
R489="Inorganic",
L489*I489*M489*(N489+O489+P489)*Q489*S489,
R489="Organic",
L489*J489*M489*(N489+O489+P489)*S489,
TRUE,0),2)</f>
        <v>0</v>
      </c>
      <c r="B489" s="5" t="str">
        <f t="shared" si="114"/>
        <v/>
      </c>
      <c r="E489" s="17">
        <v>0</v>
      </c>
      <c r="F489" s="17">
        <v>0</v>
      </c>
      <c r="G489" s="17">
        <v>0</v>
      </c>
      <c r="I489" s="5" t="str">
        <f t="shared" si="115"/>
        <v/>
      </c>
      <c r="J489" s="5" t="str">
        <f t="shared" si="116"/>
        <v/>
      </c>
      <c r="K489" s="5" t="str">
        <f t="shared" si="117"/>
        <v/>
      </c>
      <c r="L489" s="5" t="str">
        <f t="shared" si="118"/>
        <v/>
      </c>
      <c r="M489" s="5">
        <f t="shared" si="128"/>
        <v>1</v>
      </c>
      <c r="N489" s="5">
        <f t="shared" si="119"/>
        <v>0</v>
      </c>
      <c r="O489" s="5">
        <f t="shared" si="120"/>
        <v>0</v>
      </c>
      <c r="P489" s="5">
        <f t="shared" si="121"/>
        <v>0</v>
      </c>
      <c r="Q489" s="5">
        <f t="shared" si="129"/>
        <v>2</v>
      </c>
      <c r="R489" s="5" t="str">
        <f t="shared" si="122"/>
        <v/>
      </c>
      <c r="S489" s="5" t="str">
        <f t="shared" si="123"/>
        <v/>
      </c>
      <c r="T489" s="5" t="str">
        <f t="shared" si="124"/>
        <v/>
      </c>
      <c r="U489" s="5" t="str">
        <f t="shared" si="125"/>
        <v/>
      </c>
      <c r="V489" s="5" t="str">
        <f t="shared" si="126"/>
        <v/>
      </c>
      <c r="W489" s="5" t="str">
        <f t="shared" si="127"/>
        <v/>
      </c>
    </row>
    <row r="490" spans="1:23" x14ac:dyDescent="0.25">
      <c r="A490" s="5" cm="1">
        <f t="array" ref="A490">ROUNDDOWN(
_xlfn.IFS(R490="Crafted",
L490*K490*M490*P490*S490,
R490="Inorganic",
L490*I490*M490*(N490+O490+P490)*Q490*S490,
R490="Organic",
L490*J490*M490*(N490+O490+P490)*S490,
TRUE,0),2)</f>
        <v>0</v>
      </c>
      <c r="B490" s="5" t="str">
        <f t="shared" si="114"/>
        <v/>
      </c>
      <c r="E490" s="17">
        <v>0</v>
      </c>
      <c r="F490" s="17">
        <v>0</v>
      </c>
      <c r="G490" s="17">
        <v>0</v>
      </c>
      <c r="I490" s="5" t="str">
        <f t="shared" si="115"/>
        <v/>
      </c>
      <c r="J490" s="5" t="str">
        <f t="shared" si="116"/>
        <v/>
      </c>
      <c r="K490" s="5" t="str">
        <f t="shared" si="117"/>
        <v/>
      </c>
      <c r="L490" s="5" t="str">
        <f t="shared" si="118"/>
        <v/>
      </c>
      <c r="M490" s="5">
        <f t="shared" si="128"/>
        <v>1</v>
      </c>
      <c r="N490" s="5">
        <f t="shared" si="119"/>
        <v>0</v>
      </c>
      <c r="O490" s="5">
        <f t="shared" si="120"/>
        <v>0</v>
      </c>
      <c r="P490" s="5">
        <f t="shared" si="121"/>
        <v>0</v>
      </c>
      <c r="Q490" s="5">
        <f t="shared" si="129"/>
        <v>2</v>
      </c>
      <c r="R490" s="5" t="str">
        <f t="shared" si="122"/>
        <v/>
      </c>
      <c r="S490" s="5" t="str">
        <f t="shared" si="123"/>
        <v/>
      </c>
      <c r="T490" s="5" t="str">
        <f t="shared" si="124"/>
        <v/>
      </c>
      <c r="U490" s="5" t="str">
        <f t="shared" si="125"/>
        <v/>
      </c>
      <c r="V490" s="5" t="str">
        <f t="shared" si="126"/>
        <v/>
      </c>
      <c r="W490" s="5" t="str">
        <f t="shared" si="127"/>
        <v/>
      </c>
    </row>
    <row r="491" spans="1:23" x14ac:dyDescent="0.25">
      <c r="A491" s="5" cm="1">
        <f t="array" ref="A491">ROUNDDOWN(
_xlfn.IFS(R491="Crafted",
L491*K491*M491*P491*S491,
R491="Inorganic",
L491*I491*M491*(N491+O491+P491)*Q491*S491,
R491="Organic",
L491*J491*M491*(N491+O491+P491)*S491,
TRUE,0),2)</f>
        <v>0</v>
      </c>
      <c r="B491" s="5" t="str">
        <f t="shared" si="114"/>
        <v/>
      </c>
      <c r="E491" s="17">
        <v>0</v>
      </c>
      <c r="F491" s="17">
        <v>0</v>
      </c>
      <c r="G491" s="17">
        <v>0</v>
      </c>
      <c r="I491" s="5" t="str">
        <f t="shared" si="115"/>
        <v/>
      </c>
      <c r="J491" s="5" t="str">
        <f t="shared" si="116"/>
        <v/>
      </c>
      <c r="K491" s="5" t="str">
        <f t="shared" si="117"/>
        <v/>
      </c>
      <c r="L491" s="5" t="str">
        <f t="shared" si="118"/>
        <v/>
      </c>
      <c r="M491" s="5">
        <f t="shared" si="128"/>
        <v>1</v>
      </c>
      <c r="N491" s="5">
        <f t="shared" si="119"/>
        <v>0</v>
      </c>
      <c r="O491" s="5">
        <f t="shared" si="120"/>
        <v>0</v>
      </c>
      <c r="P491" s="5">
        <f t="shared" si="121"/>
        <v>0</v>
      </c>
      <c r="Q491" s="5">
        <f t="shared" si="129"/>
        <v>2</v>
      </c>
      <c r="R491" s="5" t="str">
        <f t="shared" si="122"/>
        <v/>
      </c>
      <c r="S491" s="5" t="str">
        <f t="shared" si="123"/>
        <v/>
      </c>
      <c r="T491" s="5" t="str">
        <f t="shared" si="124"/>
        <v/>
      </c>
      <c r="U491" s="5" t="str">
        <f t="shared" si="125"/>
        <v/>
      </c>
      <c r="V491" s="5" t="str">
        <f t="shared" si="126"/>
        <v/>
      </c>
      <c r="W491" s="5" t="str">
        <f t="shared" si="127"/>
        <v/>
      </c>
    </row>
    <row r="492" spans="1:23" x14ac:dyDescent="0.25">
      <c r="A492" s="5" cm="1">
        <f t="array" ref="A492">ROUNDDOWN(
_xlfn.IFS(R492="Crafted",
L492*K492*M492*P492*S492,
R492="Inorganic",
L492*I492*M492*(N492+O492+P492)*Q492*S492,
R492="Organic",
L492*J492*M492*(N492+O492+P492)*S492,
TRUE,0),2)</f>
        <v>0</v>
      </c>
      <c r="B492" s="5" t="str">
        <f t="shared" si="114"/>
        <v/>
      </c>
      <c r="E492" s="17">
        <v>0</v>
      </c>
      <c r="F492" s="17">
        <v>0</v>
      </c>
      <c r="G492" s="17">
        <v>0</v>
      </c>
      <c r="I492" s="5" t="str">
        <f t="shared" si="115"/>
        <v/>
      </c>
      <c r="J492" s="5" t="str">
        <f t="shared" si="116"/>
        <v/>
      </c>
      <c r="K492" s="5" t="str">
        <f t="shared" si="117"/>
        <v/>
      </c>
      <c r="L492" s="5" t="str">
        <f t="shared" si="118"/>
        <v/>
      </c>
      <c r="M492" s="5">
        <f t="shared" si="128"/>
        <v>1</v>
      </c>
      <c r="N492" s="5">
        <f t="shared" si="119"/>
        <v>0</v>
      </c>
      <c r="O492" s="5">
        <f t="shared" si="120"/>
        <v>0</v>
      </c>
      <c r="P492" s="5">
        <f t="shared" si="121"/>
        <v>0</v>
      </c>
      <c r="Q492" s="5">
        <f t="shared" si="129"/>
        <v>2</v>
      </c>
      <c r="R492" s="5" t="str">
        <f t="shared" si="122"/>
        <v/>
      </c>
      <c r="S492" s="5" t="str">
        <f t="shared" si="123"/>
        <v/>
      </c>
      <c r="T492" s="5" t="str">
        <f t="shared" si="124"/>
        <v/>
      </c>
      <c r="U492" s="5" t="str">
        <f t="shared" si="125"/>
        <v/>
      </c>
      <c r="V492" s="5" t="str">
        <f t="shared" si="126"/>
        <v/>
      </c>
      <c r="W492" s="5" t="str">
        <f t="shared" si="127"/>
        <v/>
      </c>
    </row>
    <row r="493" spans="1:23" x14ac:dyDescent="0.25">
      <c r="A493" s="5" cm="1">
        <f t="array" ref="A493">ROUNDDOWN(
_xlfn.IFS(R493="Crafted",
L493*K493*M493*P493*S493,
R493="Inorganic",
L493*I493*M493*(N493+O493+P493)*Q493*S493,
R493="Organic",
L493*J493*M493*(N493+O493+P493)*S493,
TRUE,0),2)</f>
        <v>0</v>
      </c>
      <c r="B493" s="5" t="str">
        <f t="shared" si="114"/>
        <v/>
      </c>
      <c r="E493" s="17">
        <v>0</v>
      </c>
      <c r="F493" s="17">
        <v>0</v>
      </c>
      <c r="G493" s="17">
        <v>0</v>
      </c>
      <c r="I493" s="5" t="str">
        <f t="shared" si="115"/>
        <v/>
      </c>
      <c r="J493" s="5" t="str">
        <f t="shared" si="116"/>
        <v/>
      </c>
      <c r="K493" s="5" t="str">
        <f t="shared" si="117"/>
        <v/>
      </c>
      <c r="L493" s="5" t="str">
        <f t="shared" si="118"/>
        <v/>
      </c>
      <c r="M493" s="5">
        <f t="shared" si="128"/>
        <v>1</v>
      </c>
      <c r="N493" s="5">
        <f t="shared" si="119"/>
        <v>0</v>
      </c>
      <c r="O493" s="5">
        <f t="shared" si="120"/>
        <v>0</v>
      </c>
      <c r="P493" s="5">
        <f t="shared" si="121"/>
        <v>0</v>
      </c>
      <c r="Q493" s="5">
        <f t="shared" si="129"/>
        <v>2</v>
      </c>
      <c r="R493" s="5" t="str">
        <f t="shared" si="122"/>
        <v/>
      </c>
      <c r="S493" s="5" t="str">
        <f t="shared" si="123"/>
        <v/>
      </c>
      <c r="T493" s="5" t="str">
        <f t="shared" si="124"/>
        <v/>
      </c>
      <c r="U493" s="5" t="str">
        <f t="shared" si="125"/>
        <v/>
      </c>
      <c r="V493" s="5" t="str">
        <f t="shared" si="126"/>
        <v/>
      </c>
      <c r="W493" s="5" t="str">
        <f t="shared" si="127"/>
        <v/>
      </c>
    </row>
    <row r="494" spans="1:23" x14ac:dyDescent="0.25">
      <c r="A494" s="5" cm="1">
        <f t="array" ref="A494">ROUNDDOWN(
_xlfn.IFS(R494="Crafted",
L494*K494*M494*P494*S494,
R494="Inorganic",
L494*I494*M494*(N494+O494+P494)*Q494*S494,
R494="Organic",
L494*J494*M494*(N494+O494+P494)*S494,
TRUE,0),2)</f>
        <v>0</v>
      </c>
      <c r="B494" s="5" t="str">
        <f t="shared" si="114"/>
        <v/>
      </c>
      <c r="E494" s="17">
        <v>0</v>
      </c>
      <c r="F494" s="17">
        <v>0</v>
      </c>
      <c r="G494" s="17">
        <v>0</v>
      </c>
      <c r="I494" s="5" t="str">
        <f t="shared" si="115"/>
        <v/>
      </c>
      <c r="J494" s="5" t="str">
        <f t="shared" si="116"/>
        <v/>
      </c>
      <c r="K494" s="5" t="str">
        <f t="shared" si="117"/>
        <v/>
      </c>
      <c r="L494" s="5" t="str">
        <f t="shared" si="118"/>
        <v/>
      </c>
      <c r="M494" s="5">
        <f t="shared" si="128"/>
        <v>1</v>
      </c>
      <c r="N494" s="5">
        <f t="shared" si="119"/>
        <v>0</v>
      </c>
      <c r="O494" s="5">
        <f t="shared" si="120"/>
        <v>0</v>
      </c>
      <c r="P494" s="5">
        <f t="shared" si="121"/>
        <v>0</v>
      </c>
      <c r="Q494" s="5">
        <f t="shared" si="129"/>
        <v>2</v>
      </c>
      <c r="R494" s="5" t="str">
        <f t="shared" si="122"/>
        <v/>
      </c>
      <c r="S494" s="5" t="str">
        <f t="shared" si="123"/>
        <v/>
      </c>
      <c r="T494" s="5" t="str">
        <f t="shared" si="124"/>
        <v/>
      </c>
      <c r="U494" s="5" t="str">
        <f t="shared" si="125"/>
        <v/>
      </c>
      <c r="V494" s="5" t="str">
        <f t="shared" si="126"/>
        <v/>
      </c>
      <c r="W494" s="5" t="str">
        <f t="shared" si="127"/>
        <v/>
      </c>
    </row>
    <row r="495" spans="1:23" x14ac:dyDescent="0.25">
      <c r="A495" s="5" cm="1">
        <f t="array" ref="A495">ROUNDDOWN(
_xlfn.IFS(R495="Crafted",
L495*K495*M495*P495*S495,
R495="Inorganic",
L495*I495*M495*(N495+O495+P495)*Q495*S495,
R495="Organic",
L495*J495*M495*(N495+O495+P495)*S495,
TRUE,0),2)</f>
        <v>0</v>
      </c>
      <c r="B495" s="5" t="str">
        <f t="shared" si="114"/>
        <v/>
      </c>
      <c r="E495" s="17">
        <v>0</v>
      </c>
      <c r="F495" s="17">
        <v>0</v>
      </c>
      <c r="G495" s="17">
        <v>0</v>
      </c>
      <c r="I495" s="5" t="str">
        <f t="shared" si="115"/>
        <v/>
      </c>
      <c r="J495" s="5" t="str">
        <f t="shared" si="116"/>
        <v/>
      </c>
      <c r="K495" s="5" t="str">
        <f t="shared" si="117"/>
        <v/>
      </c>
      <c r="L495" s="5" t="str">
        <f t="shared" si="118"/>
        <v/>
      </c>
      <c r="M495" s="5">
        <f t="shared" si="128"/>
        <v>1</v>
      </c>
      <c r="N495" s="5">
        <f t="shared" si="119"/>
        <v>0</v>
      </c>
      <c r="O495" s="5">
        <f t="shared" si="120"/>
        <v>0</v>
      </c>
      <c r="P495" s="5">
        <f t="shared" si="121"/>
        <v>0</v>
      </c>
      <c r="Q495" s="5">
        <f t="shared" si="129"/>
        <v>2</v>
      </c>
      <c r="R495" s="5" t="str">
        <f t="shared" si="122"/>
        <v/>
      </c>
      <c r="S495" s="5" t="str">
        <f t="shared" si="123"/>
        <v/>
      </c>
      <c r="T495" s="5" t="str">
        <f t="shared" si="124"/>
        <v/>
      </c>
      <c r="U495" s="5" t="str">
        <f t="shared" si="125"/>
        <v/>
      </c>
      <c r="V495" s="5" t="str">
        <f t="shared" si="126"/>
        <v/>
      </c>
      <c r="W495" s="5" t="str">
        <f t="shared" si="127"/>
        <v/>
      </c>
    </row>
    <row r="496" spans="1:23" x14ac:dyDescent="0.25">
      <c r="A496" s="5" cm="1">
        <f t="array" ref="A496">ROUNDDOWN(
_xlfn.IFS(R496="Crafted",
L496*K496*M496*P496*S496,
R496="Inorganic",
L496*I496*M496*(N496+O496+P496)*Q496*S496,
R496="Organic",
L496*J496*M496*(N496+O496+P496)*S496,
TRUE,0),2)</f>
        <v>0</v>
      </c>
      <c r="B496" s="5" t="str">
        <f t="shared" si="114"/>
        <v/>
      </c>
      <c r="E496" s="17">
        <v>0</v>
      </c>
      <c r="F496" s="17">
        <v>0</v>
      </c>
      <c r="G496" s="17">
        <v>0</v>
      </c>
      <c r="I496" s="5" t="str">
        <f t="shared" si="115"/>
        <v/>
      </c>
      <c r="J496" s="5" t="str">
        <f t="shared" si="116"/>
        <v/>
      </c>
      <c r="K496" s="5" t="str">
        <f t="shared" si="117"/>
        <v/>
      </c>
      <c r="L496" s="5" t="str">
        <f t="shared" si="118"/>
        <v/>
      </c>
      <c r="M496" s="5">
        <f t="shared" si="128"/>
        <v>1</v>
      </c>
      <c r="N496" s="5">
        <f t="shared" si="119"/>
        <v>0</v>
      </c>
      <c r="O496" s="5">
        <f t="shared" si="120"/>
        <v>0</v>
      </c>
      <c r="P496" s="5">
        <f t="shared" si="121"/>
        <v>0</v>
      </c>
      <c r="Q496" s="5">
        <f t="shared" si="129"/>
        <v>2</v>
      </c>
      <c r="R496" s="5" t="str">
        <f t="shared" si="122"/>
        <v/>
      </c>
      <c r="S496" s="5" t="str">
        <f t="shared" si="123"/>
        <v/>
      </c>
      <c r="T496" s="5" t="str">
        <f t="shared" si="124"/>
        <v/>
      </c>
      <c r="U496" s="5" t="str">
        <f t="shared" si="125"/>
        <v/>
      </c>
      <c r="V496" s="5" t="str">
        <f t="shared" si="126"/>
        <v/>
      </c>
      <c r="W496" s="5" t="str">
        <f t="shared" si="127"/>
        <v/>
      </c>
    </row>
    <row r="497" spans="1:23" x14ac:dyDescent="0.25">
      <c r="A497" s="5" cm="1">
        <f t="array" ref="A497">ROUNDDOWN(
_xlfn.IFS(R497="Crafted",
L497*K497*M497*P497*S497,
R497="Inorganic",
L497*I497*M497*(N497+O497+P497)*Q497*S497,
R497="Organic",
L497*J497*M497*(N497+O497+P497)*S497,
TRUE,0),2)</f>
        <v>0</v>
      </c>
      <c r="B497" s="5" t="str">
        <f t="shared" si="114"/>
        <v/>
      </c>
      <c r="E497" s="17">
        <v>0</v>
      </c>
      <c r="F497" s="17">
        <v>0</v>
      </c>
      <c r="G497" s="17">
        <v>0</v>
      </c>
      <c r="I497" s="5" t="str">
        <f t="shared" si="115"/>
        <v/>
      </c>
      <c r="J497" s="5" t="str">
        <f t="shared" si="116"/>
        <v/>
      </c>
      <c r="K497" s="5" t="str">
        <f t="shared" si="117"/>
        <v/>
      </c>
      <c r="L497" s="5" t="str">
        <f t="shared" si="118"/>
        <v/>
      </c>
      <c r="M497" s="5">
        <f t="shared" si="128"/>
        <v>1</v>
      </c>
      <c r="N497" s="5">
        <f t="shared" si="119"/>
        <v>0</v>
      </c>
      <c r="O497" s="5">
        <f t="shared" si="120"/>
        <v>0</v>
      </c>
      <c r="P497" s="5">
        <f t="shared" si="121"/>
        <v>0</v>
      </c>
      <c r="Q497" s="5">
        <f t="shared" si="129"/>
        <v>2</v>
      </c>
      <c r="R497" s="5" t="str">
        <f t="shared" si="122"/>
        <v/>
      </c>
      <c r="S497" s="5" t="str">
        <f t="shared" si="123"/>
        <v/>
      </c>
      <c r="T497" s="5" t="str">
        <f t="shared" si="124"/>
        <v/>
      </c>
      <c r="U497" s="5" t="str">
        <f t="shared" si="125"/>
        <v/>
      </c>
      <c r="V497" s="5" t="str">
        <f t="shared" si="126"/>
        <v/>
      </c>
      <c r="W497" s="5" t="str">
        <f t="shared" si="127"/>
        <v/>
      </c>
    </row>
    <row r="498" spans="1:23" x14ac:dyDescent="0.25">
      <c r="A498" s="5" cm="1">
        <f t="array" ref="A498">ROUNDDOWN(
_xlfn.IFS(R498="Crafted",
L498*K498*M498*P498*S498,
R498="Inorganic",
L498*I498*M498*(N498+O498+P498)*Q498*S498,
R498="Organic",
L498*J498*M498*(N498+O498+P498)*S498,
TRUE,0),2)</f>
        <v>0</v>
      </c>
      <c r="B498" s="5" t="str">
        <f t="shared" si="114"/>
        <v/>
      </c>
      <c r="E498" s="17">
        <v>0</v>
      </c>
      <c r="F498" s="17">
        <v>0</v>
      </c>
      <c r="G498" s="17">
        <v>0</v>
      </c>
      <c r="I498" s="5" t="str">
        <f t="shared" si="115"/>
        <v/>
      </c>
      <c r="J498" s="5" t="str">
        <f t="shared" si="116"/>
        <v/>
      </c>
      <c r="K498" s="5" t="str">
        <f t="shared" si="117"/>
        <v/>
      </c>
      <c r="L498" s="5" t="str">
        <f t="shared" si="118"/>
        <v/>
      </c>
      <c r="M498" s="5">
        <f t="shared" si="128"/>
        <v>1</v>
      </c>
      <c r="N498" s="5">
        <f t="shared" si="119"/>
        <v>0</v>
      </c>
      <c r="O498" s="5">
        <f t="shared" si="120"/>
        <v>0</v>
      </c>
      <c r="P498" s="5">
        <f t="shared" si="121"/>
        <v>0</v>
      </c>
      <c r="Q498" s="5">
        <f t="shared" si="129"/>
        <v>2</v>
      </c>
      <c r="R498" s="5" t="str">
        <f t="shared" si="122"/>
        <v/>
      </c>
      <c r="S498" s="5" t="str">
        <f t="shared" si="123"/>
        <v/>
      </c>
      <c r="T498" s="5" t="str">
        <f t="shared" si="124"/>
        <v/>
      </c>
      <c r="U498" s="5" t="str">
        <f t="shared" si="125"/>
        <v/>
      </c>
      <c r="V498" s="5" t="str">
        <f t="shared" si="126"/>
        <v/>
      </c>
      <c r="W498" s="5" t="str">
        <f t="shared" si="127"/>
        <v/>
      </c>
    </row>
    <row r="499" spans="1:23" x14ac:dyDescent="0.25">
      <c r="A499" s="5" cm="1">
        <f t="array" ref="A499">ROUNDDOWN(
_xlfn.IFS(R499="Crafted",
L499*K499*M499*P499*S499,
R499="Inorganic",
L499*I499*M499*(N499+O499+P499)*Q499*S499,
R499="Organic",
L499*J499*M499*(N499+O499+P499)*S499,
TRUE,0),2)</f>
        <v>0</v>
      </c>
      <c r="B499" s="5" t="str">
        <f t="shared" si="114"/>
        <v/>
      </c>
      <c r="E499" s="17">
        <v>0</v>
      </c>
      <c r="F499" s="17">
        <v>0</v>
      </c>
      <c r="G499" s="17">
        <v>0</v>
      </c>
      <c r="I499" s="5" t="str">
        <f t="shared" si="115"/>
        <v/>
      </c>
      <c r="J499" s="5" t="str">
        <f t="shared" si="116"/>
        <v/>
      </c>
      <c r="K499" s="5" t="str">
        <f t="shared" si="117"/>
        <v/>
      </c>
      <c r="L499" s="5" t="str">
        <f t="shared" si="118"/>
        <v/>
      </c>
      <c r="M499" s="5">
        <f t="shared" si="128"/>
        <v>1</v>
      </c>
      <c r="N499" s="5">
        <f t="shared" si="119"/>
        <v>0</v>
      </c>
      <c r="O499" s="5">
        <f t="shared" si="120"/>
        <v>0</v>
      </c>
      <c r="P499" s="5">
        <f t="shared" si="121"/>
        <v>0</v>
      </c>
      <c r="Q499" s="5">
        <f t="shared" si="129"/>
        <v>2</v>
      </c>
      <c r="R499" s="5" t="str">
        <f t="shared" si="122"/>
        <v/>
      </c>
      <c r="S499" s="5" t="str">
        <f t="shared" si="123"/>
        <v/>
      </c>
      <c r="T499" s="5" t="str">
        <f t="shared" si="124"/>
        <v/>
      </c>
      <c r="U499" s="5" t="str">
        <f t="shared" si="125"/>
        <v/>
      </c>
      <c r="V499" s="5" t="str">
        <f t="shared" si="126"/>
        <v/>
      </c>
      <c r="W499" s="5" t="str">
        <f t="shared" si="127"/>
        <v/>
      </c>
    </row>
    <row r="500" spans="1:23" x14ac:dyDescent="0.25">
      <c r="A500" s="5" cm="1">
        <f t="array" ref="A500">ROUNDDOWN(
_xlfn.IFS(R500="Crafted",
L500*K500*M500*P500*S500,
R500="Inorganic",
L500*I500*M500*(N500+O500+P500)*Q500*S500,
R500="Organic",
L500*J500*M500*(N500+O500+P500)*S500,
TRUE,0),2)</f>
        <v>0</v>
      </c>
      <c r="B500" s="5" t="str">
        <f t="shared" si="114"/>
        <v/>
      </c>
      <c r="E500" s="17">
        <v>0</v>
      </c>
      <c r="F500" s="17">
        <v>0</v>
      </c>
      <c r="G500" s="17">
        <v>0</v>
      </c>
      <c r="I500" s="5" t="str">
        <f t="shared" si="115"/>
        <v/>
      </c>
      <c r="J500" s="5" t="str">
        <f t="shared" si="116"/>
        <v/>
      </c>
      <c r="K500" s="5" t="str">
        <f t="shared" si="117"/>
        <v/>
      </c>
      <c r="L500" s="5" t="str">
        <f t="shared" si="118"/>
        <v/>
      </c>
      <c r="M500" s="5">
        <f t="shared" si="128"/>
        <v>1</v>
      </c>
      <c r="N500" s="5">
        <f t="shared" si="119"/>
        <v>0</v>
      </c>
      <c r="O500" s="5">
        <f t="shared" si="120"/>
        <v>0</v>
      </c>
      <c r="P500" s="5">
        <f t="shared" si="121"/>
        <v>0</v>
      </c>
      <c r="Q500" s="5">
        <f t="shared" si="129"/>
        <v>2</v>
      </c>
      <c r="R500" s="5" t="str">
        <f t="shared" si="122"/>
        <v/>
      </c>
      <c r="S500" s="5" t="str">
        <f t="shared" si="123"/>
        <v/>
      </c>
      <c r="T500" s="5" t="str">
        <f t="shared" si="124"/>
        <v/>
      </c>
      <c r="U500" s="5" t="str">
        <f t="shared" si="125"/>
        <v/>
      </c>
      <c r="V500" s="5" t="str">
        <f t="shared" si="126"/>
        <v/>
      </c>
      <c r="W500" s="5" t="str">
        <f t="shared" si="127"/>
        <v/>
      </c>
    </row>
    <row r="501" spans="1:23" x14ac:dyDescent="0.25">
      <c r="A501" s="5" cm="1">
        <f t="array" ref="A501">ROUNDDOWN(
_xlfn.IFS(R501="Crafted",
L501*K501*M501*P501*S501,
R501="Inorganic",
L501*I501*M501*(N501+O501+P501)*Q501*S501,
R501="Organic",
L501*J501*M501*(N501+O501+P501)*S501,
TRUE,0),2)</f>
        <v>0</v>
      </c>
      <c r="B501" s="5" t="str">
        <f t="shared" si="114"/>
        <v/>
      </c>
      <c r="E501" s="17">
        <v>0</v>
      </c>
      <c r="F501" s="17">
        <v>0</v>
      </c>
      <c r="G501" s="17">
        <v>0</v>
      </c>
      <c r="I501" s="5" t="str">
        <f t="shared" si="115"/>
        <v/>
      </c>
      <c r="J501" s="5" t="str">
        <f t="shared" si="116"/>
        <v/>
      </c>
      <c r="K501" s="5" t="str">
        <f t="shared" si="117"/>
        <v/>
      </c>
      <c r="L501" s="5" t="str">
        <f t="shared" si="118"/>
        <v/>
      </c>
      <c r="M501" s="5">
        <f t="shared" si="128"/>
        <v>1</v>
      </c>
      <c r="N501" s="5">
        <f t="shared" si="119"/>
        <v>0</v>
      </c>
      <c r="O501" s="5">
        <f t="shared" si="120"/>
        <v>0</v>
      </c>
      <c r="P501" s="5">
        <f t="shared" si="121"/>
        <v>0</v>
      </c>
      <c r="Q501" s="5">
        <f t="shared" si="129"/>
        <v>2</v>
      </c>
      <c r="R501" s="5" t="str">
        <f t="shared" si="122"/>
        <v/>
      </c>
      <c r="S501" s="5" t="str">
        <f t="shared" si="123"/>
        <v/>
      </c>
      <c r="T501" s="5" t="str">
        <f t="shared" si="124"/>
        <v/>
      </c>
      <c r="U501" s="5" t="str">
        <f t="shared" si="125"/>
        <v/>
      </c>
      <c r="V501" s="5" t="str">
        <f t="shared" si="126"/>
        <v/>
      </c>
      <c r="W501" s="5" t="str">
        <f t="shared" si="127"/>
        <v/>
      </c>
    </row>
    <row r="502" spans="1:23" x14ac:dyDescent="0.25">
      <c r="A502" s="5" cm="1">
        <f t="array" ref="A502">ROUNDDOWN(
_xlfn.IFS(R502="Crafted",
L502*K502*M502*P502*S502,
R502="Inorganic",
L502*I502*M502*(N502+O502+P502)*Q502*S502,
R502="Organic",
L502*J502*M502*(N502+O502+P502)*S502,
TRUE,0),2)</f>
        <v>0</v>
      </c>
      <c r="B502" s="5" t="str">
        <f t="shared" si="114"/>
        <v/>
      </c>
      <c r="E502" s="17">
        <v>0</v>
      </c>
      <c r="F502" s="17">
        <v>0</v>
      </c>
      <c r="G502" s="17">
        <v>0</v>
      </c>
      <c r="I502" s="5" t="str">
        <f t="shared" si="115"/>
        <v/>
      </c>
      <c r="J502" s="5" t="str">
        <f t="shared" si="116"/>
        <v/>
      </c>
      <c r="K502" s="5" t="str">
        <f t="shared" si="117"/>
        <v/>
      </c>
      <c r="L502" s="5" t="str">
        <f t="shared" si="118"/>
        <v/>
      </c>
      <c r="M502" s="5">
        <f t="shared" si="128"/>
        <v>1</v>
      </c>
      <c r="N502" s="5">
        <f t="shared" si="119"/>
        <v>0</v>
      </c>
      <c r="O502" s="5">
        <f t="shared" si="120"/>
        <v>0</v>
      </c>
      <c r="P502" s="5">
        <f t="shared" si="121"/>
        <v>0</v>
      </c>
      <c r="Q502" s="5">
        <f t="shared" si="129"/>
        <v>2</v>
      </c>
      <c r="R502" s="5" t="str">
        <f t="shared" si="122"/>
        <v/>
      </c>
      <c r="S502" s="5" t="str">
        <f t="shared" si="123"/>
        <v/>
      </c>
      <c r="T502" s="5" t="str">
        <f t="shared" si="124"/>
        <v/>
      </c>
      <c r="U502" s="5" t="str">
        <f t="shared" si="125"/>
        <v/>
      </c>
      <c r="V502" s="5" t="str">
        <f t="shared" si="126"/>
        <v/>
      </c>
      <c r="W502" s="5" t="str">
        <f t="shared" si="127"/>
        <v/>
      </c>
    </row>
    <row r="503" spans="1:23" x14ac:dyDescent="0.25">
      <c r="A503" s="5" cm="1">
        <f t="array" ref="A503">ROUNDDOWN(
_xlfn.IFS(R503="Crafted",
L503*K503*M503*P503*S503,
R503="Inorganic",
L503*I503*M503*(N503+O503+P503)*Q503*S503,
R503="Organic",
L503*J503*M503*(N503+O503+P503)*S503,
TRUE,0),2)</f>
        <v>0</v>
      </c>
      <c r="B503" s="5" t="str">
        <f t="shared" si="114"/>
        <v/>
      </c>
      <c r="E503" s="17">
        <v>0</v>
      </c>
      <c r="F503" s="17">
        <v>0</v>
      </c>
      <c r="G503" s="17">
        <v>0</v>
      </c>
      <c r="I503" s="5" t="str">
        <f t="shared" si="115"/>
        <v/>
      </c>
      <c r="J503" s="5" t="str">
        <f t="shared" si="116"/>
        <v/>
      </c>
      <c r="K503" s="5" t="str">
        <f t="shared" si="117"/>
        <v/>
      </c>
      <c r="L503" s="5" t="str">
        <f t="shared" si="118"/>
        <v/>
      </c>
      <c r="M503" s="5">
        <f t="shared" si="128"/>
        <v>1</v>
      </c>
      <c r="N503" s="5">
        <f t="shared" si="119"/>
        <v>0</v>
      </c>
      <c r="O503" s="5">
        <f t="shared" si="120"/>
        <v>0</v>
      </c>
      <c r="P503" s="5">
        <f t="shared" si="121"/>
        <v>0</v>
      </c>
      <c r="Q503" s="5">
        <f t="shared" si="129"/>
        <v>2</v>
      </c>
      <c r="R503" s="5" t="str">
        <f t="shared" si="122"/>
        <v/>
      </c>
      <c r="S503" s="5" t="str">
        <f t="shared" si="123"/>
        <v/>
      </c>
      <c r="T503" s="5" t="str">
        <f t="shared" si="124"/>
        <v/>
      </c>
      <c r="U503" s="5" t="str">
        <f t="shared" si="125"/>
        <v/>
      </c>
      <c r="V503" s="5" t="str">
        <f t="shared" si="126"/>
        <v/>
      </c>
      <c r="W503" s="5" t="str">
        <f t="shared" si="127"/>
        <v/>
      </c>
    </row>
    <row r="504" spans="1:23" x14ac:dyDescent="0.25">
      <c r="A504" s="5" cm="1">
        <f t="array" ref="A504">ROUNDDOWN(
_xlfn.IFS(R504="Crafted",
L504*K504*M504*P504*S504,
R504="Inorganic",
L504*I504*M504*(N504+O504+P504)*Q504*S504,
R504="Organic",
L504*J504*M504*(N504+O504+P504)*S504,
TRUE,0),2)</f>
        <v>0</v>
      </c>
      <c r="B504" s="5" t="str">
        <f t="shared" si="114"/>
        <v/>
      </c>
      <c r="E504" s="17">
        <v>0</v>
      </c>
      <c r="F504" s="17">
        <v>0</v>
      </c>
      <c r="G504" s="17">
        <v>0</v>
      </c>
      <c r="I504" s="5" t="str">
        <f t="shared" si="115"/>
        <v/>
      </c>
      <c r="J504" s="5" t="str">
        <f t="shared" si="116"/>
        <v/>
      </c>
      <c r="K504" s="5" t="str">
        <f t="shared" si="117"/>
        <v/>
      </c>
      <c r="L504" s="5" t="str">
        <f t="shared" si="118"/>
        <v/>
      </c>
      <c r="M504" s="5">
        <f t="shared" si="128"/>
        <v>1</v>
      </c>
      <c r="N504" s="5">
        <f t="shared" si="119"/>
        <v>0</v>
      </c>
      <c r="O504" s="5">
        <f t="shared" si="120"/>
        <v>0</v>
      </c>
      <c r="P504" s="5">
        <f t="shared" si="121"/>
        <v>0</v>
      </c>
      <c r="Q504" s="5">
        <f t="shared" si="129"/>
        <v>2</v>
      </c>
      <c r="R504" s="5" t="str">
        <f t="shared" si="122"/>
        <v/>
      </c>
      <c r="S504" s="5" t="str">
        <f t="shared" si="123"/>
        <v/>
      </c>
      <c r="T504" s="5" t="str">
        <f t="shared" si="124"/>
        <v/>
      </c>
      <c r="U504" s="5" t="str">
        <f t="shared" si="125"/>
        <v/>
      </c>
      <c r="V504" s="5" t="str">
        <f t="shared" si="126"/>
        <v/>
      </c>
      <c r="W504" s="5" t="str">
        <f t="shared" si="127"/>
        <v/>
      </c>
    </row>
    <row r="505" spans="1:23" x14ac:dyDescent="0.25">
      <c r="A505" s="5" cm="1">
        <f t="array" ref="A505">ROUNDDOWN(
_xlfn.IFS(R505="Crafted",
L505*K505*M505*P505*S505,
R505="Inorganic",
L505*I505*M505*(N505+O505+P505)*Q505*S505,
R505="Organic",
L505*J505*M505*(N505+O505+P505)*S505,
TRUE,0),2)</f>
        <v>0</v>
      </c>
      <c r="B505" s="5" t="str">
        <f t="shared" si="114"/>
        <v/>
      </c>
      <c r="E505" s="17">
        <v>0</v>
      </c>
      <c r="F505" s="17">
        <v>0</v>
      </c>
      <c r="G505" s="17">
        <v>0</v>
      </c>
      <c r="I505" s="5" t="str">
        <f t="shared" si="115"/>
        <v/>
      </c>
      <c r="J505" s="5" t="str">
        <f t="shared" si="116"/>
        <v/>
      </c>
      <c r="K505" s="5" t="str">
        <f t="shared" si="117"/>
        <v/>
      </c>
      <c r="L505" s="5" t="str">
        <f t="shared" si="118"/>
        <v/>
      </c>
      <c r="M505" s="5">
        <f t="shared" si="128"/>
        <v>1</v>
      </c>
      <c r="N505" s="5">
        <f t="shared" si="119"/>
        <v>0</v>
      </c>
      <c r="O505" s="5">
        <f t="shared" si="120"/>
        <v>0</v>
      </c>
      <c r="P505" s="5">
        <f t="shared" si="121"/>
        <v>0</v>
      </c>
      <c r="Q505" s="5">
        <f t="shared" si="129"/>
        <v>2</v>
      </c>
      <c r="R505" s="5" t="str">
        <f t="shared" si="122"/>
        <v/>
      </c>
      <c r="S505" s="5" t="str">
        <f t="shared" si="123"/>
        <v/>
      </c>
      <c r="T505" s="5" t="str">
        <f t="shared" si="124"/>
        <v/>
      </c>
      <c r="U505" s="5" t="str">
        <f t="shared" si="125"/>
        <v/>
      </c>
      <c r="V505" s="5" t="str">
        <f t="shared" si="126"/>
        <v/>
      </c>
      <c r="W505" s="5" t="str">
        <f t="shared" si="127"/>
        <v/>
      </c>
    </row>
    <row r="506" spans="1:23" x14ac:dyDescent="0.25">
      <c r="A506" s="5" cm="1">
        <f t="array" ref="A506">ROUNDDOWN(
_xlfn.IFS(R506="Crafted",
L506*K506*M506*P506*S506,
R506="Inorganic",
L506*I506*M506*(N506+O506+P506)*Q506*S506,
R506="Organic",
L506*J506*M506*(N506+O506+P506)*S506,
TRUE,0),2)</f>
        <v>0</v>
      </c>
      <c r="B506" s="5" t="str">
        <f t="shared" si="114"/>
        <v/>
      </c>
      <c r="E506" s="17">
        <v>0</v>
      </c>
      <c r="F506" s="17">
        <v>0</v>
      </c>
      <c r="G506" s="17">
        <v>0</v>
      </c>
      <c r="I506" s="5" t="str">
        <f t="shared" si="115"/>
        <v/>
      </c>
      <c r="J506" s="5" t="str">
        <f t="shared" si="116"/>
        <v/>
      </c>
      <c r="K506" s="5" t="str">
        <f t="shared" si="117"/>
        <v/>
      </c>
      <c r="L506" s="5" t="str">
        <f t="shared" si="118"/>
        <v/>
      </c>
      <c r="M506" s="5">
        <f t="shared" si="128"/>
        <v>1</v>
      </c>
      <c r="N506" s="5">
        <f t="shared" si="119"/>
        <v>0</v>
      </c>
      <c r="O506" s="5">
        <f t="shared" si="120"/>
        <v>0</v>
      </c>
      <c r="P506" s="5">
        <f t="shared" si="121"/>
        <v>0</v>
      </c>
      <c r="Q506" s="5">
        <f t="shared" si="129"/>
        <v>2</v>
      </c>
      <c r="R506" s="5" t="str">
        <f t="shared" si="122"/>
        <v/>
      </c>
      <c r="S506" s="5" t="str">
        <f t="shared" si="123"/>
        <v/>
      </c>
      <c r="T506" s="5" t="str">
        <f t="shared" si="124"/>
        <v/>
      </c>
      <c r="U506" s="5" t="str">
        <f t="shared" si="125"/>
        <v/>
      </c>
      <c r="V506" s="5" t="str">
        <f t="shared" si="126"/>
        <v/>
      </c>
      <c r="W506" s="5" t="str">
        <f t="shared" si="127"/>
        <v/>
      </c>
    </row>
    <row r="507" spans="1:23" x14ac:dyDescent="0.25">
      <c r="A507" s="5" cm="1">
        <f t="array" ref="A507">ROUNDDOWN(
_xlfn.IFS(R507="Crafted",
L507*K507*M507*P507*S507,
R507="Inorganic",
L507*I507*M507*(N507+O507+P507)*Q507*S507,
R507="Organic",
L507*J507*M507*(N507+O507+P507)*S507,
TRUE,0),2)</f>
        <v>0</v>
      </c>
      <c r="B507" s="5" t="str">
        <f t="shared" si="114"/>
        <v/>
      </c>
      <c r="E507" s="17">
        <v>0</v>
      </c>
      <c r="F507" s="17">
        <v>0</v>
      </c>
      <c r="G507" s="17">
        <v>0</v>
      </c>
      <c r="I507" s="5" t="str">
        <f t="shared" si="115"/>
        <v/>
      </c>
      <c r="J507" s="5" t="str">
        <f t="shared" si="116"/>
        <v/>
      </c>
      <c r="K507" s="5" t="str">
        <f t="shared" si="117"/>
        <v/>
      </c>
      <c r="L507" s="5" t="str">
        <f t="shared" si="118"/>
        <v/>
      </c>
      <c r="M507" s="5">
        <f t="shared" si="128"/>
        <v>1</v>
      </c>
      <c r="N507" s="5">
        <f t="shared" si="119"/>
        <v>0</v>
      </c>
      <c r="O507" s="5">
        <f t="shared" si="120"/>
        <v>0</v>
      </c>
      <c r="P507" s="5">
        <f t="shared" si="121"/>
        <v>0</v>
      </c>
      <c r="Q507" s="5">
        <f t="shared" si="129"/>
        <v>2</v>
      </c>
      <c r="R507" s="5" t="str">
        <f t="shared" si="122"/>
        <v/>
      </c>
      <c r="S507" s="5" t="str">
        <f t="shared" si="123"/>
        <v/>
      </c>
      <c r="T507" s="5" t="str">
        <f t="shared" si="124"/>
        <v/>
      </c>
      <c r="U507" s="5" t="str">
        <f t="shared" si="125"/>
        <v/>
      </c>
      <c r="V507" s="5" t="str">
        <f t="shared" si="126"/>
        <v/>
      </c>
      <c r="W507" s="5" t="str">
        <f t="shared" si="127"/>
        <v/>
      </c>
    </row>
    <row r="508" spans="1:23" x14ac:dyDescent="0.25">
      <c r="A508" s="5" cm="1">
        <f t="array" ref="A508">ROUNDDOWN(
_xlfn.IFS(R508="Crafted",
L508*K508*M508*P508*S508,
R508="Inorganic",
L508*I508*M508*(N508+O508+P508)*Q508*S508,
R508="Organic",
L508*J508*M508*(N508+O508+P508)*S508,
TRUE,0),2)</f>
        <v>0</v>
      </c>
      <c r="B508" s="5" t="str">
        <f t="shared" si="114"/>
        <v/>
      </c>
      <c r="E508" s="17">
        <v>0</v>
      </c>
      <c r="F508" s="17">
        <v>0</v>
      </c>
      <c r="G508" s="17">
        <v>0</v>
      </c>
      <c r="I508" s="5" t="str">
        <f t="shared" si="115"/>
        <v/>
      </c>
      <c r="J508" s="5" t="str">
        <f t="shared" si="116"/>
        <v/>
      </c>
      <c r="K508" s="5" t="str">
        <f t="shared" si="117"/>
        <v/>
      </c>
      <c r="L508" s="5" t="str">
        <f t="shared" si="118"/>
        <v/>
      </c>
      <c r="M508" s="5">
        <f t="shared" si="128"/>
        <v>1</v>
      </c>
      <c r="N508" s="5">
        <f t="shared" si="119"/>
        <v>0</v>
      </c>
      <c r="O508" s="5">
        <f t="shared" si="120"/>
        <v>0</v>
      </c>
      <c r="P508" s="5">
        <f t="shared" si="121"/>
        <v>0</v>
      </c>
      <c r="Q508" s="5">
        <f t="shared" si="129"/>
        <v>2</v>
      </c>
      <c r="R508" s="5" t="str">
        <f t="shared" si="122"/>
        <v/>
      </c>
      <c r="S508" s="5" t="str">
        <f t="shared" si="123"/>
        <v/>
      </c>
      <c r="T508" s="5" t="str">
        <f t="shared" si="124"/>
        <v/>
      </c>
      <c r="U508" s="5" t="str">
        <f t="shared" si="125"/>
        <v/>
      </c>
      <c r="V508" s="5" t="str">
        <f t="shared" si="126"/>
        <v/>
      </c>
      <c r="W508" s="5" t="str">
        <f t="shared" si="127"/>
        <v/>
      </c>
    </row>
    <row r="509" spans="1:23" x14ac:dyDescent="0.25">
      <c r="A509" s="5" cm="1">
        <f t="array" ref="A509">ROUNDDOWN(
_xlfn.IFS(R509="Crafted",
L509*K509*M509*P509*S509,
R509="Inorganic",
L509*I509*M509*(N509+O509+P509)*Q509*S509,
R509="Organic",
L509*J509*M509*(N509+O509+P509)*S509,
TRUE,0),2)</f>
        <v>0</v>
      </c>
      <c r="B509" s="5" t="str">
        <f t="shared" si="114"/>
        <v/>
      </c>
      <c r="E509" s="17">
        <v>0</v>
      </c>
      <c r="F509" s="17">
        <v>0</v>
      </c>
      <c r="G509" s="17">
        <v>0</v>
      </c>
      <c r="I509" s="5" t="str">
        <f t="shared" si="115"/>
        <v/>
      </c>
      <c r="J509" s="5" t="str">
        <f t="shared" si="116"/>
        <v/>
      </c>
      <c r="K509" s="5" t="str">
        <f t="shared" si="117"/>
        <v/>
      </c>
      <c r="L509" s="5" t="str">
        <f t="shared" si="118"/>
        <v/>
      </c>
      <c r="M509" s="5">
        <f t="shared" si="128"/>
        <v>1</v>
      </c>
      <c r="N509" s="5">
        <f t="shared" si="119"/>
        <v>0</v>
      </c>
      <c r="O509" s="5">
        <f t="shared" si="120"/>
        <v>0</v>
      </c>
      <c r="P509" s="5">
        <f t="shared" si="121"/>
        <v>0</v>
      </c>
      <c r="Q509" s="5">
        <f t="shared" si="129"/>
        <v>2</v>
      </c>
      <c r="R509" s="5" t="str">
        <f t="shared" si="122"/>
        <v/>
      </c>
      <c r="S509" s="5" t="str">
        <f t="shared" si="123"/>
        <v/>
      </c>
      <c r="T509" s="5" t="str">
        <f t="shared" si="124"/>
        <v/>
      </c>
      <c r="U509" s="5" t="str">
        <f t="shared" si="125"/>
        <v/>
      </c>
      <c r="V509" s="5" t="str">
        <f t="shared" si="126"/>
        <v/>
      </c>
      <c r="W509" s="5" t="str">
        <f t="shared" si="127"/>
        <v/>
      </c>
    </row>
    <row r="510" spans="1:23" x14ac:dyDescent="0.25">
      <c r="A510" s="5" cm="1">
        <f t="array" ref="A510">ROUNDDOWN(
_xlfn.IFS(R510="Crafted",
L510*K510*M510*P510*S510,
R510="Inorganic",
L510*I510*M510*(N510+O510+P510)*Q510*S510,
R510="Organic",
L510*J510*M510*(N510+O510+P510)*S510,
TRUE,0),2)</f>
        <v>0</v>
      </c>
      <c r="B510" s="5" t="str">
        <f t="shared" si="114"/>
        <v/>
      </c>
      <c r="E510" s="17">
        <v>0</v>
      </c>
      <c r="F510" s="17">
        <v>0</v>
      </c>
      <c r="G510" s="17">
        <v>0</v>
      </c>
      <c r="I510" s="5" t="str">
        <f t="shared" si="115"/>
        <v/>
      </c>
      <c r="J510" s="5" t="str">
        <f t="shared" si="116"/>
        <v/>
      </c>
      <c r="K510" s="5" t="str">
        <f t="shared" si="117"/>
        <v/>
      </c>
      <c r="L510" s="5" t="str">
        <f t="shared" si="118"/>
        <v/>
      </c>
      <c r="M510" s="5">
        <f t="shared" si="128"/>
        <v>1</v>
      </c>
      <c r="N510" s="5">
        <f t="shared" si="119"/>
        <v>0</v>
      </c>
      <c r="O510" s="5">
        <f t="shared" si="120"/>
        <v>0</v>
      </c>
      <c r="P510" s="5">
        <f t="shared" si="121"/>
        <v>0</v>
      </c>
      <c r="Q510" s="5">
        <f t="shared" si="129"/>
        <v>2</v>
      </c>
      <c r="R510" s="5" t="str">
        <f t="shared" si="122"/>
        <v/>
      </c>
      <c r="S510" s="5" t="str">
        <f t="shared" si="123"/>
        <v/>
      </c>
      <c r="T510" s="5" t="str">
        <f t="shared" si="124"/>
        <v/>
      </c>
      <c r="U510" s="5" t="str">
        <f t="shared" si="125"/>
        <v/>
      </c>
      <c r="V510" s="5" t="str">
        <f t="shared" si="126"/>
        <v/>
      </c>
      <c r="W510" s="5" t="str">
        <f t="shared" si="127"/>
        <v/>
      </c>
    </row>
    <row r="511" spans="1:23" x14ac:dyDescent="0.25">
      <c r="A511" s="5" cm="1">
        <f t="array" ref="A511">ROUNDDOWN(
_xlfn.IFS(R511="Crafted",
L511*K511*M511*P511*S511,
R511="Inorganic",
L511*I511*M511*(N511+O511+P511)*Q511*S511,
R511="Organic",
L511*J511*M511*(N511+O511+P511)*S511,
TRUE,0),2)</f>
        <v>0</v>
      </c>
      <c r="B511" s="5" t="str">
        <f t="shared" si="114"/>
        <v/>
      </c>
      <c r="E511" s="17">
        <v>0</v>
      </c>
      <c r="F511" s="17">
        <v>0</v>
      </c>
      <c r="G511" s="17">
        <v>0</v>
      </c>
      <c r="I511" s="5" t="str">
        <f t="shared" si="115"/>
        <v/>
      </c>
      <c r="J511" s="5" t="str">
        <f t="shared" si="116"/>
        <v/>
      </c>
      <c r="K511" s="5" t="str">
        <f t="shared" si="117"/>
        <v/>
      </c>
      <c r="L511" s="5" t="str">
        <f t="shared" si="118"/>
        <v/>
      </c>
      <c r="M511" s="5">
        <f t="shared" si="128"/>
        <v>1</v>
      </c>
      <c r="N511" s="5">
        <f t="shared" si="119"/>
        <v>0</v>
      </c>
      <c r="O511" s="5">
        <f t="shared" si="120"/>
        <v>0</v>
      </c>
      <c r="P511" s="5">
        <f t="shared" si="121"/>
        <v>0</v>
      </c>
      <c r="Q511" s="5">
        <f t="shared" si="129"/>
        <v>2</v>
      </c>
      <c r="R511" s="5" t="str">
        <f t="shared" si="122"/>
        <v/>
      </c>
      <c r="S511" s="5" t="str">
        <f t="shared" si="123"/>
        <v/>
      </c>
      <c r="T511" s="5" t="str">
        <f t="shared" si="124"/>
        <v/>
      </c>
      <c r="U511" s="5" t="str">
        <f t="shared" si="125"/>
        <v/>
      </c>
      <c r="V511" s="5" t="str">
        <f t="shared" si="126"/>
        <v/>
      </c>
      <c r="W511" s="5" t="str">
        <f t="shared" si="127"/>
        <v/>
      </c>
    </row>
    <row r="512" spans="1:23" x14ac:dyDescent="0.25">
      <c r="A512" s="5" cm="1">
        <f t="array" ref="A512">ROUNDDOWN(
_xlfn.IFS(R512="Crafted",
L512*K512*M512*P512*S512,
R512="Inorganic",
L512*I512*M512*(N512+O512+P512)*Q512*S512,
R512="Organic",
L512*J512*M512*(N512+O512+P512)*S512,
TRUE,0),2)</f>
        <v>0</v>
      </c>
      <c r="B512" s="5" t="str">
        <f t="shared" si="114"/>
        <v/>
      </c>
      <c r="E512" s="17">
        <v>0</v>
      </c>
      <c r="F512" s="17">
        <v>0</v>
      </c>
      <c r="G512" s="17">
        <v>0</v>
      </c>
      <c r="I512" s="5" t="str">
        <f t="shared" si="115"/>
        <v/>
      </c>
      <c r="J512" s="5" t="str">
        <f t="shared" si="116"/>
        <v/>
      </c>
      <c r="K512" s="5" t="str">
        <f t="shared" si="117"/>
        <v/>
      </c>
      <c r="L512" s="5" t="str">
        <f t="shared" si="118"/>
        <v/>
      </c>
      <c r="M512" s="5">
        <f t="shared" si="128"/>
        <v>1</v>
      </c>
      <c r="N512" s="5">
        <f t="shared" si="119"/>
        <v>0</v>
      </c>
      <c r="O512" s="5">
        <f t="shared" si="120"/>
        <v>0</v>
      </c>
      <c r="P512" s="5">
        <f t="shared" si="121"/>
        <v>0</v>
      </c>
      <c r="Q512" s="5">
        <f t="shared" si="129"/>
        <v>2</v>
      </c>
      <c r="R512" s="5" t="str">
        <f t="shared" si="122"/>
        <v/>
      </c>
      <c r="S512" s="5" t="str">
        <f t="shared" si="123"/>
        <v/>
      </c>
      <c r="T512" s="5" t="str">
        <f t="shared" si="124"/>
        <v/>
      </c>
      <c r="U512" s="5" t="str">
        <f t="shared" si="125"/>
        <v/>
      </c>
      <c r="V512" s="5" t="str">
        <f t="shared" si="126"/>
        <v/>
      </c>
      <c r="W512" s="5" t="str">
        <f t="shared" si="127"/>
        <v/>
      </c>
    </row>
    <row r="513" spans="1:23" x14ac:dyDescent="0.25">
      <c r="A513" s="5" cm="1">
        <f t="array" ref="A513">ROUNDDOWN(
_xlfn.IFS(R513="Crafted",
L513*K513*M513*P513*S513,
R513="Inorganic",
L513*I513*M513*(N513+O513+P513)*Q513*S513,
R513="Organic",
L513*J513*M513*(N513+O513+P513)*S513,
TRUE,0),2)</f>
        <v>0</v>
      </c>
      <c r="B513" s="5" t="str">
        <f t="shared" si="114"/>
        <v/>
      </c>
      <c r="E513" s="17">
        <v>0</v>
      </c>
      <c r="F513" s="17">
        <v>0</v>
      </c>
      <c r="G513" s="17">
        <v>0</v>
      </c>
      <c r="I513" s="5" t="str">
        <f t="shared" si="115"/>
        <v/>
      </c>
      <c r="J513" s="5" t="str">
        <f t="shared" si="116"/>
        <v/>
      </c>
      <c r="K513" s="5" t="str">
        <f t="shared" si="117"/>
        <v/>
      </c>
      <c r="L513" s="5" t="str">
        <f t="shared" si="118"/>
        <v/>
      </c>
      <c r="M513" s="5">
        <f t="shared" si="128"/>
        <v>1</v>
      </c>
      <c r="N513" s="5">
        <f t="shared" si="119"/>
        <v>0</v>
      </c>
      <c r="O513" s="5">
        <f t="shared" si="120"/>
        <v>0</v>
      </c>
      <c r="P513" s="5">
        <f t="shared" si="121"/>
        <v>0</v>
      </c>
      <c r="Q513" s="5">
        <f t="shared" si="129"/>
        <v>2</v>
      </c>
      <c r="R513" s="5" t="str">
        <f t="shared" si="122"/>
        <v/>
      </c>
      <c r="S513" s="5" t="str">
        <f t="shared" si="123"/>
        <v/>
      </c>
      <c r="T513" s="5" t="str">
        <f t="shared" si="124"/>
        <v/>
      </c>
      <c r="U513" s="5" t="str">
        <f t="shared" si="125"/>
        <v/>
      </c>
      <c r="V513" s="5" t="str">
        <f t="shared" si="126"/>
        <v/>
      </c>
      <c r="W513" s="5" t="str">
        <f t="shared" si="127"/>
        <v/>
      </c>
    </row>
    <row r="514" spans="1:23" x14ac:dyDescent="0.25">
      <c r="A514" s="5" cm="1">
        <f t="array" ref="A514">ROUNDDOWN(
_xlfn.IFS(R514="Crafted",
L514*K514*M514*P514*S514,
R514="Inorganic",
L514*I514*M514*(N514+O514+P514)*Q514*S514,
R514="Organic",
L514*J514*M514*(N514+O514+P514)*S514,
TRUE,0),2)</f>
        <v>0</v>
      </c>
      <c r="B514" s="5" t="str">
        <f t="shared" si="114"/>
        <v/>
      </c>
      <c r="E514" s="17">
        <v>0</v>
      </c>
      <c r="F514" s="17">
        <v>0</v>
      </c>
      <c r="G514" s="17">
        <v>0</v>
      </c>
      <c r="I514" s="5" t="str">
        <f t="shared" si="115"/>
        <v/>
      </c>
      <c r="J514" s="5" t="str">
        <f t="shared" si="116"/>
        <v/>
      </c>
      <c r="K514" s="5" t="str">
        <f t="shared" si="117"/>
        <v/>
      </c>
      <c r="L514" s="5" t="str">
        <f t="shared" si="118"/>
        <v/>
      </c>
      <c r="M514" s="5">
        <f t="shared" si="128"/>
        <v>1</v>
      </c>
      <c r="N514" s="5">
        <f t="shared" si="119"/>
        <v>0</v>
      </c>
      <c r="O514" s="5">
        <f t="shared" si="120"/>
        <v>0</v>
      </c>
      <c r="P514" s="5">
        <f t="shared" si="121"/>
        <v>0</v>
      </c>
      <c r="Q514" s="5">
        <f t="shared" si="129"/>
        <v>2</v>
      </c>
      <c r="R514" s="5" t="str">
        <f t="shared" si="122"/>
        <v/>
      </c>
      <c r="S514" s="5" t="str">
        <f t="shared" si="123"/>
        <v/>
      </c>
      <c r="T514" s="5" t="str">
        <f t="shared" si="124"/>
        <v/>
      </c>
      <c r="U514" s="5" t="str">
        <f t="shared" si="125"/>
        <v/>
      </c>
      <c r="V514" s="5" t="str">
        <f t="shared" si="126"/>
        <v/>
      </c>
      <c r="W514" s="5" t="str">
        <f t="shared" si="127"/>
        <v/>
      </c>
    </row>
    <row r="515" spans="1:23" x14ac:dyDescent="0.25">
      <c r="A515" s="5" cm="1">
        <f t="array" ref="A515">ROUNDDOWN(
_xlfn.IFS(R515="Crafted",
L515*K515*M515*P515*S515,
R515="Inorganic",
L515*I515*M515*(N515+O515+P515)*Q515*S515,
R515="Organic",
L515*J515*M515*(N515+O515+P515)*S515,
TRUE,0),2)</f>
        <v>0</v>
      </c>
      <c r="B515" s="5" t="str">
        <f t="shared" si="114"/>
        <v/>
      </c>
      <c r="E515" s="17">
        <v>0</v>
      </c>
      <c r="F515" s="17">
        <v>0</v>
      </c>
      <c r="G515" s="17">
        <v>0</v>
      </c>
      <c r="I515" s="5" t="str">
        <f t="shared" si="115"/>
        <v/>
      </c>
      <c r="J515" s="5" t="str">
        <f t="shared" si="116"/>
        <v/>
      </c>
      <c r="K515" s="5" t="str">
        <f t="shared" si="117"/>
        <v/>
      </c>
      <c r="L515" s="5" t="str">
        <f t="shared" si="118"/>
        <v/>
      </c>
      <c r="M515" s="5">
        <f t="shared" si="128"/>
        <v>1</v>
      </c>
      <c r="N515" s="5">
        <f t="shared" si="119"/>
        <v>0</v>
      </c>
      <c r="O515" s="5">
        <f t="shared" si="120"/>
        <v>0</v>
      </c>
      <c r="P515" s="5">
        <f t="shared" si="121"/>
        <v>0</v>
      </c>
      <c r="Q515" s="5">
        <f t="shared" si="129"/>
        <v>2</v>
      </c>
      <c r="R515" s="5" t="str">
        <f t="shared" si="122"/>
        <v/>
      </c>
      <c r="S515" s="5" t="str">
        <f t="shared" si="123"/>
        <v/>
      </c>
      <c r="T515" s="5" t="str">
        <f t="shared" si="124"/>
        <v/>
      </c>
      <c r="U515" s="5" t="str">
        <f t="shared" si="125"/>
        <v/>
      </c>
      <c r="V515" s="5" t="str">
        <f t="shared" si="126"/>
        <v/>
      </c>
      <c r="W515" s="5" t="str">
        <f t="shared" si="127"/>
        <v/>
      </c>
    </row>
    <row r="516" spans="1:23" x14ac:dyDescent="0.25">
      <c r="A516" s="5" cm="1">
        <f t="array" ref="A516">ROUNDDOWN(
_xlfn.IFS(R516="Crafted",
L516*K516*M516*P516*S516,
R516="Inorganic",
L516*I516*M516*(N516+O516+P516)*Q516*S516,
R516="Organic",
L516*J516*M516*(N516+O516+P516)*S516,
TRUE,0),2)</f>
        <v>0</v>
      </c>
      <c r="B516" s="5" t="str">
        <f t="shared" ref="B516:B579" si="130">IF(D516="","",VLOOKUP(D516,resource_list,7,FALSE))</f>
        <v/>
      </c>
      <c r="E516" s="17">
        <v>0</v>
      </c>
      <c r="F516" s="17">
        <v>0</v>
      </c>
      <c r="G516" s="17">
        <v>0</v>
      </c>
      <c r="I516" s="5" t="str">
        <f t="shared" ref="I516:I579" si="131">IF($C516="","",IF(VLOOKUP($C516,locations_outposts,5,FALSE)&gt;0, 1.1^VLOOKUP($C516,locations_outposts,5,FALSE),1))</f>
        <v/>
      </c>
      <c r="J516" s="5" t="str">
        <f t="shared" ref="J516:J579" si="132">IF($C516="","",IF(VLOOKUP($C516,locations_outposts,6,FALSE)&gt;0, 1.1^VLOOKUP($C516,locations_outposts,6,FALSE),1))</f>
        <v/>
      </c>
      <c r="K516" s="5" t="str">
        <f t="shared" ref="K516:K579" si="133">IF($C516="","",IF(VLOOKUP($C516,locations_outposts,7,FALSE)&gt;0, 1.1^VLOOKUP($C516,locations_outposts,7,FALSE),1))</f>
        <v/>
      </c>
      <c r="L516" s="5" t="str">
        <f t="shared" ref="L516:L579" si="134">IF($C516="","",IF(VLOOKUP($C516,locations_outposts,8,FALSE)&gt;0, 1.05^VLOOKUP($C516,locations_outposts,8,FALSE),1))</f>
        <v/>
      </c>
      <c r="M516" s="5">
        <f t="shared" si="128"/>
        <v>1</v>
      </c>
      <c r="N516" s="5">
        <f t="shared" ref="N516:N579" si="135">IF(D516="",0,VLOOKUP(D516,resource_list,2,FALSE)*E516)</f>
        <v>0</v>
      </c>
      <c r="O516" s="5">
        <f t="shared" ref="O516:O579" si="136">IF(D516="",0,VLOOKUP(D516,resource_list,3,FALSE)*F516)</f>
        <v>0</v>
      </c>
      <c r="P516" s="5">
        <f t="shared" ref="P516:P579" si="137">IF(D516="",0,VLOOKUP(D516,resource_list,4,FALSE)*G516)</f>
        <v>0</v>
      </c>
      <c r="Q516" s="5">
        <f t="shared" si="129"/>
        <v>2</v>
      </c>
      <c r="R516" s="5" t="str">
        <f t="shared" ref="R516:R579" si="138">IF(D516="","",VLOOKUP(D516,resource_list,5,FALSE))</f>
        <v/>
      </c>
      <c r="S516" s="5" t="str">
        <f t="shared" ref="S516:S579" si="139">IF(C516="", "",  IF(VLOOKUP(C516,locations_outposts,9,FALSE)="No", 1, 1.1))</f>
        <v/>
      </c>
      <c r="T516" s="5" t="str">
        <f t="shared" ref="T516:T579" si="140">IF($C516&lt;&gt;"",VLOOKUP($C516,locations_outposts,2,FALSE),"")</f>
        <v/>
      </c>
      <c r="U516" s="5" t="str">
        <f t="shared" ref="U516:U579" si="141">IF($C516&lt;&gt;"",VLOOKUP($C516,locations_outposts,3,FALSE),"")</f>
        <v/>
      </c>
      <c r="V516" s="5" t="str">
        <f t="shared" ref="V516:V579" si="142">IF($C516&lt;&gt;"",VLOOKUP($C516,locations_outposts,4,FALSE),"")</f>
        <v/>
      </c>
      <c r="W516" s="5" t="str">
        <f t="shared" ref="W516:W579" si="143">IF(C516&lt;&gt;"",IF(D516&lt;&gt;"",_xlfn.CONCAT(C516," - ",D516),""),"")</f>
        <v/>
      </c>
    </row>
    <row r="517" spans="1:23" x14ac:dyDescent="0.25">
      <c r="A517" s="5" cm="1">
        <f t="array" ref="A517">ROUNDDOWN(
_xlfn.IFS(R517="Crafted",
L517*K517*M517*P517*S517,
R517="Inorganic",
L517*I517*M517*(N517+O517+P517)*Q517*S517,
R517="Organic",
L517*J517*M517*(N517+O517+P517)*S517,
TRUE,0),2)</f>
        <v>0</v>
      </c>
      <c r="B517" s="5" t="str">
        <f t="shared" si="130"/>
        <v/>
      </c>
      <c r="E517" s="17">
        <v>0</v>
      </c>
      <c r="F517" s="17">
        <v>0</v>
      </c>
      <c r="G517" s="17">
        <v>0</v>
      </c>
      <c r="I517" s="5" t="str">
        <f t="shared" si="131"/>
        <v/>
      </c>
      <c r="J517" s="5" t="str">
        <f t="shared" si="132"/>
        <v/>
      </c>
      <c r="K517" s="5" t="str">
        <f t="shared" si="133"/>
        <v/>
      </c>
      <c r="L517" s="5" t="str">
        <f t="shared" si="134"/>
        <v/>
      </c>
      <c r="M517" s="5">
        <f t="shared" si="128"/>
        <v>1</v>
      </c>
      <c r="N517" s="5">
        <f t="shared" si="135"/>
        <v>0</v>
      </c>
      <c r="O517" s="5">
        <f t="shared" si="136"/>
        <v>0</v>
      </c>
      <c r="P517" s="5">
        <f t="shared" si="137"/>
        <v>0</v>
      </c>
      <c r="Q517" s="5">
        <f t="shared" si="129"/>
        <v>2</v>
      </c>
      <c r="R517" s="5" t="str">
        <f t="shared" si="138"/>
        <v/>
      </c>
      <c r="S517" s="5" t="str">
        <f t="shared" si="139"/>
        <v/>
      </c>
      <c r="T517" s="5" t="str">
        <f t="shared" si="140"/>
        <v/>
      </c>
      <c r="U517" s="5" t="str">
        <f t="shared" si="141"/>
        <v/>
      </c>
      <c r="V517" s="5" t="str">
        <f t="shared" si="142"/>
        <v/>
      </c>
      <c r="W517" s="5" t="str">
        <f t="shared" si="143"/>
        <v/>
      </c>
    </row>
    <row r="518" spans="1:23" x14ac:dyDescent="0.25">
      <c r="A518" s="5" cm="1">
        <f t="array" ref="A518">ROUNDDOWN(
_xlfn.IFS(R518="Crafted",
L518*K518*M518*P518*S518,
R518="Inorganic",
L518*I518*M518*(N518+O518+P518)*Q518*S518,
R518="Organic",
L518*J518*M518*(N518+O518+P518)*S518,
TRUE,0),2)</f>
        <v>0</v>
      </c>
      <c r="B518" s="5" t="str">
        <f t="shared" si="130"/>
        <v/>
      </c>
      <c r="E518" s="17">
        <v>0</v>
      </c>
      <c r="F518" s="17">
        <v>0</v>
      </c>
      <c r="G518" s="17">
        <v>0</v>
      </c>
      <c r="I518" s="5" t="str">
        <f t="shared" si="131"/>
        <v/>
      </c>
      <c r="J518" s="5" t="str">
        <f t="shared" si="132"/>
        <v/>
      </c>
      <c r="K518" s="5" t="str">
        <f t="shared" si="133"/>
        <v/>
      </c>
      <c r="L518" s="5" t="str">
        <f t="shared" si="134"/>
        <v/>
      </c>
      <c r="M518" s="5">
        <f t="shared" si="128"/>
        <v>1</v>
      </c>
      <c r="N518" s="5">
        <f t="shared" si="135"/>
        <v>0</v>
      </c>
      <c r="O518" s="5">
        <f t="shared" si="136"/>
        <v>0</v>
      </c>
      <c r="P518" s="5">
        <f t="shared" si="137"/>
        <v>0</v>
      </c>
      <c r="Q518" s="5">
        <f t="shared" si="129"/>
        <v>2</v>
      </c>
      <c r="R518" s="5" t="str">
        <f t="shared" si="138"/>
        <v/>
      </c>
      <c r="S518" s="5" t="str">
        <f t="shared" si="139"/>
        <v/>
      </c>
      <c r="T518" s="5" t="str">
        <f t="shared" si="140"/>
        <v/>
      </c>
      <c r="U518" s="5" t="str">
        <f t="shared" si="141"/>
        <v/>
      </c>
      <c r="V518" s="5" t="str">
        <f t="shared" si="142"/>
        <v/>
      </c>
      <c r="W518" s="5" t="str">
        <f t="shared" si="143"/>
        <v/>
      </c>
    </row>
    <row r="519" spans="1:23" x14ac:dyDescent="0.25">
      <c r="A519" s="5" cm="1">
        <f t="array" ref="A519">ROUNDDOWN(
_xlfn.IFS(R519="Crafted",
L519*K519*M519*P519*S519,
R519="Inorganic",
L519*I519*M519*(N519+O519+P519)*Q519*S519,
R519="Organic",
L519*J519*M519*(N519+O519+P519)*S519,
TRUE,0),2)</f>
        <v>0</v>
      </c>
      <c r="B519" s="5" t="str">
        <f t="shared" si="130"/>
        <v/>
      </c>
      <c r="E519" s="17">
        <v>0</v>
      </c>
      <c r="F519" s="17">
        <v>0</v>
      </c>
      <c r="G519" s="17">
        <v>0</v>
      </c>
      <c r="I519" s="5" t="str">
        <f t="shared" si="131"/>
        <v/>
      </c>
      <c r="J519" s="5" t="str">
        <f t="shared" si="132"/>
        <v/>
      </c>
      <c r="K519" s="5" t="str">
        <f t="shared" si="133"/>
        <v/>
      </c>
      <c r="L519" s="5" t="str">
        <f t="shared" si="134"/>
        <v/>
      </c>
      <c r="M519" s="5">
        <f t="shared" si="128"/>
        <v>1</v>
      </c>
      <c r="N519" s="5">
        <f t="shared" si="135"/>
        <v>0</v>
      </c>
      <c r="O519" s="5">
        <f t="shared" si="136"/>
        <v>0</v>
      </c>
      <c r="P519" s="5">
        <f t="shared" si="137"/>
        <v>0</v>
      </c>
      <c r="Q519" s="5">
        <f t="shared" si="129"/>
        <v>2</v>
      </c>
      <c r="R519" s="5" t="str">
        <f t="shared" si="138"/>
        <v/>
      </c>
      <c r="S519" s="5" t="str">
        <f t="shared" si="139"/>
        <v/>
      </c>
      <c r="T519" s="5" t="str">
        <f t="shared" si="140"/>
        <v/>
      </c>
      <c r="U519" s="5" t="str">
        <f t="shared" si="141"/>
        <v/>
      </c>
      <c r="V519" s="5" t="str">
        <f t="shared" si="142"/>
        <v/>
      </c>
      <c r="W519" s="5" t="str">
        <f t="shared" si="143"/>
        <v/>
      </c>
    </row>
    <row r="520" spans="1:23" x14ac:dyDescent="0.25">
      <c r="A520" s="5" cm="1">
        <f t="array" ref="A520">ROUNDDOWN(
_xlfn.IFS(R520="Crafted",
L520*K520*M520*P520*S520,
R520="Inorganic",
L520*I520*M520*(N520+O520+P520)*Q520*S520,
R520="Organic",
L520*J520*M520*(N520+O520+P520)*S520,
TRUE,0),2)</f>
        <v>0</v>
      </c>
      <c r="B520" s="5" t="str">
        <f t="shared" si="130"/>
        <v/>
      </c>
      <c r="E520" s="17">
        <v>0</v>
      </c>
      <c r="F520" s="17">
        <v>0</v>
      </c>
      <c r="G520" s="17">
        <v>0</v>
      </c>
      <c r="I520" s="5" t="str">
        <f t="shared" si="131"/>
        <v/>
      </c>
      <c r="J520" s="5" t="str">
        <f t="shared" si="132"/>
        <v/>
      </c>
      <c r="K520" s="5" t="str">
        <f t="shared" si="133"/>
        <v/>
      </c>
      <c r="L520" s="5" t="str">
        <f t="shared" si="134"/>
        <v/>
      </c>
      <c r="M520" s="5">
        <f t="shared" si="128"/>
        <v>1</v>
      </c>
      <c r="N520" s="5">
        <f t="shared" si="135"/>
        <v>0</v>
      </c>
      <c r="O520" s="5">
        <f t="shared" si="136"/>
        <v>0</v>
      </c>
      <c r="P520" s="5">
        <f t="shared" si="137"/>
        <v>0</v>
      </c>
      <c r="Q520" s="5">
        <f t="shared" si="129"/>
        <v>2</v>
      </c>
      <c r="R520" s="5" t="str">
        <f t="shared" si="138"/>
        <v/>
      </c>
      <c r="S520" s="5" t="str">
        <f t="shared" si="139"/>
        <v/>
      </c>
      <c r="T520" s="5" t="str">
        <f t="shared" si="140"/>
        <v/>
      </c>
      <c r="U520" s="5" t="str">
        <f t="shared" si="141"/>
        <v/>
      </c>
      <c r="V520" s="5" t="str">
        <f t="shared" si="142"/>
        <v/>
      </c>
      <c r="W520" s="5" t="str">
        <f t="shared" si="143"/>
        <v/>
      </c>
    </row>
    <row r="521" spans="1:23" x14ac:dyDescent="0.25">
      <c r="A521" s="5" cm="1">
        <f t="array" ref="A521">ROUNDDOWN(
_xlfn.IFS(R521="Crafted",
L521*K521*M521*P521*S521,
R521="Inorganic",
L521*I521*M521*(N521+O521+P521)*Q521*S521,
R521="Organic",
L521*J521*M521*(N521+O521+P521)*S521,
TRUE,0),2)</f>
        <v>0</v>
      </c>
      <c r="B521" s="5" t="str">
        <f t="shared" si="130"/>
        <v/>
      </c>
      <c r="E521" s="17">
        <v>0</v>
      </c>
      <c r="F521" s="17">
        <v>0</v>
      </c>
      <c r="G521" s="17">
        <v>0</v>
      </c>
      <c r="I521" s="5" t="str">
        <f t="shared" si="131"/>
        <v/>
      </c>
      <c r="J521" s="5" t="str">
        <f t="shared" si="132"/>
        <v/>
      </c>
      <c r="K521" s="5" t="str">
        <f t="shared" si="133"/>
        <v/>
      </c>
      <c r="L521" s="5" t="str">
        <f t="shared" si="134"/>
        <v/>
      </c>
      <c r="M521" s="5">
        <f t="shared" si="128"/>
        <v>1</v>
      </c>
      <c r="N521" s="5">
        <f t="shared" si="135"/>
        <v>0</v>
      </c>
      <c r="O521" s="5">
        <f t="shared" si="136"/>
        <v>0</v>
      </c>
      <c r="P521" s="5">
        <f t="shared" si="137"/>
        <v>0</v>
      </c>
      <c r="Q521" s="5">
        <f t="shared" si="129"/>
        <v>2</v>
      </c>
      <c r="R521" s="5" t="str">
        <f t="shared" si="138"/>
        <v/>
      </c>
      <c r="S521" s="5" t="str">
        <f t="shared" si="139"/>
        <v/>
      </c>
      <c r="T521" s="5" t="str">
        <f t="shared" si="140"/>
        <v/>
      </c>
      <c r="U521" s="5" t="str">
        <f t="shared" si="141"/>
        <v/>
      </c>
      <c r="V521" s="5" t="str">
        <f t="shared" si="142"/>
        <v/>
      </c>
      <c r="W521" s="5" t="str">
        <f t="shared" si="143"/>
        <v/>
      </c>
    </row>
    <row r="522" spans="1:23" x14ac:dyDescent="0.25">
      <c r="A522" s="5" cm="1">
        <f t="array" ref="A522">ROUNDDOWN(
_xlfn.IFS(R522="Crafted",
L522*K522*M522*P522*S522,
R522="Inorganic",
L522*I522*M522*(N522+O522+P522)*Q522*S522,
R522="Organic",
L522*J522*M522*(N522+O522+P522)*S522,
TRUE,0),2)</f>
        <v>0</v>
      </c>
      <c r="B522" s="5" t="str">
        <f t="shared" si="130"/>
        <v/>
      </c>
      <c r="E522" s="17">
        <v>0</v>
      </c>
      <c r="F522" s="17">
        <v>0</v>
      </c>
      <c r="G522" s="17">
        <v>0</v>
      </c>
      <c r="I522" s="5" t="str">
        <f t="shared" si="131"/>
        <v/>
      </c>
      <c r="J522" s="5" t="str">
        <f t="shared" si="132"/>
        <v/>
      </c>
      <c r="K522" s="5" t="str">
        <f t="shared" si="133"/>
        <v/>
      </c>
      <c r="L522" s="5" t="str">
        <f t="shared" si="134"/>
        <v/>
      </c>
      <c r="M522" s="5">
        <f t="shared" si="128"/>
        <v>1</v>
      </c>
      <c r="N522" s="5">
        <f t="shared" si="135"/>
        <v>0</v>
      </c>
      <c r="O522" s="5">
        <f t="shared" si="136"/>
        <v>0</v>
      </c>
      <c r="P522" s="5">
        <f t="shared" si="137"/>
        <v>0</v>
      </c>
      <c r="Q522" s="5">
        <f t="shared" si="129"/>
        <v>2</v>
      </c>
      <c r="R522" s="5" t="str">
        <f t="shared" si="138"/>
        <v/>
      </c>
      <c r="S522" s="5" t="str">
        <f t="shared" si="139"/>
        <v/>
      </c>
      <c r="T522" s="5" t="str">
        <f t="shared" si="140"/>
        <v/>
      </c>
      <c r="U522" s="5" t="str">
        <f t="shared" si="141"/>
        <v/>
      </c>
      <c r="V522" s="5" t="str">
        <f t="shared" si="142"/>
        <v/>
      </c>
      <c r="W522" s="5" t="str">
        <f t="shared" si="143"/>
        <v/>
      </c>
    </row>
    <row r="523" spans="1:23" x14ac:dyDescent="0.25">
      <c r="A523" s="5" cm="1">
        <f t="array" ref="A523">ROUNDDOWN(
_xlfn.IFS(R523="Crafted",
L523*K523*M523*P523*S523,
R523="Inorganic",
L523*I523*M523*(N523+O523+P523)*Q523*S523,
R523="Organic",
L523*J523*M523*(N523+O523+P523)*S523,
TRUE,0),2)</f>
        <v>0</v>
      </c>
      <c r="B523" s="5" t="str">
        <f t="shared" si="130"/>
        <v/>
      </c>
      <c r="E523" s="17">
        <v>0</v>
      </c>
      <c r="F523" s="17">
        <v>0</v>
      </c>
      <c r="G523" s="17">
        <v>0</v>
      </c>
      <c r="I523" s="5" t="str">
        <f t="shared" si="131"/>
        <v/>
      </c>
      <c r="J523" s="5" t="str">
        <f t="shared" si="132"/>
        <v/>
      </c>
      <c r="K523" s="5" t="str">
        <f t="shared" si="133"/>
        <v/>
      </c>
      <c r="L523" s="5" t="str">
        <f t="shared" si="134"/>
        <v/>
      </c>
      <c r="M523" s="5">
        <f t="shared" si="128"/>
        <v>1</v>
      </c>
      <c r="N523" s="5">
        <f t="shared" si="135"/>
        <v>0</v>
      </c>
      <c r="O523" s="5">
        <f t="shared" si="136"/>
        <v>0</v>
      </c>
      <c r="P523" s="5">
        <f t="shared" si="137"/>
        <v>0</v>
      </c>
      <c r="Q523" s="5">
        <f t="shared" si="129"/>
        <v>2</v>
      </c>
      <c r="R523" s="5" t="str">
        <f t="shared" si="138"/>
        <v/>
      </c>
      <c r="S523" s="5" t="str">
        <f t="shared" si="139"/>
        <v/>
      </c>
      <c r="T523" s="5" t="str">
        <f t="shared" si="140"/>
        <v/>
      </c>
      <c r="U523" s="5" t="str">
        <f t="shared" si="141"/>
        <v/>
      </c>
      <c r="V523" s="5" t="str">
        <f t="shared" si="142"/>
        <v/>
      </c>
      <c r="W523" s="5" t="str">
        <f t="shared" si="143"/>
        <v/>
      </c>
    </row>
    <row r="524" spans="1:23" x14ac:dyDescent="0.25">
      <c r="A524" s="5" cm="1">
        <f t="array" ref="A524">ROUNDDOWN(
_xlfn.IFS(R524="Crafted",
L524*K524*M524*P524*S524,
R524="Inorganic",
L524*I524*M524*(N524+O524+P524)*Q524*S524,
R524="Organic",
L524*J524*M524*(N524+O524+P524)*S524,
TRUE,0),2)</f>
        <v>0</v>
      </c>
      <c r="B524" s="5" t="str">
        <f t="shared" si="130"/>
        <v/>
      </c>
      <c r="E524" s="17">
        <v>0</v>
      </c>
      <c r="F524" s="17">
        <v>0</v>
      </c>
      <c r="G524" s="17">
        <v>0</v>
      </c>
      <c r="I524" s="5" t="str">
        <f t="shared" si="131"/>
        <v/>
      </c>
      <c r="J524" s="5" t="str">
        <f t="shared" si="132"/>
        <v/>
      </c>
      <c r="K524" s="5" t="str">
        <f t="shared" si="133"/>
        <v/>
      </c>
      <c r="L524" s="5" t="str">
        <f t="shared" si="134"/>
        <v/>
      </c>
      <c r="M524" s="5">
        <f t="shared" si="128"/>
        <v>1</v>
      </c>
      <c r="N524" s="5">
        <f t="shared" si="135"/>
        <v>0</v>
      </c>
      <c r="O524" s="5">
        <f t="shared" si="136"/>
        <v>0</v>
      </c>
      <c r="P524" s="5">
        <f t="shared" si="137"/>
        <v>0</v>
      </c>
      <c r="Q524" s="5">
        <f t="shared" si="129"/>
        <v>2</v>
      </c>
      <c r="R524" s="5" t="str">
        <f t="shared" si="138"/>
        <v/>
      </c>
      <c r="S524" s="5" t="str">
        <f t="shared" si="139"/>
        <v/>
      </c>
      <c r="T524" s="5" t="str">
        <f t="shared" si="140"/>
        <v/>
      </c>
      <c r="U524" s="5" t="str">
        <f t="shared" si="141"/>
        <v/>
      </c>
      <c r="V524" s="5" t="str">
        <f t="shared" si="142"/>
        <v/>
      </c>
      <c r="W524" s="5" t="str">
        <f t="shared" si="143"/>
        <v/>
      </c>
    </row>
    <row r="525" spans="1:23" x14ac:dyDescent="0.25">
      <c r="A525" s="5" cm="1">
        <f t="array" ref="A525">ROUNDDOWN(
_xlfn.IFS(R525="Crafted",
L525*K525*M525*P525*S525,
R525="Inorganic",
L525*I525*M525*(N525+O525+P525)*Q525*S525,
R525="Organic",
L525*J525*M525*(N525+O525+P525)*S525,
TRUE,0),2)</f>
        <v>0</v>
      </c>
      <c r="B525" s="5" t="str">
        <f t="shared" si="130"/>
        <v/>
      </c>
      <c r="E525" s="17">
        <v>0</v>
      </c>
      <c r="F525" s="17">
        <v>0</v>
      </c>
      <c r="G525" s="17">
        <v>0</v>
      </c>
      <c r="I525" s="5" t="str">
        <f t="shared" si="131"/>
        <v/>
      </c>
      <c r="J525" s="5" t="str">
        <f t="shared" si="132"/>
        <v/>
      </c>
      <c r="K525" s="5" t="str">
        <f t="shared" si="133"/>
        <v/>
      </c>
      <c r="L525" s="5" t="str">
        <f t="shared" si="134"/>
        <v/>
      </c>
      <c r="M525" s="5">
        <f t="shared" si="128"/>
        <v>1</v>
      </c>
      <c r="N525" s="5">
        <f t="shared" si="135"/>
        <v>0</v>
      </c>
      <c r="O525" s="5">
        <f t="shared" si="136"/>
        <v>0</v>
      </c>
      <c r="P525" s="5">
        <f t="shared" si="137"/>
        <v>0</v>
      </c>
      <c r="Q525" s="5">
        <f t="shared" si="129"/>
        <v>2</v>
      </c>
      <c r="R525" s="5" t="str">
        <f t="shared" si="138"/>
        <v/>
      </c>
      <c r="S525" s="5" t="str">
        <f t="shared" si="139"/>
        <v/>
      </c>
      <c r="T525" s="5" t="str">
        <f t="shared" si="140"/>
        <v/>
      </c>
      <c r="U525" s="5" t="str">
        <f t="shared" si="141"/>
        <v/>
      </c>
      <c r="V525" s="5" t="str">
        <f t="shared" si="142"/>
        <v/>
      </c>
      <c r="W525" s="5" t="str">
        <f t="shared" si="143"/>
        <v/>
      </c>
    </row>
    <row r="526" spans="1:23" x14ac:dyDescent="0.25">
      <c r="A526" s="5" cm="1">
        <f t="array" ref="A526">ROUNDDOWN(
_xlfn.IFS(R526="Crafted",
L526*K526*M526*P526*S526,
R526="Inorganic",
L526*I526*M526*(N526+O526+P526)*Q526*S526,
R526="Organic",
L526*J526*M526*(N526+O526+P526)*S526,
TRUE,0),2)</f>
        <v>0</v>
      </c>
      <c r="B526" s="5" t="str">
        <f t="shared" si="130"/>
        <v/>
      </c>
      <c r="E526" s="17">
        <v>0</v>
      </c>
      <c r="F526" s="17">
        <v>0</v>
      </c>
      <c r="G526" s="17">
        <v>0</v>
      </c>
      <c r="I526" s="5" t="str">
        <f t="shared" si="131"/>
        <v/>
      </c>
      <c r="J526" s="5" t="str">
        <f t="shared" si="132"/>
        <v/>
      </c>
      <c r="K526" s="5" t="str">
        <f t="shared" si="133"/>
        <v/>
      </c>
      <c r="L526" s="5" t="str">
        <f t="shared" si="134"/>
        <v/>
      </c>
      <c r="M526" s="5">
        <f t="shared" si="128"/>
        <v>1</v>
      </c>
      <c r="N526" s="5">
        <f t="shared" si="135"/>
        <v>0</v>
      </c>
      <c r="O526" s="5">
        <f t="shared" si="136"/>
        <v>0</v>
      </c>
      <c r="P526" s="5">
        <f t="shared" si="137"/>
        <v>0</v>
      </c>
      <c r="Q526" s="5">
        <f t="shared" si="129"/>
        <v>2</v>
      </c>
      <c r="R526" s="5" t="str">
        <f t="shared" si="138"/>
        <v/>
      </c>
      <c r="S526" s="5" t="str">
        <f t="shared" si="139"/>
        <v/>
      </c>
      <c r="T526" s="5" t="str">
        <f t="shared" si="140"/>
        <v/>
      </c>
      <c r="U526" s="5" t="str">
        <f t="shared" si="141"/>
        <v/>
      </c>
      <c r="V526" s="5" t="str">
        <f t="shared" si="142"/>
        <v/>
      </c>
      <c r="W526" s="5" t="str">
        <f t="shared" si="143"/>
        <v/>
      </c>
    </row>
    <row r="527" spans="1:23" x14ac:dyDescent="0.25">
      <c r="A527" s="5" cm="1">
        <f t="array" ref="A527">ROUNDDOWN(
_xlfn.IFS(R527="Crafted",
L527*K527*M527*P527*S527,
R527="Inorganic",
L527*I527*M527*(N527+O527+P527)*Q527*S527,
R527="Organic",
L527*J527*M527*(N527+O527+P527)*S527,
TRUE,0),2)</f>
        <v>0</v>
      </c>
      <c r="B527" s="5" t="str">
        <f t="shared" si="130"/>
        <v/>
      </c>
      <c r="E527" s="17">
        <v>0</v>
      </c>
      <c r="F527" s="17">
        <v>0</v>
      </c>
      <c r="G527" s="17">
        <v>0</v>
      </c>
      <c r="I527" s="5" t="str">
        <f t="shared" si="131"/>
        <v/>
      </c>
      <c r="J527" s="5" t="str">
        <f t="shared" si="132"/>
        <v/>
      </c>
      <c r="K527" s="5" t="str">
        <f t="shared" si="133"/>
        <v/>
      </c>
      <c r="L527" s="5" t="str">
        <f t="shared" si="134"/>
        <v/>
      </c>
      <c r="M527" s="5">
        <f t="shared" si="128"/>
        <v>1</v>
      </c>
      <c r="N527" s="5">
        <f t="shared" si="135"/>
        <v>0</v>
      </c>
      <c r="O527" s="5">
        <f t="shared" si="136"/>
        <v>0</v>
      </c>
      <c r="P527" s="5">
        <f t="shared" si="137"/>
        <v>0</v>
      </c>
      <c r="Q527" s="5">
        <f t="shared" si="129"/>
        <v>2</v>
      </c>
      <c r="R527" s="5" t="str">
        <f t="shared" si="138"/>
        <v/>
      </c>
      <c r="S527" s="5" t="str">
        <f t="shared" si="139"/>
        <v/>
      </c>
      <c r="T527" s="5" t="str">
        <f t="shared" si="140"/>
        <v/>
      </c>
      <c r="U527" s="5" t="str">
        <f t="shared" si="141"/>
        <v/>
      </c>
      <c r="V527" s="5" t="str">
        <f t="shared" si="142"/>
        <v/>
      </c>
      <c r="W527" s="5" t="str">
        <f t="shared" si="143"/>
        <v/>
      </c>
    </row>
    <row r="528" spans="1:23" x14ac:dyDescent="0.25">
      <c r="A528" s="5" cm="1">
        <f t="array" ref="A528">ROUNDDOWN(
_xlfn.IFS(R528="Crafted",
L528*K528*M528*P528*S528,
R528="Inorganic",
L528*I528*M528*(N528+O528+P528)*Q528*S528,
R528="Organic",
L528*J528*M528*(N528+O528+P528)*S528,
TRUE,0),2)</f>
        <v>0</v>
      </c>
      <c r="B528" s="5" t="str">
        <f t="shared" si="130"/>
        <v/>
      </c>
      <c r="E528" s="17">
        <v>0</v>
      </c>
      <c r="F528" s="17">
        <v>0</v>
      </c>
      <c r="G528" s="17">
        <v>0</v>
      </c>
      <c r="I528" s="5" t="str">
        <f t="shared" si="131"/>
        <v/>
      </c>
      <c r="J528" s="5" t="str">
        <f t="shared" si="132"/>
        <v/>
      </c>
      <c r="K528" s="5" t="str">
        <f t="shared" si="133"/>
        <v/>
      </c>
      <c r="L528" s="5" t="str">
        <f t="shared" si="134"/>
        <v/>
      </c>
      <c r="M528" s="5">
        <f t="shared" si="128"/>
        <v>1</v>
      </c>
      <c r="N528" s="5">
        <f t="shared" si="135"/>
        <v>0</v>
      </c>
      <c r="O528" s="5">
        <f t="shared" si="136"/>
        <v>0</v>
      </c>
      <c r="P528" s="5">
        <f t="shared" si="137"/>
        <v>0</v>
      </c>
      <c r="Q528" s="5">
        <f t="shared" si="129"/>
        <v>2</v>
      </c>
      <c r="R528" s="5" t="str">
        <f t="shared" si="138"/>
        <v/>
      </c>
      <c r="S528" s="5" t="str">
        <f t="shared" si="139"/>
        <v/>
      </c>
      <c r="T528" s="5" t="str">
        <f t="shared" si="140"/>
        <v/>
      </c>
      <c r="U528" s="5" t="str">
        <f t="shared" si="141"/>
        <v/>
      </c>
      <c r="V528" s="5" t="str">
        <f t="shared" si="142"/>
        <v/>
      </c>
      <c r="W528" s="5" t="str">
        <f t="shared" si="143"/>
        <v/>
      </c>
    </row>
    <row r="529" spans="1:23" x14ac:dyDescent="0.25">
      <c r="A529" s="5" cm="1">
        <f t="array" ref="A529">ROUNDDOWN(
_xlfn.IFS(R529="Crafted",
L529*K529*M529*P529*S529,
R529="Inorganic",
L529*I529*M529*(N529+O529+P529)*Q529*S529,
R529="Organic",
L529*J529*M529*(N529+O529+P529)*S529,
TRUE,0),2)</f>
        <v>0</v>
      </c>
      <c r="B529" s="5" t="str">
        <f t="shared" si="130"/>
        <v/>
      </c>
      <c r="E529" s="17">
        <v>0</v>
      </c>
      <c r="F529" s="17">
        <v>0</v>
      </c>
      <c r="G529" s="17">
        <v>0</v>
      </c>
      <c r="I529" s="5" t="str">
        <f t="shared" si="131"/>
        <v/>
      </c>
      <c r="J529" s="5" t="str">
        <f t="shared" si="132"/>
        <v/>
      </c>
      <c r="K529" s="5" t="str">
        <f t="shared" si="133"/>
        <v/>
      </c>
      <c r="L529" s="5" t="str">
        <f t="shared" si="134"/>
        <v/>
      </c>
      <c r="M529" s="5">
        <f t="shared" si="128"/>
        <v>1</v>
      </c>
      <c r="N529" s="5">
        <f t="shared" si="135"/>
        <v>0</v>
      </c>
      <c r="O529" s="5">
        <f t="shared" si="136"/>
        <v>0</v>
      </c>
      <c r="P529" s="5">
        <f t="shared" si="137"/>
        <v>0</v>
      </c>
      <c r="Q529" s="5">
        <f t="shared" si="129"/>
        <v>2</v>
      </c>
      <c r="R529" s="5" t="str">
        <f t="shared" si="138"/>
        <v/>
      </c>
      <c r="S529" s="5" t="str">
        <f t="shared" si="139"/>
        <v/>
      </c>
      <c r="T529" s="5" t="str">
        <f t="shared" si="140"/>
        <v/>
      </c>
      <c r="U529" s="5" t="str">
        <f t="shared" si="141"/>
        <v/>
      </c>
      <c r="V529" s="5" t="str">
        <f t="shared" si="142"/>
        <v/>
      </c>
      <c r="W529" s="5" t="str">
        <f t="shared" si="143"/>
        <v/>
      </c>
    </row>
    <row r="530" spans="1:23" x14ac:dyDescent="0.25">
      <c r="A530" s="5" cm="1">
        <f t="array" ref="A530">ROUNDDOWN(
_xlfn.IFS(R530="Crafted",
L530*K530*M530*P530*S530,
R530="Inorganic",
L530*I530*M530*(N530+O530+P530)*Q530*S530,
R530="Organic",
L530*J530*M530*(N530+O530+P530)*S530,
TRUE,0),2)</f>
        <v>0</v>
      </c>
      <c r="B530" s="5" t="str">
        <f t="shared" si="130"/>
        <v/>
      </c>
      <c r="E530" s="17">
        <v>0</v>
      </c>
      <c r="F530" s="17">
        <v>0</v>
      </c>
      <c r="G530" s="17">
        <v>0</v>
      </c>
      <c r="I530" s="5" t="str">
        <f t="shared" si="131"/>
        <v/>
      </c>
      <c r="J530" s="5" t="str">
        <f t="shared" si="132"/>
        <v/>
      </c>
      <c r="K530" s="5" t="str">
        <f t="shared" si="133"/>
        <v/>
      </c>
      <c r="L530" s="5" t="str">
        <f t="shared" si="134"/>
        <v/>
      </c>
      <c r="M530" s="5">
        <f t="shared" si="128"/>
        <v>1</v>
      </c>
      <c r="N530" s="5">
        <f t="shared" si="135"/>
        <v>0</v>
      </c>
      <c r="O530" s="5">
        <f t="shared" si="136"/>
        <v>0</v>
      </c>
      <c r="P530" s="5">
        <f t="shared" si="137"/>
        <v>0</v>
      </c>
      <c r="Q530" s="5">
        <f t="shared" si="129"/>
        <v>2</v>
      </c>
      <c r="R530" s="5" t="str">
        <f t="shared" si="138"/>
        <v/>
      </c>
      <c r="S530" s="5" t="str">
        <f t="shared" si="139"/>
        <v/>
      </c>
      <c r="T530" s="5" t="str">
        <f t="shared" si="140"/>
        <v/>
      </c>
      <c r="U530" s="5" t="str">
        <f t="shared" si="141"/>
        <v/>
      </c>
      <c r="V530" s="5" t="str">
        <f t="shared" si="142"/>
        <v/>
      </c>
      <c r="W530" s="5" t="str">
        <f t="shared" si="143"/>
        <v/>
      </c>
    </row>
    <row r="531" spans="1:23" x14ac:dyDescent="0.25">
      <c r="A531" s="5" cm="1">
        <f t="array" ref="A531">ROUNDDOWN(
_xlfn.IFS(R531="Crafted",
L531*K531*M531*P531*S531,
R531="Inorganic",
L531*I531*M531*(N531+O531+P531)*Q531*S531,
R531="Organic",
L531*J531*M531*(N531+O531+P531)*S531,
TRUE,0),2)</f>
        <v>0</v>
      </c>
      <c r="B531" s="5" t="str">
        <f t="shared" si="130"/>
        <v/>
      </c>
      <c r="E531" s="17">
        <v>0</v>
      </c>
      <c r="F531" s="17">
        <v>0</v>
      </c>
      <c r="G531" s="17">
        <v>0</v>
      </c>
      <c r="I531" s="5" t="str">
        <f t="shared" si="131"/>
        <v/>
      </c>
      <c r="J531" s="5" t="str">
        <f t="shared" si="132"/>
        <v/>
      </c>
      <c r="K531" s="5" t="str">
        <f t="shared" si="133"/>
        <v/>
      </c>
      <c r="L531" s="5" t="str">
        <f t="shared" si="134"/>
        <v/>
      </c>
      <c r="M531" s="5">
        <f t="shared" si="128"/>
        <v>1</v>
      </c>
      <c r="N531" s="5">
        <f t="shared" si="135"/>
        <v>0</v>
      </c>
      <c r="O531" s="5">
        <f t="shared" si="136"/>
        <v>0</v>
      </c>
      <c r="P531" s="5">
        <f t="shared" si="137"/>
        <v>0</v>
      </c>
      <c r="Q531" s="5">
        <f t="shared" si="129"/>
        <v>2</v>
      </c>
      <c r="R531" s="5" t="str">
        <f t="shared" si="138"/>
        <v/>
      </c>
      <c r="S531" s="5" t="str">
        <f t="shared" si="139"/>
        <v/>
      </c>
      <c r="T531" s="5" t="str">
        <f t="shared" si="140"/>
        <v/>
      </c>
      <c r="U531" s="5" t="str">
        <f t="shared" si="141"/>
        <v/>
      </c>
      <c r="V531" s="5" t="str">
        <f t="shared" si="142"/>
        <v/>
      </c>
      <c r="W531" s="5" t="str">
        <f t="shared" si="143"/>
        <v/>
      </c>
    </row>
    <row r="532" spans="1:23" x14ac:dyDescent="0.25">
      <c r="A532" s="5" cm="1">
        <f t="array" ref="A532">ROUNDDOWN(
_xlfn.IFS(R532="Crafted",
L532*K532*M532*P532*S532,
R532="Inorganic",
L532*I532*M532*(N532+O532+P532)*Q532*S532,
R532="Organic",
L532*J532*M532*(N532+O532+P532)*S532,
TRUE,0),2)</f>
        <v>0</v>
      </c>
      <c r="B532" s="5" t="str">
        <f t="shared" si="130"/>
        <v/>
      </c>
      <c r="E532" s="17">
        <v>0</v>
      </c>
      <c r="F532" s="17">
        <v>0</v>
      </c>
      <c r="G532" s="17">
        <v>0</v>
      </c>
      <c r="I532" s="5" t="str">
        <f t="shared" si="131"/>
        <v/>
      </c>
      <c r="J532" s="5" t="str">
        <f t="shared" si="132"/>
        <v/>
      </c>
      <c r="K532" s="5" t="str">
        <f t="shared" si="133"/>
        <v/>
      </c>
      <c r="L532" s="5" t="str">
        <f t="shared" si="134"/>
        <v/>
      </c>
      <c r="M532" s="5">
        <f t="shared" si="128"/>
        <v>1</v>
      </c>
      <c r="N532" s="5">
        <f t="shared" si="135"/>
        <v>0</v>
      </c>
      <c r="O532" s="5">
        <f t="shared" si="136"/>
        <v>0</v>
      </c>
      <c r="P532" s="5">
        <f t="shared" si="137"/>
        <v>0</v>
      </c>
      <c r="Q532" s="5">
        <f t="shared" si="129"/>
        <v>2</v>
      </c>
      <c r="R532" s="5" t="str">
        <f t="shared" si="138"/>
        <v/>
      </c>
      <c r="S532" s="5" t="str">
        <f t="shared" si="139"/>
        <v/>
      </c>
      <c r="T532" s="5" t="str">
        <f t="shared" si="140"/>
        <v/>
      </c>
      <c r="U532" s="5" t="str">
        <f t="shared" si="141"/>
        <v/>
      </c>
      <c r="V532" s="5" t="str">
        <f t="shared" si="142"/>
        <v/>
      </c>
      <c r="W532" s="5" t="str">
        <f t="shared" si="143"/>
        <v/>
      </c>
    </row>
    <row r="533" spans="1:23" x14ac:dyDescent="0.25">
      <c r="A533" s="5" cm="1">
        <f t="array" ref="A533">ROUNDDOWN(
_xlfn.IFS(R533="Crafted",
L533*K533*M533*P533*S533,
R533="Inorganic",
L533*I533*M533*(N533+O533+P533)*Q533*S533,
R533="Organic",
L533*J533*M533*(N533+O533+P533)*S533,
TRUE,0),2)</f>
        <v>0</v>
      </c>
      <c r="B533" s="5" t="str">
        <f t="shared" si="130"/>
        <v/>
      </c>
      <c r="E533" s="17">
        <v>0</v>
      </c>
      <c r="F533" s="17">
        <v>0</v>
      </c>
      <c r="G533" s="17">
        <v>0</v>
      </c>
      <c r="I533" s="5" t="str">
        <f t="shared" si="131"/>
        <v/>
      </c>
      <c r="J533" s="5" t="str">
        <f t="shared" si="132"/>
        <v/>
      </c>
      <c r="K533" s="5" t="str">
        <f t="shared" si="133"/>
        <v/>
      </c>
      <c r="L533" s="5" t="str">
        <f t="shared" si="134"/>
        <v/>
      </c>
      <c r="M533" s="5">
        <f t="shared" si="128"/>
        <v>1</v>
      </c>
      <c r="N533" s="5">
        <f t="shared" si="135"/>
        <v>0</v>
      </c>
      <c r="O533" s="5">
        <f t="shared" si="136"/>
        <v>0</v>
      </c>
      <c r="P533" s="5">
        <f t="shared" si="137"/>
        <v>0</v>
      </c>
      <c r="Q533" s="5">
        <f t="shared" si="129"/>
        <v>2</v>
      </c>
      <c r="R533" s="5" t="str">
        <f t="shared" si="138"/>
        <v/>
      </c>
      <c r="S533" s="5" t="str">
        <f t="shared" si="139"/>
        <v/>
      </c>
      <c r="T533" s="5" t="str">
        <f t="shared" si="140"/>
        <v/>
      </c>
      <c r="U533" s="5" t="str">
        <f t="shared" si="141"/>
        <v/>
      </c>
      <c r="V533" s="5" t="str">
        <f t="shared" si="142"/>
        <v/>
      </c>
      <c r="W533" s="5" t="str">
        <f t="shared" si="143"/>
        <v/>
      </c>
    </row>
    <row r="534" spans="1:23" x14ac:dyDescent="0.25">
      <c r="A534" s="5" cm="1">
        <f t="array" ref="A534">ROUNDDOWN(
_xlfn.IFS(R534="Crafted",
L534*K534*M534*P534*S534,
R534="Inorganic",
L534*I534*M534*(N534+O534+P534)*Q534*S534,
R534="Organic",
L534*J534*M534*(N534+O534+P534)*S534,
TRUE,0),2)</f>
        <v>0</v>
      </c>
      <c r="B534" s="5" t="str">
        <f t="shared" si="130"/>
        <v/>
      </c>
      <c r="E534" s="17">
        <v>0</v>
      </c>
      <c r="F534" s="17">
        <v>0</v>
      </c>
      <c r="G534" s="17">
        <v>0</v>
      </c>
      <c r="I534" s="5" t="str">
        <f t="shared" si="131"/>
        <v/>
      </c>
      <c r="J534" s="5" t="str">
        <f t="shared" si="132"/>
        <v/>
      </c>
      <c r="K534" s="5" t="str">
        <f t="shared" si="133"/>
        <v/>
      </c>
      <c r="L534" s="5" t="str">
        <f t="shared" si="134"/>
        <v/>
      </c>
      <c r="M534" s="5">
        <f t="shared" si="128"/>
        <v>1</v>
      </c>
      <c r="N534" s="5">
        <f t="shared" si="135"/>
        <v>0</v>
      </c>
      <c r="O534" s="5">
        <f t="shared" si="136"/>
        <v>0</v>
      </c>
      <c r="P534" s="5">
        <f t="shared" si="137"/>
        <v>0</v>
      </c>
      <c r="Q534" s="5">
        <f t="shared" si="129"/>
        <v>2</v>
      </c>
      <c r="R534" s="5" t="str">
        <f t="shared" si="138"/>
        <v/>
      </c>
      <c r="S534" s="5" t="str">
        <f t="shared" si="139"/>
        <v/>
      </c>
      <c r="T534" s="5" t="str">
        <f t="shared" si="140"/>
        <v/>
      </c>
      <c r="U534" s="5" t="str">
        <f t="shared" si="141"/>
        <v/>
      </c>
      <c r="V534" s="5" t="str">
        <f t="shared" si="142"/>
        <v/>
      </c>
      <c r="W534" s="5" t="str">
        <f t="shared" si="143"/>
        <v/>
      </c>
    </row>
    <row r="535" spans="1:23" x14ac:dyDescent="0.25">
      <c r="A535" s="5" cm="1">
        <f t="array" ref="A535">ROUNDDOWN(
_xlfn.IFS(R535="Crafted",
L535*K535*M535*P535*S535,
R535="Inorganic",
L535*I535*M535*(N535+O535+P535)*Q535*S535,
R535="Organic",
L535*J535*M535*(N535+O535+P535)*S535,
TRUE,0),2)</f>
        <v>0</v>
      </c>
      <c r="B535" s="5" t="str">
        <f t="shared" si="130"/>
        <v/>
      </c>
      <c r="E535" s="17">
        <v>0</v>
      </c>
      <c r="F535" s="17">
        <v>0</v>
      </c>
      <c r="G535" s="17">
        <v>0</v>
      </c>
      <c r="I535" s="5" t="str">
        <f t="shared" si="131"/>
        <v/>
      </c>
      <c r="J535" s="5" t="str">
        <f t="shared" si="132"/>
        <v/>
      </c>
      <c r="K535" s="5" t="str">
        <f t="shared" si="133"/>
        <v/>
      </c>
      <c r="L535" s="5" t="str">
        <f t="shared" si="134"/>
        <v/>
      </c>
      <c r="M535" s="5">
        <f t="shared" ref="M535:M598" si="144">IF($B$1="Yes",1.05,1)</f>
        <v>1</v>
      </c>
      <c r="N535" s="5">
        <f t="shared" si="135"/>
        <v>0</v>
      </c>
      <c r="O535" s="5">
        <f t="shared" si="136"/>
        <v>0</v>
      </c>
      <c r="P535" s="5">
        <f t="shared" si="137"/>
        <v>0</v>
      </c>
      <c r="Q535" s="5">
        <f t="shared" ref="Q535:Q598" si="145">IF($D$1="Yes",2,1)</f>
        <v>2</v>
      </c>
      <c r="R535" s="5" t="str">
        <f t="shared" si="138"/>
        <v/>
      </c>
      <c r="S535" s="5" t="str">
        <f t="shared" si="139"/>
        <v/>
      </c>
      <c r="T535" s="5" t="str">
        <f t="shared" si="140"/>
        <v/>
      </c>
      <c r="U535" s="5" t="str">
        <f t="shared" si="141"/>
        <v/>
      </c>
      <c r="V535" s="5" t="str">
        <f t="shared" si="142"/>
        <v/>
      </c>
      <c r="W535" s="5" t="str">
        <f t="shared" si="143"/>
        <v/>
      </c>
    </row>
    <row r="536" spans="1:23" x14ac:dyDescent="0.25">
      <c r="A536" s="5" cm="1">
        <f t="array" ref="A536">ROUNDDOWN(
_xlfn.IFS(R536="Crafted",
L536*K536*M536*P536*S536,
R536="Inorganic",
L536*I536*M536*(N536+O536+P536)*Q536*S536,
R536="Organic",
L536*J536*M536*(N536+O536+P536)*S536,
TRUE,0),2)</f>
        <v>0</v>
      </c>
      <c r="B536" s="5" t="str">
        <f t="shared" si="130"/>
        <v/>
      </c>
      <c r="E536" s="17">
        <v>0</v>
      </c>
      <c r="F536" s="17">
        <v>0</v>
      </c>
      <c r="G536" s="17">
        <v>0</v>
      </c>
      <c r="I536" s="5" t="str">
        <f t="shared" si="131"/>
        <v/>
      </c>
      <c r="J536" s="5" t="str">
        <f t="shared" si="132"/>
        <v/>
      </c>
      <c r="K536" s="5" t="str">
        <f t="shared" si="133"/>
        <v/>
      </c>
      <c r="L536" s="5" t="str">
        <f t="shared" si="134"/>
        <v/>
      </c>
      <c r="M536" s="5">
        <f t="shared" si="144"/>
        <v>1</v>
      </c>
      <c r="N536" s="5">
        <f t="shared" si="135"/>
        <v>0</v>
      </c>
      <c r="O536" s="5">
        <f t="shared" si="136"/>
        <v>0</v>
      </c>
      <c r="P536" s="5">
        <f t="shared" si="137"/>
        <v>0</v>
      </c>
      <c r="Q536" s="5">
        <f t="shared" si="145"/>
        <v>2</v>
      </c>
      <c r="R536" s="5" t="str">
        <f t="shared" si="138"/>
        <v/>
      </c>
      <c r="S536" s="5" t="str">
        <f t="shared" si="139"/>
        <v/>
      </c>
      <c r="T536" s="5" t="str">
        <f t="shared" si="140"/>
        <v/>
      </c>
      <c r="U536" s="5" t="str">
        <f t="shared" si="141"/>
        <v/>
      </c>
      <c r="V536" s="5" t="str">
        <f t="shared" si="142"/>
        <v/>
      </c>
      <c r="W536" s="5" t="str">
        <f t="shared" si="143"/>
        <v/>
      </c>
    </row>
    <row r="537" spans="1:23" x14ac:dyDescent="0.25">
      <c r="A537" s="5" cm="1">
        <f t="array" ref="A537">ROUNDDOWN(
_xlfn.IFS(R537="Crafted",
L537*K537*M537*P537*S537,
R537="Inorganic",
L537*I537*M537*(N537+O537+P537)*Q537*S537,
R537="Organic",
L537*J537*M537*(N537+O537+P537)*S537,
TRUE,0),2)</f>
        <v>0</v>
      </c>
      <c r="B537" s="5" t="str">
        <f t="shared" si="130"/>
        <v/>
      </c>
      <c r="E537" s="17">
        <v>0</v>
      </c>
      <c r="F537" s="17">
        <v>0</v>
      </c>
      <c r="G537" s="17">
        <v>0</v>
      </c>
      <c r="I537" s="5" t="str">
        <f t="shared" si="131"/>
        <v/>
      </c>
      <c r="J537" s="5" t="str">
        <f t="shared" si="132"/>
        <v/>
      </c>
      <c r="K537" s="5" t="str">
        <f t="shared" si="133"/>
        <v/>
      </c>
      <c r="L537" s="5" t="str">
        <f t="shared" si="134"/>
        <v/>
      </c>
      <c r="M537" s="5">
        <f t="shared" si="144"/>
        <v>1</v>
      </c>
      <c r="N537" s="5">
        <f t="shared" si="135"/>
        <v>0</v>
      </c>
      <c r="O537" s="5">
        <f t="shared" si="136"/>
        <v>0</v>
      </c>
      <c r="P537" s="5">
        <f t="shared" si="137"/>
        <v>0</v>
      </c>
      <c r="Q537" s="5">
        <f t="shared" si="145"/>
        <v>2</v>
      </c>
      <c r="R537" s="5" t="str">
        <f t="shared" si="138"/>
        <v/>
      </c>
      <c r="S537" s="5" t="str">
        <f t="shared" si="139"/>
        <v/>
      </c>
      <c r="T537" s="5" t="str">
        <f t="shared" si="140"/>
        <v/>
      </c>
      <c r="U537" s="5" t="str">
        <f t="shared" si="141"/>
        <v/>
      </c>
      <c r="V537" s="5" t="str">
        <f t="shared" si="142"/>
        <v/>
      </c>
      <c r="W537" s="5" t="str">
        <f t="shared" si="143"/>
        <v/>
      </c>
    </row>
    <row r="538" spans="1:23" x14ac:dyDescent="0.25">
      <c r="A538" s="5" cm="1">
        <f t="array" ref="A538">ROUNDDOWN(
_xlfn.IFS(R538="Crafted",
L538*K538*M538*P538*S538,
R538="Inorganic",
L538*I538*M538*(N538+O538+P538)*Q538*S538,
R538="Organic",
L538*J538*M538*(N538+O538+P538)*S538,
TRUE,0),2)</f>
        <v>0</v>
      </c>
      <c r="B538" s="5" t="str">
        <f t="shared" si="130"/>
        <v/>
      </c>
      <c r="E538" s="17">
        <v>0</v>
      </c>
      <c r="F538" s="17">
        <v>0</v>
      </c>
      <c r="G538" s="17">
        <v>0</v>
      </c>
      <c r="I538" s="5" t="str">
        <f t="shared" si="131"/>
        <v/>
      </c>
      <c r="J538" s="5" t="str">
        <f t="shared" si="132"/>
        <v/>
      </c>
      <c r="K538" s="5" t="str">
        <f t="shared" si="133"/>
        <v/>
      </c>
      <c r="L538" s="5" t="str">
        <f t="shared" si="134"/>
        <v/>
      </c>
      <c r="M538" s="5">
        <f t="shared" si="144"/>
        <v>1</v>
      </c>
      <c r="N538" s="5">
        <f t="shared" si="135"/>
        <v>0</v>
      </c>
      <c r="O538" s="5">
        <f t="shared" si="136"/>
        <v>0</v>
      </c>
      <c r="P538" s="5">
        <f t="shared" si="137"/>
        <v>0</v>
      </c>
      <c r="Q538" s="5">
        <f t="shared" si="145"/>
        <v>2</v>
      </c>
      <c r="R538" s="5" t="str">
        <f t="shared" si="138"/>
        <v/>
      </c>
      <c r="S538" s="5" t="str">
        <f t="shared" si="139"/>
        <v/>
      </c>
      <c r="T538" s="5" t="str">
        <f t="shared" si="140"/>
        <v/>
      </c>
      <c r="U538" s="5" t="str">
        <f t="shared" si="141"/>
        <v/>
      </c>
      <c r="V538" s="5" t="str">
        <f t="shared" si="142"/>
        <v/>
      </c>
      <c r="W538" s="5" t="str">
        <f t="shared" si="143"/>
        <v/>
      </c>
    </row>
    <row r="539" spans="1:23" x14ac:dyDescent="0.25">
      <c r="A539" s="5" cm="1">
        <f t="array" ref="A539">ROUNDDOWN(
_xlfn.IFS(R539="Crafted",
L539*K539*M539*P539*S539,
R539="Inorganic",
L539*I539*M539*(N539+O539+P539)*Q539*S539,
R539="Organic",
L539*J539*M539*(N539+O539+P539)*S539,
TRUE,0),2)</f>
        <v>0</v>
      </c>
      <c r="B539" s="5" t="str">
        <f t="shared" si="130"/>
        <v/>
      </c>
      <c r="E539" s="17">
        <v>0</v>
      </c>
      <c r="F539" s="17">
        <v>0</v>
      </c>
      <c r="G539" s="17">
        <v>0</v>
      </c>
      <c r="I539" s="5" t="str">
        <f t="shared" si="131"/>
        <v/>
      </c>
      <c r="J539" s="5" t="str">
        <f t="shared" si="132"/>
        <v/>
      </c>
      <c r="K539" s="5" t="str">
        <f t="shared" si="133"/>
        <v/>
      </c>
      <c r="L539" s="5" t="str">
        <f t="shared" si="134"/>
        <v/>
      </c>
      <c r="M539" s="5">
        <f t="shared" si="144"/>
        <v>1</v>
      </c>
      <c r="N539" s="5">
        <f t="shared" si="135"/>
        <v>0</v>
      </c>
      <c r="O539" s="5">
        <f t="shared" si="136"/>
        <v>0</v>
      </c>
      <c r="P539" s="5">
        <f t="shared" si="137"/>
        <v>0</v>
      </c>
      <c r="Q539" s="5">
        <f t="shared" si="145"/>
        <v>2</v>
      </c>
      <c r="R539" s="5" t="str">
        <f t="shared" si="138"/>
        <v/>
      </c>
      <c r="S539" s="5" t="str">
        <f t="shared" si="139"/>
        <v/>
      </c>
      <c r="T539" s="5" t="str">
        <f t="shared" si="140"/>
        <v/>
      </c>
      <c r="U539" s="5" t="str">
        <f t="shared" si="141"/>
        <v/>
      </c>
      <c r="V539" s="5" t="str">
        <f t="shared" si="142"/>
        <v/>
      </c>
      <c r="W539" s="5" t="str">
        <f t="shared" si="143"/>
        <v/>
      </c>
    </row>
    <row r="540" spans="1:23" x14ac:dyDescent="0.25">
      <c r="A540" s="5" cm="1">
        <f t="array" ref="A540">ROUNDDOWN(
_xlfn.IFS(R540="Crafted",
L540*K540*M540*P540*S540,
R540="Inorganic",
L540*I540*M540*(N540+O540+P540)*Q540*S540,
R540="Organic",
L540*J540*M540*(N540+O540+P540)*S540,
TRUE,0),2)</f>
        <v>0</v>
      </c>
      <c r="B540" s="5" t="str">
        <f t="shared" si="130"/>
        <v/>
      </c>
      <c r="E540" s="17">
        <v>0</v>
      </c>
      <c r="F540" s="17">
        <v>0</v>
      </c>
      <c r="G540" s="17">
        <v>0</v>
      </c>
      <c r="I540" s="5" t="str">
        <f t="shared" si="131"/>
        <v/>
      </c>
      <c r="J540" s="5" t="str">
        <f t="shared" si="132"/>
        <v/>
      </c>
      <c r="K540" s="5" t="str">
        <f t="shared" si="133"/>
        <v/>
      </c>
      <c r="L540" s="5" t="str">
        <f t="shared" si="134"/>
        <v/>
      </c>
      <c r="M540" s="5">
        <f t="shared" si="144"/>
        <v>1</v>
      </c>
      <c r="N540" s="5">
        <f t="shared" si="135"/>
        <v>0</v>
      </c>
      <c r="O540" s="5">
        <f t="shared" si="136"/>
        <v>0</v>
      </c>
      <c r="P540" s="5">
        <f t="shared" si="137"/>
        <v>0</v>
      </c>
      <c r="Q540" s="5">
        <f t="shared" si="145"/>
        <v>2</v>
      </c>
      <c r="R540" s="5" t="str">
        <f t="shared" si="138"/>
        <v/>
      </c>
      <c r="S540" s="5" t="str">
        <f t="shared" si="139"/>
        <v/>
      </c>
      <c r="T540" s="5" t="str">
        <f t="shared" si="140"/>
        <v/>
      </c>
      <c r="U540" s="5" t="str">
        <f t="shared" si="141"/>
        <v/>
      </c>
      <c r="V540" s="5" t="str">
        <f t="shared" si="142"/>
        <v/>
      </c>
      <c r="W540" s="5" t="str">
        <f t="shared" si="143"/>
        <v/>
      </c>
    </row>
    <row r="541" spans="1:23" x14ac:dyDescent="0.25">
      <c r="A541" s="5" cm="1">
        <f t="array" ref="A541">ROUNDDOWN(
_xlfn.IFS(R541="Crafted",
L541*K541*M541*P541*S541,
R541="Inorganic",
L541*I541*M541*(N541+O541+P541)*Q541*S541,
R541="Organic",
L541*J541*M541*(N541+O541+P541)*S541,
TRUE,0),2)</f>
        <v>0</v>
      </c>
      <c r="B541" s="5" t="str">
        <f t="shared" si="130"/>
        <v/>
      </c>
      <c r="E541" s="17">
        <v>0</v>
      </c>
      <c r="F541" s="17">
        <v>0</v>
      </c>
      <c r="G541" s="17">
        <v>0</v>
      </c>
      <c r="I541" s="5" t="str">
        <f t="shared" si="131"/>
        <v/>
      </c>
      <c r="J541" s="5" t="str">
        <f t="shared" si="132"/>
        <v/>
      </c>
      <c r="K541" s="5" t="str">
        <f t="shared" si="133"/>
        <v/>
      </c>
      <c r="L541" s="5" t="str">
        <f t="shared" si="134"/>
        <v/>
      </c>
      <c r="M541" s="5">
        <f t="shared" si="144"/>
        <v>1</v>
      </c>
      <c r="N541" s="5">
        <f t="shared" si="135"/>
        <v>0</v>
      </c>
      <c r="O541" s="5">
        <f t="shared" si="136"/>
        <v>0</v>
      </c>
      <c r="P541" s="5">
        <f t="shared" si="137"/>
        <v>0</v>
      </c>
      <c r="Q541" s="5">
        <f t="shared" si="145"/>
        <v>2</v>
      </c>
      <c r="R541" s="5" t="str">
        <f t="shared" si="138"/>
        <v/>
      </c>
      <c r="S541" s="5" t="str">
        <f t="shared" si="139"/>
        <v/>
      </c>
      <c r="T541" s="5" t="str">
        <f t="shared" si="140"/>
        <v/>
      </c>
      <c r="U541" s="5" t="str">
        <f t="shared" si="141"/>
        <v/>
      </c>
      <c r="V541" s="5" t="str">
        <f t="shared" si="142"/>
        <v/>
      </c>
      <c r="W541" s="5" t="str">
        <f t="shared" si="143"/>
        <v/>
      </c>
    </row>
    <row r="542" spans="1:23" x14ac:dyDescent="0.25">
      <c r="A542" s="5" cm="1">
        <f t="array" ref="A542">ROUNDDOWN(
_xlfn.IFS(R542="Crafted",
L542*K542*M542*P542*S542,
R542="Inorganic",
L542*I542*M542*(N542+O542+P542)*Q542*S542,
R542="Organic",
L542*J542*M542*(N542+O542+P542)*S542,
TRUE,0),2)</f>
        <v>0</v>
      </c>
      <c r="B542" s="5" t="str">
        <f t="shared" si="130"/>
        <v/>
      </c>
      <c r="E542" s="17">
        <v>0</v>
      </c>
      <c r="F542" s="17">
        <v>0</v>
      </c>
      <c r="G542" s="17">
        <v>0</v>
      </c>
      <c r="I542" s="5" t="str">
        <f t="shared" si="131"/>
        <v/>
      </c>
      <c r="J542" s="5" t="str">
        <f t="shared" si="132"/>
        <v/>
      </c>
      <c r="K542" s="5" t="str">
        <f t="shared" si="133"/>
        <v/>
      </c>
      <c r="L542" s="5" t="str">
        <f t="shared" si="134"/>
        <v/>
      </c>
      <c r="M542" s="5">
        <f t="shared" si="144"/>
        <v>1</v>
      </c>
      <c r="N542" s="5">
        <f t="shared" si="135"/>
        <v>0</v>
      </c>
      <c r="O542" s="5">
        <f t="shared" si="136"/>
        <v>0</v>
      </c>
      <c r="P542" s="5">
        <f t="shared" si="137"/>
        <v>0</v>
      </c>
      <c r="Q542" s="5">
        <f t="shared" si="145"/>
        <v>2</v>
      </c>
      <c r="R542" s="5" t="str">
        <f t="shared" si="138"/>
        <v/>
      </c>
      <c r="S542" s="5" t="str">
        <f t="shared" si="139"/>
        <v/>
      </c>
      <c r="T542" s="5" t="str">
        <f t="shared" si="140"/>
        <v/>
      </c>
      <c r="U542" s="5" t="str">
        <f t="shared" si="141"/>
        <v/>
      </c>
      <c r="V542" s="5" t="str">
        <f t="shared" si="142"/>
        <v/>
      </c>
      <c r="W542" s="5" t="str">
        <f t="shared" si="143"/>
        <v/>
      </c>
    </row>
    <row r="543" spans="1:23" x14ac:dyDescent="0.25">
      <c r="A543" s="5" cm="1">
        <f t="array" ref="A543">ROUNDDOWN(
_xlfn.IFS(R543="Crafted",
L543*K543*M543*P543*S543,
R543="Inorganic",
L543*I543*M543*(N543+O543+P543)*Q543*S543,
R543="Organic",
L543*J543*M543*(N543+O543+P543)*S543,
TRUE,0),2)</f>
        <v>0</v>
      </c>
      <c r="B543" s="5" t="str">
        <f t="shared" si="130"/>
        <v/>
      </c>
      <c r="E543" s="17">
        <v>0</v>
      </c>
      <c r="F543" s="17">
        <v>0</v>
      </c>
      <c r="G543" s="17">
        <v>0</v>
      </c>
      <c r="I543" s="5" t="str">
        <f t="shared" si="131"/>
        <v/>
      </c>
      <c r="J543" s="5" t="str">
        <f t="shared" si="132"/>
        <v/>
      </c>
      <c r="K543" s="5" t="str">
        <f t="shared" si="133"/>
        <v/>
      </c>
      <c r="L543" s="5" t="str">
        <f t="shared" si="134"/>
        <v/>
      </c>
      <c r="M543" s="5">
        <f t="shared" si="144"/>
        <v>1</v>
      </c>
      <c r="N543" s="5">
        <f t="shared" si="135"/>
        <v>0</v>
      </c>
      <c r="O543" s="5">
        <f t="shared" si="136"/>
        <v>0</v>
      </c>
      <c r="P543" s="5">
        <f t="shared" si="137"/>
        <v>0</v>
      </c>
      <c r="Q543" s="5">
        <f t="shared" si="145"/>
        <v>2</v>
      </c>
      <c r="R543" s="5" t="str">
        <f t="shared" si="138"/>
        <v/>
      </c>
      <c r="S543" s="5" t="str">
        <f t="shared" si="139"/>
        <v/>
      </c>
      <c r="T543" s="5" t="str">
        <f t="shared" si="140"/>
        <v/>
      </c>
      <c r="U543" s="5" t="str">
        <f t="shared" si="141"/>
        <v/>
      </c>
      <c r="V543" s="5" t="str">
        <f t="shared" si="142"/>
        <v/>
      </c>
      <c r="W543" s="5" t="str">
        <f t="shared" si="143"/>
        <v/>
      </c>
    </row>
    <row r="544" spans="1:23" x14ac:dyDescent="0.25">
      <c r="A544" s="5" cm="1">
        <f t="array" ref="A544">ROUNDDOWN(
_xlfn.IFS(R544="Crafted",
L544*K544*M544*P544*S544,
R544="Inorganic",
L544*I544*M544*(N544+O544+P544)*Q544*S544,
R544="Organic",
L544*J544*M544*(N544+O544+P544)*S544,
TRUE,0),2)</f>
        <v>0</v>
      </c>
      <c r="B544" s="5" t="str">
        <f t="shared" si="130"/>
        <v/>
      </c>
      <c r="E544" s="17">
        <v>0</v>
      </c>
      <c r="F544" s="17">
        <v>0</v>
      </c>
      <c r="G544" s="17">
        <v>0</v>
      </c>
      <c r="I544" s="5" t="str">
        <f t="shared" si="131"/>
        <v/>
      </c>
      <c r="J544" s="5" t="str">
        <f t="shared" si="132"/>
        <v/>
      </c>
      <c r="K544" s="5" t="str">
        <f t="shared" si="133"/>
        <v/>
      </c>
      <c r="L544" s="5" t="str">
        <f t="shared" si="134"/>
        <v/>
      </c>
      <c r="M544" s="5">
        <f t="shared" si="144"/>
        <v>1</v>
      </c>
      <c r="N544" s="5">
        <f t="shared" si="135"/>
        <v>0</v>
      </c>
      <c r="O544" s="5">
        <f t="shared" si="136"/>
        <v>0</v>
      </c>
      <c r="P544" s="5">
        <f t="shared" si="137"/>
        <v>0</v>
      </c>
      <c r="Q544" s="5">
        <f t="shared" si="145"/>
        <v>2</v>
      </c>
      <c r="R544" s="5" t="str">
        <f t="shared" si="138"/>
        <v/>
      </c>
      <c r="S544" s="5" t="str">
        <f t="shared" si="139"/>
        <v/>
      </c>
      <c r="T544" s="5" t="str">
        <f t="shared" si="140"/>
        <v/>
      </c>
      <c r="U544" s="5" t="str">
        <f t="shared" si="141"/>
        <v/>
      </c>
      <c r="V544" s="5" t="str">
        <f t="shared" si="142"/>
        <v/>
      </c>
      <c r="W544" s="5" t="str">
        <f t="shared" si="143"/>
        <v/>
      </c>
    </row>
    <row r="545" spans="1:23" x14ac:dyDescent="0.25">
      <c r="A545" s="5" cm="1">
        <f t="array" ref="A545">ROUNDDOWN(
_xlfn.IFS(R545="Crafted",
L545*K545*M545*P545*S545,
R545="Inorganic",
L545*I545*M545*(N545+O545+P545)*Q545*S545,
R545="Organic",
L545*J545*M545*(N545+O545+P545)*S545,
TRUE,0),2)</f>
        <v>0</v>
      </c>
      <c r="B545" s="5" t="str">
        <f t="shared" si="130"/>
        <v/>
      </c>
      <c r="E545" s="17">
        <v>0</v>
      </c>
      <c r="F545" s="17">
        <v>0</v>
      </c>
      <c r="G545" s="17">
        <v>0</v>
      </c>
      <c r="I545" s="5" t="str">
        <f t="shared" si="131"/>
        <v/>
      </c>
      <c r="J545" s="5" t="str">
        <f t="shared" si="132"/>
        <v/>
      </c>
      <c r="K545" s="5" t="str">
        <f t="shared" si="133"/>
        <v/>
      </c>
      <c r="L545" s="5" t="str">
        <f t="shared" si="134"/>
        <v/>
      </c>
      <c r="M545" s="5">
        <f t="shared" si="144"/>
        <v>1</v>
      </c>
      <c r="N545" s="5">
        <f t="shared" si="135"/>
        <v>0</v>
      </c>
      <c r="O545" s="5">
        <f t="shared" si="136"/>
        <v>0</v>
      </c>
      <c r="P545" s="5">
        <f t="shared" si="137"/>
        <v>0</v>
      </c>
      <c r="Q545" s="5">
        <f t="shared" si="145"/>
        <v>2</v>
      </c>
      <c r="R545" s="5" t="str">
        <f t="shared" si="138"/>
        <v/>
      </c>
      <c r="S545" s="5" t="str">
        <f t="shared" si="139"/>
        <v/>
      </c>
      <c r="T545" s="5" t="str">
        <f t="shared" si="140"/>
        <v/>
      </c>
      <c r="U545" s="5" t="str">
        <f t="shared" si="141"/>
        <v/>
      </c>
      <c r="V545" s="5" t="str">
        <f t="shared" si="142"/>
        <v/>
      </c>
      <c r="W545" s="5" t="str">
        <f t="shared" si="143"/>
        <v/>
      </c>
    </row>
    <row r="546" spans="1:23" x14ac:dyDescent="0.25">
      <c r="A546" s="5" cm="1">
        <f t="array" ref="A546">ROUNDDOWN(
_xlfn.IFS(R546="Crafted",
L546*K546*M546*P546*S546,
R546="Inorganic",
L546*I546*M546*(N546+O546+P546)*Q546*S546,
R546="Organic",
L546*J546*M546*(N546+O546+P546)*S546,
TRUE,0),2)</f>
        <v>0</v>
      </c>
      <c r="B546" s="5" t="str">
        <f t="shared" si="130"/>
        <v/>
      </c>
      <c r="E546" s="17">
        <v>0</v>
      </c>
      <c r="F546" s="17">
        <v>0</v>
      </c>
      <c r="G546" s="17">
        <v>0</v>
      </c>
      <c r="I546" s="5" t="str">
        <f t="shared" si="131"/>
        <v/>
      </c>
      <c r="J546" s="5" t="str">
        <f t="shared" si="132"/>
        <v/>
      </c>
      <c r="K546" s="5" t="str">
        <f t="shared" si="133"/>
        <v/>
      </c>
      <c r="L546" s="5" t="str">
        <f t="shared" si="134"/>
        <v/>
      </c>
      <c r="M546" s="5">
        <f t="shared" si="144"/>
        <v>1</v>
      </c>
      <c r="N546" s="5">
        <f t="shared" si="135"/>
        <v>0</v>
      </c>
      <c r="O546" s="5">
        <f t="shared" si="136"/>
        <v>0</v>
      </c>
      <c r="P546" s="5">
        <f t="shared" si="137"/>
        <v>0</v>
      </c>
      <c r="Q546" s="5">
        <f t="shared" si="145"/>
        <v>2</v>
      </c>
      <c r="R546" s="5" t="str">
        <f t="shared" si="138"/>
        <v/>
      </c>
      <c r="S546" s="5" t="str">
        <f t="shared" si="139"/>
        <v/>
      </c>
      <c r="T546" s="5" t="str">
        <f t="shared" si="140"/>
        <v/>
      </c>
      <c r="U546" s="5" t="str">
        <f t="shared" si="141"/>
        <v/>
      </c>
      <c r="V546" s="5" t="str">
        <f t="shared" si="142"/>
        <v/>
      </c>
      <c r="W546" s="5" t="str">
        <f t="shared" si="143"/>
        <v/>
      </c>
    </row>
    <row r="547" spans="1:23" x14ac:dyDescent="0.25">
      <c r="A547" s="5" cm="1">
        <f t="array" ref="A547">ROUNDDOWN(
_xlfn.IFS(R547="Crafted",
L547*K547*M547*P547*S547,
R547="Inorganic",
L547*I547*M547*(N547+O547+P547)*Q547*S547,
R547="Organic",
L547*J547*M547*(N547+O547+P547)*S547,
TRUE,0),2)</f>
        <v>0</v>
      </c>
      <c r="B547" s="5" t="str">
        <f t="shared" si="130"/>
        <v/>
      </c>
      <c r="E547" s="17">
        <v>0</v>
      </c>
      <c r="F547" s="17">
        <v>0</v>
      </c>
      <c r="G547" s="17">
        <v>0</v>
      </c>
      <c r="I547" s="5" t="str">
        <f t="shared" si="131"/>
        <v/>
      </c>
      <c r="J547" s="5" t="str">
        <f t="shared" si="132"/>
        <v/>
      </c>
      <c r="K547" s="5" t="str">
        <f t="shared" si="133"/>
        <v/>
      </c>
      <c r="L547" s="5" t="str">
        <f t="shared" si="134"/>
        <v/>
      </c>
      <c r="M547" s="5">
        <f t="shared" si="144"/>
        <v>1</v>
      </c>
      <c r="N547" s="5">
        <f t="shared" si="135"/>
        <v>0</v>
      </c>
      <c r="O547" s="5">
        <f t="shared" si="136"/>
        <v>0</v>
      </c>
      <c r="P547" s="5">
        <f t="shared" si="137"/>
        <v>0</v>
      </c>
      <c r="Q547" s="5">
        <f t="shared" si="145"/>
        <v>2</v>
      </c>
      <c r="R547" s="5" t="str">
        <f t="shared" si="138"/>
        <v/>
      </c>
      <c r="S547" s="5" t="str">
        <f t="shared" si="139"/>
        <v/>
      </c>
      <c r="T547" s="5" t="str">
        <f t="shared" si="140"/>
        <v/>
      </c>
      <c r="U547" s="5" t="str">
        <f t="shared" si="141"/>
        <v/>
      </c>
      <c r="V547" s="5" t="str">
        <f t="shared" si="142"/>
        <v/>
      </c>
      <c r="W547" s="5" t="str">
        <f t="shared" si="143"/>
        <v/>
      </c>
    </row>
    <row r="548" spans="1:23" x14ac:dyDescent="0.25">
      <c r="A548" s="5" cm="1">
        <f t="array" ref="A548">ROUNDDOWN(
_xlfn.IFS(R548="Crafted",
L548*K548*M548*P548*S548,
R548="Inorganic",
L548*I548*M548*(N548+O548+P548)*Q548*S548,
R548="Organic",
L548*J548*M548*(N548+O548+P548)*S548,
TRUE,0),2)</f>
        <v>0</v>
      </c>
      <c r="B548" s="5" t="str">
        <f t="shared" si="130"/>
        <v/>
      </c>
      <c r="E548" s="17">
        <v>0</v>
      </c>
      <c r="F548" s="17">
        <v>0</v>
      </c>
      <c r="G548" s="17">
        <v>0</v>
      </c>
      <c r="I548" s="5" t="str">
        <f t="shared" si="131"/>
        <v/>
      </c>
      <c r="J548" s="5" t="str">
        <f t="shared" si="132"/>
        <v/>
      </c>
      <c r="K548" s="5" t="str">
        <f t="shared" si="133"/>
        <v/>
      </c>
      <c r="L548" s="5" t="str">
        <f t="shared" si="134"/>
        <v/>
      </c>
      <c r="M548" s="5">
        <f t="shared" si="144"/>
        <v>1</v>
      </c>
      <c r="N548" s="5">
        <f t="shared" si="135"/>
        <v>0</v>
      </c>
      <c r="O548" s="5">
        <f t="shared" si="136"/>
        <v>0</v>
      </c>
      <c r="P548" s="5">
        <f t="shared" si="137"/>
        <v>0</v>
      </c>
      <c r="Q548" s="5">
        <f t="shared" si="145"/>
        <v>2</v>
      </c>
      <c r="R548" s="5" t="str">
        <f t="shared" si="138"/>
        <v/>
      </c>
      <c r="S548" s="5" t="str">
        <f t="shared" si="139"/>
        <v/>
      </c>
      <c r="T548" s="5" t="str">
        <f t="shared" si="140"/>
        <v/>
      </c>
      <c r="U548" s="5" t="str">
        <f t="shared" si="141"/>
        <v/>
      </c>
      <c r="V548" s="5" t="str">
        <f t="shared" si="142"/>
        <v/>
      </c>
      <c r="W548" s="5" t="str">
        <f t="shared" si="143"/>
        <v/>
      </c>
    </row>
    <row r="549" spans="1:23" x14ac:dyDescent="0.25">
      <c r="A549" s="5" cm="1">
        <f t="array" ref="A549">ROUNDDOWN(
_xlfn.IFS(R549="Crafted",
L549*K549*M549*P549*S549,
R549="Inorganic",
L549*I549*M549*(N549+O549+P549)*Q549*S549,
R549="Organic",
L549*J549*M549*(N549+O549+P549)*S549,
TRUE,0),2)</f>
        <v>0</v>
      </c>
      <c r="B549" s="5" t="str">
        <f t="shared" si="130"/>
        <v/>
      </c>
      <c r="E549" s="17">
        <v>0</v>
      </c>
      <c r="F549" s="17">
        <v>0</v>
      </c>
      <c r="G549" s="17">
        <v>0</v>
      </c>
      <c r="I549" s="5" t="str">
        <f t="shared" si="131"/>
        <v/>
      </c>
      <c r="J549" s="5" t="str">
        <f t="shared" si="132"/>
        <v/>
      </c>
      <c r="K549" s="5" t="str">
        <f t="shared" si="133"/>
        <v/>
      </c>
      <c r="L549" s="5" t="str">
        <f t="shared" si="134"/>
        <v/>
      </c>
      <c r="M549" s="5">
        <f t="shared" si="144"/>
        <v>1</v>
      </c>
      <c r="N549" s="5">
        <f t="shared" si="135"/>
        <v>0</v>
      </c>
      <c r="O549" s="5">
        <f t="shared" si="136"/>
        <v>0</v>
      </c>
      <c r="P549" s="5">
        <f t="shared" si="137"/>
        <v>0</v>
      </c>
      <c r="Q549" s="5">
        <f t="shared" si="145"/>
        <v>2</v>
      </c>
      <c r="R549" s="5" t="str">
        <f t="shared" si="138"/>
        <v/>
      </c>
      <c r="S549" s="5" t="str">
        <f t="shared" si="139"/>
        <v/>
      </c>
      <c r="T549" s="5" t="str">
        <f t="shared" si="140"/>
        <v/>
      </c>
      <c r="U549" s="5" t="str">
        <f t="shared" si="141"/>
        <v/>
      </c>
      <c r="V549" s="5" t="str">
        <f t="shared" si="142"/>
        <v/>
      </c>
      <c r="W549" s="5" t="str">
        <f t="shared" si="143"/>
        <v/>
      </c>
    </row>
    <row r="550" spans="1:23" x14ac:dyDescent="0.25">
      <c r="A550" s="5" cm="1">
        <f t="array" ref="A550">ROUNDDOWN(
_xlfn.IFS(R550="Crafted",
L550*K550*M550*P550*S550,
R550="Inorganic",
L550*I550*M550*(N550+O550+P550)*Q550*S550,
R550="Organic",
L550*J550*M550*(N550+O550+P550)*S550,
TRUE,0),2)</f>
        <v>0</v>
      </c>
      <c r="B550" s="5" t="str">
        <f t="shared" si="130"/>
        <v/>
      </c>
      <c r="E550" s="17">
        <v>0</v>
      </c>
      <c r="F550" s="17">
        <v>0</v>
      </c>
      <c r="G550" s="17">
        <v>0</v>
      </c>
      <c r="I550" s="5" t="str">
        <f t="shared" si="131"/>
        <v/>
      </c>
      <c r="J550" s="5" t="str">
        <f t="shared" si="132"/>
        <v/>
      </c>
      <c r="K550" s="5" t="str">
        <f t="shared" si="133"/>
        <v/>
      </c>
      <c r="L550" s="5" t="str">
        <f t="shared" si="134"/>
        <v/>
      </c>
      <c r="M550" s="5">
        <f t="shared" si="144"/>
        <v>1</v>
      </c>
      <c r="N550" s="5">
        <f t="shared" si="135"/>
        <v>0</v>
      </c>
      <c r="O550" s="5">
        <f t="shared" si="136"/>
        <v>0</v>
      </c>
      <c r="P550" s="5">
        <f t="shared" si="137"/>
        <v>0</v>
      </c>
      <c r="Q550" s="5">
        <f t="shared" si="145"/>
        <v>2</v>
      </c>
      <c r="R550" s="5" t="str">
        <f t="shared" si="138"/>
        <v/>
      </c>
      <c r="S550" s="5" t="str">
        <f t="shared" si="139"/>
        <v/>
      </c>
      <c r="T550" s="5" t="str">
        <f t="shared" si="140"/>
        <v/>
      </c>
      <c r="U550" s="5" t="str">
        <f t="shared" si="141"/>
        <v/>
      </c>
      <c r="V550" s="5" t="str">
        <f t="shared" si="142"/>
        <v/>
      </c>
      <c r="W550" s="5" t="str">
        <f t="shared" si="143"/>
        <v/>
      </c>
    </row>
    <row r="551" spans="1:23" x14ac:dyDescent="0.25">
      <c r="A551" s="5" cm="1">
        <f t="array" ref="A551">ROUNDDOWN(
_xlfn.IFS(R551="Crafted",
L551*K551*M551*P551*S551,
R551="Inorganic",
L551*I551*M551*(N551+O551+P551)*Q551*S551,
R551="Organic",
L551*J551*M551*(N551+O551+P551)*S551,
TRUE,0),2)</f>
        <v>0</v>
      </c>
      <c r="B551" s="5" t="str">
        <f t="shared" si="130"/>
        <v/>
      </c>
      <c r="E551" s="17">
        <v>0</v>
      </c>
      <c r="F551" s="17">
        <v>0</v>
      </c>
      <c r="G551" s="17">
        <v>0</v>
      </c>
      <c r="I551" s="5" t="str">
        <f t="shared" si="131"/>
        <v/>
      </c>
      <c r="J551" s="5" t="str">
        <f t="shared" si="132"/>
        <v/>
      </c>
      <c r="K551" s="5" t="str">
        <f t="shared" si="133"/>
        <v/>
      </c>
      <c r="L551" s="5" t="str">
        <f t="shared" si="134"/>
        <v/>
      </c>
      <c r="M551" s="5">
        <f t="shared" si="144"/>
        <v>1</v>
      </c>
      <c r="N551" s="5">
        <f t="shared" si="135"/>
        <v>0</v>
      </c>
      <c r="O551" s="5">
        <f t="shared" si="136"/>
        <v>0</v>
      </c>
      <c r="P551" s="5">
        <f t="shared" si="137"/>
        <v>0</v>
      </c>
      <c r="Q551" s="5">
        <f t="shared" si="145"/>
        <v>2</v>
      </c>
      <c r="R551" s="5" t="str">
        <f t="shared" si="138"/>
        <v/>
      </c>
      <c r="S551" s="5" t="str">
        <f t="shared" si="139"/>
        <v/>
      </c>
      <c r="T551" s="5" t="str">
        <f t="shared" si="140"/>
        <v/>
      </c>
      <c r="U551" s="5" t="str">
        <f t="shared" si="141"/>
        <v/>
      </c>
      <c r="V551" s="5" t="str">
        <f t="shared" si="142"/>
        <v/>
      </c>
      <c r="W551" s="5" t="str">
        <f t="shared" si="143"/>
        <v/>
      </c>
    </row>
    <row r="552" spans="1:23" x14ac:dyDescent="0.25">
      <c r="A552" s="5" cm="1">
        <f t="array" ref="A552">ROUNDDOWN(
_xlfn.IFS(R552="Crafted",
L552*K552*M552*P552*S552,
R552="Inorganic",
L552*I552*M552*(N552+O552+P552)*Q552*S552,
R552="Organic",
L552*J552*M552*(N552+O552+P552)*S552,
TRUE,0),2)</f>
        <v>0</v>
      </c>
      <c r="B552" s="5" t="str">
        <f t="shared" si="130"/>
        <v/>
      </c>
      <c r="E552" s="17">
        <v>0</v>
      </c>
      <c r="F552" s="17">
        <v>0</v>
      </c>
      <c r="G552" s="17">
        <v>0</v>
      </c>
      <c r="I552" s="5" t="str">
        <f t="shared" si="131"/>
        <v/>
      </c>
      <c r="J552" s="5" t="str">
        <f t="shared" si="132"/>
        <v/>
      </c>
      <c r="K552" s="5" t="str">
        <f t="shared" si="133"/>
        <v/>
      </c>
      <c r="L552" s="5" t="str">
        <f t="shared" si="134"/>
        <v/>
      </c>
      <c r="M552" s="5">
        <f t="shared" si="144"/>
        <v>1</v>
      </c>
      <c r="N552" s="5">
        <f t="shared" si="135"/>
        <v>0</v>
      </c>
      <c r="O552" s="5">
        <f t="shared" si="136"/>
        <v>0</v>
      </c>
      <c r="P552" s="5">
        <f t="shared" si="137"/>
        <v>0</v>
      </c>
      <c r="Q552" s="5">
        <f t="shared" si="145"/>
        <v>2</v>
      </c>
      <c r="R552" s="5" t="str">
        <f t="shared" si="138"/>
        <v/>
      </c>
      <c r="S552" s="5" t="str">
        <f t="shared" si="139"/>
        <v/>
      </c>
      <c r="T552" s="5" t="str">
        <f t="shared" si="140"/>
        <v/>
      </c>
      <c r="U552" s="5" t="str">
        <f t="shared" si="141"/>
        <v/>
      </c>
      <c r="V552" s="5" t="str">
        <f t="shared" si="142"/>
        <v/>
      </c>
      <c r="W552" s="5" t="str">
        <f t="shared" si="143"/>
        <v/>
      </c>
    </row>
    <row r="553" spans="1:23" x14ac:dyDescent="0.25">
      <c r="A553" s="5" cm="1">
        <f t="array" ref="A553">ROUNDDOWN(
_xlfn.IFS(R553="Crafted",
L553*K553*M553*P553*S553,
R553="Inorganic",
L553*I553*M553*(N553+O553+P553)*Q553*S553,
R553="Organic",
L553*J553*M553*(N553+O553+P553)*S553,
TRUE,0),2)</f>
        <v>0</v>
      </c>
      <c r="B553" s="5" t="str">
        <f t="shared" si="130"/>
        <v/>
      </c>
      <c r="E553" s="17">
        <v>0</v>
      </c>
      <c r="F553" s="17">
        <v>0</v>
      </c>
      <c r="G553" s="17">
        <v>0</v>
      </c>
      <c r="I553" s="5" t="str">
        <f t="shared" si="131"/>
        <v/>
      </c>
      <c r="J553" s="5" t="str">
        <f t="shared" si="132"/>
        <v/>
      </c>
      <c r="K553" s="5" t="str">
        <f t="shared" si="133"/>
        <v/>
      </c>
      <c r="L553" s="5" t="str">
        <f t="shared" si="134"/>
        <v/>
      </c>
      <c r="M553" s="5">
        <f t="shared" si="144"/>
        <v>1</v>
      </c>
      <c r="N553" s="5">
        <f t="shared" si="135"/>
        <v>0</v>
      </c>
      <c r="O553" s="5">
        <f t="shared" si="136"/>
        <v>0</v>
      </c>
      <c r="P553" s="5">
        <f t="shared" si="137"/>
        <v>0</v>
      </c>
      <c r="Q553" s="5">
        <f t="shared" si="145"/>
        <v>2</v>
      </c>
      <c r="R553" s="5" t="str">
        <f t="shared" si="138"/>
        <v/>
      </c>
      <c r="S553" s="5" t="str">
        <f t="shared" si="139"/>
        <v/>
      </c>
      <c r="T553" s="5" t="str">
        <f t="shared" si="140"/>
        <v/>
      </c>
      <c r="U553" s="5" t="str">
        <f t="shared" si="141"/>
        <v/>
      </c>
      <c r="V553" s="5" t="str">
        <f t="shared" si="142"/>
        <v/>
      </c>
      <c r="W553" s="5" t="str">
        <f t="shared" si="143"/>
        <v/>
      </c>
    </row>
    <row r="554" spans="1:23" x14ac:dyDescent="0.25">
      <c r="A554" s="5" cm="1">
        <f t="array" ref="A554">ROUNDDOWN(
_xlfn.IFS(R554="Crafted",
L554*K554*M554*P554*S554,
R554="Inorganic",
L554*I554*M554*(N554+O554+P554)*Q554*S554,
R554="Organic",
L554*J554*M554*(N554+O554+P554)*S554,
TRUE,0),2)</f>
        <v>0</v>
      </c>
      <c r="B554" s="5" t="str">
        <f t="shared" si="130"/>
        <v/>
      </c>
      <c r="E554" s="17">
        <v>0</v>
      </c>
      <c r="F554" s="17">
        <v>0</v>
      </c>
      <c r="G554" s="17">
        <v>0</v>
      </c>
      <c r="I554" s="5" t="str">
        <f t="shared" si="131"/>
        <v/>
      </c>
      <c r="J554" s="5" t="str">
        <f t="shared" si="132"/>
        <v/>
      </c>
      <c r="K554" s="5" t="str">
        <f t="shared" si="133"/>
        <v/>
      </c>
      <c r="L554" s="5" t="str">
        <f t="shared" si="134"/>
        <v/>
      </c>
      <c r="M554" s="5">
        <f t="shared" si="144"/>
        <v>1</v>
      </c>
      <c r="N554" s="5">
        <f t="shared" si="135"/>
        <v>0</v>
      </c>
      <c r="O554" s="5">
        <f t="shared" si="136"/>
        <v>0</v>
      </c>
      <c r="P554" s="5">
        <f t="shared" si="137"/>
        <v>0</v>
      </c>
      <c r="Q554" s="5">
        <f t="shared" si="145"/>
        <v>2</v>
      </c>
      <c r="R554" s="5" t="str">
        <f t="shared" si="138"/>
        <v/>
      </c>
      <c r="S554" s="5" t="str">
        <f t="shared" si="139"/>
        <v/>
      </c>
      <c r="T554" s="5" t="str">
        <f t="shared" si="140"/>
        <v/>
      </c>
      <c r="U554" s="5" t="str">
        <f t="shared" si="141"/>
        <v/>
      </c>
      <c r="V554" s="5" t="str">
        <f t="shared" si="142"/>
        <v/>
      </c>
      <c r="W554" s="5" t="str">
        <f t="shared" si="143"/>
        <v/>
      </c>
    </row>
    <row r="555" spans="1:23" x14ac:dyDescent="0.25">
      <c r="A555" s="5" cm="1">
        <f t="array" ref="A555">ROUNDDOWN(
_xlfn.IFS(R555="Crafted",
L555*K555*M555*P555*S555,
R555="Inorganic",
L555*I555*M555*(N555+O555+P555)*Q555*S555,
R555="Organic",
L555*J555*M555*(N555+O555+P555)*S555,
TRUE,0),2)</f>
        <v>0</v>
      </c>
      <c r="B555" s="5" t="str">
        <f t="shared" si="130"/>
        <v/>
      </c>
      <c r="E555" s="17">
        <v>0</v>
      </c>
      <c r="F555" s="17">
        <v>0</v>
      </c>
      <c r="G555" s="17">
        <v>0</v>
      </c>
      <c r="I555" s="5" t="str">
        <f t="shared" si="131"/>
        <v/>
      </c>
      <c r="J555" s="5" t="str">
        <f t="shared" si="132"/>
        <v/>
      </c>
      <c r="K555" s="5" t="str">
        <f t="shared" si="133"/>
        <v/>
      </c>
      <c r="L555" s="5" t="str">
        <f t="shared" si="134"/>
        <v/>
      </c>
      <c r="M555" s="5">
        <f t="shared" si="144"/>
        <v>1</v>
      </c>
      <c r="N555" s="5">
        <f t="shared" si="135"/>
        <v>0</v>
      </c>
      <c r="O555" s="5">
        <f t="shared" si="136"/>
        <v>0</v>
      </c>
      <c r="P555" s="5">
        <f t="shared" si="137"/>
        <v>0</v>
      </c>
      <c r="Q555" s="5">
        <f t="shared" si="145"/>
        <v>2</v>
      </c>
      <c r="R555" s="5" t="str">
        <f t="shared" si="138"/>
        <v/>
      </c>
      <c r="S555" s="5" t="str">
        <f t="shared" si="139"/>
        <v/>
      </c>
      <c r="T555" s="5" t="str">
        <f t="shared" si="140"/>
        <v/>
      </c>
      <c r="U555" s="5" t="str">
        <f t="shared" si="141"/>
        <v/>
      </c>
      <c r="V555" s="5" t="str">
        <f t="shared" si="142"/>
        <v/>
      </c>
      <c r="W555" s="5" t="str">
        <f t="shared" si="143"/>
        <v/>
      </c>
    </row>
    <row r="556" spans="1:23" x14ac:dyDescent="0.25">
      <c r="A556" s="5" cm="1">
        <f t="array" ref="A556">ROUNDDOWN(
_xlfn.IFS(R556="Crafted",
L556*K556*M556*P556*S556,
R556="Inorganic",
L556*I556*M556*(N556+O556+P556)*Q556*S556,
R556="Organic",
L556*J556*M556*(N556+O556+P556)*S556,
TRUE,0),2)</f>
        <v>0</v>
      </c>
      <c r="B556" s="5" t="str">
        <f t="shared" si="130"/>
        <v/>
      </c>
      <c r="E556" s="17">
        <v>0</v>
      </c>
      <c r="F556" s="17">
        <v>0</v>
      </c>
      <c r="G556" s="17">
        <v>0</v>
      </c>
      <c r="I556" s="5" t="str">
        <f t="shared" si="131"/>
        <v/>
      </c>
      <c r="J556" s="5" t="str">
        <f t="shared" si="132"/>
        <v/>
      </c>
      <c r="K556" s="5" t="str">
        <f t="shared" si="133"/>
        <v/>
      </c>
      <c r="L556" s="5" t="str">
        <f t="shared" si="134"/>
        <v/>
      </c>
      <c r="M556" s="5">
        <f t="shared" si="144"/>
        <v>1</v>
      </c>
      <c r="N556" s="5">
        <f t="shared" si="135"/>
        <v>0</v>
      </c>
      <c r="O556" s="5">
        <f t="shared" si="136"/>
        <v>0</v>
      </c>
      <c r="P556" s="5">
        <f t="shared" si="137"/>
        <v>0</v>
      </c>
      <c r="Q556" s="5">
        <f t="shared" si="145"/>
        <v>2</v>
      </c>
      <c r="R556" s="5" t="str">
        <f t="shared" si="138"/>
        <v/>
      </c>
      <c r="S556" s="5" t="str">
        <f t="shared" si="139"/>
        <v/>
      </c>
      <c r="T556" s="5" t="str">
        <f t="shared" si="140"/>
        <v/>
      </c>
      <c r="U556" s="5" t="str">
        <f t="shared" si="141"/>
        <v/>
      </c>
      <c r="V556" s="5" t="str">
        <f t="shared" si="142"/>
        <v/>
      </c>
      <c r="W556" s="5" t="str">
        <f t="shared" si="143"/>
        <v/>
      </c>
    </row>
    <row r="557" spans="1:23" x14ac:dyDescent="0.25">
      <c r="A557" s="5" cm="1">
        <f t="array" ref="A557">ROUNDDOWN(
_xlfn.IFS(R557="Crafted",
L557*K557*M557*P557*S557,
R557="Inorganic",
L557*I557*M557*(N557+O557+P557)*Q557*S557,
R557="Organic",
L557*J557*M557*(N557+O557+P557)*S557,
TRUE,0),2)</f>
        <v>0</v>
      </c>
      <c r="B557" s="5" t="str">
        <f t="shared" si="130"/>
        <v/>
      </c>
      <c r="E557" s="17">
        <v>0</v>
      </c>
      <c r="F557" s="17">
        <v>0</v>
      </c>
      <c r="G557" s="17">
        <v>0</v>
      </c>
      <c r="I557" s="5" t="str">
        <f t="shared" si="131"/>
        <v/>
      </c>
      <c r="J557" s="5" t="str">
        <f t="shared" si="132"/>
        <v/>
      </c>
      <c r="K557" s="5" t="str">
        <f t="shared" si="133"/>
        <v/>
      </c>
      <c r="L557" s="5" t="str">
        <f t="shared" si="134"/>
        <v/>
      </c>
      <c r="M557" s="5">
        <f t="shared" si="144"/>
        <v>1</v>
      </c>
      <c r="N557" s="5">
        <f t="shared" si="135"/>
        <v>0</v>
      </c>
      <c r="O557" s="5">
        <f t="shared" si="136"/>
        <v>0</v>
      </c>
      <c r="P557" s="5">
        <f t="shared" si="137"/>
        <v>0</v>
      </c>
      <c r="Q557" s="5">
        <f t="shared" si="145"/>
        <v>2</v>
      </c>
      <c r="R557" s="5" t="str">
        <f t="shared" si="138"/>
        <v/>
      </c>
      <c r="S557" s="5" t="str">
        <f t="shared" si="139"/>
        <v/>
      </c>
      <c r="T557" s="5" t="str">
        <f t="shared" si="140"/>
        <v/>
      </c>
      <c r="U557" s="5" t="str">
        <f t="shared" si="141"/>
        <v/>
      </c>
      <c r="V557" s="5" t="str">
        <f t="shared" si="142"/>
        <v/>
      </c>
      <c r="W557" s="5" t="str">
        <f t="shared" si="143"/>
        <v/>
      </c>
    </row>
    <row r="558" spans="1:23" x14ac:dyDescent="0.25">
      <c r="A558" s="5" cm="1">
        <f t="array" ref="A558">ROUNDDOWN(
_xlfn.IFS(R558="Crafted",
L558*K558*M558*P558*S558,
R558="Inorganic",
L558*I558*M558*(N558+O558+P558)*Q558*S558,
R558="Organic",
L558*J558*M558*(N558+O558+P558)*S558,
TRUE,0),2)</f>
        <v>0</v>
      </c>
      <c r="B558" s="5" t="str">
        <f t="shared" si="130"/>
        <v/>
      </c>
      <c r="E558" s="17">
        <v>0</v>
      </c>
      <c r="F558" s="17">
        <v>0</v>
      </c>
      <c r="G558" s="17">
        <v>0</v>
      </c>
      <c r="I558" s="5" t="str">
        <f t="shared" si="131"/>
        <v/>
      </c>
      <c r="J558" s="5" t="str">
        <f t="shared" si="132"/>
        <v/>
      </c>
      <c r="K558" s="5" t="str">
        <f t="shared" si="133"/>
        <v/>
      </c>
      <c r="L558" s="5" t="str">
        <f t="shared" si="134"/>
        <v/>
      </c>
      <c r="M558" s="5">
        <f t="shared" si="144"/>
        <v>1</v>
      </c>
      <c r="N558" s="5">
        <f t="shared" si="135"/>
        <v>0</v>
      </c>
      <c r="O558" s="5">
        <f t="shared" si="136"/>
        <v>0</v>
      </c>
      <c r="P558" s="5">
        <f t="shared" si="137"/>
        <v>0</v>
      </c>
      <c r="Q558" s="5">
        <f t="shared" si="145"/>
        <v>2</v>
      </c>
      <c r="R558" s="5" t="str">
        <f t="shared" si="138"/>
        <v/>
      </c>
      <c r="S558" s="5" t="str">
        <f t="shared" si="139"/>
        <v/>
      </c>
      <c r="T558" s="5" t="str">
        <f t="shared" si="140"/>
        <v/>
      </c>
      <c r="U558" s="5" t="str">
        <f t="shared" si="141"/>
        <v/>
      </c>
      <c r="V558" s="5" t="str">
        <f t="shared" si="142"/>
        <v/>
      </c>
      <c r="W558" s="5" t="str">
        <f t="shared" si="143"/>
        <v/>
      </c>
    </row>
    <row r="559" spans="1:23" x14ac:dyDescent="0.25">
      <c r="A559" s="5" cm="1">
        <f t="array" ref="A559">ROUNDDOWN(
_xlfn.IFS(R559="Crafted",
L559*K559*M559*P559*S559,
R559="Inorganic",
L559*I559*M559*(N559+O559+P559)*Q559*S559,
R559="Organic",
L559*J559*M559*(N559+O559+P559)*S559,
TRUE,0),2)</f>
        <v>0</v>
      </c>
      <c r="B559" s="5" t="str">
        <f t="shared" si="130"/>
        <v/>
      </c>
      <c r="E559" s="17">
        <v>0</v>
      </c>
      <c r="F559" s="17">
        <v>0</v>
      </c>
      <c r="G559" s="17">
        <v>0</v>
      </c>
      <c r="I559" s="5" t="str">
        <f t="shared" si="131"/>
        <v/>
      </c>
      <c r="J559" s="5" t="str">
        <f t="shared" si="132"/>
        <v/>
      </c>
      <c r="K559" s="5" t="str">
        <f t="shared" si="133"/>
        <v/>
      </c>
      <c r="L559" s="5" t="str">
        <f t="shared" si="134"/>
        <v/>
      </c>
      <c r="M559" s="5">
        <f t="shared" si="144"/>
        <v>1</v>
      </c>
      <c r="N559" s="5">
        <f t="shared" si="135"/>
        <v>0</v>
      </c>
      <c r="O559" s="5">
        <f t="shared" si="136"/>
        <v>0</v>
      </c>
      <c r="P559" s="5">
        <f t="shared" si="137"/>
        <v>0</v>
      </c>
      <c r="Q559" s="5">
        <f t="shared" si="145"/>
        <v>2</v>
      </c>
      <c r="R559" s="5" t="str">
        <f t="shared" si="138"/>
        <v/>
      </c>
      <c r="S559" s="5" t="str">
        <f t="shared" si="139"/>
        <v/>
      </c>
      <c r="T559" s="5" t="str">
        <f t="shared" si="140"/>
        <v/>
      </c>
      <c r="U559" s="5" t="str">
        <f t="shared" si="141"/>
        <v/>
      </c>
      <c r="V559" s="5" t="str">
        <f t="shared" si="142"/>
        <v/>
      </c>
      <c r="W559" s="5" t="str">
        <f t="shared" si="143"/>
        <v/>
      </c>
    </row>
    <row r="560" spans="1:23" x14ac:dyDescent="0.25">
      <c r="A560" s="5" cm="1">
        <f t="array" ref="A560">ROUNDDOWN(
_xlfn.IFS(R560="Crafted",
L560*K560*M560*P560*S560,
R560="Inorganic",
L560*I560*M560*(N560+O560+P560)*Q560*S560,
R560="Organic",
L560*J560*M560*(N560+O560+P560)*S560,
TRUE,0),2)</f>
        <v>0</v>
      </c>
      <c r="B560" s="5" t="str">
        <f t="shared" si="130"/>
        <v/>
      </c>
      <c r="E560" s="17">
        <v>0</v>
      </c>
      <c r="F560" s="17">
        <v>0</v>
      </c>
      <c r="G560" s="17">
        <v>0</v>
      </c>
      <c r="I560" s="5" t="str">
        <f t="shared" si="131"/>
        <v/>
      </c>
      <c r="J560" s="5" t="str">
        <f t="shared" si="132"/>
        <v/>
      </c>
      <c r="K560" s="5" t="str">
        <f t="shared" si="133"/>
        <v/>
      </c>
      <c r="L560" s="5" t="str">
        <f t="shared" si="134"/>
        <v/>
      </c>
      <c r="M560" s="5">
        <f t="shared" si="144"/>
        <v>1</v>
      </c>
      <c r="N560" s="5">
        <f t="shared" si="135"/>
        <v>0</v>
      </c>
      <c r="O560" s="5">
        <f t="shared" si="136"/>
        <v>0</v>
      </c>
      <c r="P560" s="5">
        <f t="shared" si="137"/>
        <v>0</v>
      </c>
      <c r="Q560" s="5">
        <f t="shared" si="145"/>
        <v>2</v>
      </c>
      <c r="R560" s="5" t="str">
        <f t="shared" si="138"/>
        <v/>
      </c>
      <c r="S560" s="5" t="str">
        <f t="shared" si="139"/>
        <v/>
      </c>
      <c r="T560" s="5" t="str">
        <f t="shared" si="140"/>
        <v/>
      </c>
      <c r="U560" s="5" t="str">
        <f t="shared" si="141"/>
        <v/>
      </c>
      <c r="V560" s="5" t="str">
        <f t="shared" si="142"/>
        <v/>
      </c>
      <c r="W560" s="5" t="str">
        <f t="shared" si="143"/>
        <v/>
      </c>
    </row>
    <row r="561" spans="1:23" x14ac:dyDescent="0.25">
      <c r="A561" s="5" cm="1">
        <f t="array" ref="A561">ROUNDDOWN(
_xlfn.IFS(R561="Crafted",
L561*K561*M561*P561*S561,
R561="Inorganic",
L561*I561*M561*(N561+O561+P561)*Q561*S561,
R561="Organic",
L561*J561*M561*(N561+O561+P561)*S561,
TRUE,0),2)</f>
        <v>0</v>
      </c>
      <c r="B561" s="5" t="str">
        <f t="shared" si="130"/>
        <v/>
      </c>
      <c r="E561" s="17">
        <v>0</v>
      </c>
      <c r="F561" s="17">
        <v>0</v>
      </c>
      <c r="G561" s="17">
        <v>0</v>
      </c>
      <c r="I561" s="5" t="str">
        <f t="shared" si="131"/>
        <v/>
      </c>
      <c r="J561" s="5" t="str">
        <f t="shared" si="132"/>
        <v/>
      </c>
      <c r="K561" s="5" t="str">
        <f t="shared" si="133"/>
        <v/>
      </c>
      <c r="L561" s="5" t="str">
        <f t="shared" si="134"/>
        <v/>
      </c>
      <c r="M561" s="5">
        <f t="shared" si="144"/>
        <v>1</v>
      </c>
      <c r="N561" s="5">
        <f t="shared" si="135"/>
        <v>0</v>
      </c>
      <c r="O561" s="5">
        <f t="shared" si="136"/>
        <v>0</v>
      </c>
      <c r="P561" s="5">
        <f t="shared" si="137"/>
        <v>0</v>
      </c>
      <c r="Q561" s="5">
        <f t="shared" si="145"/>
        <v>2</v>
      </c>
      <c r="R561" s="5" t="str">
        <f t="shared" si="138"/>
        <v/>
      </c>
      <c r="S561" s="5" t="str">
        <f t="shared" si="139"/>
        <v/>
      </c>
      <c r="T561" s="5" t="str">
        <f t="shared" si="140"/>
        <v/>
      </c>
      <c r="U561" s="5" t="str">
        <f t="shared" si="141"/>
        <v/>
      </c>
      <c r="V561" s="5" t="str">
        <f t="shared" si="142"/>
        <v/>
      </c>
      <c r="W561" s="5" t="str">
        <f t="shared" si="143"/>
        <v/>
      </c>
    </row>
    <row r="562" spans="1:23" x14ac:dyDescent="0.25">
      <c r="A562" s="5" cm="1">
        <f t="array" ref="A562">ROUNDDOWN(
_xlfn.IFS(R562="Crafted",
L562*K562*M562*P562*S562,
R562="Inorganic",
L562*I562*M562*(N562+O562+P562)*Q562*S562,
R562="Organic",
L562*J562*M562*(N562+O562+P562)*S562,
TRUE,0),2)</f>
        <v>0</v>
      </c>
      <c r="B562" s="5" t="str">
        <f t="shared" si="130"/>
        <v/>
      </c>
      <c r="E562" s="17">
        <v>0</v>
      </c>
      <c r="F562" s="17">
        <v>0</v>
      </c>
      <c r="G562" s="17">
        <v>0</v>
      </c>
      <c r="I562" s="5" t="str">
        <f t="shared" si="131"/>
        <v/>
      </c>
      <c r="J562" s="5" t="str">
        <f t="shared" si="132"/>
        <v/>
      </c>
      <c r="K562" s="5" t="str">
        <f t="shared" si="133"/>
        <v/>
      </c>
      <c r="L562" s="5" t="str">
        <f t="shared" si="134"/>
        <v/>
      </c>
      <c r="M562" s="5">
        <f t="shared" si="144"/>
        <v>1</v>
      </c>
      <c r="N562" s="5">
        <f t="shared" si="135"/>
        <v>0</v>
      </c>
      <c r="O562" s="5">
        <f t="shared" si="136"/>
        <v>0</v>
      </c>
      <c r="P562" s="5">
        <f t="shared" si="137"/>
        <v>0</v>
      </c>
      <c r="Q562" s="5">
        <f t="shared" si="145"/>
        <v>2</v>
      </c>
      <c r="R562" s="5" t="str">
        <f t="shared" si="138"/>
        <v/>
      </c>
      <c r="S562" s="5" t="str">
        <f t="shared" si="139"/>
        <v/>
      </c>
      <c r="T562" s="5" t="str">
        <f t="shared" si="140"/>
        <v/>
      </c>
      <c r="U562" s="5" t="str">
        <f t="shared" si="141"/>
        <v/>
      </c>
      <c r="V562" s="5" t="str">
        <f t="shared" si="142"/>
        <v/>
      </c>
      <c r="W562" s="5" t="str">
        <f t="shared" si="143"/>
        <v/>
      </c>
    </row>
    <row r="563" spans="1:23" x14ac:dyDescent="0.25">
      <c r="A563" s="5" cm="1">
        <f t="array" ref="A563">ROUNDDOWN(
_xlfn.IFS(R563="Crafted",
L563*K563*M563*P563*S563,
R563="Inorganic",
L563*I563*M563*(N563+O563+P563)*Q563*S563,
R563="Organic",
L563*J563*M563*(N563+O563+P563)*S563,
TRUE,0),2)</f>
        <v>0</v>
      </c>
      <c r="B563" s="5" t="str">
        <f t="shared" si="130"/>
        <v/>
      </c>
      <c r="E563" s="17">
        <v>0</v>
      </c>
      <c r="F563" s="17">
        <v>0</v>
      </c>
      <c r="G563" s="17">
        <v>0</v>
      </c>
      <c r="I563" s="5" t="str">
        <f t="shared" si="131"/>
        <v/>
      </c>
      <c r="J563" s="5" t="str">
        <f t="shared" si="132"/>
        <v/>
      </c>
      <c r="K563" s="5" t="str">
        <f t="shared" si="133"/>
        <v/>
      </c>
      <c r="L563" s="5" t="str">
        <f t="shared" si="134"/>
        <v/>
      </c>
      <c r="M563" s="5">
        <f t="shared" si="144"/>
        <v>1</v>
      </c>
      <c r="N563" s="5">
        <f t="shared" si="135"/>
        <v>0</v>
      </c>
      <c r="O563" s="5">
        <f t="shared" si="136"/>
        <v>0</v>
      </c>
      <c r="P563" s="5">
        <f t="shared" si="137"/>
        <v>0</v>
      </c>
      <c r="Q563" s="5">
        <f t="shared" si="145"/>
        <v>2</v>
      </c>
      <c r="R563" s="5" t="str">
        <f t="shared" si="138"/>
        <v/>
      </c>
      <c r="S563" s="5" t="str">
        <f t="shared" si="139"/>
        <v/>
      </c>
      <c r="T563" s="5" t="str">
        <f t="shared" si="140"/>
        <v/>
      </c>
      <c r="U563" s="5" t="str">
        <f t="shared" si="141"/>
        <v/>
      </c>
      <c r="V563" s="5" t="str">
        <f t="shared" si="142"/>
        <v/>
      </c>
      <c r="W563" s="5" t="str">
        <f t="shared" si="143"/>
        <v/>
      </c>
    </row>
    <row r="564" spans="1:23" x14ac:dyDescent="0.25">
      <c r="A564" s="5" cm="1">
        <f t="array" ref="A564">ROUNDDOWN(
_xlfn.IFS(R564="Crafted",
L564*K564*M564*P564*S564,
R564="Inorganic",
L564*I564*M564*(N564+O564+P564)*Q564*S564,
R564="Organic",
L564*J564*M564*(N564+O564+P564)*S564,
TRUE,0),2)</f>
        <v>0</v>
      </c>
      <c r="B564" s="5" t="str">
        <f t="shared" si="130"/>
        <v/>
      </c>
      <c r="E564" s="17">
        <v>0</v>
      </c>
      <c r="F564" s="17">
        <v>0</v>
      </c>
      <c r="G564" s="17">
        <v>0</v>
      </c>
      <c r="I564" s="5" t="str">
        <f t="shared" si="131"/>
        <v/>
      </c>
      <c r="J564" s="5" t="str">
        <f t="shared" si="132"/>
        <v/>
      </c>
      <c r="K564" s="5" t="str">
        <f t="shared" si="133"/>
        <v/>
      </c>
      <c r="L564" s="5" t="str">
        <f t="shared" si="134"/>
        <v/>
      </c>
      <c r="M564" s="5">
        <f t="shared" si="144"/>
        <v>1</v>
      </c>
      <c r="N564" s="5">
        <f t="shared" si="135"/>
        <v>0</v>
      </c>
      <c r="O564" s="5">
        <f t="shared" si="136"/>
        <v>0</v>
      </c>
      <c r="P564" s="5">
        <f t="shared" si="137"/>
        <v>0</v>
      </c>
      <c r="Q564" s="5">
        <f t="shared" si="145"/>
        <v>2</v>
      </c>
      <c r="R564" s="5" t="str">
        <f t="shared" si="138"/>
        <v/>
      </c>
      <c r="S564" s="5" t="str">
        <f t="shared" si="139"/>
        <v/>
      </c>
      <c r="T564" s="5" t="str">
        <f t="shared" si="140"/>
        <v/>
      </c>
      <c r="U564" s="5" t="str">
        <f t="shared" si="141"/>
        <v/>
      </c>
      <c r="V564" s="5" t="str">
        <f t="shared" si="142"/>
        <v/>
      </c>
      <c r="W564" s="5" t="str">
        <f t="shared" si="143"/>
        <v/>
      </c>
    </row>
    <row r="565" spans="1:23" x14ac:dyDescent="0.25">
      <c r="A565" s="5" cm="1">
        <f t="array" ref="A565">ROUNDDOWN(
_xlfn.IFS(R565="Crafted",
L565*K565*M565*P565*S565,
R565="Inorganic",
L565*I565*M565*(N565+O565+P565)*Q565*S565,
R565="Organic",
L565*J565*M565*(N565+O565+P565)*S565,
TRUE,0),2)</f>
        <v>0</v>
      </c>
      <c r="B565" s="5" t="str">
        <f t="shared" si="130"/>
        <v/>
      </c>
      <c r="E565" s="17">
        <v>0</v>
      </c>
      <c r="F565" s="17">
        <v>0</v>
      </c>
      <c r="G565" s="17">
        <v>0</v>
      </c>
      <c r="I565" s="5" t="str">
        <f t="shared" si="131"/>
        <v/>
      </c>
      <c r="J565" s="5" t="str">
        <f t="shared" si="132"/>
        <v/>
      </c>
      <c r="K565" s="5" t="str">
        <f t="shared" si="133"/>
        <v/>
      </c>
      <c r="L565" s="5" t="str">
        <f t="shared" si="134"/>
        <v/>
      </c>
      <c r="M565" s="5">
        <f t="shared" si="144"/>
        <v>1</v>
      </c>
      <c r="N565" s="5">
        <f t="shared" si="135"/>
        <v>0</v>
      </c>
      <c r="O565" s="5">
        <f t="shared" si="136"/>
        <v>0</v>
      </c>
      <c r="P565" s="5">
        <f t="shared" si="137"/>
        <v>0</v>
      </c>
      <c r="Q565" s="5">
        <f t="shared" si="145"/>
        <v>2</v>
      </c>
      <c r="R565" s="5" t="str">
        <f t="shared" si="138"/>
        <v/>
      </c>
      <c r="S565" s="5" t="str">
        <f t="shared" si="139"/>
        <v/>
      </c>
      <c r="T565" s="5" t="str">
        <f t="shared" si="140"/>
        <v/>
      </c>
      <c r="U565" s="5" t="str">
        <f t="shared" si="141"/>
        <v/>
      </c>
      <c r="V565" s="5" t="str">
        <f t="shared" si="142"/>
        <v/>
      </c>
      <c r="W565" s="5" t="str">
        <f t="shared" si="143"/>
        <v/>
      </c>
    </row>
    <row r="566" spans="1:23" x14ac:dyDescent="0.25">
      <c r="A566" s="5" cm="1">
        <f t="array" ref="A566">ROUNDDOWN(
_xlfn.IFS(R566="Crafted",
L566*K566*M566*P566*S566,
R566="Inorganic",
L566*I566*M566*(N566+O566+P566)*Q566*S566,
R566="Organic",
L566*J566*M566*(N566+O566+P566)*S566,
TRUE,0),2)</f>
        <v>0</v>
      </c>
      <c r="B566" s="5" t="str">
        <f t="shared" si="130"/>
        <v/>
      </c>
      <c r="E566" s="17">
        <v>0</v>
      </c>
      <c r="F566" s="17">
        <v>0</v>
      </c>
      <c r="G566" s="17">
        <v>0</v>
      </c>
      <c r="I566" s="5" t="str">
        <f t="shared" si="131"/>
        <v/>
      </c>
      <c r="J566" s="5" t="str">
        <f t="shared" si="132"/>
        <v/>
      </c>
      <c r="K566" s="5" t="str">
        <f t="shared" si="133"/>
        <v/>
      </c>
      <c r="L566" s="5" t="str">
        <f t="shared" si="134"/>
        <v/>
      </c>
      <c r="M566" s="5">
        <f t="shared" si="144"/>
        <v>1</v>
      </c>
      <c r="N566" s="5">
        <f t="shared" si="135"/>
        <v>0</v>
      </c>
      <c r="O566" s="5">
        <f t="shared" si="136"/>
        <v>0</v>
      </c>
      <c r="P566" s="5">
        <f t="shared" si="137"/>
        <v>0</v>
      </c>
      <c r="Q566" s="5">
        <f t="shared" si="145"/>
        <v>2</v>
      </c>
      <c r="R566" s="5" t="str">
        <f t="shared" si="138"/>
        <v/>
      </c>
      <c r="S566" s="5" t="str">
        <f t="shared" si="139"/>
        <v/>
      </c>
      <c r="T566" s="5" t="str">
        <f t="shared" si="140"/>
        <v/>
      </c>
      <c r="U566" s="5" t="str">
        <f t="shared" si="141"/>
        <v/>
      </c>
      <c r="V566" s="5" t="str">
        <f t="shared" si="142"/>
        <v/>
      </c>
      <c r="W566" s="5" t="str">
        <f t="shared" si="143"/>
        <v/>
      </c>
    </row>
    <row r="567" spans="1:23" x14ac:dyDescent="0.25">
      <c r="A567" s="5" cm="1">
        <f t="array" ref="A567">ROUNDDOWN(
_xlfn.IFS(R567="Crafted",
L567*K567*M567*P567*S567,
R567="Inorganic",
L567*I567*M567*(N567+O567+P567)*Q567*S567,
R567="Organic",
L567*J567*M567*(N567+O567+P567)*S567,
TRUE,0),2)</f>
        <v>0</v>
      </c>
      <c r="B567" s="5" t="str">
        <f t="shared" si="130"/>
        <v/>
      </c>
      <c r="E567" s="17">
        <v>0</v>
      </c>
      <c r="F567" s="17">
        <v>0</v>
      </c>
      <c r="G567" s="17">
        <v>0</v>
      </c>
      <c r="I567" s="5" t="str">
        <f t="shared" si="131"/>
        <v/>
      </c>
      <c r="J567" s="5" t="str">
        <f t="shared" si="132"/>
        <v/>
      </c>
      <c r="K567" s="5" t="str">
        <f t="shared" si="133"/>
        <v/>
      </c>
      <c r="L567" s="5" t="str">
        <f t="shared" si="134"/>
        <v/>
      </c>
      <c r="M567" s="5">
        <f t="shared" si="144"/>
        <v>1</v>
      </c>
      <c r="N567" s="5">
        <f t="shared" si="135"/>
        <v>0</v>
      </c>
      <c r="O567" s="5">
        <f t="shared" si="136"/>
        <v>0</v>
      </c>
      <c r="P567" s="5">
        <f t="shared" si="137"/>
        <v>0</v>
      </c>
      <c r="Q567" s="5">
        <f t="shared" si="145"/>
        <v>2</v>
      </c>
      <c r="R567" s="5" t="str">
        <f t="shared" si="138"/>
        <v/>
      </c>
      <c r="S567" s="5" t="str">
        <f t="shared" si="139"/>
        <v/>
      </c>
      <c r="T567" s="5" t="str">
        <f t="shared" si="140"/>
        <v/>
      </c>
      <c r="U567" s="5" t="str">
        <f t="shared" si="141"/>
        <v/>
      </c>
      <c r="V567" s="5" t="str">
        <f t="shared" si="142"/>
        <v/>
      </c>
      <c r="W567" s="5" t="str">
        <f t="shared" si="143"/>
        <v/>
      </c>
    </row>
    <row r="568" spans="1:23" x14ac:dyDescent="0.25">
      <c r="A568" s="5" cm="1">
        <f t="array" ref="A568">ROUNDDOWN(
_xlfn.IFS(R568="Crafted",
L568*K568*M568*P568*S568,
R568="Inorganic",
L568*I568*M568*(N568+O568+P568)*Q568*S568,
R568="Organic",
L568*J568*M568*(N568+O568+P568)*S568,
TRUE,0),2)</f>
        <v>0</v>
      </c>
      <c r="B568" s="5" t="str">
        <f t="shared" si="130"/>
        <v/>
      </c>
      <c r="E568" s="17">
        <v>0</v>
      </c>
      <c r="F568" s="17">
        <v>0</v>
      </c>
      <c r="G568" s="17">
        <v>0</v>
      </c>
      <c r="I568" s="5" t="str">
        <f t="shared" si="131"/>
        <v/>
      </c>
      <c r="J568" s="5" t="str">
        <f t="shared" si="132"/>
        <v/>
      </c>
      <c r="K568" s="5" t="str">
        <f t="shared" si="133"/>
        <v/>
      </c>
      <c r="L568" s="5" t="str">
        <f t="shared" si="134"/>
        <v/>
      </c>
      <c r="M568" s="5">
        <f t="shared" si="144"/>
        <v>1</v>
      </c>
      <c r="N568" s="5">
        <f t="shared" si="135"/>
        <v>0</v>
      </c>
      <c r="O568" s="5">
        <f t="shared" si="136"/>
        <v>0</v>
      </c>
      <c r="P568" s="5">
        <f t="shared" si="137"/>
        <v>0</v>
      </c>
      <c r="Q568" s="5">
        <f t="shared" si="145"/>
        <v>2</v>
      </c>
      <c r="R568" s="5" t="str">
        <f t="shared" si="138"/>
        <v/>
      </c>
      <c r="S568" s="5" t="str">
        <f t="shared" si="139"/>
        <v/>
      </c>
      <c r="T568" s="5" t="str">
        <f t="shared" si="140"/>
        <v/>
      </c>
      <c r="U568" s="5" t="str">
        <f t="shared" si="141"/>
        <v/>
      </c>
      <c r="V568" s="5" t="str">
        <f t="shared" si="142"/>
        <v/>
      </c>
      <c r="W568" s="5" t="str">
        <f t="shared" si="143"/>
        <v/>
      </c>
    </row>
    <row r="569" spans="1:23" x14ac:dyDescent="0.25">
      <c r="A569" s="5" cm="1">
        <f t="array" ref="A569">ROUNDDOWN(
_xlfn.IFS(R569="Crafted",
L569*K569*M569*P569*S569,
R569="Inorganic",
L569*I569*M569*(N569+O569+P569)*Q569*S569,
R569="Organic",
L569*J569*M569*(N569+O569+P569)*S569,
TRUE,0),2)</f>
        <v>0</v>
      </c>
      <c r="B569" s="5" t="str">
        <f t="shared" si="130"/>
        <v/>
      </c>
      <c r="E569" s="17">
        <v>0</v>
      </c>
      <c r="F569" s="17">
        <v>0</v>
      </c>
      <c r="G569" s="17">
        <v>0</v>
      </c>
      <c r="I569" s="5" t="str">
        <f t="shared" si="131"/>
        <v/>
      </c>
      <c r="J569" s="5" t="str">
        <f t="shared" si="132"/>
        <v/>
      </c>
      <c r="K569" s="5" t="str">
        <f t="shared" si="133"/>
        <v/>
      </c>
      <c r="L569" s="5" t="str">
        <f t="shared" si="134"/>
        <v/>
      </c>
      <c r="M569" s="5">
        <f t="shared" si="144"/>
        <v>1</v>
      </c>
      <c r="N569" s="5">
        <f t="shared" si="135"/>
        <v>0</v>
      </c>
      <c r="O569" s="5">
        <f t="shared" si="136"/>
        <v>0</v>
      </c>
      <c r="P569" s="5">
        <f t="shared" si="137"/>
        <v>0</v>
      </c>
      <c r="Q569" s="5">
        <f t="shared" si="145"/>
        <v>2</v>
      </c>
      <c r="R569" s="5" t="str">
        <f t="shared" si="138"/>
        <v/>
      </c>
      <c r="S569" s="5" t="str">
        <f t="shared" si="139"/>
        <v/>
      </c>
      <c r="T569" s="5" t="str">
        <f t="shared" si="140"/>
        <v/>
      </c>
      <c r="U569" s="5" t="str">
        <f t="shared" si="141"/>
        <v/>
      </c>
      <c r="V569" s="5" t="str">
        <f t="shared" si="142"/>
        <v/>
      </c>
      <c r="W569" s="5" t="str">
        <f t="shared" si="143"/>
        <v/>
      </c>
    </row>
    <row r="570" spans="1:23" x14ac:dyDescent="0.25">
      <c r="A570" s="5" cm="1">
        <f t="array" ref="A570">ROUNDDOWN(
_xlfn.IFS(R570="Crafted",
L570*K570*M570*P570*S570,
R570="Inorganic",
L570*I570*M570*(N570+O570+P570)*Q570*S570,
R570="Organic",
L570*J570*M570*(N570+O570+P570)*S570,
TRUE,0),2)</f>
        <v>0</v>
      </c>
      <c r="B570" s="5" t="str">
        <f t="shared" si="130"/>
        <v/>
      </c>
      <c r="E570" s="17">
        <v>0</v>
      </c>
      <c r="F570" s="17">
        <v>0</v>
      </c>
      <c r="G570" s="17">
        <v>0</v>
      </c>
      <c r="I570" s="5" t="str">
        <f t="shared" si="131"/>
        <v/>
      </c>
      <c r="J570" s="5" t="str">
        <f t="shared" si="132"/>
        <v/>
      </c>
      <c r="K570" s="5" t="str">
        <f t="shared" si="133"/>
        <v/>
      </c>
      <c r="L570" s="5" t="str">
        <f t="shared" si="134"/>
        <v/>
      </c>
      <c r="M570" s="5">
        <f t="shared" si="144"/>
        <v>1</v>
      </c>
      <c r="N570" s="5">
        <f t="shared" si="135"/>
        <v>0</v>
      </c>
      <c r="O570" s="5">
        <f t="shared" si="136"/>
        <v>0</v>
      </c>
      <c r="P570" s="5">
        <f t="shared" si="137"/>
        <v>0</v>
      </c>
      <c r="Q570" s="5">
        <f t="shared" si="145"/>
        <v>2</v>
      </c>
      <c r="R570" s="5" t="str">
        <f t="shared" si="138"/>
        <v/>
      </c>
      <c r="S570" s="5" t="str">
        <f t="shared" si="139"/>
        <v/>
      </c>
      <c r="T570" s="5" t="str">
        <f t="shared" si="140"/>
        <v/>
      </c>
      <c r="U570" s="5" t="str">
        <f t="shared" si="141"/>
        <v/>
      </c>
      <c r="V570" s="5" t="str">
        <f t="shared" si="142"/>
        <v/>
      </c>
      <c r="W570" s="5" t="str">
        <f t="shared" si="143"/>
        <v/>
      </c>
    </row>
    <row r="571" spans="1:23" x14ac:dyDescent="0.25">
      <c r="A571" s="5" cm="1">
        <f t="array" ref="A571">ROUNDDOWN(
_xlfn.IFS(R571="Crafted",
L571*K571*M571*P571*S571,
R571="Inorganic",
L571*I571*M571*(N571+O571+P571)*Q571*S571,
R571="Organic",
L571*J571*M571*(N571+O571+P571)*S571,
TRUE,0),2)</f>
        <v>0</v>
      </c>
      <c r="B571" s="5" t="str">
        <f t="shared" si="130"/>
        <v/>
      </c>
      <c r="E571" s="17">
        <v>0</v>
      </c>
      <c r="F571" s="17">
        <v>0</v>
      </c>
      <c r="G571" s="17">
        <v>0</v>
      </c>
      <c r="I571" s="5" t="str">
        <f t="shared" si="131"/>
        <v/>
      </c>
      <c r="J571" s="5" t="str">
        <f t="shared" si="132"/>
        <v/>
      </c>
      <c r="K571" s="5" t="str">
        <f t="shared" si="133"/>
        <v/>
      </c>
      <c r="L571" s="5" t="str">
        <f t="shared" si="134"/>
        <v/>
      </c>
      <c r="M571" s="5">
        <f t="shared" si="144"/>
        <v>1</v>
      </c>
      <c r="N571" s="5">
        <f t="shared" si="135"/>
        <v>0</v>
      </c>
      <c r="O571" s="5">
        <f t="shared" si="136"/>
        <v>0</v>
      </c>
      <c r="P571" s="5">
        <f t="shared" si="137"/>
        <v>0</v>
      </c>
      <c r="Q571" s="5">
        <f t="shared" si="145"/>
        <v>2</v>
      </c>
      <c r="R571" s="5" t="str">
        <f t="shared" si="138"/>
        <v/>
      </c>
      <c r="S571" s="5" t="str">
        <f t="shared" si="139"/>
        <v/>
      </c>
      <c r="T571" s="5" t="str">
        <f t="shared" si="140"/>
        <v/>
      </c>
      <c r="U571" s="5" t="str">
        <f t="shared" si="141"/>
        <v/>
      </c>
      <c r="V571" s="5" t="str">
        <f t="shared" si="142"/>
        <v/>
      </c>
      <c r="W571" s="5" t="str">
        <f t="shared" si="143"/>
        <v/>
      </c>
    </row>
    <row r="572" spans="1:23" x14ac:dyDescent="0.25">
      <c r="A572" s="5" cm="1">
        <f t="array" ref="A572">ROUNDDOWN(
_xlfn.IFS(R572="Crafted",
L572*K572*M572*P572*S572,
R572="Inorganic",
L572*I572*M572*(N572+O572+P572)*Q572*S572,
R572="Organic",
L572*J572*M572*(N572+O572+P572)*S572,
TRUE,0),2)</f>
        <v>0</v>
      </c>
      <c r="B572" s="5" t="str">
        <f t="shared" si="130"/>
        <v/>
      </c>
      <c r="E572" s="17">
        <v>0</v>
      </c>
      <c r="F572" s="17">
        <v>0</v>
      </c>
      <c r="G572" s="17">
        <v>0</v>
      </c>
      <c r="I572" s="5" t="str">
        <f t="shared" si="131"/>
        <v/>
      </c>
      <c r="J572" s="5" t="str">
        <f t="shared" si="132"/>
        <v/>
      </c>
      <c r="K572" s="5" t="str">
        <f t="shared" si="133"/>
        <v/>
      </c>
      <c r="L572" s="5" t="str">
        <f t="shared" si="134"/>
        <v/>
      </c>
      <c r="M572" s="5">
        <f t="shared" si="144"/>
        <v>1</v>
      </c>
      <c r="N572" s="5">
        <f t="shared" si="135"/>
        <v>0</v>
      </c>
      <c r="O572" s="5">
        <f t="shared" si="136"/>
        <v>0</v>
      </c>
      <c r="P572" s="5">
        <f t="shared" si="137"/>
        <v>0</v>
      </c>
      <c r="Q572" s="5">
        <f t="shared" si="145"/>
        <v>2</v>
      </c>
      <c r="R572" s="5" t="str">
        <f t="shared" si="138"/>
        <v/>
      </c>
      <c r="S572" s="5" t="str">
        <f t="shared" si="139"/>
        <v/>
      </c>
      <c r="T572" s="5" t="str">
        <f t="shared" si="140"/>
        <v/>
      </c>
      <c r="U572" s="5" t="str">
        <f t="shared" si="141"/>
        <v/>
      </c>
      <c r="V572" s="5" t="str">
        <f t="shared" si="142"/>
        <v/>
      </c>
      <c r="W572" s="5" t="str">
        <f t="shared" si="143"/>
        <v/>
      </c>
    </row>
    <row r="573" spans="1:23" x14ac:dyDescent="0.25">
      <c r="A573" s="5" cm="1">
        <f t="array" ref="A573">ROUNDDOWN(
_xlfn.IFS(R573="Crafted",
L573*K573*M573*P573*S573,
R573="Inorganic",
L573*I573*M573*(N573+O573+P573)*Q573*S573,
R573="Organic",
L573*J573*M573*(N573+O573+P573)*S573,
TRUE,0),2)</f>
        <v>0</v>
      </c>
      <c r="B573" s="5" t="str">
        <f t="shared" si="130"/>
        <v/>
      </c>
      <c r="E573" s="17">
        <v>0</v>
      </c>
      <c r="F573" s="17">
        <v>0</v>
      </c>
      <c r="G573" s="17">
        <v>0</v>
      </c>
      <c r="I573" s="5" t="str">
        <f t="shared" si="131"/>
        <v/>
      </c>
      <c r="J573" s="5" t="str">
        <f t="shared" si="132"/>
        <v/>
      </c>
      <c r="K573" s="5" t="str">
        <f t="shared" si="133"/>
        <v/>
      </c>
      <c r="L573" s="5" t="str">
        <f t="shared" si="134"/>
        <v/>
      </c>
      <c r="M573" s="5">
        <f t="shared" si="144"/>
        <v>1</v>
      </c>
      <c r="N573" s="5">
        <f t="shared" si="135"/>
        <v>0</v>
      </c>
      <c r="O573" s="5">
        <f t="shared" si="136"/>
        <v>0</v>
      </c>
      <c r="P573" s="5">
        <f t="shared" si="137"/>
        <v>0</v>
      </c>
      <c r="Q573" s="5">
        <f t="shared" si="145"/>
        <v>2</v>
      </c>
      <c r="R573" s="5" t="str">
        <f t="shared" si="138"/>
        <v/>
      </c>
      <c r="S573" s="5" t="str">
        <f t="shared" si="139"/>
        <v/>
      </c>
      <c r="T573" s="5" t="str">
        <f t="shared" si="140"/>
        <v/>
      </c>
      <c r="U573" s="5" t="str">
        <f t="shared" si="141"/>
        <v/>
      </c>
      <c r="V573" s="5" t="str">
        <f t="shared" si="142"/>
        <v/>
      </c>
      <c r="W573" s="5" t="str">
        <f t="shared" si="143"/>
        <v/>
      </c>
    </row>
    <row r="574" spans="1:23" x14ac:dyDescent="0.25">
      <c r="A574" s="5" cm="1">
        <f t="array" ref="A574">ROUNDDOWN(
_xlfn.IFS(R574="Crafted",
L574*K574*M574*P574*S574,
R574="Inorganic",
L574*I574*M574*(N574+O574+P574)*Q574*S574,
R574="Organic",
L574*J574*M574*(N574+O574+P574)*S574,
TRUE,0),2)</f>
        <v>0</v>
      </c>
      <c r="B574" s="5" t="str">
        <f t="shared" si="130"/>
        <v/>
      </c>
      <c r="E574" s="17">
        <v>0</v>
      </c>
      <c r="F574" s="17">
        <v>0</v>
      </c>
      <c r="G574" s="17">
        <v>0</v>
      </c>
      <c r="I574" s="5" t="str">
        <f t="shared" si="131"/>
        <v/>
      </c>
      <c r="J574" s="5" t="str">
        <f t="shared" si="132"/>
        <v/>
      </c>
      <c r="K574" s="5" t="str">
        <f t="shared" si="133"/>
        <v/>
      </c>
      <c r="L574" s="5" t="str">
        <f t="shared" si="134"/>
        <v/>
      </c>
      <c r="M574" s="5">
        <f t="shared" si="144"/>
        <v>1</v>
      </c>
      <c r="N574" s="5">
        <f t="shared" si="135"/>
        <v>0</v>
      </c>
      <c r="O574" s="5">
        <f t="shared" si="136"/>
        <v>0</v>
      </c>
      <c r="P574" s="5">
        <f t="shared" si="137"/>
        <v>0</v>
      </c>
      <c r="Q574" s="5">
        <f t="shared" si="145"/>
        <v>2</v>
      </c>
      <c r="R574" s="5" t="str">
        <f t="shared" si="138"/>
        <v/>
      </c>
      <c r="S574" s="5" t="str">
        <f t="shared" si="139"/>
        <v/>
      </c>
      <c r="T574" s="5" t="str">
        <f t="shared" si="140"/>
        <v/>
      </c>
      <c r="U574" s="5" t="str">
        <f t="shared" si="141"/>
        <v/>
      </c>
      <c r="V574" s="5" t="str">
        <f t="shared" si="142"/>
        <v/>
      </c>
      <c r="W574" s="5" t="str">
        <f t="shared" si="143"/>
        <v/>
      </c>
    </row>
    <row r="575" spans="1:23" x14ac:dyDescent="0.25">
      <c r="A575" s="5" cm="1">
        <f t="array" ref="A575">ROUNDDOWN(
_xlfn.IFS(R575="Crafted",
L575*K575*M575*P575*S575,
R575="Inorganic",
L575*I575*M575*(N575+O575+P575)*Q575*S575,
R575="Organic",
L575*J575*M575*(N575+O575+P575)*S575,
TRUE,0),2)</f>
        <v>0</v>
      </c>
      <c r="B575" s="5" t="str">
        <f t="shared" si="130"/>
        <v/>
      </c>
      <c r="E575" s="17">
        <v>0</v>
      </c>
      <c r="F575" s="17">
        <v>0</v>
      </c>
      <c r="G575" s="17">
        <v>0</v>
      </c>
      <c r="I575" s="5" t="str">
        <f t="shared" si="131"/>
        <v/>
      </c>
      <c r="J575" s="5" t="str">
        <f t="shared" si="132"/>
        <v/>
      </c>
      <c r="K575" s="5" t="str">
        <f t="shared" si="133"/>
        <v/>
      </c>
      <c r="L575" s="5" t="str">
        <f t="shared" si="134"/>
        <v/>
      </c>
      <c r="M575" s="5">
        <f t="shared" si="144"/>
        <v>1</v>
      </c>
      <c r="N575" s="5">
        <f t="shared" si="135"/>
        <v>0</v>
      </c>
      <c r="O575" s="5">
        <f t="shared" si="136"/>
        <v>0</v>
      </c>
      <c r="P575" s="5">
        <f t="shared" si="137"/>
        <v>0</v>
      </c>
      <c r="Q575" s="5">
        <f t="shared" si="145"/>
        <v>2</v>
      </c>
      <c r="R575" s="5" t="str">
        <f t="shared" si="138"/>
        <v/>
      </c>
      <c r="S575" s="5" t="str">
        <f t="shared" si="139"/>
        <v/>
      </c>
      <c r="T575" s="5" t="str">
        <f t="shared" si="140"/>
        <v/>
      </c>
      <c r="U575" s="5" t="str">
        <f t="shared" si="141"/>
        <v/>
      </c>
      <c r="V575" s="5" t="str">
        <f t="shared" si="142"/>
        <v/>
      </c>
      <c r="W575" s="5" t="str">
        <f t="shared" si="143"/>
        <v/>
      </c>
    </row>
    <row r="576" spans="1:23" x14ac:dyDescent="0.25">
      <c r="A576" s="5" cm="1">
        <f t="array" ref="A576">ROUNDDOWN(
_xlfn.IFS(R576="Crafted",
L576*K576*M576*P576*S576,
R576="Inorganic",
L576*I576*M576*(N576+O576+P576)*Q576*S576,
R576="Organic",
L576*J576*M576*(N576+O576+P576)*S576,
TRUE,0),2)</f>
        <v>0</v>
      </c>
      <c r="B576" s="5" t="str">
        <f t="shared" si="130"/>
        <v/>
      </c>
      <c r="E576" s="17">
        <v>0</v>
      </c>
      <c r="F576" s="17">
        <v>0</v>
      </c>
      <c r="G576" s="17">
        <v>0</v>
      </c>
      <c r="I576" s="5" t="str">
        <f t="shared" si="131"/>
        <v/>
      </c>
      <c r="J576" s="5" t="str">
        <f t="shared" si="132"/>
        <v/>
      </c>
      <c r="K576" s="5" t="str">
        <f t="shared" si="133"/>
        <v/>
      </c>
      <c r="L576" s="5" t="str">
        <f t="shared" si="134"/>
        <v/>
      </c>
      <c r="M576" s="5">
        <f t="shared" si="144"/>
        <v>1</v>
      </c>
      <c r="N576" s="5">
        <f t="shared" si="135"/>
        <v>0</v>
      </c>
      <c r="O576" s="5">
        <f t="shared" si="136"/>
        <v>0</v>
      </c>
      <c r="P576" s="5">
        <f t="shared" si="137"/>
        <v>0</v>
      </c>
      <c r="Q576" s="5">
        <f t="shared" si="145"/>
        <v>2</v>
      </c>
      <c r="R576" s="5" t="str">
        <f t="shared" si="138"/>
        <v/>
      </c>
      <c r="S576" s="5" t="str">
        <f t="shared" si="139"/>
        <v/>
      </c>
      <c r="T576" s="5" t="str">
        <f t="shared" si="140"/>
        <v/>
      </c>
      <c r="U576" s="5" t="str">
        <f t="shared" si="141"/>
        <v/>
      </c>
      <c r="V576" s="5" t="str">
        <f t="shared" si="142"/>
        <v/>
      </c>
      <c r="W576" s="5" t="str">
        <f t="shared" si="143"/>
        <v/>
      </c>
    </row>
    <row r="577" spans="1:23" x14ac:dyDescent="0.25">
      <c r="A577" s="5" cm="1">
        <f t="array" ref="A577">ROUNDDOWN(
_xlfn.IFS(R577="Crafted",
L577*K577*M577*P577*S577,
R577="Inorganic",
L577*I577*M577*(N577+O577+P577)*Q577*S577,
R577="Organic",
L577*J577*M577*(N577+O577+P577)*S577,
TRUE,0),2)</f>
        <v>0</v>
      </c>
      <c r="B577" s="5" t="str">
        <f t="shared" si="130"/>
        <v/>
      </c>
      <c r="E577" s="17">
        <v>0</v>
      </c>
      <c r="F577" s="17">
        <v>0</v>
      </c>
      <c r="G577" s="17">
        <v>0</v>
      </c>
      <c r="I577" s="5" t="str">
        <f t="shared" si="131"/>
        <v/>
      </c>
      <c r="J577" s="5" t="str">
        <f t="shared" si="132"/>
        <v/>
      </c>
      <c r="K577" s="5" t="str">
        <f t="shared" si="133"/>
        <v/>
      </c>
      <c r="L577" s="5" t="str">
        <f t="shared" si="134"/>
        <v/>
      </c>
      <c r="M577" s="5">
        <f t="shared" si="144"/>
        <v>1</v>
      </c>
      <c r="N577" s="5">
        <f t="shared" si="135"/>
        <v>0</v>
      </c>
      <c r="O577" s="5">
        <f t="shared" si="136"/>
        <v>0</v>
      </c>
      <c r="P577" s="5">
        <f t="shared" si="137"/>
        <v>0</v>
      </c>
      <c r="Q577" s="5">
        <f t="shared" si="145"/>
        <v>2</v>
      </c>
      <c r="R577" s="5" t="str">
        <f t="shared" si="138"/>
        <v/>
      </c>
      <c r="S577" s="5" t="str">
        <f t="shared" si="139"/>
        <v/>
      </c>
      <c r="T577" s="5" t="str">
        <f t="shared" si="140"/>
        <v/>
      </c>
      <c r="U577" s="5" t="str">
        <f t="shared" si="141"/>
        <v/>
      </c>
      <c r="V577" s="5" t="str">
        <f t="shared" si="142"/>
        <v/>
      </c>
      <c r="W577" s="5" t="str">
        <f t="shared" si="143"/>
        <v/>
      </c>
    </row>
    <row r="578" spans="1:23" x14ac:dyDescent="0.25">
      <c r="A578" s="5" cm="1">
        <f t="array" ref="A578">ROUNDDOWN(
_xlfn.IFS(R578="Crafted",
L578*K578*M578*P578*S578,
R578="Inorganic",
L578*I578*M578*(N578+O578+P578)*Q578*S578,
R578="Organic",
L578*J578*M578*(N578+O578+P578)*S578,
TRUE,0),2)</f>
        <v>0</v>
      </c>
      <c r="B578" s="5" t="str">
        <f t="shared" si="130"/>
        <v/>
      </c>
      <c r="E578" s="17">
        <v>0</v>
      </c>
      <c r="F578" s="17">
        <v>0</v>
      </c>
      <c r="G578" s="17">
        <v>0</v>
      </c>
      <c r="I578" s="5" t="str">
        <f t="shared" si="131"/>
        <v/>
      </c>
      <c r="J578" s="5" t="str">
        <f t="shared" si="132"/>
        <v/>
      </c>
      <c r="K578" s="5" t="str">
        <f t="shared" si="133"/>
        <v/>
      </c>
      <c r="L578" s="5" t="str">
        <f t="shared" si="134"/>
        <v/>
      </c>
      <c r="M578" s="5">
        <f t="shared" si="144"/>
        <v>1</v>
      </c>
      <c r="N578" s="5">
        <f t="shared" si="135"/>
        <v>0</v>
      </c>
      <c r="O578" s="5">
        <f t="shared" si="136"/>
        <v>0</v>
      </c>
      <c r="P578" s="5">
        <f t="shared" si="137"/>
        <v>0</v>
      </c>
      <c r="Q578" s="5">
        <f t="shared" si="145"/>
        <v>2</v>
      </c>
      <c r="R578" s="5" t="str">
        <f t="shared" si="138"/>
        <v/>
      </c>
      <c r="S578" s="5" t="str">
        <f t="shared" si="139"/>
        <v/>
      </c>
      <c r="T578" s="5" t="str">
        <f t="shared" si="140"/>
        <v/>
      </c>
      <c r="U578" s="5" t="str">
        <f t="shared" si="141"/>
        <v/>
      </c>
      <c r="V578" s="5" t="str">
        <f t="shared" si="142"/>
        <v/>
      </c>
      <c r="W578" s="5" t="str">
        <f t="shared" si="143"/>
        <v/>
      </c>
    </row>
    <row r="579" spans="1:23" x14ac:dyDescent="0.25">
      <c r="A579" s="5" cm="1">
        <f t="array" ref="A579">ROUNDDOWN(
_xlfn.IFS(R579="Crafted",
L579*K579*M579*P579*S579,
R579="Inorganic",
L579*I579*M579*(N579+O579+P579)*Q579*S579,
R579="Organic",
L579*J579*M579*(N579+O579+P579)*S579,
TRUE,0),2)</f>
        <v>0</v>
      </c>
      <c r="B579" s="5" t="str">
        <f t="shared" si="130"/>
        <v/>
      </c>
      <c r="E579" s="17">
        <v>0</v>
      </c>
      <c r="F579" s="17">
        <v>0</v>
      </c>
      <c r="G579" s="17">
        <v>0</v>
      </c>
      <c r="I579" s="5" t="str">
        <f t="shared" si="131"/>
        <v/>
      </c>
      <c r="J579" s="5" t="str">
        <f t="shared" si="132"/>
        <v/>
      </c>
      <c r="K579" s="5" t="str">
        <f t="shared" si="133"/>
        <v/>
      </c>
      <c r="L579" s="5" t="str">
        <f t="shared" si="134"/>
        <v/>
      </c>
      <c r="M579" s="5">
        <f t="shared" si="144"/>
        <v>1</v>
      </c>
      <c r="N579" s="5">
        <f t="shared" si="135"/>
        <v>0</v>
      </c>
      <c r="O579" s="5">
        <f t="shared" si="136"/>
        <v>0</v>
      </c>
      <c r="P579" s="5">
        <f t="shared" si="137"/>
        <v>0</v>
      </c>
      <c r="Q579" s="5">
        <f t="shared" si="145"/>
        <v>2</v>
      </c>
      <c r="R579" s="5" t="str">
        <f t="shared" si="138"/>
        <v/>
      </c>
      <c r="S579" s="5" t="str">
        <f t="shared" si="139"/>
        <v/>
      </c>
      <c r="T579" s="5" t="str">
        <f t="shared" si="140"/>
        <v/>
      </c>
      <c r="U579" s="5" t="str">
        <f t="shared" si="141"/>
        <v/>
      </c>
      <c r="V579" s="5" t="str">
        <f t="shared" si="142"/>
        <v/>
      </c>
      <c r="W579" s="5" t="str">
        <f t="shared" si="143"/>
        <v/>
      </c>
    </row>
    <row r="580" spans="1:23" x14ac:dyDescent="0.25">
      <c r="A580" s="5" cm="1">
        <f t="array" ref="A580">ROUNDDOWN(
_xlfn.IFS(R580="Crafted",
L580*K580*M580*P580*S580,
R580="Inorganic",
L580*I580*M580*(N580+O580+P580)*Q580*S580,
R580="Organic",
L580*J580*M580*(N580+O580+P580)*S580,
TRUE,0),2)</f>
        <v>0</v>
      </c>
      <c r="B580" s="5" t="str">
        <f t="shared" ref="B580:B643" si="146">IF(D580="","",VLOOKUP(D580,resource_list,7,FALSE))</f>
        <v/>
      </c>
      <c r="E580" s="17">
        <v>0</v>
      </c>
      <c r="F580" s="17">
        <v>0</v>
      </c>
      <c r="G580" s="17">
        <v>0</v>
      </c>
      <c r="I580" s="5" t="str">
        <f t="shared" ref="I580:I643" si="147">IF($C580="","",IF(VLOOKUP($C580,locations_outposts,5,FALSE)&gt;0, 1.1^VLOOKUP($C580,locations_outposts,5,FALSE),1))</f>
        <v/>
      </c>
      <c r="J580" s="5" t="str">
        <f t="shared" ref="J580:J643" si="148">IF($C580="","",IF(VLOOKUP($C580,locations_outposts,6,FALSE)&gt;0, 1.1^VLOOKUP($C580,locations_outposts,6,FALSE),1))</f>
        <v/>
      </c>
      <c r="K580" s="5" t="str">
        <f t="shared" ref="K580:K643" si="149">IF($C580="","",IF(VLOOKUP($C580,locations_outposts,7,FALSE)&gt;0, 1.1^VLOOKUP($C580,locations_outposts,7,FALSE),1))</f>
        <v/>
      </c>
      <c r="L580" s="5" t="str">
        <f t="shared" ref="L580:L643" si="150">IF($C580="","",IF(VLOOKUP($C580,locations_outposts,8,FALSE)&gt;0, 1.05^VLOOKUP($C580,locations_outposts,8,FALSE),1))</f>
        <v/>
      </c>
      <c r="M580" s="5">
        <f t="shared" si="144"/>
        <v>1</v>
      </c>
      <c r="N580" s="5">
        <f t="shared" ref="N580:N643" si="151">IF(D580="",0,VLOOKUP(D580,resource_list,2,FALSE)*E580)</f>
        <v>0</v>
      </c>
      <c r="O580" s="5">
        <f t="shared" ref="O580:O643" si="152">IF(D580="",0,VLOOKUP(D580,resource_list,3,FALSE)*F580)</f>
        <v>0</v>
      </c>
      <c r="P580" s="5">
        <f t="shared" ref="P580:P643" si="153">IF(D580="",0,VLOOKUP(D580,resource_list,4,FALSE)*G580)</f>
        <v>0</v>
      </c>
      <c r="Q580" s="5">
        <f t="shared" si="145"/>
        <v>2</v>
      </c>
      <c r="R580" s="5" t="str">
        <f t="shared" ref="R580:R606" si="154">IF(D580="","",VLOOKUP(D580,resource_list,5,FALSE))</f>
        <v/>
      </c>
      <c r="S580" s="5" t="str">
        <f t="shared" ref="S580:S643" si="155">IF(C580="", "",  IF(VLOOKUP(C580,locations_outposts,9,FALSE)="No", 1, 1.1))</f>
        <v/>
      </c>
      <c r="T580" s="5" t="str">
        <f t="shared" ref="T580:T606" si="156">IF($C580&lt;&gt;"",VLOOKUP($C580,locations_outposts,2,FALSE),"")</f>
        <v/>
      </c>
      <c r="U580" s="5" t="str">
        <f t="shared" ref="U580:U606" si="157">IF($C580&lt;&gt;"",VLOOKUP($C580,locations_outposts,3,FALSE),"")</f>
        <v/>
      </c>
      <c r="V580" s="5" t="str">
        <f t="shared" ref="V580:V606" si="158">IF($C580&lt;&gt;"",VLOOKUP($C580,locations_outposts,4,FALSE),"")</f>
        <v/>
      </c>
      <c r="W580" s="5" t="str">
        <f t="shared" ref="W580:W606" si="159">IF(C580&lt;&gt;"",IF(D580&lt;&gt;"",_xlfn.CONCAT(C580," - ",D580),""),"")</f>
        <v/>
      </c>
    </row>
    <row r="581" spans="1:23" x14ac:dyDescent="0.25">
      <c r="A581" s="5" cm="1">
        <f t="array" ref="A581">ROUNDDOWN(
_xlfn.IFS(R581="Crafted",
L581*K581*M581*P581*S581,
R581="Inorganic",
L581*I581*M581*(N581+O581+P581)*Q581*S581,
R581="Organic",
L581*J581*M581*(N581+O581+P581)*S581,
TRUE,0),2)</f>
        <v>0</v>
      </c>
      <c r="B581" s="5" t="str">
        <f t="shared" si="146"/>
        <v/>
      </c>
      <c r="E581" s="17">
        <v>0</v>
      </c>
      <c r="F581" s="17">
        <v>0</v>
      </c>
      <c r="G581" s="17">
        <v>0</v>
      </c>
      <c r="I581" s="5" t="str">
        <f t="shared" si="147"/>
        <v/>
      </c>
      <c r="J581" s="5" t="str">
        <f t="shared" si="148"/>
        <v/>
      </c>
      <c r="K581" s="5" t="str">
        <f t="shared" si="149"/>
        <v/>
      </c>
      <c r="L581" s="5" t="str">
        <f t="shared" si="150"/>
        <v/>
      </c>
      <c r="M581" s="5">
        <f t="shared" si="144"/>
        <v>1</v>
      </c>
      <c r="N581" s="5">
        <f t="shared" si="151"/>
        <v>0</v>
      </c>
      <c r="O581" s="5">
        <f t="shared" si="152"/>
        <v>0</v>
      </c>
      <c r="P581" s="5">
        <f t="shared" si="153"/>
        <v>0</v>
      </c>
      <c r="Q581" s="5">
        <f t="shared" si="145"/>
        <v>2</v>
      </c>
      <c r="R581" s="5" t="str">
        <f t="shared" si="154"/>
        <v/>
      </c>
      <c r="S581" s="5" t="str">
        <f t="shared" si="155"/>
        <v/>
      </c>
      <c r="T581" s="5" t="str">
        <f t="shared" si="156"/>
        <v/>
      </c>
      <c r="U581" s="5" t="str">
        <f t="shared" si="157"/>
        <v/>
      </c>
      <c r="V581" s="5" t="str">
        <f t="shared" si="158"/>
        <v/>
      </c>
      <c r="W581" s="5" t="str">
        <f t="shared" si="159"/>
        <v/>
      </c>
    </row>
    <row r="582" spans="1:23" x14ac:dyDescent="0.25">
      <c r="A582" s="5" cm="1">
        <f t="array" ref="A582">ROUNDDOWN(
_xlfn.IFS(R582="Crafted",
L582*K582*M582*P582*S582,
R582="Inorganic",
L582*I582*M582*(N582+O582+P582)*Q582*S582,
R582="Organic",
L582*J582*M582*(N582+O582+P582)*S582,
TRUE,0),2)</f>
        <v>0</v>
      </c>
      <c r="B582" s="5" t="str">
        <f t="shared" si="146"/>
        <v/>
      </c>
      <c r="E582" s="17">
        <v>0</v>
      </c>
      <c r="F582" s="17">
        <v>0</v>
      </c>
      <c r="G582" s="17">
        <v>0</v>
      </c>
      <c r="I582" s="5" t="str">
        <f t="shared" si="147"/>
        <v/>
      </c>
      <c r="J582" s="5" t="str">
        <f t="shared" si="148"/>
        <v/>
      </c>
      <c r="K582" s="5" t="str">
        <f t="shared" si="149"/>
        <v/>
      </c>
      <c r="L582" s="5" t="str">
        <f t="shared" si="150"/>
        <v/>
      </c>
      <c r="M582" s="5">
        <f t="shared" si="144"/>
        <v>1</v>
      </c>
      <c r="N582" s="5">
        <f t="shared" si="151"/>
        <v>0</v>
      </c>
      <c r="O582" s="5">
        <f t="shared" si="152"/>
        <v>0</v>
      </c>
      <c r="P582" s="5">
        <f t="shared" si="153"/>
        <v>0</v>
      </c>
      <c r="Q582" s="5">
        <f t="shared" si="145"/>
        <v>2</v>
      </c>
      <c r="R582" s="5" t="str">
        <f t="shared" si="154"/>
        <v/>
      </c>
      <c r="S582" s="5" t="str">
        <f t="shared" si="155"/>
        <v/>
      </c>
      <c r="T582" s="5" t="str">
        <f t="shared" si="156"/>
        <v/>
      </c>
      <c r="U582" s="5" t="str">
        <f t="shared" si="157"/>
        <v/>
      </c>
      <c r="V582" s="5" t="str">
        <f t="shared" si="158"/>
        <v/>
      </c>
      <c r="W582" s="5" t="str">
        <f t="shared" si="159"/>
        <v/>
      </c>
    </row>
    <row r="583" spans="1:23" x14ac:dyDescent="0.25">
      <c r="A583" s="5" cm="1">
        <f t="array" ref="A583">ROUNDDOWN(
_xlfn.IFS(R583="Crafted",
L583*K583*M583*P583*S583,
R583="Inorganic",
L583*I583*M583*(N583+O583+P583)*Q583*S583,
R583="Organic",
L583*J583*M583*(N583+O583+P583)*S583,
TRUE,0),2)</f>
        <v>0</v>
      </c>
      <c r="B583" s="5" t="str">
        <f t="shared" si="146"/>
        <v/>
      </c>
      <c r="E583" s="17">
        <v>0</v>
      </c>
      <c r="F583" s="17">
        <v>0</v>
      </c>
      <c r="G583" s="17">
        <v>0</v>
      </c>
      <c r="I583" s="5" t="str">
        <f t="shared" si="147"/>
        <v/>
      </c>
      <c r="J583" s="5" t="str">
        <f t="shared" si="148"/>
        <v/>
      </c>
      <c r="K583" s="5" t="str">
        <f t="shared" si="149"/>
        <v/>
      </c>
      <c r="L583" s="5" t="str">
        <f t="shared" si="150"/>
        <v/>
      </c>
      <c r="M583" s="5">
        <f t="shared" si="144"/>
        <v>1</v>
      </c>
      <c r="N583" s="5">
        <f t="shared" si="151"/>
        <v>0</v>
      </c>
      <c r="O583" s="5">
        <f t="shared" si="152"/>
        <v>0</v>
      </c>
      <c r="P583" s="5">
        <f t="shared" si="153"/>
        <v>0</v>
      </c>
      <c r="Q583" s="5">
        <f t="shared" si="145"/>
        <v>2</v>
      </c>
      <c r="R583" s="5" t="str">
        <f t="shared" si="154"/>
        <v/>
      </c>
      <c r="S583" s="5" t="str">
        <f t="shared" si="155"/>
        <v/>
      </c>
      <c r="T583" s="5" t="str">
        <f t="shared" si="156"/>
        <v/>
      </c>
      <c r="U583" s="5" t="str">
        <f t="shared" si="157"/>
        <v/>
      </c>
      <c r="V583" s="5" t="str">
        <f t="shared" si="158"/>
        <v/>
      </c>
      <c r="W583" s="5" t="str">
        <f t="shared" si="159"/>
        <v/>
      </c>
    </row>
    <row r="584" spans="1:23" x14ac:dyDescent="0.25">
      <c r="A584" s="5" cm="1">
        <f t="array" ref="A584">ROUNDDOWN(
_xlfn.IFS(R584="Crafted",
L584*K584*M584*P584*S584,
R584="Inorganic",
L584*I584*M584*(N584+O584+P584)*Q584*S584,
R584="Organic",
L584*J584*M584*(N584+O584+P584)*S584,
TRUE,0),2)</f>
        <v>0</v>
      </c>
      <c r="B584" s="5" t="str">
        <f t="shared" si="146"/>
        <v/>
      </c>
      <c r="E584" s="17">
        <v>0</v>
      </c>
      <c r="F584" s="17">
        <v>0</v>
      </c>
      <c r="G584" s="17">
        <v>0</v>
      </c>
      <c r="I584" s="5" t="str">
        <f t="shared" si="147"/>
        <v/>
      </c>
      <c r="J584" s="5" t="str">
        <f t="shared" si="148"/>
        <v/>
      </c>
      <c r="K584" s="5" t="str">
        <f t="shared" si="149"/>
        <v/>
      </c>
      <c r="L584" s="5" t="str">
        <f t="shared" si="150"/>
        <v/>
      </c>
      <c r="M584" s="5">
        <f t="shared" si="144"/>
        <v>1</v>
      </c>
      <c r="N584" s="5">
        <f t="shared" si="151"/>
        <v>0</v>
      </c>
      <c r="O584" s="5">
        <f t="shared" si="152"/>
        <v>0</v>
      </c>
      <c r="P584" s="5">
        <f t="shared" si="153"/>
        <v>0</v>
      </c>
      <c r="Q584" s="5">
        <f t="shared" si="145"/>
        <v>2</v>
      </c>
      <c r="R584" s="5" t="str">
        <f t="shared" si="154"/>
        <v/>
      </c>
      <c r="S584" s="5" t="str">
        <f t="shared" si="155"/>
        <v/>
      </c>
      <c r="T584" s="5" t="str">
        <f t="shared" si="156"/>
        <v/>
      </c>
      <c r="U584" s="5" t="str">
        <f t="shared" si="157"/>
        <v/>
      </c>
      <c r="V584" s="5" t="str">
        <f t="shared" si="158"/>
        <v/>
      </c>
      <c r="W584" s="5" t="str">
        <f t="shared" si="159"/>
        <v/>
      </c>
    </row>
    <row r="585" spans="1:23" x14ac:dyDescent="0.25">
      <c r="A585" s="5" cm="1">
        <f t="array" ref="A585">ROUNDDOWN(
_xlfn.IFS(R585="Crafted",
L585*K585*M585*P585*S585,
R585="Inorganic",
L585*I585*M585*(N585+O585+P585)*Q585*S585,
R585="Organic",
L585*J585*M585*(N585+O585+P585)*S585,
TRUE,0),2)</f>
        <v>0</v>
      </c>
      <c r="B585" s="5" t="str">
        <f t="shared" si="146"/>
        <v/>
      </c>
      <c r="E585" s="17">
        <v>0</v>
      </c>
      <c r="F585" s="17">
        <v>0</v>
      </c>
      <c r="G585" s="17">
        <v>0</v>
      </c>
      <c r="I585" s="5" t="str">
        <f t="shared" si="147"/>
        <v/>
      </c>
      <c r="J585" s="5" t="str">
        <f t="shared" si="148"/>
        <v/>
      </c>
      <c r="K585" s="5" t="str">
        <f t="shared" si="149"/>
        <v/>
      </c>
      <c r="L585" s="5" t="str">
        <f t="shared" si="150"/>
        <v/>
      </c>
      <c r="M585" s="5">
        <f t="shared" si="144"/>
        <v>1</v>
      </c>
      <c r="N585" s="5">
        <f t="shared" si="151"/>
        <v>0</v>
      </c>
      <c r="O585" s="5">
        <f t="shared" si="152"/>
        <v>0</v>
      </c>
      <c r="P585" s="5">
        <f t="shared" si="153"/>
        <v>0</v>
      </c>
      <c r="Q585" s="5">
        <f t="shared" si="145"/>
        <v>2</v>
      </c>
      <c r="R585" s="5" t="str">
        <f t="shared" si="154"/>
        <v/>
      </c>
      <c r="S585" s="5" t="str">
        <f t="shared" si="155"/>
        <v/>
      </c>
      <c r="T585" s="5" t="str">
        <f t="shared" si="156"/>
        <v/>
      </c>
      <c r="U585" s="5" t="str">
        <f t="shared" si="157"/>
        <v/>
      </c>
      <c r="V585" s="5" t="str">
        <f t="shared" si="158"/>
        <v/>
      </c>
      <c r="W585" s="5" t="str">
        <f t="shared" si="159"/>
        <v/>
      </c>
    </row>
    <row r="586" spans="1:23" x14ac:dyDescent="0.25">
      <c r="A586" s="5" cm="1">
        <f t="array" ref="A586">ROUNDDOWN(
_xlfn.IFS(R586="Crafted",
L586*K586*M586*P586*S586,
R586="Inorganic",
L586*I586*M586*(N586+O586+P586)*Q586*S586,
R586="Organic",
L586*J586*M586*(N586+O586+P586)*S586,
TRUE,0),2)</f>
        <v>0</v>
      </c>
      <c r="B586" s="5" t="str">
        <f t="shared" si="146"/>
        <v/>
      </c>
      <c r="E586" s="17">
        <v>0</v>
      </c>
      <c r="F586" s="17">
        <v>0</v>
      </c>
      <c r="G586" s="17">
        <v>0</v>
      </c>
      <c r="I586" s="5" t="str">
        <f t="shared" si="147"/>
        <v/>
      </c>
      <c r="J586" s="5" t="str">
        <f t="shared" si="148"/>
        <v/>
      </c>
      <c r="K586" s="5" t="str">
        <f t="shared" si="149"/>
        <v/>
      </c>
      <c r="L586" s="5" t="str">
        <f t="shared" si="150"/>
        <v/>
      </c>
      <c r="M586" s="5">
        <f t="shared" si="144"/>
        <v>1</v>
      </c>
      <c r="N586" s="5">
        <f t="shared" si="151"/>
        <v>0</v>
      </c>
      <c r="O586" s="5">
        <f t="shared" si="152"/>
        <v>0</v>
      </c>
      <c r="P586" s="5">
        <f t="shared" si="153"/>
        <v>0</v>
      </c>
      <c r="Q586" s="5">
        <f t="shared" si="145"/>
        <v>2</v>
      </c>
      <c r="R586" s="5" t="str">
        <f t="shared" si="154"/>
        <v/>
      </c>
      <c r="S586" s="5" t="str">
        <f t="shared" si="155"/>
        <v/>
      </c>
      <c r="T586" s="5" t="str">
        <f t="shared" si="156"/>
        <v/>
      </c>
      <c r="U586" s="5" t="str">
        <f t="shared" si="157"/>
        <v/>
      </c>
      <c r="V586" s="5" t="str">
        <f t="shared" si="158"/>
        <v/>
      </c>
      <c r="W586" s="5" t="str">
        <f t="shared" si="159"/>
        <v/>
      </c>
    </row>
    <row r="587" spans="1:23" x14ac:dyDescent="0.25">
      <c r="A587" s="5" cm="1">
        <f t="array" ref="A587">ROUNDDOWN(
_xlfn.IFS(R587="Crafted",
L587*K587*M587*P587*S587,
R587="Inorganic",
L587*I587*M587*(N587+O587+P587)*Q587*S587,
R587="Organic",
L587*J587*M587*(N587+O587+P587)*S587,
TRUE,0),2)</f>
        <v>0</v>
      </c>
      <c r="B587" s="5" t="str">
        <f t="shared" si="146"/>
        <v/>
      </c>
      <c r="E587" s="17">
        <v>0</v>
      </c>
      <c r="F587" s="17">
        <v>0</v>
      </c>
      <c r="G587" s="17">
        <v>0</v>
      </c>
      <c r="I587" s="5" t="str">
        <f t="shared" si="147"/>
        <v/>
      </c>
      <c r="J587" s="5" t="str">
        <f t="shared" si="148"/>
        <v/>
      </c>
      <c r="K587" s="5" t="str">
        <f t="shared" si="149"/>
        <v/>
      </c>
      <c r="L587" s="5" t="str">
        <f t="shared" si="150"/>
        <v/>
      </c>
      <c r="M587" s="5">
        <f t="shared" si="144"/>
        <v>1</v>
      </c>
      <c r="N587" s="5">
        <f t="shared" si="151"/>
        <v>0</v>
      </c>
      <c r="O587" s="5">
        <f t="shared" si="152"/>
        <v>0</v>
      </c>
      <c r="P587" s="5">
        <f t="shared" si="153"/>
        <v>0</v>
      </c>
      <c r="Q587" s="5">
        <f t="shared" si="145"/>
        <v>2</v>
      </c>
      <c r="R587" s="5" t="str">
        <f t="shared" si="154"/>
        <v/>
      </c>
      <c r="S587" s="5" t="str">
        <f t="shared" si="155"/>
        <v/>
      </c>
      <c r="T587" s="5" t="str">
        <f t="shared" si="156"/>
        <v/>
      </c>
      <c r="U587" s="5" t="str">
        <f t="shared" si="157"/>
        <v/>
      </c>
      <c r="V587" s="5" t="str">
        <f t="shared" si="158"/>
        <v/>
      </c>
      <c r="W587" s="5" t="str">
        <f t="shared" si="159"/>
        <v/>
      </c>
    </row>
    <row r="588" spans="1:23" x14ac:dyDescent="0.25">
      <c r="A588" s="5" cm="1">
        <f t="array" ref="A588">ROUNDDOWN(
_xlfn.IFS(R588="Crafted",
L588*K588*M588*P588*S588,
R588="Inorganic",
L588*I588*M588*(N588+O588+P588)*Q588*S588,
R588="Organic",
L588*J588*M588*(N588+O588+P588)*S588,
TRUE,0),2)</f>
        <v>0</v>
      </c>
      <c r="B588" s="5" t="str">
        <f t="shared" si="146"/>
        <v/>
      </c>
      <c r="E588" s="17">
        <v>0</v>
      </c>
      <c r="F588" s="17">
        <v>0</v>
      </c>
      <c r="G588" s="17">
        <v>0</v>
      </c>
      <c r="I588" s="5" t="str">
        <f t="shared" si="147"/>
        <v/>
      </c>
      <c r="J588" s="5" t="str">
        <f t="shared" si="148"/>
        <v/>
      </c>
      <c r="K588" s="5" t="str">
        <f t="shared" si="149"/>
        <v/>
      </c>
      <c r="L588" s="5" t="str">
        <f t="shared" si="150"/>
        <v/>
      </c>
      <c r="M588" s="5">
        <f t="shared" si="144"/>
        <v>1</v>
      </c>
      <c r="N588" s="5">
        <f t="shared" si="151"/>
        <v>0</v>
      </c>
      <c r="O588" s="5">
        <f t="shared" si="152"/>
        <v>0</v>
      </c>
      <c r="P588" s="5">
        <f t="shared" si="153"/>
        <v>0</v>
      </c>
      <c r="Q588" s="5">
        <f t="shared" si="145"/>
        <v>2</v>
      </c>
      <c r="R588" s="5" t="str">
        <f t="shared" si="154"/>
        <v/>
      </c>
      <c r="S588" s="5" t="str">
        <f t="shared" si="155"/>
        <v/>
      </c>
      <c r="T588" s="5" t="str">
        <f t="shared" si="156"/>
        <v/>
      </c>
      <c r="U588" s="5" t="str">
        <f t="shared" si="157"/>
        <v/>
      </c>
      <c r="V588" s="5" t="str">
        <f t="shared" si="158"/>
        <v/>
      </c>
      <c r="W588" s="5" t="str">
        <f t="shared" si="159"/>
        <v/>
      </c>
    </row>
    <row r="589" spans="1:23" x14ac:dyDescent="0.25">
      <c r="A589" s="5" cm="1">
        <f t="array" ref="A589">ROUNDDOWN(
_xlfn.IFS(R589="Crafted",
L589*K589*M589*P589*S589,
R589="Inorganic",
L589*I589*M589*(N589+O589+P589)*Q589*S589,
R589="Organic",
L589*J589*M589*(N589+O589+P589)*S589,
TRUE,0),2)</f>
        <v>0</v>
      </c>
      <c r="B589" s="5" t="str">
        <f t="shared" si="146"/>
        <v/>
      </c>
      <c r="E589" s="17">
        <v>0</v>
      </c>
      <c r="F589" s="17">
        <v>0</v>
      </c>
      <c r="G589" s="17">
        <v>0</v>
      </c>
      <c r="I589" s="5" t="str">
        <f t="shared" si="147"/>
        <v/>
      </c>
      <c r="J589" s="5" t="str">
        <f t="shared" si="148"/>
        <v/>
      </c>
      <c r="K589" s="5" t="str">
        <f t="shared" si="149"/>
        <v/>
      </c>
      <c r="L589" s="5" t="str">
        <f t="shared" si="150"/>
        <v/>
      </c>
      <c r="M589" s="5">
        <f t="shared" si="144"/>
        <v>1</v>
      </c>
      <c r="N589" s="5">
        <f t="shared" si="151"/>
        <v>0</v>
      </c>
      <c r="O589" s="5">
        <f t="shared" si="152"/>
        <v>0</v>
      </c>
      <c r="P589" s="5">
        <f t="shared" si="153"/>
        <v>0</v>
      </c>
      <c r="Q589" s="5">
        <f t="shared" si="145"/>
        <v>2</v>
      </c>
      <c r="R589" s="5" t="str">
        <f t="shared" si="154"/>
        <v/>
      </c>
      <c r="S589" s="5" t="str">
        <f t="shared" si="155"/>
        <v/>
      </c>
      <c r="T589" s="5" t="str">
        <f t="shared" si="156"/>
        <v/>
      </c>
      <c r="U589" s="5" t="str">
        <f t="shared" si="157"/>
        <v/>
      </c>
      <c r="V589" s="5" t="str">
        <f t="shared" si="158"/>
        <v/>
      </c>
      <c r="W589" s="5" t="str">
        <f t="shared" si="159"/>
        <v/>
      </c>
    </row>
    <row r="590" spans="1:23" x14ac:dyDescent="0.25">
      <c r="A590" s="5" cm="1">
        <f t="array" ref="A590">ROUNDDOWN(
_xlfn.IFS(R590="Crafted",
L590*K590*M590*P590*S590,
R590="Inorganic",
L590*I590*M590*(N590+O590+P590)*Q590*S590,
R590="Organic",
L590*J590*M590*(N590+O590+P590)*S590,
TRUE,0),2)</f>
        <v>0</v>
      </c>
      <c r="B590" s="5" t="str">
        <f t="shared" si="146"/>
        <v/>
      </c>
      <c r="E590" s="17">
        <v>0</v>
      </c>
      <c r="F590" s="17">
        <v>0</v>
      </c>
      <c r="G590" s="17">
        <v>0</v>
      </c>
      <c r="I590" s="5" t="str">
        <f t="shared" si="147"/>
        <v/>
      </c>
      <c r="J590" s="5" t="str">
        <f t="shared" si="148"/>
        <v/>
      </c>
      <c r="K590" s="5" t="str">
        <f t="shared" si="149"/>
        <v/>
      </c>
      <c r="L590" s="5" t="str">
        <f t="shared" si="150"/>
        <v/>
      </c>
      <c r="M590" s="5">
        <f t="shared" si="144"/>
        <v>1</v>
      </c>
      <c r="N590" s="5">
        <f t="shared" si="151"/>
        <v>0</v>
      </c>
      <c r="O590" s="5">
        <f t="shared" si="152"/>
        <v>0</v>
      </c>
      <c r="P590" s="5">
        <f t="shared" si="153"/>
        <v>0</v>
      </c>
      <c r="Q590" s="5">
        <f t="shared" si="145"/>
        <v>2</v>
      </c>
      <c r="R590" s="5" t="str">
        <f t="shared" si="154"/>
        <v/>
      </c>
      <c r="S590" s="5" t="str">
        <f t="shared" si="155"/>
        <v/>
      </c>
      <c r="T590" s="5" t="str">
        <f t="shared" si="156"/>
        <v/>
      </c>
      <c r="U590" s="5" t="str">
        <f t="shared" si="157"/>
        <v/>
      </c>
      <c r="V590" s="5" t="str">
        <f t="shared" si="158"/>
        <v/>
      </c>
      <c r="W590" s="5" t="str">
        <f t="shared" si="159"/>
        <v/>
      </c>
    </row>
    <row r="591" spans="1:23" x14ac:dyDescent="0.25">
      <c r="A591" s="5" cm="1">
        <f t="array" ref="A591">ROUNDDOWN(
_xlfn.IFS(R591="Crafted",
L591*K591*M591*P591*S591,
R591="Inorganic",
L591*I591*M591*(N591+O591+P591)*Q591*S591,
R591="Organic",
L591*J591*M591*(N591+O591+P591)*S591,
TRUE,0),2)</f>
        <v>0</v>
      </c>
      <c r="B591" s="5" t="str">
        <f t="shared" si="146"/>
        <v/>
      </c>
      <c r="E591" s="17">
        <v>0</v>
      </c>
      <c r="F591" s="17">
        <v>0</v>
      </c>
      <c r="G591" s="17">
        <v>0</v>
      </c>
      <c r="I591" s="5" t="str">
        <f t="shared" si="147"/>
        <v/>
      </c>
      <c r="J591" s="5" t="str">
        <f t="shared" si="148"/>
        <v/>
      </c>
      <c r="K591" s="5" t="str">
        <f t="shared" si="149"/>
        <v/>
      </c>
      <c r="L591" s="5" t="str">
        <f t="shared" si="150"/>
        <v/>
      </c>
      <c r="M591" s="5">
        <f t="shared" si="144"/>
        <v>1</v>
      </c>
      <c r="N591" s="5">
        <f t="shared" si="151"/>
        <v>0</v>
      </c>
      <c r="O591" s="5">
        <f t="shared" si="152"/>
        <v>0</v>
      </c>
      <c r="P591" s="5">
        <f t="shared" si="153"/>
        <v>0</v>
      </c>
      <c r="Q591" s="5">
        <f t="shared" si="145"/>
        <v>2</v>
      </c>
      <c r="R591" s="5" t="str">
        <f t="shared" si="154"/>
        <v/>
      </c>
      <c r="S591" s="5" t="str">
        <f t="shared" si="155"/>
        <v/>
      </c>
      <c r="T591" s="5" t="str">
        <f t="shared" si="156"/>
        <v/>
      </c>
      <c r="U591" s="5" t="str">
        <f t="shared" si="157"/>
        <v/>
      </c>
      <c r="V591" s="5" t="str">
        <f t="shared" si="158"/>
        <v/>
      </c>
      <c r="W591" s="5" t="str">
        <f t="shared" si="159"/>
        <v/>
      </c>
    </row>
    <row r="592" spans="1:23" x14ac:dyDescent="0.25">
      <c r="A592" s="5" cm="1">
        <f t="array" ref="A592">ROUNDDOWN(
_xlfn.IFS(R592="Crafted",
L592*K592*M592*P592*S592,
R592="Inorganic",
L592*I592*M592*(N592+O592+P592)*Q592*S592,
R592="Organic",
L592*J592*M592*(N592+O592+P592)*S592,
TRUE,0),2)</f>
        <v>0</v>
      </c>
      <c r="B592" s="5" t="str">
        <f t="shared" si="146"/>
        <v/>
      </c>
      <c r="E592" s="17">
        <v>0</v>
      </c>
      <c r="F592" s="17">
        <v>0</v>
      </c>
      <c r="G592" s="17">
        <v>0</v>
      </c>
      <c r="I592" s="5" t="str">
        <f t="shared" si="147"/>
        <v/>
      </c>
      <c r="J592" s="5" t="str">
        <f t="shared" si="148"/>
        <v/>
      </c>
      <c r="K592" s="5" t="str">
        <f t="shared" si="149"/>
        <v/>
      </c>
      <c r="L592" s="5" t="str">
        <f t="shared" si="150"/>
        <v/>
      </c>
      <c r="M592" s="5">
        <f t="shared" si="144"/>
        <v>1</v>
      </c>
      <c r="N592" s="5">
        <f t="shared" si="151"/>
        <v>0</v>
      </c>
      <c r="O592" s="5">
        <f t="shared" si="152"/>
        <v>0</v>
      </c>
      <c r="P592" s="5">
        <f t="shared" si="153"/>
        <v>0</v>
      </c>
      <c r="Q592" s="5">
        <f t="shared" si="145"/>
        <v>2</v>
      </c>
      <c r="R592" s="5" t="str">
        <f t="shared" si="154"/>
        <v/>
      </c>
      <c r="S592" s="5" t="str">
        <f t="shared" si="155"/>
        <v/>
      </c>
      <c r="T592" s="5" t="str">
        <f t="shared" si="156"/>
        <v/>
      </c>
      <c r="U592" s="5" t="str">
        <f t="shared" si="157"/>
        <v/>
      </c>
      <c r="V592" s="5" t="str">
        <f t="shared" si="158"/>
        <v/>
      </c>
      <c r="W592" s="5" t="str">
        <f t="shared" si="159"/>
        <v/>
      </c>
    </row>
    <row r="593" spans="1:23" x14ac:dyDescent="0.25">
      <c r="A593" s="5" cm="1">
        <f t="array" ref="A593">ROUNDDOWN(
_xlfn.IFS(R593="Crafted",
L593*K593*M593*P593*S593,
R593="Inorganic",
L593*I593*M593*(N593+O593+P593)*Q593*S593,
R593="Organic",
L593*J593*M593*(N593+O593+P593)*S593,
TRUE,0),2)</f>
        <v>0</v>
      </c>
      <c r="B593" s="5" t="str">
        <f t="shared" si="146"/>
        <v/>
      </c>
      <c r="E593" s="17">
        <v>0</v>
      </c>
      <c r="F593" s="17">
        <v>0</v>
      </c>
      <c r="G593" s="17">
        <v>0</v>
      </c>
      <c r="I593" s="5" t="str">
        <f t="shared" si="147"/>
        <v/>
      </c>
      <c r="J593" s="5" t="str">
        <f t="shared" si="148"/>
        <v/>
      </c>
      <c r="K593" s="5" t="str">
        <f t="shared" si="149"/>
        <v/>
      </c>
      <c r="L593" s="5" t="str">
        <f t="shared" si="150"/>
        <v/>
      </c>
      <c r="M593" s="5">
        <f t="shared" si="144"/>
        <v>1</v>
      </c>
      <c r="N593" s="5">
        <f t="shared" si="151"/>
        <v>0</v>
      </c>
      <c r="O593" s="5">
        <f t="shared" si="152"/>
        <v>0</v>
      </c>
      <c r="P593" s="5">
        <f t="shared" si="153"/>
        <v>0</v>
      </c>
      <c r="Q593" s="5">
        <f t="shared" si="145"/>
        <v>2</v>
      </c>
      <c r="R593" s="5" t="str">
        <f t="shared" si="154"/>
        <v/>
      </c>
      <c r="S593" s="5" t="str">
        <f t="shared" si="155"/>
        <v/>
      </c>
      <c r="T593" s="5" t="str">
        <f t="shared" si="156"/>
        <v/>
      </c>
      <c r="U593" s="5" t="str">
        <f t="shared" si="157"/>
        <v/>
      </c>
      <c r="V593" s="5" t="str">
        <f t="shared" si="158"/>
        <v/>
      </c>
      <c r="W593" s="5" t="str">
        <f t="shared" si="159"/>
        <v/>
      </c>
    </row>
    <row r="594" spans="1:23" x14ac:dyDescent="0.25">
      <c r="A594" s="5" cm="1">
        <f t="array" ref="A594">ROUNDDOWN(
_xlfn.IFS(R594="Crafted",
L594*K594*M594*P594*S594,
R594="Inorganic",
L594*I594*M594*(N594+O594+P594)*Q594*S594,
R594="Organic",
L594*J594*M594*(N594+O594+P594)*S594,
TRUE,0),2)</f>
        <v>0</v>
      </c>
      <c r="B594" s="5" t="str">
        <f t="shared" si="146"/>
        <v/>
      </c>
      <c r="E594" s="17">
        <v>0</v>
      </c>
      <c r="F594" s="17">
        <v>0</v>
      </c>
      <c r="G594" s="17">
        <v>0</v>
      </c>
      <c r="I594" s="5" t="str">
        <f t="shared" si="147"/>
        <v/>
      </c>
      <c r="J594" s="5" t="str">
        <f t="shared" si="148"/>
        <v/>
      </c>
      <c r="K594" s="5" t="str">
        <f t="shared" si="149"/>
        <v/>
      </c>
      <c r="L594" s="5" t="str">
        <f t="shared" si="150"/>
        <v/>
      </c>
      <c r="M594" s="5">
        <f t="shared" si="144"/>
        <v>1</v>
      </c>
      <c r="N594" s="5">
        <f t="shared" si="151"/>
        <v>0</v>
      </c>
      <c r="O594" s="5">
        <f t="shared" si="152"/>
        <v>0</v>
      </c>
      <c r="P594" s="5">
        <f t="shared" si="153"/>
        <v>0</v>
      </c>
      <c r="Q594" s="5">
        <f t="shared" si="145"/>
        <v>2</v>
      </c>
      <c r="R594" s="5" t="str">
        <f t="shared" si="154"/>
        <v/>
      </c>
      <c r="S594" s="5" t="str">
        <f t="shared" si="155"/>
        <v/>
      </c>
      <c r="T594" s="5" t="str">
        <f t="shared" si="156"/>
        <v/>
      </c>
      <c r="U594" s="5" t="str">
        <f t="shared" si="157"/>
        <v/>
      </c>
      <c r="V594" s="5" t="str">
        <f t="shared" si="158"/>
        <v/>
      </c>
      <c r="W594" s="5" t="str">
        <f t="shared" si="159"/>
        <v/>
      </c>
    </row>
    <row r="595" spans="1:23" x14ac:dyDescent="0.25">
      <c r="A595" s="5" cm="1">
        <f t="array" ref="A595">ROUNDDOWN(
_xlfn.IFS(R595="Crafted",
L595*K595*M595*P595*S595,
R595="Inorganic",
L595*I595*M595*(N595+O595+P595)*Q595*S595,
R595="Organic",
L595*J595*M595*(N595+O595+P595)*S595,
TRUE,0),2)</f>
        <v>0</v>
      </c>
      <c r="B595" s="5" t="str">
        <f t="shared" si="146"/>
        <v/>
      </c>
      <c r="E595" s="17">
        <v>0</v>
      </c>
      <c r="F595" s="17">
        <v>0</v>
      </c>
      <c r="G595" s="17">
        <v>0</v>
      </c>
      <c r="I595" s="5" t="str">
        <f t="shared" si="147"/>
        <v/>
      </c>
      <c r="J595" s="5" t="str">
        <f t="shared" si="148"/>
        <v/>
      </c>
      <c r="K595" s="5" t="str">
        <f t="shared" si="149"/>
        <v/>
      </c>
      <c r="L595" s="5" t="str">
        <f t="shared" si="150"/>
        <v/>
      </c>
      <c r="M595" s="5">
        <f t="shared" si="144"/>
        <v>1</v>
      </c>
      <c r="N595" s="5">
        <f t="shared" si="151"/>
        <v>0</v>
      </c>
      <c r="O595" s="5">
        <f t="shared" si="152"/>
        <v>0</v>
      </c>
      <c r="P595" s="5">
        <f t="shared" si="153"/>
        <v>0</v>
      </c>
      <c r="Q595" s="5">
        <f t="shared" si="145"/>
        <v>2</v>
      </c>
      <c r="R595" s="5" t="str">
        <f t="shared" si="154"/>
        <v/>
      </c>
      <c r="S595" s="5" t="str">
        <f t="shared" si="155"/>
        <v/>
      </c>
      <c r="T595" s="5" t="str">
        <f t="shared" si="156"/>
        <v/>
      </c>
      <c r="U595" s="5" t="str">
        <f t="shared" si="157"/>
        <v/>
      </c>
      <c r="V595" s="5" t="str">
        <f t="shared" si="158"/>
        <v/>
      </c>
      <c r="W595" s="5" t="str">
        <f t="shared" si="159"/>
        <v/>
      </c>
    </row>
    <row r="596" spans="1:23" x14ac:dyDescent="0.25">
      <c r="A596" s="5" cm="1">
        <f t="array" ref="A596">ROUNDDOWN(
_xlfn.IFS(R596="Crafted",
L596*K596*M596*P596*S596,
R596="Inorganic",
L596*I596*M596*(N596+O596+P596)*Q596*S596,
R596="Organic",
L596*J596*M596*(N596+O596+P596)*S596,
TRUE,0),2)</f>
        <v>0</v>
      </c>
      <c r="B596" s="5" t="str">
        <f t="shared" si="146"/>
        <v/>
      </c>
      <c r="E596" s="17">
        <v>0</v>
      </c>
      <c r="F596" s="17">
        <v>0</v>
      </c>
      <c r="G596" s="17">
        <v>0</v>
      </c>
      <c r="I596" s="5" t="str">
        <f t="shared" si="147"/>
        <v/>
      </c>
      <c r="J596" s="5" t="str">
        <f t="shared" si="148"/>
        <v/>
      </c>
      <c r="K596" s="5" t="str">
        <f t="shared" si="149"/>
        <v/>
      </c>
      <c r="L596" s="5" t="str">
        <f t="shared" si="150"/>
        <v/>
      </c>
      <c r="M596" s="5">
        <f t="shared" si="144"/>
        <v>1</v>
      </c>
      <c r="N596" s="5">
        <f t="shared" si="151"/>
        <v>0</v>
      </c>
      <c r="O596" s="5">
        <f t="shared" si="152"/>
        <v>0</v>
      </c>
      <c r="P596" s="5">
        <f t="shared" si="153"/>
        <v>0</v>
      </c>
      <c r="Q596" s="5">
        <f t="shared" si="145"/>
        <v>2</v>
      </c>
      <c r="R596" s="5" t="str">
        <f t="shared" si="154"/>
        <v/>
      </c>
      <c r="S596" s="5" t="str">
        <f t="shared" si="155"/>
        <v/>
      </c>
      <c r="T596" s="5" t="str">
        <f t="shared" si="156"/>
        <v/>
      </c>
      <c r="U596" s="5" t="str">
        <f t="shared" si="157"/>
        <v/>
      </c>
      <c r="V596" s="5" t="str">
        <f t="shared" si="158"/>
        <v/>
      </c>
      <c r="W596" s="5" t="str">
        <f t="shared" si="159"/>
        <v/>
      </c>
    </row>
    <row r="597" spans="1:23" x14ac:dyDescent="0.25">
      <c r="A597" s="5" cm="1">
        <f t="array" ref="A597">ROUNDDOWN(
_xlfn.IFS(R597="Crafted",
L597*K597*M597*P597*S597,
R597="Inorganic",
L597*I597*M597*(N597+O597+P597)*Q597*S597,
R597="Organic",
L597*J597*M597*(N597+O597+P597)*S597,
TRUE,0),2)</f>
        <v>0</v>
      </c>
      <c r="B597" s="5" t="str">
        <f t="shared" si="146"/>
        <v/>
      </c>
      <c r="E597" s="17">
        <v>0</v>
      </c>
      <c r="F597" s="17">
        <v>0</v>
      </c>
      <c r="G597" s="17">
        <v>0</v>
      </c>
      <c r="I597" s="5" t="str">
        <f t="shared" si="147"/>
        <v/>
      </c>
      <c r="J597" s="5" t="str">
        <f t="shared" si="148"/>
        <v/>
      </c>
      <c r="K597" s="5" t="str">
        <f t="shared" si="149"/>
        <v/>
      </c>
      <c r="L597" s="5" t="str">
        <f t="shared" si="150"/>
        <v/>
      </c>
      <c r="M597" s="5">
        <f t="shared" si="144"/>
        <v>1</v>
      </c>
      <c r="N597" s="5">
        <f t="shared" si="151"/>
        <v>0</v>
      </c>
      <c r="O597" s="5">
        <f t="shared" si="152"/>
        <v>0</v>
      </c>
      <c r="P597" s="5">
        <f t="shared" si="153"/>
        <v>0</v>
      </c>
      <c r="Q597" s="5">
        <f t="shared" si="145"/>
        <v>2</v>
      </c>
      <c r="R597" s="5" t="str">
        <f t="shared" si="154"/>
        <v/>
      </c>
      <c r="S597" s="5" t="str">
        <f t="shared" si="155"/>
        <v/>
      </c>
      <c r="T597" s="5" t="str">
        <f t="shared" si="156"/>
        <v/>
      </c>
      <c r="U597" s="5" t="str">
        <f t="shared" si="157"/>
        <v/>
      </c>
      <c r="V597" s="5" t="str">
        <f t="shared" si="158"/>
        <v/>
      </c>
      <c r="W597" s="5" t="str">
        <f t="shared" si="159"/>
        <v/>
      </c>
    </row>
    <row r="598" spans="1:23" x14ac:dyDescent="0.25">
      <c r="A598" s="5" cm="1">
        <f t="array" ref="A598">ROUNDDOWN(
_xlfn.IFS(R598="Crafted",
L598*K598*M598*P598*S598,
R598="Inorganic",
L598*I598*M598*(N598+O598+P598)*Q598*S598,
R598="Organic",
L598*J598*M598*(N598+O598+P598)*S598,
TRUE,0),2)</f>
        <v>0</v>
      </c>
      <c r="B598" s="5" t="str">
        <f t="shared" si="146"/>
        <v/>
      </c>
      <c r="E598" s="17">
        <v>0</v>
      </c>
      <c r="F598" s="17">
        <v>0</v>
      </c>
      <c r="G598" s="17">
        <v>0</v>
      </c>
      <c r="I598" s="5" t="str">
        <f t="shared" si="147"/>
        <v/>
      </c>
      <c r="J598" s="5" t="str">
        <f t="shared" si="148"/>
        <v/>
      </c>
      <c r="K598" s="5" t="str">
        <f t="shared" si="149"/>
        <v/>
      </c>
      <c r="L598" s="5" t="str">
        <f t="shared" si="150"/>
        <v/>
      </c>
      <c r="M598" s="5">
        <f t="shared" si="144"/>
        <v>1</v>
      </c>
      <c r="N598" s="5">
        <f t="shared" si="151"/>
        <v>0</v>
      </c>
      <c r="O598" s="5">
        <f t="shared" si="152"/>
        <v>0</v>
      </c>
      <c r="P598" s="5">
        <f t="shared" si="153"/>
        <v>0</v>
      </c>
      <c r="Q598" s="5">
        <f t="shared" si="145"/>
        <v>2</v>
      </c>
      <c r="R598" s="5" t="str">
        <f t="shared" si="154"/>
        <v/>
      </c>
      <c r="S598" s="5" t="str">
        <f t="shared" si="155"/>
        <v/>
      </c>
      <c r="T598" s="5" t="str">
        <f t="shared" si="156"/>
        <v/>
      </c>
      <c r="U598" s="5" t="str">
        <f t="shared" si="157"/>
        <v/>
      </c>
      <c r="V598" s="5" t="str">
        <f t="shared" si="158"/>
        <v/>
      </c>
      <c r="W598" s="5" t="str">
        <f t="shared" si="159"/>
        <v/>
      </c>
    </row>
    <row r="599" spans="1:23" x14ac:dyDescent="0.25">
      <c r="A599" s="5" cm="1">
        <f t="array" ref="A599">ROUNDDOWN(
_xlfn.IFS(R599="Crafted",
L599*K599*M599*P599*S599,
R599="Inorganic",
L599*I599*M599*(N599+O599+P599)*Q599*S599,
R599="Organic",
L599*J599*M599*(N599+O599+P599)*S599,
TRUE,0),2)</f>
        <v>0</v>
      </c>
      <c r="B599" s="5" t="str">
        <f t="shared" si="146"/>
        <v/>
      </c>
      <c r="E599" s="17">
        <v>0</v>
      </c>
      <c r="F599" s="17">
        <v>0</v>
      </c>
      <c r="G599" s="17">
        <v>0</v>
      </c>
      <c r="I599" s="5" t="str">
        <f t="shared" si="147"/>
        <v/>
      </c>
      <c r="J599" s="5" t="str">
        <f t="shared" si="148"/>
        <v/>
      </c>
      <c r="K599" s="5" t="str">
        <f t="shared" si="149"/>
        <v/>
      </c>
      <c r="L599" s="5" t="str">
        <f t="shared" si="150"/>
        <v/>
      </c>
      <c r="M599" s="5">
        <f t="shared" ref="M599:M606" si="160">IF($B$1="Yes",1.05,1)</f>
        <v>1</v>
      </c>
      <c r="N599" s="5">
        <f t="shared" si="151"/>
        <v>0</v>
      </c>
      <c r="O599" s="5">
        <f t="shared" si="152"/>
        <v>0</v>
      </c>
      <c r="P599" s="5">
        <f t="shared" si="153"/>
        <v>0</v>
      </c>
      <c r="Q599" s="5">
        <f t="shared" ref="Q599:Q606" si="161">IF($D$1="Yes",2,1)</f>
        <v>2</v>
      </c>
      <c r="R599" s="5" t="str">
        <f t="shared" si="154"/>
        <v/>
      </c>
      <c r="S599" s="5" t="str">
        <f t="shared" si="155"/>
        <v/>
      </c>
      <c r="T599" s="5" t="str">
        <f t="shared" si="156"/>
        <v/>
      </c>
      <c r="U599" s="5" t="str">
        <f t="shared" si="157"/>
        <v/>
      </c>
      <c r="V599" s="5" t="str">
        <f t="shared" si="158"/>
        <v/>
      </c>
      <c r="W599" s="5" t="str">
        <f t="shared" si="159"/>
        <v/>
      </c>
    </row>
    <row r="600" spans="1:23" x14ac:dyDescent="0.25">
      <c r="A600" s="5" cm="1">
        <f t="array" ref="A600">ROUNDDOWN(
_xlfn.IFS(R600="Crafted",
L600*K600*M600*P600*S600,
R600="Inorganic",
L600*I600*M600*(N600+O600+P600)*Q600*S600,
R600="Organic",
L600*J600*M600*(N600+O600+P600)*S600,
TRUE,0),2)</f>
        <v>0</v>
      </c>
      <c r="B600" s="5" t="str">
        <f t="shared" si="146"/>
        <v/>
      </c>
      <c r="E600" s="17">
        <v>0</v>
      </c>
      <c r="F600" s="17">
        <v>0</v>
      </c>
      <c r="G600" s="17">
        <v>0</v>
      </c>
      <c r="I600" s="5" t="str">
        <f t="shared" si="147"/>
        <v/>
      </c>
      <c r="J600" s="5" t="str">
        <f t="shared" si="148"/>
        <v/>
      </c>
      <c r="K600" s="5" t="str">
        <f t="shared" si="149"/>
        <v/>
      </c>
      <c r="L600" s="5" t="str">
        <f t="shared" si="150"/>
        <v/>
      </c>
      <c r="M600" s="5">
        <f t="shared" si="160"/>
        <v>1</v>
      </c>
      <c r="N600" s="5">
        <f t="shared" si="151"/>
        <v>0</v>
      </c>
      <c r="O600" s="5">
        <f t="shared" si="152"/>
        <v>0</v>
      </c>
      <c r="P600" s="5">
        <f t="shared" si="153"/>
        <v>0</v>
      </c>
      <c r="Q600" s="5">
        <f t="shared" si="161"/>
        <v>2</v>
      </c>
      <c r="R600" s="5" t="str">
        <f t="shared" si="154"/>
        <v/>
      </c>
      <c r="S600" s="5" t="str">
        <f t="shared" si="155"/>
        <v/>
      </c>
      <c r="T600" s="5" t="str">
        <f t="shared" si="156"/>
        <v/>
      </c>
      <c r="U600" s="5" t="str">
        <f t="shared" si="157"/>
        <v/>
      </c>
      <c r="V600" s="5" t="str">
        <f t="shared" si="158"/>
        <v/>
      </c>
      <c r="W600" s="5" t="str">
        <f t="shared" si="159"/>
        <v/>
      </c>
    </row>
    <row r="601" spans="1:23" x14ac:dyDescent="0.25">
      <c r="A601" s="5" cm="1">
        <f t="array" ref="A601">ROUNDDOWN(
_xlfn.IFS(R601="Crafted",
L601*K601*M601*P601*S601,
R601="Inorganic",
L601*I601*M601*(N601+O601+P601)*Q601*S601,
R601="Organic",
L601*J601*M601*(N601+O601+P601)*S601,
TRUE,0),2)</f>
        <v>0</v>
      </c>
      <c r="B601" s="5" t="str">
        <f t="shared" si="146"/>
        <v/>
      </c>
      <c r="E601" s="17">
        <v>0</v>
      </c>
      <c r="F601" s="17">
        <v>0</v>
      </c>
      <c r="G601" s="17">
        <v>0</v>
      </c>
      <c r="I601" s="5" t="str">
        <f t="shared" si="147"/>
        <v/>
      </c>
      <c r="J601" s="5" t="str">
        <f t="shared" si="148"/>
        <v/>
      </c>
      <c r="K601" s="5" t="str">
        <f t="shared" si="149"/>
        <v/>
      </c>
      <c r="L601" s="5" t="str">
        <f t="shared" si="150"/>
        <v/>
      </c>
      <c r="M601" s="5">
        <f t="shared" si="160"/>
        <v>1</v>
      </c>
      <c r="N601" s="5">
        <f t="shared" si="151"/>
        <v>0</v>
      </c>
      <c r="O601" s="5">
        <f t="shared" si="152"/>
        <v>0</v>
      </c>
      <c r="P601" s="5">
        <f t="shared" si="153"/>
        <v>0</v>
      </c>
      <c r="Q601" s="5">
        <f t="shared" si="161"/>
        <v>2</v>
      </c>
      <c r="R601" s="5" t="str">
        <f t="shared" si="154"/>
        <v/>
      </c>
      <c r="S601" s="5" t="str">
        <f t="shared" si="155"/>
        <v/>
      </c>
      <c r="T601" s="5" t="str">
        <f t="shared" si="156"/>
        <v/>
      </c>
      <c r="U601" s="5" t="str">
        <f t="shared" si="157"/>
        <v/>
      </c>
      <c r="V601" s="5" t="str">
        <f t="shared" si="158"/>
        <v/>
      </c>
      <c r="W601" s="5" t="str">
        <f t="shared" si="159"/>
        <v/>
      </c>
    </row>
    <row r="602" spans="1:23" x14ac:dyDescent="0.25">
      <c r="A602" s="5" cm="1">
        <f t="array" ref="A602">ROUNDDOWN(
_xlfn.IFS(R602="Crafted",
L602*K602*M602*P602*S602,
R602="Inorganic",
L602*I602*M602*(N602+O602+P602)*Q602*S602,
R602="Organic",
L602*J602*M602*(N602+O602+P602)*S602,
TRUE,0),2)</f>
        <v>0</v>
      </c>
      <c r="B602" s="5" t="str">
        <f t="shared" si="146"/>
        <v/>
      </c>
      <c r="E602" s="17">
        <v>0</v>
      </c>
      <c r="F602" s="17">
        <v>0</v>
      </c>
      <c r="G602" s="17">
        <v>0</v>
      </c>
      <c r="I602" s="5" t="str">
        <f t="shared" si="147"/>
        <v/>
      </c>
      <c r="J602" s="5" t="str">
        <f t="shared" si="148"/>
        <v/>
      </c>
      <c r="K602" s="5" t="str">
        <f t="shared" si="149"/>
        <v/>
      </c>
      <c r="L602" s="5" t="str">
        <f t="shared" si="150"/>
        <v/>
      </c>
      <c r="M602" s="5">
        <f t="shared" si="160"/>
        <v>1</v>
      </c>
      <c r="N602" s="5">
        <f t="shared" si="151"/>
        <v>0</v>
      </c>
      <c r="O602" s="5">
        <f t="shared" si="152"/>
        <v>0</v>
      </c>
      <c r="P602" s="5">
        <f t="shared" si="153"/>
        <v>0</v>
      </c>
      <c r="Q602" s="5">
        <f t="shared" si="161"/>
        <v>2</v>
      </c>
      <c r="R602" s="5" t="str">
        <f t="shared" si="154"/>
        <v/>
      </c>
      <c r="S602" s="5" t="str">
        <f t="shared" si="155"/>
        <v/>
      </c>
      <c r="T602" s="5" t="str">
        <f t="shared" si="156"/>
        <v/>
      </c>
      <c r="U602" s="5" t="str">
        <f t="shared" si="157"/>
        <v/>
      </c>
      <c r="V602" s="5" t="str">
        <f t="shared" si="158"/>
        <v/>
      </c>
      <c r="W602" s="5" t="str">
        <f t="shared" si="159"/>
        <v/>
      </c>
    </row>
    <row r="603" spans="1:23" x14ac:dyDescent="0.25">
      <c r="A603" s="5" cm="1">
        <f t="array" ref="A603">ROUNDDOWN(
_xlfn.IFS(R603="Crafted",
L603*K603*M603*P603*S603,
R603="Inorganic",
L603*I603*M603*(N603+O603+P603)*Q603*S603,
R603="Organic",
L603*J603*M603*(N603+O603+P603)*S603,
TRUE,0),2)</f>
        <v>0</v>
      </c>
      <c r="B603" s="5" t="str">
        <f t="shared" si="146"/>
        <v/>
      </c>
      <c r="E603" s="17">
        <v>0</v>
      </c>
      <c r="F603" s="17">
        <v>0</v>
      </c>
      <c r="G603" s="17">
        <v>0</v>
      </c>
      <c r="I603" s="5" t="str">
        <f t="shared" si="147"/>
        <v/>
      </c>
      <c r="J603" s="5" t="str">
        <f t="shared" si="148"/>
        <v/>
      </c>
      <c r="K603" s="5" t="str">
        <f t="shared" si="149"/>
        <v/>
      </c>
      <c r="L603" s="5" t="str">
        <f t="shared" si="150"/>
        <v/>
      </c>
      <c r="M603" s="5">
        <f t="shared" si="160"/>
        <v>1</v>
      </c>
      <c r="N603" s="5">
        <f t="shared" si="151"/>
        <v>0</v>
      </c>
      <c r="O603" s="5">
        <f t="shared" si="152"/>
        <v>0</v>
      </c>
      <c r="P603" s="5">
        <f t="shared" si="153"/>
        <v>0</v>
      </c>
      <c r="Q603" s="5">
        <f t="shared" si="161"/>
        <v>2</v>
      </c>
      <c r="R603" s="5" t="str">
        <f t="shared" si="154"/>
        <v/>
      </c>
      <c r="S603" s="5" t="str">
        <f t="shared" si="155"/>
        <v/>
      </c>
      <c r="T603" s="5" t="str">
        <f t="shared" si="156"/>
        <v/>
      </c>
      <c r="U603" s="5" t="str">
        <f t="shared" si="157"/>
        <v/>
      </c>
      <c r="V603" s="5" t="str">
        <f t="shared" si="158"/>
        <v/>
      </c>
      <c r="W603" s="5" t="str">
        <f t="shared" si="159"/>
        <v/>
      </c>
    </row>
    <row r="604" spans="1:23" x14ac:dyDescent="0.25">
      <c r="A604" s="5" cm="1">
        <f t="array" ref="A604">ROUNDDOWN(
_xlfn.IFS(R604="Crafted",
L604*K604*M604*P604*S604,
R604="Inorganic",
L604*I604*M604*(N604+O604+P604)*Q604*S604,
R604="Organic",
L604*J604*M604*(N604+O604+P604)*S604,
TRUE,0),2)</f>
        <v>0</v>
      </c>
      <c r="B604" s="5" t="str">
        <f t="shared" si="146"/>
        <v/>
      </c>
      <c r="E604" s="17">
        <v>0</v>
      </c>
      <c r="F604" s="17">
        <v>0</v>
      </c>
      <c r="G604" s="17">
        <v>0</v>
      </c>
      <c r="I604" s="5" t="str">
        <f t="shared" si="147"/>
        <v/>
      </c>
      <c r="J604" s="5" t="str">
        <f t="shared" si="148"/>
        <v/>
      </c>
      <c r="K604" s="5" t="str">
        <f t="shared" si="149"/>
        <v/>
      </c>
      <c r="L604" s="5" t="str">
        <f t="shared" si="150"/>
        <v/>
      </c>
      <c r="M604" s="5">
        <f t="shared" si="160"/>
        <v>1</v>
      </c>
      <c r="N604" s="5">
        <f t="shared" si="151"/>
        <v>0</v>
      </c>
      <c r="O604" s="5">
        <f t="shared" si="152"/>
        <v>0</v>
      </c>
      <c r="P604" s="5">
        <f t="shared" si="153"/>
        <v>0</v>
      </c>
      <c r="Q604" s="5">
        <f t="shared" si="161"/>
        <v>2</v>
      </c>
      <c r="R604" s="5" t="str">
        <f t="shared" si="154"/>
        <v/>
      </c>
      <c r="S604" s="5" t="str">
        <f t="shared" si="155"/>
        <v/>
      </c>
      <c r="T604" s="5" t="str">
        <f t="shared" si="156"/>
        <v/>
      </c>
      <c r="U604" s="5" t="str">
        <f t="shared" si="157"/>
        <v/>
      </c>
      <c r="V604" s="5" t="str">
        <f t="shared" si="158"/>
        <v/>
      </c>
      <c r="W604" s="5" t="str">
        <f t="shared" si="159"/>
        <v/>
      </c>
    </row>
    <row r="605" spans="1:23" x14ac:dyDescent="0.25">
      <c r="A605" s="5" cm="1">
        <f t="array" ref="A605">ROUNDDOWN(
_xlfn.IFS(R605="Crafted",
L605*K605*M605*P605*S605,
R605="Inorganic",
L605*I605*M605*(N605+O605+P605)*Q605*S605,
R605="Organic",
L605*J605*M605*(N605+O605+P605)*S605,
TRUE,0),2)</f>
        <v>0</v>
      </c>
      <c r="B605" s="5" t="str">
        <f t="shared" si="146"/>
        <v/>
      </c>
      <c r="E605" s="17">
        <v>0</v>
      </c>
      <c r="F605" s="17">
        <v>0</v>
      </c>
      <c r="G605" s="17">
        <v>0</v>
      </c>
      <c r="I605" s="5" t="str">
        <f t="shared" si="147"/>
        <v/>
      </c>
      <c r="J605" s="5" t="str">
        <f t="shared" si="148"/>
        <v/>
      </c>
      <c r="K605" s="5" t="str">
        <f t="shared" si="149"/>
        <v/>
      </c>
      <c r="L605" s="5" t="str">
        <f t="shared" si="150"/>
        <v/>
      </c>
      <c r="M605" s="5">
        <f t="shared" si="160"/>
        <v>1</v>
      </c>
      <c r="N605" s="5">
        <f t="shared" si="151"/>
        <v>0</v>
      </c>
      <c r="O605" s="5">
        <f t="shared" si="152"/>
        <v>0</v>
      </c>
      <c r="P605" s="5">
        <f t="shared" si="153"/>
        <v>0</v>
      </c>
      <c r="Q605" s="5">
        <f t="shared" si="161"/>
        <v>2</v>
      </c>
      <c r="R605" s="5" t="str">
        <f t="shared" si="154"/>
        <v/>
      </c>
      <c r="S605" s="5" t="str">
        <f t="shared" si="155"/>
        <v/>
      </c>
      <c r="T605" s="5" t="str">
        <f t="shared" si="156"/>
        <v/>
      </c>
      <c r="U605" s="5" t="str">
        <f t="shared" si="157"/>
        <v/>
      </c>
      <c r="V605" s="5" t="str">
        <f t="shared" si="158"/>
        <v/>
      </c>
      <c r="W605" s="5" t="str">
        <f t="shared" si="159"/>
        <v/>
      </c>
    </row>
    <row r="606" spans="1:23" x14ac:dyDescent="0.25">
      <c r="A606" s="5" cm="1">
        <f t="array" ref="A606">ROUNDDOWN(
_xlfn.IFS(R606="Crafted",
L606*K606*M606*P606*S606,
R606="Inorganic",
L606*I606*M606*(N606+O606+P606)*Q606*S606,
R606="Organic",
L606*J606*M606*(N606+O606+P606)*S606,
TRUE,0),2)</f>
        <v>0</v>
      </c>
      <c r="B606" s="5" t="str">
        <f t="shared" si="146"/>
        <v/>
      </c>
      <c r="E606" s="17">
        <v>0</v>
      </c>
      <c r="F606" s="17">
        <v>0</v>
      </c>
      <c r="G606" s="17">
        <v>0</v>
      </c>
      <c r="I606" s="5" t="str">
        <f t="shared" si="147"/>
        <v/>
      </c>
      <c r="J606" s="5" t="str">
        <f t="shared" si="148"/>
        <v/>
      </c>
      <c r="K606" s="5" t="str">
        <f t="shared" si="149"/>
        <v/>
      </c>
      <c r="L606" s="5" t="str">
        <f t="shared" si="150"/>
        <v/>
      </c>
      <c r="M606" s="5">
        <f t="shared" si="160"/>
        <v>1</v>
      </c>
      <c r="N606" s="5">
        <f t="shared" si="151"/>
        <v>0</v>
      </c>
      <c r="O606" s="5">
        <f t="shared" si="152"/>
        <v>0</v>
      </c>
      <c r="P606" s="5">
        <f t="shared" si="153"/>
        <v>0</v>
      </c>
      <c r="Q606" s="5">
        <f t="shared" si="161"/>
        <v>2</v>
      </c>
      <c r="R606" s="5" t="str">
        <f t="shared" si="154"/>
        <v/>
      </c>
      <c r="S606" s="5" t="str">
        <f t="shared" si="155"/>
        <v/>
      </c>
      <c r="T606" s="5" t="str">
        <f t="shared" si="156"/>
        <v/>
      </c>
      <c r="U606" s="5" t="str">
        <f t="shared" si="157"/>
        <v/>
      </c>
      <c r="V606" s="5" t="str">
        <f t="shared" si="158"/>
        <v/>
      </c>
      <c r="W606" s="5" t="str">
        <f t="shared" si="159"/>
        <v/>
      </c>
    </row>
    <row r="607" spans="1:23" x14ac:dyDescent="0.25">
      <c r="A607" s="5" cm="1">
        <f t="array" ref="A607">ROUNDDOWN(
_xlfn.IFS(R607="Crafted",
L607*K607*M607*P607*S607,
R607="Inorganic",
L607*I607*M607*(N607+O607+P607)*Q607*S607,
R607="Organic",
L607*J607*M607*(N607+O607+P607)*S607,
TRUE,0),2)</f>
        <v>0</v>
      </c>
      <c r="B607" s="5" t="str">
        <f t="shared" si="146"/>
        <v/>
      </c>
      <c r="E607" s="17">
        <v>0</v>
      </c>
      <c r="F607" s="17">
        <v>0</v>
      </c>
      <c r="G607" s="17">
        <v>0</v>
      </c>
      <c r="I607" s="5" t="str">
        <f t="shared" si="147"/>
        <v/>
      </c>
      <c r="J607" s="5" t="str">
        <f t="shared" si="148"/>
        <v/>
      </c>
      <c r="K607" s="5" t="str">
        <f t="shared" si="149"/>
        <v/>
      </c>
      <c r="L607" s="5" t="str">
        <f t="shared" si="150"/>
        <v/>
      </c>
      <c r="M607" s="5">
        <f t="shared" ref="M607:M670" si="162">IF($B$1="Yes",1.05,1)</f>
        <v>1</v>
      </c>
      <c r="N607" s="5">
        <f t="shared" si="151"/>
        <v>0</v>
      </c>
      <c r="O607" s="5">
        <f t="shared" si="152"/>
        <v>0</v>
      </c>
      <c r="P607" s="5">
        <f t="shared" si="153"/>
        <v>0</v>
      </c>
      <c r="Q607" s="5">
        <f t="shared" ref="Q607:Q670" si="163">IF($D$1="Yes",2,1)</f>
        <v>2</v>
      </c>
      <c r="S607" s="5" t="str">
        <f t="shared" si="155"/>
        <v/>
      </c>
    </row>
    <row r="608" spans="1:23" x14ac:dyDescent="0.25">
      <c r="A608" s="5" cm="1">
        <f t="array" ref="A608">ROUNDDOWN(
_xlfn.IFS(R608="Crafted",
L608*K608*M608*P608*S608,
R608="Inorganic",
L608*I608*M608*(N608+O608+P608)*Q608*S608,
R608="Organic",
L608*J608*M608*(N608+O608+P608)*S608,
TRUE,0),2)</f>
        <v>0</v>
      </c>
      <c r="B608" s="5" t="str">
        <f t="shared" si="146"/>
        <v/>
      </c>
      <c r="E608" s="17">
        <v>0</v>
      </c>
      <c r="F608" s="17">
        <v>0</v>
      </c>
      <c r="G608" s="17">
        <v>0</v>
      </c>
      <c r="I608" s="5" t="str">
        <f t="shared" si="147"/>
        <v/>
      </c>
      <c r="J608" s="5" t="str">
        <f t="shared" si="148"/>
        <v/>
      </c>
      <c r="K608" s="5" t="str">
        <f t="shared" si="149"/>
        <v/>
      </c>
      <c r="L608" s="5" t="str">
        <f t="shared" si="150"/>
        <v/>
      </c>
      <c r="M608" s="5">
        <f t="shared" si="162"/>
        <v>1</v>
      </c>
      <c r="N608" s="5">
        <f t="shared" si="151"/>
        <v>0</v>
      </c>
      <c r="O608" s="5">
        <f t="shared" si="152"/>
        <v>0</v>
      </c>
      <c r="P608" s="5">
        <f t="shared" si="153"/>
        <v>0</v>
      </c>
      <c r="Q608" s="5">
        <f t="shared" si="163"/>
        <v>2</v>
      </c>
      <c r="S608" s="5" t="str">
        <f t="shared" si="155"/>
        <v/>
      </c>
    </row>
    <row r="609" spans="1:19" x14ac:dyDescent="0.25">
      <c r="A609" s="5" cm="1">
        <f t="array" ref="A609">ROUNDDOWN(
_xlfn.IFS(R609="Crafted",
L609*K609*M609*P609*S609,
R609="Inorganic",
L609*I609*M609*(N609+O609+P609)*Q609*S609,
R609="Organic",
L609*J609*M609*(N609+O609+P609)*S609,
TRUE,0),2)</f>
        <v>0</v>
      </c>
      <c r="B609" s="5" t="str">
        <f t="shared" si="146"/>
        <v/>
      </c>
      <c r="E609" s="17">
        <v>0</v>
      </c>
      <c r="F609" s="17">
        <v>0</v>
      </c>
      <c r="G609" s="17">
        <v>0</v>
      </c>
      <c r="I609" s="5" t="str">
        <f t="shared" si="147"/>
        <v/>
      </c>
      <c r="J609" s="5" t="str">
        <f t="shared" si="148"/>
        <v/>
      </c>
      <c r="K609" s="5" t="str">
        <f t="shared" si="149"/>
        <v/>
      </c>
      <c r="L609" s="5" t="str">
        <f t="shared" si="150"/>
        <v/>
      </c>
      <c r="M609" s="5">
        <f t="shared" si="162"/>
        <v>1</v>
      </c>
      <c r="N609" s="5">
        <f t="shared" si="151"/>
        <v>0</v>
      </c>
      <c r="O609" s="5">
        <f t="shared" si="152"/>
        <v>0</v>
      </c>
      <c r="P609" s="5">
        <f t="shared" si="153"/>
        <v>0</v>
      </c>
      <c r="Q609" s="5">
        <f t="shared" si="163"/>
        <v>2</v>
      </c>
      <c r="S609" s="5" t="str">
        <f t="shared" si="155"/>
        <v/>
      </c>
    </row>
    <row r="610" spans="1:19" x14ac:dyDescent="0.25">
      <c r="A610" s="5" cm="1">
        <f t="array" ref="A610">ROUNDDOWN(
_xlfn.IFS(R610="Crafted",
L610*K610*M610*P610*S610,
R610="Inorganic",
L610*I610*M610*(N610+O610+P610)*Q610*S610,
R610="Organic",
L610*J610*M610*(N610+O610+P610)*S610,
TRUE,0),2)</f>
        <v>0</v>
      </c>
      <c r="B610" s="5" t="str">
        <f t="shared" si="146"/>
        <v/>
      </c>
      <c r="E610" s="17">
        <v>0</v>
      </c>
      <c r="F610" s="17">
        <v>0</v>
      </c>
      <c r="G610" s="17">
        <v>0</v>
      </c>
      <c r="I610" s="5" t="str">
        <f t="shared" si="147"/>
        <v/>
      </c>
      <c r="J610" s="5" t="str">
        <f t="shared" si="148"/>
        <v/>
      </c>
      <c r="K610" s="5" t="str">
        <f t="shared" si="149"/>
        <v/>
      </c>
      <c r="L610" s="5" t="str">
        <f t="shared" si="150"/>
        <v/>
      </c>
      <c r="M610" s="5">
        <f t="shared" si="162"/>
        <v>1</v>
      </c>
      <c r="N610" s="5">
        <f t="shared" si="151"/>
        <v>0</v>
      </c>
      <c r="O610" s="5">
        <f t="shared" si="152"/>
        <v>0</v>
      </c>
      <c r="P610" s="5">
        <f t="shared" si="153"/>
        <v>0</v>
      </c>
      <c r="Q610" s="5">
        <f t="shared" si="163"/>
        <v>2</v>
      </c>
      <c r="S610" s="5" t="str">
        <f t="shared" si="155"/>
        <v/>
      </c>
    </row>
    <row r="611" spans="1:19" x14ac:dyDescent="0.25">
      <c r="A611" s="5" cm="1">
        <f t="array" ref="A611">ROUNDDOWN(
_xlfn.IFS(R611="Crafted",
L611*K611*M611*P611*S611,
R611="Inorganic",
L611*I611*M611*(N611+O611+P611)*Q611*S611,
R611="Organic",
L611*J611*M611*(N611+O611+P611)*S611,
TRUE,0),2)</f>
        <v>0</v>
      </c>
      <c r="B611" s="5" t="str">
        <f t="shared" si="146"/>
        <v/>
      </c>
      <c r="E611" s="17">
        <v>0</v>
      </c>
      <c r="F611" s="17">
        <v>0</v>
      </c>
      <c r="G611" s="17">
        <v>0</v>
      </c>
      <c r="I611" s="5" t="str">
        <f t="shared" si="147"/>
        <v/>
      </c>
      <c r="J611" s="5" t="str">
        <f t="shared" si="148"/>
        <v/>
      </c>
      <c r="K611" s="5" t="str">
        <f t="shared" si="149"/>
        <v/>
      </c>
      <c r="L611" s="5" t="str">
        <f t="shared" si="150"/>
        <v/>
      </c>
      <c r="M611" s="5">
        <f t="shared" si="162"/>
        <v>1</v>
      </c>
      <c r="N611" s="5">
        <f t="shared" si="151"/>
        <v>0</v>
      </c>
      <c r="O611" s="5">
        <f t="shared" si="152"/>
        <v>0</v>
      </c>
      <c r="P611" s="5">
        <f t="shared" si="153"/>
        <v>0</v>
      </c>
      <c r="Q611" s="5">
        <f t="shared" si="163"/>
        <v>2</v>
      </c>
      <c r="S611" s="5" t="str">
        <f t="shared" si="155"/>
        <v/>
      </c>
    </row>
    <row r="612" spans="1:19" x14ac:dyDescent="0.25">
      <c r="A612" s="5" cm="1">
        <f t="array" ref="A612">ROUNDDOWN(
_xlfn.IFS(R612="Crafted",
L612*K612*M612*P612*S612,
R612="Inorganic",
L612*I612*M612*(N612+O612+P612)*Q612*S612,
R612="Organic",
L612*J612*M612*(N612+O612+P612)*S612,
TRUE,0),2)</f>
        <v>0</v>
      </c>
      <c r="B612" s="5" t="str">
        <f t="shared" si="146"/>
        <v/>
      </c>
      <c r="E612" s="17">
        <v>0</v>
      </c>
      <c r="F612" s="17">
        <v>0</v>
      </c>
      <c r="G612" s="17">
        <v>0</v>
      </c>
      <c r="I612" s="5" t="str">
        <f t="shared" si="147"/>
        <v/>
      </c>
      <c r="J612" s="5" t="str">
        <f t="shared" si="148"/>
        <v/>
      </c>
      <c r="K612" s="5" t="str">
        <f t="shared" si="149"/>
        <v/>
      </c>
      <c r="L612" s="5" t="str">
        <f t="shared" si="150"/>
        <v/>
      </c>
      <c r="M612" s="5">
        <f t="shared" si="162"/>
        <v>1</v>
      </c>
      <c r="N612" s="5">
        <f t="shared" si="151"/>
        <v>0</v>
      </c>
      <c r="O612" s="5">
        <f t="shared" si="152"/>
        <v>0</v>
      </c>
      <c r="P612" s="5">
        <f t="shared" si="153"/>
        <v>0</v>
      </c>
      <c r="Q612" s="5">
        <f t="shared" si="163"/>
        <v>2</v>
      </c>
      <c r="S612" s="5" t="str">
        <f t="shared" si="155"/>
        <v/>
      </c>
    </row>
    <row r="613" spans="1:19" x14ac:dyDescent="0.25">
      <c r="A613" s="5" cm="1">
        <f t="array" ref="A613">ROUNDDOWN(
_xlfn.IFS(R613="Crafted",
L613*K613*M613*P613*S613,
R613="Inorganic",
L613*I613*M613*(N613+O613+P613)*Q613*S613,
R613="Organic",
L613*J613*M613*(N613+O613+P613)*S613,
TRUE,0),2)</f>
        <v>0</v>
      </c>
      <c r="B613" s="5" t="str">
        <f t="shared" si="146"/>
        <v/>
      </c>
      <c r="E613" s="17">
        <v>0</v>
      </c>
      <c r="F613" s="17">
        <v>0</v>
      </c>
      <c r="G613" s="17">
        <v>0</v>
      </c>
      <c r="I613" s="5" t="str">
        <f t="shared" si="147"/>
        <v/>
      </c>
      <c r="J613" s="5" t="str">
        <f t="shared" si="148"/>
        <v/>
      </c>
      <c r="K613" s="5" t="str">
        <f t="shared" si="149"/>
        <v/>
      </c>
      <c r="L613" s="5" t="str">
        <f t="shared" si="150"/>
        <v/>
      </c>
      <c r="M613" s="5">
        <f t="shared" si="162"/>
        <v>1</v>
      </c>
      <c r="N613" s="5">
        <f t="shared" si="151"/>
        <v>0</v>
      </c>
      <c r="O613" s="5">
        <f t="shared" si="152"/>
        <v>0</v>
      </c>
      <c r="P613" s="5">
        <f t="shared" si="153"/>
        <v>0</v>
      </c>
      <c r="Q613" s="5">
        <f t="shared" si="163"/>
        <v>2</v>
      </c>
      <c r="S613" s="5" t="str">
        <f t="shared" si="155"/>
        <v/>
      </c>
    </row>
    <row r="614" spans="1:19" x14ac:dyDescent="0.25">
      <c r="A614" s="5" cm="1">
        <f t="array" ref="A614">ROUNDDOWN(
_xlfn.IFS(R614="Crafted",
L614*K614*M614*P614*S614,
R614="Inorganic",
L614*I614*M614*(N614+O614+P614)*Q614*S614,
R614="Organic",
L614*J614*M614*(N614+O614+P614)*S614,
TRUE,0),2)</f>
        <v>0</v>
      </c>
      <c r="B614" s="5" t="str">
        <f t="shared" si="146"/>
        <v/>
      </c>
      <c r="E614" s="17">
        <v>0</v>
      </c>
      <c r="F614" s="17">
        <v>0</v>
      </c>
      <c r="G614" s="17">
        <v>0</v>
      </c>
      <c r="I614" s="5" t="str">
        <f t="shared" si="147"/>
        <v/>
      </c>
      <c r="J614" s="5" t="str">
        <f t="shared" si="148"/>
        <v/>
      </c>
      <c r="K614" s="5" t="str">
        <f t="shared" si="149"/>
        <v/>
      </c>
      <c r="L614" s="5" t="str">
        <f t="shared" si="150"/>
        <v/>
      </c>
      <c r="M614" s="5">
        <f t="shared" si="162"/>
        <v>1</v>
      </c>
      <c r="N614" s="5">
        <f t="shared" si="151"/>
        <v>0</v>
      </c>
      <c r="O614" s="5">
        <f t="shared" si="152"/>
        <v>0</v>
      </c>
      <c r="P614" s="5">
        <f t="shared" si="153"/>
        <v>0</v>
      </c>
      <c r="Q614" s="5">
        <f t="shared" si="163"/>
        <v>2</v>
      </c>
      <c r="S614" s="5" t="str">
        <f t="shared" si="155"/>
        <v/>
      </c>
    </row>
    <row r="615" spans="1:19" x14ac:dyDescent="0.25">
      <c r="A615" s="5" cm="1">
        <f t="array" ref="A615">ROUNDDOWN(
_xlfn.IFS(R615="Crafted",
L615*K615*M615*P615*S615,
R615="Inorganic",
L615*I615*M615*(N615+O615+P615)*Q615*S615,
R615="Organic",
L615*J615*M615*(N615+O615+P615)*S615,
TRUE,0),2)</f>
        <v>0</v>
      </c>
      <c r="B615" s="5" t="str">
        <f t="shared" si="146"/>
        <v/>
      </c>
      <c r="E615" s="17">
        <v>0</v>
      </c>
      <c r="F615" s="17">
        <v>0</v>
      </c>
      <c r="G615" s="17">
        <v>0</v>
      </c>
      <c r="I615" s="5" t="str">
        <f t="shared" si="147"/>
        <v/>
      </c>
      <c r="J615" s="5" t="str">
        <f t="shared" si="148"/>
        <v/>
      </c>
      <c r="K615" s="5" t="str">
        <f t="shared" si="149"/>
        <v/>
      </c>
      <c r="L615" s="5" t="str">
        <f t="shared" si="150"/>
        <v/>
      </c>
      <c r="M615" s="5">
        <f t="shared" si="162"/>
        <v>1</v>
      </c>
      <c r="N615" s="5">
        <f t="shared" si="151"/>
        <v>0</v>
      </c>
      <c r="O615" s="5">
        <f t="shared" si="152"/>
        <v>0</v>
      </c>
      <c r="P615" s="5">
        <f t="shared" si="153"/>
        <v>0</v>
      </c>
      <c r="Q615" s="5">
        <f t="shared" si="163"/>
        <v>2</v>
      </c>
      <c r="S615" s="5" t="str">
        <f t="shared" si="155"/>
        <v/>
      </c>
    </row>
    <row r="616" spans="1:19" x14ac:dyDescent="0.25">
      <c r="A616" s="5" cm="1">
        <f t="array" ref="A616">ROUNDDOWN(
_xlfn.IFS(R616="Crafted",
L616*K616*M616*P616*S616,
R616="Inorganic",
L616*I616*M616*(N616+O616+P616)*Q616*S616,
R616="Organic",
L616*J616*M616*(N616+O616+P616)*S616,
TRUE,0),2)</f>
        <v>0</v>
      </c>
      <c r="B616" s="5" t="str">
        <f t="shared" si="146"/>
        <v/>
      </c>
      <c r="E616" s="17">
        <v>0</v>
      </c>
      <c r="F616" s="17">
        <v>0</v>
      </c>
      <c r="G616" s="17">
        <v>0</v>
      </c>
      <c r="I616" s="5" t="str">
        <f t="shared" si="147"/>
        <v/>
      </c>
      <c r="J616" s="5" t="str">
        <f t="shared" si="148"/>
        <v/>
      </c>
      <c r="K616" s="5" t="str">
        <f t="shared" si="149"/>
        <v/>
      </c>
      <c r="L616" s="5" t="str">
        <f t="shared" si="150"/>
        <v/>
      </c>
      <c r="M616" s="5">
        <f t="shared" si="162"/>
        <v>1</v>
      </c>
      <c r="N616" s="5">
        <f t="shared" si="151"/>
        <v>0</v>
      </c>
      <c r="O616" s="5">
        <f t="shared" si="152"/>
        <v>0</v>
      </c>
      <c r="P616" s="5">
        <f t="shared" si="153"/>
        <v>0</v>
      </c>
      <c r="Q616" s="5">
        <f t="shared" si="163"/>
        <v>2</v>
      </c>
      <c r="S616" s="5" t="str">
        <f t="shared" si="155"/>
        <v/>
      </c>
    </row>
    <row r="617" spans="1:19" x14ac:dyDescent="0.25">
      <c r="A617" s="5" cm="1">
        <f t="array" ref="A617">ROUNDDOWN(
_xlfn.IFS(R617="Crafted",
L617*K617*M617*P617*S617,
R617="Inorganic",
L617*I617*M617*(N617+O617+P617)*Q617*S617,
R617="Organic",
L617*J617*M617*(N617+O617+P617)*S617,
TRUE,0),2)</f>
        <v>0</v>
      </c>
      <c r="B617" s="5" t="str">
        <f t="shared" si="146"/>
        <v/>
      </c>
      <c r="E617" s="17">
        <v>0</v>
      </c>
      <c r="F617" s="17">
        <v>0</v>
      </c>
      <c r="G617" s="17">
        <v>0</v>
      </c>
      <c r="I617" s="5" t="str">
        <f t="shared" si="147"/>
        <v/>
      </c>
      <c r="J617" s="5" t="str">
        <f t="shared" si="148"/>
        <v/>
      </c>
      <c r="K617" s="5" t="str">
        <f t="shared" si="149"/>
        <v/>
      </c>
      <c r="L617" s="5" t="str">
        <f t="shared" si="150"/>
        <v/>
      </c>
      <c r="M617" s="5">
        <f t="shared" si="162"/>
        <v>1</v>
      </c>
      <c r="N617" s="5">
        <f t="shared" si="151"/>
        <v>0</v>
      </c>
      <c r="O617" s="5">
        <f t="shared" si="152"/>
        <v>0</v>
      </c>
      <c r="P617" s="5">
        <f t="shared" si="153"/>
        <v>0</v>
      </c>
      <c r="Q617" s="5">
        <f t="shared" si="163"/>
        <v>2</v>
      </c>
      <c r="S617" s="5" t="str">
        <f t="shared" si="155"/>
        <v/>
      </c>
    </row>
    <row r="618" spans="1:19" x14ac:dyDescent="0.25">
      <c r="A618" s="5" cm="1">
        <f t="array" ref="A618">ROUNDDOWN(
_xlfn.IFS(R618="Crafted",
L618*K618*M618*P618*S618,
R618="Inorganic",
L618*I618*M618*(N618+O618+P618)*Q618*S618,
R618="Organic",
L618*J618*M618*(N618+O618+P618)*S618,
TRUE,0),2)</f>
        <v>0</v>
      </c>
      <c r="B618" s="5" t="str">
        <f t="shared" si="146"/>
        <v/>
      </c>
      <c r="E618" s="17">
        <v>0</v>
      </c>
      <c r="F618" s="17">
        <v>0</v>
      </c>
      <c r="G618" s="17">
        <v>0</v>
      </c>
      <c r="I618" s="5" t="str">
        <f t="shared" si="147"/>
        <v/>
      </c>
      <c r="J618" s="5" t="str">
        <f t="shared" si="148"/>
        <v/>
      </c>
      <c r="K618" s="5" t="str">
        <f t="shared" si="149"/>
        <v/>
      </c>
      <c r="L618" s="5" t="str">
        <f t="shared" si="150"/>
        <v/>
      </c>
      <c r="M618" s="5">
        <f t="shared" si="162"/>
        <v>1</v>
      </c>
      <c r="N618" s="5">
        <f t="shared" si="151"/>
        <v>0</v>
      </c>
      <c r="O618" s="5">
        <f t="shared" si="152"/>
        <v>0</v>
      </c>
      <c r="P618" s="5">
        <f t="shared" si="153"/>
        <v>0</v>
      </c>
      <c r="Q618" s="5">
        <f t="shared" si="163"/>
        <v>2</v>
      </c>
      <c r="S618" s="5" t="str">
        <f t="shared" si="155"/>
        <v/>
      </c>
    </row>
    <row r="619" spans="1:19" x14ac:dyDescent="0.25">
      <c r="A619" s="5" cm="1">
        <f t="array" ref="A619">ROUNDDOWN(
_xlfn.IFS(R619="Crafted",
L619*K619*M619*P619*S619,
R619="Inorganic",
L619*I619*M619*(N619+O619+P619)*Q619*S619,
R619="Organic",
L619*J619*M619*(N619+O619+P619)*S619,
TRUE,0),2)</f>
        <v>0</v>
      </c>
      <c r="B619" s="5" t="str">
        <f t="shared" si="146"/>
        <v/>
      </c>
      <c r="E619" s="17">
        <v>0</v>
      </c>
      <c r="F619" s="17">
        <v>0</v>
      </c>
      <c r="G619" s="17">
        <v>0</v>
      </c>
      <c r="I619" s="5" t="str">
        <f t="shared" si="147"/>
        <v/>
      </c>
      <c r="J619" s="5" t="str">
        <f t="shared" si="148"/>
        <v/>
      </c>
      <c r="K619" s="5" t="str">
        <f t="shared" si="149"/>
        <v/>
      </c>
      <c r="L619" s="5" t="str">
        <f t="shared" si="150"/>
        <v/>
      </c>
      <c r="M619" s="5">
        <f t="shared" si="162"/>
        <v>1</v>
      </c>
      <c r="N619" s="5">
        <f t="shared" si="151"/>
        <v>0</v>
      </c>
      <c r="O619" s="5">
        <f t="shared" si="152"/>
        <v>0</v>
      </c>
      <c r="P619" s="5">
        <f t="shared" si="153"/>
        <v>0</v>
      </c>
      <c r="Q619" s="5">
        <f t="shared" si="163"/>
        <v>2</v>
      </c>
      <c r="S619" s="5" t="str">
        <f t="shared" si="155"/>
        <v/>
      </c>
    </row>
    <row r="620" spans="1:19" x14ac:dyDescent="0.25">
      <c r="A620" s="5" cm="1">
        <f t="array" ref="A620">ROUNDDOWN(
_xlfn.IFS(R620="Crafted",
L620*K620*M620*P620*S620,
R620="Inorganic",
L620*I620*M620*(N620+O620+P620)*Q620*S620,
R620="Organic",
L620*J620*M620*(N620+O620+P620)*S620,
TRUE,0),2)</f>
        <v>0</v>
      </c>
      <c r="B620" s="5" t="str">
        <f t="shared" si="146"/>
        <v/>
      </c>
      <c r="E620" s="17">
        <v>0</v>
      </c>
      <c r="F620" s="17">
        <v>0</v>
      </c>
      <c r="G620" s="17">
        <v>0</v>
      </c>
      <c r="I620" s="5" t="str">
        <f t="shared" si="147"/>
        <v/>
      </c>
      <c r="J620" s="5" t="str">
        <f t="shared" si="148"/>
        <v/>
      </c>
      <c r="K620" s="5" t="str">
        <f t="shared" si="149"/>
        <v/>
      </c>
      <c r="L620" s="5" t="str">
        <f t="shared" si="150"/>
        <v/>
      </c>
      <c r="M620" s="5">
        <f t="shared" si="162"/>
        <v>1</v>
      </c>
      <c r="N620" s="5">
        <f t="shared" si="151"/>
        <v>0</v>
      </c>
      <c r="O620" s="5">
        <f t="shared" si="152"/>
        <v>0</v>
      </c>
      <c r="P620" s="5">
        <f t="shared" si="153"/>
        <v>0</v>
      </c>
      <c r="Q620" s="5">
        <f t="shared" si="163"/>
        <v>2</v>
      </c>
      <c r="S620" s="5" t="str">
        <f t="shared" si="155"/>
        <v/>
      </c>
    </row>
    <row r="621" spans="1:19" x14ac:dyDescent="0.25">
      <c r="A621" s="5" cm="1">
        <f t="array" ref="A621">ROUNDDOWN(
_xlfn.IFS(R621="Crafted",
L621*K621*M621*P621*S621,
R621="Inorganic",
L621*I621*M621*(N621+O621+P621)*Q621*S621,
R621="Organic",
L621*J621*M621*(N621+O621+P621)*S621,
TRUE,0),2)</f>
        <v>0</v>
      </c>
      <c r="B621" s="5" t="str">
        <f t="shared" si="146"/>
        <v/>
      </c>
      <c r="E621" s="17">
        <v>0</v>
      </c>
      <c r="F621" s="17">
        <v>0</v>
      </c>
      <c r="G621" s="17">
        <v>0</v>
      </c>
      <c r="I621" s="5" t="str">
        <f t="shared" si="147"/>
        <v/>
      </c>
      <c r="J621" s="5" t="str">
        <f t="shared" si="148"/>
        <v/>
      </c>
      <c r="K621" s="5" t="str">
        <f t="shared" si="149"/>
        <v/>
      </c>
      <c r="L621" s="5" t="str">
        <f t="shared" si="150"/>
        <v/>
      </c>
      <c r="M621" s="5">
        <f t="shared" si="162"/>
        <v>1</v>
      </c>
      <c r="N621" s="5">
        <f t="shared" si="151"/>
        <v>0</v>
      </c>
      <c r="O621" s="5">
        <f t="shared" si="152"/>
        <v>0</v>
      </c>
      <c r="P621" s="5">
        <f t="shared" si="153"/>
        <v>0</v>
      </c>
      <c r="Q621" s="5">
        <f t="shared" si="163"/>
        <v>2</v>
      </c>
      <c r="S621" s="5" t="str">
        <f t="shared" si="155"/>
        <v/>
      </c>
    </row>
    <row r="622" spans="1:19" x14ac:dyDescent="0.25">
      <c r="A622" s="5" cm="1">
        <f t="array" ref="A622">ROUNDDOWN(
_xlfn.IFS(R622="Crafted",
L622*K622*M622*P622*S622,
R622="Inorganic",
L622*I622*M622*(N622+O622+P622)*Q622*S622,
R622="Organic",
L622*J622*M622*(N622+O622+P622)*S622,
TRUE,0),2)</f>
        <v>0</v>
      </c>
      <c r="B622" s="5" t="str">
        <f t="shared" si="146"/>
        <v/>
      </c>
      <c r="E622" s="17">
        <v>0</v>
      </c>
      <c r="F622" s="17">
        <v>0</v>
      </c>
      <c r="G622" s="17">
        <v>0</v>
      </c>
      <c r="I622" s="5" t="str">
        <f t="shared" si="147"/>
        <v/>
      </c>
      <c r="J622" s="5" t="str">
        <f t="shared" si="148"/>
        <v/>
      </c>
      <c r="K622" s="5" t="str">
        <f t="shared" si="149"/>
        <v/>
      </c>
      <c r="L622" s="5" t="str">
        <f t="shared" si="150"/>
        <v/>
      </c>
      <c r="M622" s="5">
        <f t="shared" si="162"/>
        <v>1</v>
      </c>
      <c r="N622" s="5">
        <f t="shared" si="151"/>
        <v>0</v>
      </c>
      <c r="O622" s="5">
        <f t="shared" si="152"/>
        <v>0</v>
      </c>
      <c r="P622" s="5">
        <f t="shared" si="153"/>
        <v>0</v>
      </c>
      <c r="Q622" s="5">
        <f t="shared" si="163"/>
        <v>2</v>
      </c>
      <c r="S622" s="5" t="str">
        <f t="shared" si="155"/>
        <v/>
      </c>
    </row>
    <row r="623" spans="1:19" x14ac:dyDescent="0.25">
      <c r="A623" s="5" cm="1">
        <f t="array" ref="A623">ROUNDDOWN(
_xlfn.IFS(R623="Crafted",
L623*K623*M623*P623*S623,
R623="Inorganic",
L623*I623*M623*(N623+O623+P623)*Q623*S623,
R623="Organic",
L623*J623*M623*(N623+O623+P623)*S623,
TRUE,0),2)</f>
        <v>0</v>
      </c>
      <c r="B623" s="5" t="str">
        <f t="shared" si="146"/>
        <v/>
      </c>
      <c r="E623" s="17">
        <v>0</v>
      </c>
      <c r="F623" s="17">
        <v>0</v>
      </c>
      <c r="G623" s="17">
        <v>0</v>
      </c>
      <c r="I623" s="5" t="str">
        <f t="shared" si="147"/>
        <v/>
      </c>
      <c r="J623" s="5" t="str">
        <f t="shared" si="148"/>
        <v/>
      </c>
      <c r="K623" s="5" t="str">
        <f t="shared" si="149"/>
        <v/>
      </c>
      <c r="L623" s="5" t="str">
        <f t="shared" si="150"/>
        <v/>
      </c>
      <c r="M623" s="5">
        <f t="shared" si="162"/>
        <v>1</v>
      </c>
      <c r="N623" s="5">
        <f t="shared" si="151"/>
        <v>0</v>
      </c>
      <c r="O623" s="5">
        <f t="shared" si="152"/>
        <v>0</v>
      </c>
      <c r="P623" s="5">
        <f t="shared" si="153"/>
        <v>0</v>
      </c>
      <c r="Q623" s="5">
        <f t="shared" si="163"/>
        <v>2</v>
      </c>
      <c r="S623" s="5" t="str">
        <f t="shared" si="155"/>
        <v/>
      </c>
    </row>
    <row r="624" spans="1:19" x14ac:dyDescent="0.25">
      <c r="A624" s="5" cm="1">
        <f t="array" ref="A624">ROUNDDOWN(
_xlfn.IFS(R624="Crafted",
L624*K624*M624*P624*S624,
R624="Inorganic",
L624*I624*M624*(N624+O624+P624)*Q624*S624,
R624="Organic",
L624*J624*M624*(N624+O624+P624)*S624,
TRUE,0),2)</f>
        <v>0</v>
      </c>
      <c r="B624" s="5" t="str">
        <f t="shared" si="146"/>
        <v/>
      </c>
      <c r="E624" s="17">
        <v>0</v>
      </c>
      <c r="F624" s="17">
        <v>0</v>
      </c>
      <c r="G624" s="17">
        <v>0</v>
      </c>
      <c r="I624" s="5" t="str">
        <f t="shared" si="147"/>
        <v/>
      </c>
      <c r="J624" s="5" t="str">
        <f t="shared" si="148"/>
        <v/>
      </c>
      <c r="K624" s="5" t="str">
        <f t="shared" si="149"/>
        <v/>
      </c>
      <c r="L624" s="5" t="str">
        <f t="shared" si="150"/>
        <v/>
      </c>
      <c r="M624" s="5">
        <f t="shared" si="162"/>
        <v>1</v>
      </c>
      <c r="N624" s="5">
        <f t="shared" si="151"/>
        <v>0</v>
      </c>
      <c r="O624" s="5">
        <f t="shared" si="152"/>
        <v>0</v>
      </c>
      <c r="P624" s="5">
        <f t="shared" si="153"/>
        <v>0</v>
      </c>
      <c r="Q624" s="5">
        <f t="shared" si="163"/>
        <v>2</v>
      </c>
      <c r="S624" s="5" t="str">
        <f t="shared" si="155"/>
        <v/>
      </c>
    </row>
    <row r="625" spans="1:19" x14ac:dyDescent="0.25">
      <c r="A625" s="5" cm="1">
        <f t="array" ref="A625">ROUNDDOWN(
_xlfn.IFS(R625="Crafted",
L625*K625*M625*P625*S625,
R625="Inorganic",
L625*I625*M625*(N625+O625+P625)*Q625*S625,
R625="Organic",
L625*J625*M625*(N625+O625+P625)*S625,
TRUE,0),2)</f>
        <v>0</v>
      </c>
      <c r="B625" s="5" t="str">
        <f t="shared" si="146"/>
        <v/>
      </c>
      <c r="E625" s="17">
        <v>0</v>
      </c>
      <c r="F625" s="17">
        <v>0</v>
      </c>
      <c r="G625" s="17">
        <v>0</v>
      </c>
      <c r="I625" s="5" t="str">
        <f t="shared" si="147"/>
        <v/>
      </c>
      <c r="J625" s="5" t="str">
        <f t="shared" si="148"/>
        <v/>
      </c>
      <c r="K625" s="5" t="str">
        <f t="shared" si="149"/>
        <v/>
      </c>
      <c r="L625" s="5" t="str">
        <f t="shared" si="150"/>
        <v/>
      </c>
      <c r="M625" s="5">
        <f t="shared" si="162"/>
        <v>1</v>
      </c>
      <c r="N625" s="5">
        <f t="shared" si="151"/>
        <v>0</v>
      </c>
      <c r="O625" s="5">
        <f t="shared" si="152"/>
        <v>0</v>
      </c>
      <c r="P625" s="5">
        <f t="shared" si="153"/>
        <v>0</v>
      </c>
      <c r="Q625" s="5">
        <f t="shared" si="163"/>
        <v>2</v>
      </c>
      <c r="S625" s="5" t="str">
        <f t="shared" si="155"/>
        <v/>
      </c>
    </row>
    <row r="626" spans="1:19" x14ac:dyDescent="0.25">
      <c r="A626" s="5" cm="1">
        <f t="array" ref="A626">ROUNDDOWN(
_xlfn.IFS(R626="Crafted",
L626*K626*M626*P626*S626,
R626="Inorganic",
L626*I626*M626*(N626+O626+P626)*Q626*S626,
R626="Organic",
L626*J626*M626*(N626+O626+P626)*S626,
TRUE,0),2)</f>
        <v>0</v>
      </c>
      <c r="B626" s="5" t="str">
        <f t="shared" si="146"/>
        <v/>
      </c>
      <c r="E626" s="17">
        <v>0</v>
      </c>
      <c r="F626" s="17">
        <v>0</v>
      </c>
      <c r="G626" s="17">
        <v>0</v>
      </c>
      <c r="I626" s="5" t="str">
        <f t="shared" si="147"/>
        <v/>
      </c>
      <c r="J626" s="5" t="str">
        <f t="shared" si="148"/>
        <v/>
      </c>
      <c r="K626" s="5" t="str">
        <f t="shared" si="149"/>
        <v/>
      </c>
      <c r="L626" s="5" t="str">
        <f t="shared" si="150"/>
        <v/>
      </c>
      <c r="M626" s="5">
        <f t="shared" si="162"/>
        <v>1</v>
      </c>
      <c r="N626" s="5">
        <f t="shared" si="151"/>
        <v>0</v>
      </c>
      <c r="O626" s="5">
        <f t="shared" si="152"/>
        <v>0</v>
      </c>
      <c r="P626" s="5">
        <f t="shared" si="153"/>
        <v>0</v>
      </c>
      <c r="Q626" s="5">
        <f t="shared" si="163"/>
        <v>2</v>
      </c>
      <c r="S626" s="5" t="str">
        <f t="shared" si="155"/>
        <v/>
      </c>
    </row>
    <row r="627" spans="1:19" x14ac:dyDescent="0.25">
      <c r="A627" s="5" cm="1">
        <f t="array" ref="A627">ROUNDDOWN(
_xlfn.IFS(R627="Crafted",
L627*K627*M627*P627*S627,
R627="Inorganic",
L627*I627*M627*(N627+O627+P627)*Q627*S627,
R627="Organic",
L627*J627*M627*(N627+O627+P627)*S627,
TRUE,0),2)</f>
        <v>0</v>
      </c>
      <c r="B627" s="5" t="str">
        <f t="shared" si="146"/>
        <v/>
      </c>
      <c r="E627" s="17">
        <v>0</v>
      </c>
      <c r="F627" s="17">
        <v>0</v>
      </c>
      <c r="G627" s="17">
        <v>0</v>
      </c>
      <c r="I627" s="5" t="str">
        <f t="shared" si="147"/>
        <v/>
      </c>
      <c r="J627" s="5" t="str">
        <f t="shared" si="148"/>
        <v/>
      </c>
      <c r="K627" s="5" t="str">
        <f t="shared" si="149"/>
        <v/>
      </c>
      <c r="L627" s="5" t="str">
        <f t="shared" si="150"/>
        <v/>
      </c>
      <c r="M627" s="5">
        <f t="shared" si="162"/>
        <v>1</v>
      </c>
      <c r="N627" s="5">
        <f t="shared" si="151"/>
        <v>0</v>
      </c>
      <c r="O627" s="5">
        <f t="shared" si="152"/>
        <v>0</v>
      </c>
      <c r="P627" s="5">
        <f t="shared" si="153"/>
        <v>0</v>
      </c>
      <c r="Q627" s="5">
        <f t="shared" si="163"/>
        <v>2</v>
      </c>
      <c r="S627" s="5" t="str">
        <f t="shared" si="155"/>
        <v/>
      </c>
    </row>
    <row r="628" spans="1:19" x14ac:dyDescent="0.25">
      <c r="A628" s="5" cm="1">
        <f t="array" ref="A628">ROUNDDOWN(
_xlfn.IFS(R628="Crafted",
L628*K628*M628*P628*S628,
R628="Inorganic",
L628*I628*M628*(N628+O628+P628)*Q628*S628,
R628="Organic",
L628*J628*M628*(N628+O628+P628)*S628,
TRUE,0),2)</f>
        <v>0</v>
      </c>
      <c r="B628" s="5" t="str">
        <f t="shared" si="146"/>
        <v/>
      </c>
      <c r="E628" s="17">
        <v>0</v>
      </c>
      <c r="F628" s="17">
        <v>0</v>
      </c>
      <c r="G628" s="17">
        <v>0</v>
      </c>
      <c r="I628" s="5" t="str">
        <f t="shared" si="147"/>
        <v/>
      </c>
      <c r="J628" s="5" t="str">
        <f t="shared" si="148"/>
        <v/>
      </c>
      <c r="K628" s="5" t="str">
        <f t="shared" si="149"/>
        <v/>
      </c>
      <c r="L628" s="5" t="str">
        <f t="shared" si="150"/>
        <v/>
      </c>
      <c r="M628" s="5">
        <f t="shared" si="162"/>
        <v>1</v>
      </c>
      <c r="N628" s="5">
        <f t="shared" si="151"/>
        <v>0</v>
      </c>
      <c r="O628" s="5">
        <f t="shared" si="152"/>
        <v>0</v>
      </c>
      <c r="P628" s="5">
        <f t="shared" si="153"/>
        <v>0</v>
      </c>
      <c r="Q628" s="5">
        <f t="shared" si="163"/>
        <v>2</v>
      </c>
      <c r="S628" s="5" t="str">
        <f t="shared" si="155"/>
        <v/>
      </c>
    </row>
    <row r="629" spans="1:19" x14ac:dyDescent="0.25">
      <c r="A629" s="5" cm="1">
        <f t="array" ref="A629">ROUNDDOWN(
_xlfn.IFS(R629="Crafted",
L629*K629*M629*P629*S629,
R629="Inorganic",
L629*I629*M629*(N629+O629+P629)*Q629*S629,
R629="Organic",
L629*J629*M629*(N629+O629+P629)*S629,
TRUE,0),2)</f>
        <v>0</v>
      </c>
      <c r="B629" s="5" t="str">
        <f t="shared" si="146"/>
        <v/>
      </c>
      <c r="E629" s="17">
        <v>0</v>
      </c>
      <c r="F629" s="17">
        <v>0</v>
      </c>
      <c r="G629" s="17">
        <v>0</v>
      </c>
      <c r="I629" s="5" t="str">
        <f t="shared" si="147"/>
        <v/>
      </c>
      <c r="J629" s="5" t="str">
        <f t="shared" si="148"/>
        <v/>
      </c>
      <c r="K629" s="5" t="str">
        <f t="shared" si="149"/>
        <v/>
      </c>
      <c r="L629" s="5" t="str">
        <f t="shared" si="150"/>
        <v/>
      </c>
      <c r="M629" s="5">
        <f t="shared" si="162"/>
        <v>1</v>
      </c>
      <c r="N629" s="5">
        <f t="shared" si="151"/>
        <v>0</v>
      </c>
      <c r="O629" s="5">
        <f t="shared" si="152"/>
        <v>0</v>
      </c>
      <c r="P629" s="5">
        <f t="shared" si="153"/>
        <v>0</v>
      </c>
      <c r="Q629" s="5">
        <f t="shared" si="163"/>
        <v>2</v>
      </c>
      <c r="S629" s="5" t="str">
        <f t="shared" si="155"/>
        <v/>
      </c>
    </row>
    <row r="630" spans="1:19" x14ac:dyDescent="0.25">
      <c r="A630" s="5" cm="1">
        <f t="array" ref="A630">ROUNDDOWN(
_xlfn.IFS(R630="Crafted",
L630*K630*M630*P630*S630,
R630="Inorganic",
L630*I630*M630*(N630+O630+P630)*Q630*S630,
R630="Organic",
L630*J630*M630*(N630+O630+P630)*S630,
TRUE,0),2)</f>
        <v>0</v>
      </c>
      <c r="B630" s="5" t="str">
        <f t="shared" si="146"/>
        <v/>
      </c>
      <c r="E630" s="17">
        <v>0</v>
      </c>
      <c r="F630" s="17">
        <v>0</v>
      </c>
      <c r="G630" s="17">
        <v>0</v>
      </c>
      <c r="I630" s="5" t="str">
        <f t="shared" si="147"/>
        <v/>
      </c>
      <c r="J630" s="5" t="str">
        <f t="shared" si="148"/>
        <v/>
      </c>
      <c r="K630" s="5" t="str">
        <f t="shared" si="149"/>
        <v/>
      </c>
      <c r="L630" s="5" t="str">
        <f t="shared" si="150"/>
        <v/>
      </c>
      <c r="M630" s="5">
        <f t="shared" si="162"/>
        <v>1</v>
      </c>
      <c r="N630" s="5">
        <f t="shared" si="151"/>
        <v>0</v>
      </c>
      <c r="O630" s="5">
        <f t="shared" si="152"/>
        <v>0</v>
      </c>
      <c r="P630" s="5">
        <f t="shared" si="153"/>
        <v>0</v>
      </c>
      <c r="Q630" s="5">
        <f t="shared" si="163"/>
        <v>2</v>
      </c>
      <c r="S630" s="5" t="str">
        <f t="shared" si="155"/>
        <v/>
      </c>
    </row>
    <row r="631" spans="1:19" x14ac:dyDescent="0.25">
      <c r="A631" s="5" cm="1">
        <f t="array" ref="A631">ROUNDDOWN(
_xlfn.IFS(R631="Crafted",
L631*K631*M631*P631*S631,
R631="Inorganic",
L631*I631*M631*(N631+O631+P631)*Q631*S631,
R631="Organic",
L631*J631*M631*(N631+O631+P631)*S631,
TRUE,0),2)</f>
        <v>0</v>
      </c>
      <c r="B631" s="5" t="str">
        <f t="shared" si="146"/>
        <v/>
      </c>
      <c r="E631" s="17">
        <v>0</v>
      </c>
      <c r="F631" s="17">
        <v>0</v>
      </c>
      <c r="G631" s="17">
        <v>0</v>
      </c>
      <c r="I631" s="5" t="str">
        <f t="shared" si="147"/>
        <v/>
      </c>
      <c r="J631" s="5" t="str">
        <f t="shared" si="148"/>
        <v/>
      </c>
      <c r="K631" s="5" t="str">
        <f t="shared" si="149"/>
        <v/>
      </c>
      <c r="L631" s="5" t="str">
        <f t="shared" si="150"/>
        <v/>
      </c>
      <c r="M631" s="5">
        <f t="shared" si="162"/>
        <v>1</v>
      </c>
      <c r="N631" s="5">
        <f t="shared" si="151"/>
        <v>0</v>
      </c>
      <c r="O631" s="5">
        <f t="shared" si="152"/>
        <v>0</v>
      </c>
      <c r="P631" s="5">
        <f t="shared" si="153"/>
        <v>0</v>
      </c>
      <c r="Q631" s="5">
        <f t="shared" si="163"/>
        <v>2</v>
      </c>
      <c r="S631" s="5" t="str">
        <f t="shared" si="155"/>
        <v/>
      </c>
    </row>
    <row r="632" spans="1:19" x14ac:dyDescent="0.25">
      <c r="A632" s="5" cm="1">
        <f t="array" ref="A632">ROUNDDOWN(
_xlfn.IFS(R632="Crafted",
L632*K632*M632*P632*S632,
R632="Inorganic",
L632*I632*M632*(N632+O632+P632)*Q632*S632,
R632="Organic",
L632*J632*M632*(N632+O632+P632)*S632,
TRUE,0),2)</f>
        <v>0</v>
      </c>
      <c r="B632" s="5" t="str">
        <f t="shared" si="146"/>
        <v/>
      </c>
      <c r="E632" s="17">
        <v>0</v>
      </c>
      <c r="F632" s="17">
        <v>0</v>
      </c>
      <c r="G632" s="17">
        <v>0</v>
      </c>
      <c r="I632" s="5" t="str">
        <f t="shared" si="147"/>
        <v/>
      </c>
      <c r="J632" s="5" t="str">
        <f t="shared" si="148"/>
        <v/>
      </c>
      <c r="K632" s="5" t="str">
        <f t="shared" si="149"/>
        <v/>
      </c>
      <c r="L632" s="5" t="str">
        <f t="shared" si="150"/>
        <v/>
      </c>
      <c r="M632" s="5">
        <f t="shared" si="162"/>
        <v>1</v>
      </c>
      <c r="N632" s="5">
        <f t="shared" si="151"/>
        <v>0</v>
      </c>
      <c r="O632" s="5">
        <f t="shared" si="152"/>
        <v>0</v>
      </c>
      <c r="P632" s="5">
        <f t="shared" si="153"/>
        <v>0</v>
      </c>
      <c r="Q632" s="5">
        <f t="shared" si="163"/>
        <v>2</v>
      </c>
      <c r="S632" s="5" t="str">
        <f t="shared" si="155"/>
        <v/>
      </c>
    </row>
    <row r="633" spans="1:19" x14ac:dyDescent="0.25">
      <c r="A633" s="5" cm="1">
        <f t="array" ref="A633">ROUNDDOWN(
_xlfn.IFS(R633="Crafted",
L633*K633*M633*P633*S633,
R633="Inorganic",
L633*I633*M633*(N633+O633+P633)*Q633*S633,
R633="Organic",
L633*J633*M633*(N633+O633+P633)*S633,
TRUE,0),2)</f>
        <v>0</v>
      </c>
      <c r="B633" s="5" t="str">
        <f t="shared" si="146"/>
        <v/>
      </c>
      <c r="E633" s="17">
        <v>0</v>
      </c>
      <c r="F633" s="17">
        <v>0</v>
      </c>
      <c r="G633" s="17">
        <v>0</v>
      </c>
      <c r="I633" s="5" t="str">
        <f t="shared" si="147"/>
        <v/>
      </c>
      <c r="J633" s="5" t="str">
        <f t="shared" si="148"/>
        <v/>
      </c>
      <c r="K633" s="5" t="str">
        <f t="shared" si="149"/>
        <v/>
      </c>
      <c r="L633" s="5" t="str">
        <f t="shared" si="150"/>
        <v/>
      </c>
      <c r="M633" s="5">
        <f t="shared" si="162"/>
        <v>1</v>
      </c>
      <c r="N633" s="5">
        <f t="shared" si="151"/>
        <v>0</v>
      </c>
      <c r="O633" s="5">
        <f t="shared" si="152"/>
        <v>0</v>
      </c>
      <c r="P633" s="5">
        <f t="shared" si="153"/>
        <v>0</v>
      </c>
      <c r="Q633" s="5">
        <f t="shared" si="163"/>
        <v>2</v>
      </c>
      <c r="S633" s="5" t="str">
        <f t="shared" si="155"/>
        <v/>
      </c>
    </row>
    <row r="634" spans="1:19" x14ac:dyDescent="0.25">
      <c r="A634" s="5" cm="1">
        <f t="array" ref="A634">ROUNDDOWN(
_xlfn.IFS(R634="Crafted",
L634*K634*M634*P634*S634,
R634="Inorganic",
L634*I634*M634*(N634+O634+P634)*Q634*S634,
R634="Organic",
L634*J634*M634*(N634+O634+P634)*S634,
TRUE,0),2)</f>
        <v>0</v>
      </c>
      <c r="B634" s="5" t="str">
        <f t="shared" si="146"/>
        <v/>
      </c>
      <c r="E634" s="17">
        <v>0</v>
      </c>
      <c r="F634" s="17">
        <v>0</v>
      </c>
      <c r="G634" s="17">
        <v>0</v>
      </c>
      <c r="I634" s="5" t="str">
        <f t="shared" si="147"/>
        <v/>
      </c>
      <c r="J634" s="5" t="str">
        <f t="shared" si="148"/>
        <v/>
      </c>
      <c r="K634" s="5" t="str">
        <f t="shared" si="149"/>
        <v/>
      </c>
      <c r="L634" s="5" t="str">
        <f t="shared" si="150"/>
        <v/>
      </c>
      <c r="M634" s="5">
        <f t="shared" si="162"/>
        <v>1</v>
      </c>
      <c r="N634" s="5">
        <f t="shared" si="151"/>
        <v>0</v>
      </c>
      <c r="O634" s="5">
        <f t="shared" si="152"/>
        <v>0</v>
      </c>
      <c r="P634" s="5">
        <f t="shared" si="153"/>
        <v>0</v>
      </c>
      <c r="Q634" s="5">
        <f t="shared" si="163"/>
        <v>2</v>
      </c>
      <c r="S634" s="5" t="str">
        <f t="shared" si="155"/>
        <v/>
      </c>
    </row>
    <row r="635" spans="1:19" x14ac:dyDescent="0.25">
      <c r="A635" s="5" cm="1">
        <f t="array" ref="A635">ROUNDDOWN(
_xlfn.IFS(R635="Crafted",
L635*K635*M635*P635*S635,
R635="Inorganic",
L635*I635*M635*(N635+O635+P635)*Q635*S635,
R635="Organic",
L635*J635*M635*(N635+O635+P635)*S635,
TRUE,0),2)</f>
        <v>0</v>
      </c>
      <c r="B635" s="5" t="str">
        <f t="shared" si="146"/>
        <v/>
      </c>
      <c r="E635" s="17">
        <v>0</v>
      </c>
      <c r="F635" s="17">
        <v>0</v>
      </c>
      <c r="G635" s="17">
        <v>0</v>
      </c>
      <c r="I635" s="5" t="str">
        <f t="shared" si="147"/>
        <v/>
      </c>
      <c r="J635" s="5" t="str">
        <f t="shared" si="148"/>
        <v/>
      </c>
      <c r="K635" s="5" t="str">
        <f t="shared" si="149"/>
        <v/>
      </c>
      <c r="L635" s="5" t="str">
        <f t="shared" si="150"/>
        <v/>
      </c>
      <c r="M635" s="5">
        <f t="shared" si="162"/>
        <v>1</v>
      </c>
      <c r="N635" s="5">
        <f t="shared" si="151"/>
        <v>0</v>
      </c>
      <c r="O635" s="5">
        <f t="shared" si="152"/>
        <v>0</v>
      </c>
      <c r="P635" s="5">
        <f t="shared" si="153"/>
        <v>0</v>
      </c>
      <c r="Q635" s="5">
        <f t="shared" si="163"/>
        <v>2</v>
      </c>
      <c r="S635" s="5" t="str">
        <f t="shared" si="155"/>
        <v/>
      </c>
    </row>
    <row r="636" spans="1:19" x14ac:dyDescent="0.25">
      <c r="A636" s="5" cm="1">
        <f t="array" ref="A636">ROUNDDOWN(
_xlfn.IFS(R636="Crafted",
L636*K636*M636*P636*S636,
R636="Inorganic",
L636*I636*M636*(N636+O636+P636)*Q636*S636,
R636="Organic",
L636*J636*M636*(N636+O636+P636)*S636,
TRUE,0),2)</f>
        <v>0</v>
      </c>
      <c r="B636" s="5" t="str">
        <f t="shared" si="146"/>
        <v/>
      </c>
      <c r="E636" s="17">
        <v>0</v>
      </c>
      <c r="F636" s="17">
        <v>0</v>
      </c>
      <c r="G636" s="17">
        <v>0</v>
      </c>
      <c r="I636" s="5" t="str">
        <f t="shared" si="147"/>
        <v/>
      </c>
      <c r="J636" s="5" t="str">
        <f t="shared" si="148"/>
        <v/>
      </c>
      <c r="K636" s="5" t="str">
        <f t="shared" si="149"/>
        <v/>
      </c>
      <c r="L636" s="5" t="str">
        <f t="shared" si="150"/>
        <v/>
      </c>
      <c r="M636" s="5">
        <f t="shared" si="162"/>
        <v>1</v>
      </c>
      <c r="N636" s="5">
        <f t="shared" si="151"/>
        <v>0</v>
      </c>
      <c r="O636" s="5">
        <f t="shared" si="152"/>
        <v>0</v>
      </c>
      <c r="P636" s="5">
        <f t="shared" si="153"/>
        <v>0</v>
      </c>
      <c r="Q636" s="5">
        <f t="shared" si="163"/>
        <v>2</v>
      </c>
      <c r="S636" s="5" t="str">
        <f t="shared" si="155"/>
        <v/>
      </c>
    </row>
    <row r="637" spans="1:19" x14ac:dyDescent="0.25">
      <c r="A637" s="5" cm="1">
        <f t="array" ref="A637">ROUNDDOWN(
_xlfn.IFS(R637="Crafted",
L637*K637*M637*P637*S637,
R637="Inorganic",
L637*I637*M637*(N637+O637+P637)*Q637*S637,
R637="Organic",
L637*J637*M637*(N637+O637+P637)*S637,
TRUE,0),2)</f>
        <v>0</v>
      </c>
      <c r="B637" s="5" t="str">
        <f t="shared" si="146"/>
        <v/>
      </c>
      <c r="E637" s="17">
        <v>0</v>
      </c>
      <c r="F637" s="17">
        <v>0</v>
      </c>
      <c r="G637" s="17">
        <v>0</v>
      </c>
      <c r="I637" s="5" t="str">
        <f t="shared" si="147"/>
        <v/>
      </c>
      <c r="J637" s="5" t="str">
        <f t="shared" si="148"/>
        <v/>
      </c>
      <c r="K637" s="5" t="str">
        <f t="shared" si="149"/>
        <v/>
      </c>
      <c r="L637" s="5" t="str">
        <f t="shared" si="150"/>
        <v/>
      </c>
      <c r="M637" s="5">
        <f t="shared" si="162"/>
        <v>1</v>
      </c>
      <c r="N637" s="5">
        <f t="shared" si="151"/>
        <v>0</v>
      </c>
      <c r="O637" s="5">
        <f t="shared" si="152"/>
        <v>0</v>
      </c>
      <c r="P637" s="5">
        <f t="shared" si="153"/>
        <v>0</v>
      </c>
      <c r="Q637" s="5">
        <f t="shared" si="163"/>
        <v>2</v>
      </c>
      <c r="S637" s="5" t="str">
        <f t="shared" si="155"/>
        <v/>
      </c>
    </row>
    <row r="638" spans="1:19" x14ac:dyDescent="0.25">
      <c r="A638" s="5" cm="1">
        <f t="array" ref="A638">ROUNDDOWN(
_xlfn.IFS(R638="Crafted",
L638*K638*M638*P638*S638,
R638="Inorganic",
L638*I638*M638*(N638+O638+P638)*Q638*S638,
R638="Organic",
L638*J638*M638*(N638+O638+P638)*S638,
TRUE,0),2)</f>
        <v>0</v>
      </c>
      <c r="B638" s="5" t="str">
        <f t="shared" si="146"/>
        <v/>
      </c>
      <c r="E638" s="17">
        <v>0</v>
      </c>
      <c r="F638" s="17">
        <v>0</v>
      </c>
      <c r="G638" s="17">
        <v>0</v>
      </c>
      <c r="I638" s="5" t="str">
        <f t="shared" si="147"/>
        <v/>
      </c>
      <c r="J638" s="5" t="str">
        <f t="shared" si="148"/>
        <v/>
      </c>
      <c r="K638" s="5" t="str">
        <f t="shared" si="149"/>
        <v/>
      </c>
      <c r="L638" s="5" t="str">
        <f t="shared" si="150"/>
        <v/>
      </c>
      <c r="M638" s="5">
        <f t="shared" si="162"/>
        <v>1</v>
      </c>
      <c r="N638" s="5">
        <f t="shared" si="151"/>
        <v>0</v>
      </c>
      <c r="O638" s="5">
        <f t="shared" si="152"/>
        <v>0</v>
      </c>
      <c r="P638" s="5">
        <f t="shared" si="153"/>
        <v>0</v>
      </c>
      <c r="Q638" s="5">
        <f t="shared" si="163"/>
        <v>2</v>
      </c>
      <c r="S638" s="5" t="str">
        <f t="shared" si="155"/>
        <v/>
      </c>
    </row>
    <row r="639" spans="1:19" x14ac:dyDescent="0.25">
      <c r="A639" s="5" cm="1">
        <f t="array" ref="A639">ROUNDDOWN(
_xlfn.IFS(R639="Crafted",
L639*K639*M639*P639*S639,
R639="Inorganic",
L639*I639*M639*(N639+O639+P639)*Q639*S639,
R639="Organic",
L639*J639*M639*(N639+O639+P639)*S639,
TRUE,0),2)</f>
        <v>0</v>
      </c>
      <c r="B639" s="5" t="str">
        <f t="shared" si="146"/>
        <v/>
      </c>
      <c r="E639" s="17">
        <v>0</v>
      </c>
      <c r="F639" s="17">
        <v>0</v>
      </c>
      <c r="G639" s="17">
        <v>0</v>
      </c>
      <c r="I639" s="5" t="str">
        <f t="shared" si="147"/>
        <v/>
      </c>
      <c r="J639" s="5" t="str">
        <f t="shared" si="148"/>
        <v/>
      </c>
      <c r="K639" s="5" t="str">
        <f t="shared" si="149"/>
        <v/>
      </c>
      <c r="L639" s="5" t="str">
        <f t="shared" si="150"/>
        <v/>
      </c>
      <c r="M639" s="5">
        <f t="shared" si="162"/>
        <v>1</v>
      </c>
      <c r="N639" s="5">
        <f t="shared" si="151"/>
        <v>0</v>
      </c>
      <c r="O639" s="5">
        <f t="shared" si="152"/>
        <v>0</v>
      </c>
      <c r="P639" s="5">
        <f t="shared" si="153"/>
        <v>0</v>
      </c>
      <c r="Q639" s="5">
        <f t="shared" si="163"/>
        <v>2</v>
      </c>
      <c r="S639" s="5" t="str">
        <f t="shared" si="155"/>
        <v/>
      </c>
    </row>
    <row r="640" spans="1:19" x14ac:dyDescent="0.25">
      <c r="A640" s="5" cm="1">
        <f t="array" ref="A640">ROUNDDOWN(
_xlfn.IFS(R640="Crafted",
L640*K640*M640*P640*S640,
R640="Inorganic",
L640*I640*M640*(N640+O640+P640)*Q640*S640,
R640="Organic",
L640*J640*M640*(N640+O640+P640)*S640,
TRUE,0),2)</f>
        <v>0</v>
      </c>
      <c r="B640" s="5" t="str">
        <f t="shared" si="146"/>
        <v/>
      </c>
      <c r="E640" s="17">
        <v>0</v>
      </c>
      <c r="F640" s="17">
        <v>0</v>
      </c>
      <c r="G640" s="17">
        <v>0</v>
      </c>
      <c r="I640" s="5" t="str">
        <f t="shared" si="147"/>
        <v/>
      </c>
      <c r="J640" s="5" t="str">
        <f t="shared" si="148"/>
        <v/>
      </c>
      <c r="K640" s="5" t="str">
        <f t="shared" si="149"/>
        <v/>
      </c>
      <c r="L640" s="5" t="str">
        <f t="shared" si="150"/>
        <v/>
      </c>
      <c r="M640" s="5">
        <f t="shared" si="162"/>
        <v>1</v>
      </c>
      <c r="N640" s="5">
        <f t="shared" si="151"/>
        <v>0</v>
      </c>
      <c r="O640" s="5">
        <f t="shared" si="152"/>
        <v>0</v>
      </c>
      <c r="P640" s="5">
        <f t="shared" si="153"/>
        <v>0</v>
      </c>
      <c r="Q640" s="5">
        <f t="shared" si="163"/>
        <v>2</v>
      </c>
      <c r="S640" s="5" t="str">
        <f t="shared" si="155"/>
        <v/>
      </c>
    </row>
    <row r="641" spans="1:19" x14ac:dyDescent="0.25">
      <c r="A641" s="5" cm="1">
        <f t="array" ref="A641">ROUNDDOWN(
_xlfn.IFS(R641="Crafted",
L641*K641*M641*P641*S641,
R641="Inorganic",
L641*I641*M641*(N641+O641+P641)*Q641*S641,
R641="Organic",
L641*J641*M641*(N641+O641+P641)*S641,
TRUE,0),2)</f>
        <v>0</v>
      </c>
      <c r="B641" s="5" t="str">
        <f t="shared" si="146"/>
        <v/>
      </c>
      <c r="E641" s="17">
        <v>0</v>
      </c>
      <c r="F641" s="17">
        <v>0</v>
      </c>
      <c r="G641" s="17">
        <v>0</v>
      </c>
      <c r="I641" s="5" t="str">
        <f t="shared" si="147"/>
        <v/>
      </c>
      <c r="J641" s="5" t="str">
        <f t="shared" si="148"/>
        <v/>
      </c>
      <c r="K641" s="5" t="str">
        <f t="shared" si="149"/>
        <v/>
      </c>
      <c r="L641" s="5" t="str">
        <f t="shared" si="150"/>
        <v/>
      </c>
      <c r="M641" s="5">
        <f t="shared" si="162"/>
        <v>1</v>
      </c>
      <c r="N641" s="5">
        <f t="shared" si="151"/>
        <v>0</v>
      </c>
      <c r="O641" s="5">
        <f t="shared" si="152"/>
        <v>0</v>
      </c>
      <c r="P641" s="5">
        <f t="shared" si="153"/>
        <v>0</v>
      </c>
      <c r="Q641" s="5">
        <f t="shared" si="163"/>
        <v>2</v>
      </c>
      <c r="S641" s="5" t="str">
        <f t="shared" si="155"/>
        <v/>
      </c>
    </row>
    <row r="642" spans="1:19" x14ac:dyDescent="0.25">
      <c r="A642" s="5" cm="1">
        <f t="array" ref="A642">ROUNDDOWN(
_xlfn.IFS(R642="Crafted",
L642*K642*M642*P642*S642,
R642="Inorganic",
L642*I642*M642*(N642+O642+P642)*Q642*S642,
R642="Organic",
L642*J642*M642*(N642+O642+P642)*S642,
TRUE,0),2)</f>
        <v>0</v>
      </c>
      <c r="B642" s="5" t="str">
        <f t="shared" si="146"/>
        <v/>
      </c>
      <c r="E642" s="17">
        <v>0</v>
      </c>
      <c r="F642" s="17">
        <v>0</v>
      </c>
      <c r="G642" s="17">
        <v>0</v>
      </c>
      <c r="I642" s="5" t="str">
        <f t="shared" si="147"/>
        <v/>
      </c>
      <c r="J642" s="5" t="str">
        <f t="shared" si="148"/>
        <v/>
      </c>
      <c r="K642" s="5" t="str">
        <f t="shared" si="149"/>
        <v/>
      </c>
      <c r="L642" s="5" t="str">
        <f t="shared" si="150"/>
        <v/>
      </c>
      <c r="M642" s="5">
        <f t="shared" si="162"/>
        <v>1</v>
      </c>
      <c r="N642" s="5">
        <f t="shared" si="151"/>
        <v>0</v>
      </c>
      <c r="O642" s="5">
        <f t="shared" si="152"/>
        <v>0</v>
      </c>
      <c r="P642" s="5">
        <f t="shared" si="153"/>
        <v>0</v>
      </c>
      <c r="Q642" s="5">
        <f t="shared" si="163"/>
        <v>2</v>
      </c>
      <c r="S642" s="5" t="str">
        <f t="shared" si="155"/>
        <v/>
      </c>
    </row>
    <row r="643" spans="1:19" x14ac:dyDescent="0.25">
      <c r="A643" s="5" cm="1">
        <f t="array" ref="A643">ROUNDDOWN(
_xlfn.IFS(R643="Crafted",
L643*K643*M643*P643*S643,
R643="Inorganic",
L643*I643*M643*(N643+O643+P643)*Q643*S643,
R643="Organic",
L643*J643*M643*(N643+O643+P643)*S643,
TRUE,0),2)</f>
        <v>0</v>
      </c>
      <c r="B643" s="5" t="str">
        <f t="shared" si="146"/>
        <v/>
      </c>
      <c r="E643" s="17">
        <v>0</v>
      </c>
      <c r="F643" s="17">
        <v>0</v>
      </c>
      <c r="G643" s="17">
        <v>0</v>
      </c>
      <c r="I643" s="5" t="str">
        <f t="shared" si="147"/>
        <v/>
      </c>
      <c r="J643" s="5" t="str">
        <f t="shared" si="148"/>
        <v/>
      </c>
      <c r="K643" s="5" t="str">
        <f t="shared" si="149"/>
        <v/>
      </c>
      <c r="L643" s="5" t="str">
        <f t="shared" si="150"/>
        <v/>
      </c>
      <c r="M643" s="5">
        <f t="shared" si="162"/>
        <v>1</v>
      </c>
      <c r="N643" s="5">
        <f t="shared" si="151"/>
        <v>0</v>
      </c>
      <c r="O643" s="5">
        <f t="shared" si="152"/>
        <v>0</v>
      </c>
      <c r="P643" s="5">
        <f t="shared" si="153"/>
        <v>0</v>
      </c>
      <c r="Q643" s="5">
        <f t="shared" si="163"/>
        <v>2</v>
      </c>
      <c r="S643" s="5" t="str">
        <f t="shared" si="155"/>
        <v/>
      </c>
    </row>
    <row r="644" spans="1:19" x14ac:dyDescent="0.25">
      <c r="A644" s="5" cm="1">
        <f t="array" ref="A644">ROUNDDOWN(
_xlfn.IFS(R644="Crafted",
L644*K644*M644*P644*S644,
R644="Inorganic",
L644*I644*M644*(N644+O644+P644)*Q644*S644,
R644="Organic",
L644*J644*M644*(N644+O644+P644)*S644,
TRUE,0),2)</f>
        <v>0</v>
      </c>
      <c r="B644" s="5" t="str">
        <f t="shared" ref="B644:B707" si="164">IF(D644="","",VLOOKUP(D644,resource_list,7,FALSE))</f>
        <v/>
      </c>
      <c r="E644" s="17">
        <v>0</v>
      </c>
      <c r="F644" s="17">
        <v>0</v>
      </c>
      <c r="G644" s="17">
        <v>0</v>
      </c>
      <c r="I644" s="5" t="str">
        <f t="shared" ref="I644:I707" si="165">IF($C644="","",IF(VLOOKUP($C644,locations_outposts,5,FALSE)&gt;0, 1.1^VLOOKUP($C644,locations_outposts,5,FALSE),1))</f>
        <v/>
      </c>
      <c r="J644" s="5" t="str">
        <f t="shared" ref="J644:J707" si="166">IF($C644="","",IF(VLOOKUP($C644,locations_outposts,6,FALSE)&gt;0, 1.1^VLOOKUP($C644,locations_outposts,6,FALSE),1))</f>
        <v/>
      </c>
      <c r="K644" s="5" t="str">
        <f t="shared" ref="K644:K707" si="167">IF($C644="","",IF(VLOOKUP($C644,locations_outposts,7,FALSE)&gt;0, 1.1^VLOOKUP($C644,locations_outposts,7,FALSE),1))</f>
        <v/>
      </c>
      <c r="L644" s="5" t="str">
        <f t="shared" ref="L644:L707" si="168">IF($C644="","",IF(VLOOKUP($C644,locations_outposts,8,FALSE)&gt;0, 1.05^VLOOKUP($C644,locations_outposts,8,FALSE),1))</f>
        <v/>
      </c>
      <c r="M644" s="5">
        <f t="shared" si="162"/>
        <v>1</v>
      </c>
      <c r="N644" s="5">
        <f t="shared" ref="N644:N707" si="169">IF(D644="",0,VLOOKUP(D644,resource_list,2,FALSE)*E644)</f>
        <v>0</v>
      </c>
      <c r="O644" s="5">
        <f t="shared" ref="O644:O707" si="170">IF(D644="",0,VLOOKUP(D644,resource_list,3,FALSE)*F644)</f>
        <v>0</v>
      </c>
      <c r="P644" s="5">
        <f t="shared" ref="P644:P707" si="171">IF(D644="",0,VLOOKUP(D644,resource_list,4,FALSE)*G644)</f>
        <v>0</v>
      </c>
      <c r="Q644" s="5">
        <f t="shared" si="163"/>
        <v>2</v>
      </c>
      <c r="S644" s="5" t="str">
        <f t="shared" ref="S644:S707" si="172">IF(C644="", "",  IF(VLOOKUP(C644,locations_outposts,9,FALSE)="No", 1, 1.1))</f>
        <v/>
      </c>
    </row>
    <row r="645" spans="1:19" x14ac:dyDescent="0.25">
      <c r="A645" s="5" cm="1">
        <f t="array" ref="A645">ROUNDDOWN(
_xlfn.IFS(R645="Crafted",
L645*K645*M645*P645*S645,
R645="Inorganic",
L645*I645*M645*(N645+O645+P645)*Q645*S645,
R645="Organic",
L645*J645*M645*(N645+O645+P645)*S645,
TRUE,0),2)</f>
        <v>0</v>
      </c>
      <c r="B645" s="5" t="str">
        <f t="shared" si="164"/>
        <v/>
      </c>
      <c r="E645" s="17">
        <v>0</v>
      </c>
      <c r="F645" s="17">
        <v>0</v>
      </c>
      <c r="G645" s="17">
        <v>0</v>
      </c>
      <c r="I645" s="5" t="str">
        <f t="shared" si="165"/>
        <v/>
      </c>
      <c r="J645" s="5" t="str">
        <f t="shared" si="166"/>
        <v/>
      </c>
      <c r="K645" s="5" t="str">
        <f t="shared" si="167"/>
        <v/>
      </c>
      <c r="L645" s="5" t="str">
        <f t="shared" si="168"/>
        <v/>
      </c>
      <c r="M645" s="5">
        <f t="shared" si="162"/>
        <v>1</v>
      </c>
      <c r="N645" s="5">
        <f t="shared" si="169"/>
        <v>0</v>
      </c>
      <c r="O645" s="5">
        <f t="shared" si="170"/>
        <v>0</v>
      </c>
      <c r="P645" s="5">
        <f t="shared" si="171"/>
        <v>0</v>
      </c>
      <c r="Q645" s="5">
        <f t="shared" si="163"/>
        <v>2</v>
      </c>
      <c r="S645" s="5" t="str">
        <f t="shared" si="172"/>
        <v/>
      </c>
    </row>
    <row r="646" spans="1:19" x14ac:dyDescent="0.25">
      <c r="A646" s="5" cm="1">
        <f t="array" ref="A646">ROUNDDOWN(
_xlfn.IFS(R646="Crafted",
L646*K646*M646*P646*S646,
R646="Inorganic",
L646*I646*M646*(N646+O646+P646)*Q646*S646,
R646="Organic",
L646*J646*M646*(N646+O646+P646)*S646,
TRUE,0),2)</f>
        <v>0</v>
      </c>
      <c r="B646" s="5" t="str">
        <f t="shared" si="164"/>
        <v/>
      </c>
      <c r="E646" s="17">
        <v>0</v>
      </c>
      <c r="F646" s="17">
        <v>0</v>
      </c>
      <c r="G646" s="17">
        <v>0</v>
      </c>
      <c r="I646" s="5" t="str">
        <f t="shared" si="165"/>
        <v/>
      </c>
      <c r="J646" s="5" t="str">
        <f t="shared" si="166"/>
        <v/>
      </c>
      <c r="K646" s="5" t="str">
        <f t="shared" si="167"/>
        <v/>
      </c>
      <c r="L646" s="5" t="str">
        <f t="shared" si="168"/>
        <v/>
      </c>
      <c r="M646" s="5">
        <f t="shared" si="162"/>
        <v>1</v>
      </c>
      <c r="N646" s="5">
        <f t="shared" si="169"/>
        <v>0</v>
      </c>
      <c r="O646" s="5">
        <f t="shared" si="170"/>
        <v>0</v>
      </c>
      <c r="P646" s="5">
        <f t="shared" si="171"/>
        <v>0</v>
      </c>
      <c r="Q646" s="5">
        <f t="shared" si="163"/>
        <v>2</v>
      </c>
      <c r="S646" s="5" t="str">
        <f t="shared" si="172"/>
        <v/>
      </c>
    </row>
    <row r="647" spans="1:19" x14ac:dyDescent="0.25">
      <c r="A647" s="5" cm="1">
        <f t="array" ref="A647">ROUNDDOWN(
_xlfn.IFS(R647="Crafted",
L647*K647*M647*P647*S647,
R647="Inorganic",
L647*I647*M647*(N647+O647+P647)*Q647*S647,
R647="Organic",
L647*J647*M647*(N647+O647+P647)*S647,
TRUE,0),2)</f>
        <v>0</v>
      </c>
      <c r="B647" s="5" t="str">
        <f t="shared" si="164"/>
        <v/>
      </c>
      <c r="E647" s="17">
        <v>0</v>
      </c>
      <c r="F647" s="17">
        <v>0</v>
      </c>
      <c r="G647" s="17">
        <v>0</v>
      </c>
      <c r="I647" s="5" t="str">
        <f t="shared" si="165"/>
        <v/>
      </c>
      <c r="J647" s="5" t="str">
        <f t="shared" si="166"/>
        <v/>
      </c>
      <c r="K647" s="5" t="str">
        <f t="shared" si="167"/>
        <v/>
      </c>
      <c r="L647" s="5" t="str">
        <f t="shared" si="168"/>
        <v/>
      </c>
      <c r="M647" s="5">
        <f t="shared" si="162"/>
        <v>1</v>
      </c>
      <c r="N647" s="5">
        <f t="shared" si="169"/>
        <v>0</v>
      </c>
      <c r="O647" s="5">
        <f t="shared" si="170"/>
        <v>0</v>
      </c>
      <c r="P647" s="5">
        <f t="shared" si="171"/>
        <v>0</v>
      </c>
      <c r="Q647" s="5">
        <f t="shared" si="163"/>
        <v>2</v>
      </c>
      <c r="S647" s="5" t="str">
        <f t="shared" si="172"/>
        <v/>
      </c>
    </row>
    <row r="648" spans="1:19" x14ac:dyDescent="0.25">
      <c r="A648" s="5" cm="1">
        <f t="array" ref="A648">ROUNDDOWN(
_xlfn.IFS(R648="Crafted",
L648*K648*M648*P648*S648,
R648="Inorganic",
L648*I648*M648*(N648+O648+P648)*Q648*S648,
R648="Organic",
L648*J648*M648*(N648+O648+P648)*S648,
TRUE,0),2)</f>
        <v>0</v>
      </c>
      <c r="B648" s="5" t="str">
        <f t="shared" si="164"/>
        <v/>
      </c>
      <c r="E648" s="17">
        <v>0</v>
      </c>
      <c r="F648" s="17">
        <v>0</v>
      </c>
      <c r="G648" s="17">
        <v>0</v>
      </c>
      <c r="I648" s="5" t="str">
        <f t="shared" si="165"/>
        <v/>
      </c>
      <c r="J648" s="5" t="str">
        <f t="shared" si="166"/>
        <v/>
      </c>
      <c r="K648" s="5" t="str">
        <f t="shared" si="167"/>
        <v/>
      </c>
      <c r="L648" s="5" t="str">
        <f t="shared" si="168"/>
        <v/>
      </c>
      <c r="M648" s="5">
        <f t="shared" si="162"/>
        <v>1</v>
      </c>
      <c r="N648" s="5">
        <f t="shared" si="169"/>
        <v>0</v>
      </c>
      <c r="O648" s="5">
        <f t="shared" si="170"/>
        <v>0</v>
      </c>
      <c r="P648" s="5">
        <f t="shared" si="171"/>
        <v>0</v>
      </c>
      <c r="Q648" s="5">
        <f t="shared" si="163"/>
        <v>2</v>
      </c>
      <c r="S648" s="5" t="str">
        <f t="shared" si="172"/>
        <v/>
      </c>
    </row>
    <row r="649" spans="1:19" x14ac:dyDescent="0.25">
      <c r="A649" s="5" cm="1">
        <f t="array" ref="A649">ROUNDDOWN(
_xlfn.IFS(R649="Crafted",
L649*K649*M649*P649*S649,
R649="Inorganic",
L649*I649*M649*(N649+O649+P649)*Q649*S649,
R649="Organic",
L649*J649*M649*(N649+O649+P649)*S649,
TRUE,0),2)</f>
        <v>0</v>
      </c>
      <c r="B649" s="5" t="str">
        <f t="shared" si="164"/>
        <v/>
      </c>
      <c r="E649" s="17">
        <v>0</v>
      </c>
      <c r="F649" s="17">
        <v>0</v>
      </c>
      <c r="G649" s="17">
        <v>0</v>
      </c>
      <c r="I649" s="5" t="str">
        <f t="shared" si="165"/>
        <v/>
      </c>
      <c r="J649" s="5" t="str">
        <f t="shared" si="166"/>
        <v/>
      </c>
      <c r="K649" s="5" t="str">
        <f t="shared" si="167"/>
        <v/>
      </c>
      <c r="L649" s="5" t="str">
        <f t="shared" si="168"/>
        <v/>
      </c>
      <c r="M649" s="5">
        <f t="shared" si="162"/>
        <v>1</v>
      </c>
      <c r="N649" s="5">
        <f t="shared" si="169"/>
        <v>0</v>
      </c>
      <c r="O649" s="5">
        <f t="shared" si="170"/>
        <v>0</v>
      </c>
      <c r="P649" s="5">
        <f t="shared" si="171"/>
        <v>0</v>
      </c>
      <c r="Q649" s="5">
        <f t="shared" si="163"/>
        <v>2</v>
      </c>
      <c r="S649" s="5" t="str">
        <f t="shared" si="172"/>
        <v/>
      </c>
    </row>
    <row r="650" spans="1:19" x14ac:dyDescent="0.25">
      <c r="A650" s="5" cm="1">
        <f t="array" ref="A650">ROUNDDOWN(
_xlfn.IFS(R650="Crafted",
L650*K650*M650*P650*S650,
R650="Inorganic",
L650*I650*M650*(N650+O650+P650)*Q650*S650,
R650="Organic",
L650*J650*M650*(N650+O650+P650)*S650,
TRUE,0),2)</f>
        <v>0</v>
      </c>
      <c r="B650" s="5" t="str">
        <f t="shared" si="164"/>
        <v/>
      </c>
      <c r="E650" s="17">
        <v>0</v>
      </c>
      <c r="F650" s="17">
        <v>0</v>
      </c>
      <c r="G650" s="17">
        <v>0</v>
      </c>
      <c r="I650" s="5" t="str">
        <f t="shared" si="165"/>
        <v/>
      </c>
      <c r="J650" s="5" t="str">
        <f t="shared" si="166"/>
        <v/>
      </c>
      <c r="K650" s="5" t="str">
        <f t="shared" si="167"/>
        <v/>
      </c>
      <c r="L650" s="5" t="str">
        <f t="shared" si="168"/>
        <v/>
      </c>
      <c r="M650" s="5">
        <f t="shared" si="162"/>
        <v>1</v>
      </c>
      <c r="N650" s="5">
        <f t="shared" si="169"/>
        <v>0</v>
      </c>
      <c r="O650" s="5">
        <f t="shared" si="170"/>
        <v>0</v>
      </c>
      <c r="P650" s="5">
        <f t="shared" si="171"/>
        <v>0</v>
      </c>
      <c r="Q650" s="5">
        <f t="shared" si="163"/>
        <v>2</v>
      </c>
      <c r="S650" s="5" t="str">
        <f t="shared" si="172"/>
        <v/>
      </c>
    </row>
    <row r="651" spans="1:19" x14ac:dyDescent="0.25">
      <c r="A651" s="5" cm="1">
        <f t="array" ref="A651">ROUNDDOWN(
_xlfn.IFS(R651="Crafted",
L651*K651*M651*P651*S651,
R651="Inorganic",
L651*I651*M651*(N651+O651+P651)*Q651*S651,
R651="Organic",
L651*J651*M651*(N651+O651+P651)*S651,
TRUE,0),2)</f>
        <v>0</v>
      </c>
      <c r="B651" s="5" t="str">
        <f t="shared" si="164"/>
        <v/>
      </c>
      <c r="E651" s="17">
        <v>0</v>
      </c>
      <c r="F651" s="17">
        <v>0</v>
      </c>
      <c r="G651" s="17">
        <v>0</v>
      </c>
      <c r="I651" s="5" t="str">
        <f t="shared" si="165"/>
        <v/>
      </c>
      <c r="J651" s="5" t="str">
        <f t="shared" si="166"/>
        <v/>
      </c>
      <c r="K651" s="5" t="str">
        <f t="shared" si="167"/>
        <v/>
      </c>
      <c r="L651" s="5" t="str">
        <f t="shared" si="168"/>
        <v/>
      </c>
      <c r="M651" s="5">
        <f t="shared" si="162"/>
        <v>1</v>
      </c>
      <c r="N651" s="5">
        <f t="shared" si="169"/>
        <v>0</v>
      </c>
      <c r="O651" s="5">
        <f t="shared" si="170"/>
        <v>0</v>
      </c>
      <c r="P651" s="5">
        <f t="shared" si="171"/>
        <v>0</v>
      </c>
      <c r="Q651" s="5">
        <f t="shared" si="163"/>
        <v>2</v>
      </c>
      <c r="S651" s="5" t="str">
        <f t="shared" si="172"/>
        <v/>
      </c>
    </row>
    <row r="652" spans="1:19" x14ac:dyDescent="0.25">
      <c r="A652" s="5" cm="1">
        <f t="array" ref="A652">ROUNDDOWN(
_xlfn.IFS(R652="Crafted",
L652*K652*M652*P652*S652,
R652="Inorganic",
L652*I652*M652*(N652+O652+P652)*Q652*S652,
R652="Organic",
L652*J652*M652*(N652+O652+P652)*S652,
TRUE,0),2)</f>
        <v>0</v>
      </c>
      <c r="B652" s="5" t="str">
        <f t="shared" si="164"/>
        <v/>
      </c>
      <c r="E652" s="17">
        <v>0</v>
      </c>
      <c r="F652" s="17">
        <v>0</v>
      </c>
      <c r="G652" s="17">
        <v>0</v>
      </c>
      <c r="I652" s="5" t="str">
        <f t="shared" si="165"/>
        <v/>
      </c>
      <c r="J652" s="5" t="str">
        <f t="shared" si="166"/>
        <v/>
      </c>
      <c r="K652" s="5" t="str">
        <f t="shared" si="167"/>
        <v/>
      </c>
      <c r="L652" s="5" t="str">
        <f t="shared" si="168"/>
        <v/>
      </c>
      <c r="M652" s="5">
        <f t="shared" si="162"/>
        <v>1</v>
      </c>
      <c r="N652" s="5">
        <f t="shared" si="169"/>
        <v>0</v>
      </c>
      <c r="O652" s="5">
        <f t="shared" si="170"/>
        <v>0</v>
      </c>
      <c r="P652" s="5">
        <f t="shared" si="171"/>
        <v>0</v>
      </c>
      <c r="Q652" s="5">
        <f t="shared" si="163"/>
        <v>2</v>
      </c>
      <c r="S652" s="5" t="str">
        <f t="shared" si="172"/>
        <v/>
      </c>
    </row>
    <row r="653" spans="1:19" x14ac:dyDescent="0.25">
      <c r="A653" s="5" cm="1">
        <f t="array" ref="A653">ROUNDDOWN(
_xlfn.IFS(R653="Crafted",
L653*K653*M653*P653*S653,
R653="Inorganic",
L653*I653*M653*(N653+O653+P653)*Q653*S653,
R653="Organic",
L653*J653*M653*(N653+O653+P653)*S653,
TRUE,0),2)</f>
        <v>0</v>
      </c>
      <c r="B653" s="5" t="str">
        <f t="shared" si="164"/>
        <v/>
      </c>
      <c r="E653" s="17">
        <v>0</v>
      </c>
      <c r="F653" s="17">
        <v>0</v>
      </c>
      <c r="G653" s="17">
        <v>0</v>
      </c>
      <c r="I653" s="5" t="str">
        <f t="shared" si="165"/>
        <v/>
      </c>
      <c r="J653" s="5" t="str">
        <f t="shared" si="166"/>
        <v/>
      </c>
      <c r="K653" s="5" t="str">
        <f t="shared" si="167"/>
        <v/>
      </c>
      <c r="L653" s="5" t="str">
        <f t="shared" si="168"/>
        <v/>
      </c>
      <c r="M653" s="5">
        <f t="shared" si="162"/>
        <v>1</v>
      </c>
      <c r="N653" s="5">
        <f t="shared" si="169"/>
        <v>0</v>
      </c>
      <c r="O653" s="5">
        <f t="shared" si="170"/>
        <v>0</v>
      </c>
      <c r="P653" s="5">
        <f t="shared" si="171"/>
        <v>0</v>
      </c>
      <c r="Q653" s="5">
        <f t="shared" si="163"/>
        <v>2</v>
      </c>
      <c r="S653" s="5" t="str">
        <f t="shared" si="172"/>
        <v/>
      </c>
    </row>
    <row r="654" spans="1:19" x14ac:dyDescent="0.25">
      <c r="A654" s="5" cm="1">
        <f t="array" ref="A654">ROUNDDOWN(
_xlfn.IFS(R654="Crafted",
L654*K654*M654*P654*S654,
R654="Inorganic",
L654*I654*M654*(N654+O654+P654)*Q654*S654,
R654="Organic",
L654*J654*M654*(N654+O654+P654)*S654,
TRUE,0),2)</f>
        <v>0</v>
      </c>
      <c r="B654" s="5" t="str">
        <f t="shared" si="164"/>
        <v/>
      </c>
      <c r="E654" s="17">
        <v>0</v>
      </c>
      <c r="F654" s="17">
        <v>0</v>
      </c>
      <c r="G654" s="17">
        <v>0</v>
      </c>
      <c r="I654" s="5" t="str">
        <f t="shared" si="165"/>
        <v/>
      </c>
      <c r="J654" s="5" t="str">
        <f t="shared" si="166"/>
        <v/>
      </c>
      <c r="K654" s="5" t="str">
        <f t="shared" si="167"/>
        <v/>
      </c>
      <c r="L654" s="5" t="str">
        <f t="shared" si="168"/>
        <v/>
      </c>
      <c r="M654" s="5">
        <f t="shared" si="162"/>
        <v>1</v>
      </c>
      <c r="N654" s="5">
        <f t="shared" si="169"/>
        <v>0</v>
      </c>
      <c r="O654" s="5">
        <f t="shared" si="170"/>
        <v>0</v>
      </c>
      <c r="P654" s="5">
        <f t="shared" si="171"/>
        <v>0</v>
      </c>
      <c r="Q654" s="5">
        <f t="shared" si="163"/>
        <v>2</v>
      </c>
      <c r="S654" s="5" t="str">
        <f t="shared" si="172"/>
        <v/>
      </c>
    </row>
    <row r="655" spans="1:19" x14ac:dyDescent="0.25">
      <c r="A655" s="5" cm="1">
        <f t="array" ref="A655">ROUNDDOWN(
_xlfn.IFS(R655="Crafted",
L655*K655*M655*P655*S655,
R655="Inorganic",
L655*I655*M655*(N655+O655+P655)*Q655*S655,
R655="Organic",
L655*J655*M655*(N655+O655+P655)*S655,
TRUE,0),2)</f>
        <v>0</v>
      </c>
      <c r="B655" s="5" t="str">
        <f t="shared" si="164"/>
        <v/>
      </c>
      <c r="E655" s="17">
        <v>0</v>
      </c>
      <c r="F655" s="17">
        <v>0</v>
      </c>
      <c r="G655" s="17">
        <v>0</v>
      </c>
      <c r="I655" s="5" t="str">
        <f t="shared" si="165"/>
        <v/>
      </c>
      <c r="J655" s="5" t="str">
        <f t="shared" si="166"/>
        <v/>
      </c>
      <c r="K655" s="5" t="str">
        <f t="shared" si="167"/>
        <v/>
      </c>
      <c r="L655" s="5" t="str">
        <f t="shared" si="168"/>
        <v/>
      </c>
      <c r="M655" s="5">
        <f t="shared" si="162"/>
        <v>1</v>
      </c>
      <c r="N655" s="5">
        <f t="shared" si="169"/>
        <v>0</v>
      </c>
      <c r="O655" s="5">
        <f t="shared" si="170"/>
        <v>0</v>
      </c>
      <c r="P655" s="5">
        <f t="shared" si="171"/>
        <v>0</v>
      </c>
      <c r="Q655" s="5">
        <f t="shared" si="163"/>
        <v>2</v>
      </c>
      <c r="S655" s="5" t="str">
        <f t="shared" si="172"/>
        <v/>
      </c>
    </row>
    <row r="656" spans="1:19" x14ac:dyDescent="0.25">
      <c r="A656" s="5" cm="1">
        <f t="array" ref="A656">ROUNDDOWN(
_xlfn.IFS(R656="Crafted",
L656*K656*M656*P656*S656,
R656="Inorganic",
L656*I656*M656*(N656+O656+P656)*Q656*S656,
R656="Organic",
L656*J656*M656*(N656+O656+P656)*S656,
TRUE,0),2)</f>
        <v>0</v>
      </c>
      <c r="B656" s="5" t="str">
        <f t="shared" si="164"/>
        <v/>
      </c>
      <c r="E656" s="17">
        <v>0</v>
      </c>
      <c r="F656" s="17">
        <v>0</v>
      </c>
      <c r="G656" s="17">
        <v>0</v>
      </c>
      <c r="I656" s="5" t="str">
        <f t="shared" si="165"/>
        <v/>
      </c>
      <c r="J656" s="5" t="str">
        <f t="shared" si="166"/>
        <v/>
      </c>
      <c r="K656" s="5" t="str">
        <f t="shared" si="167"/>
        <v/>
      </c>
      <c r="L656" s="5" t="str">
        <f t="shared" si="168"/>
        <v/>
      </c>
      <c r="M656" s="5">
        <f t="shared" si="162"/>
        <v>1</v>
      </c>
      <c r="N656" s="5">
        <f t="shared" si="169"/>
        <v>0</v>
      </c>
      <c r="O656" s="5">
        <f t="shared" si="170"/>
        <v>0</v>
      </c>
      <c r="P656" s="5">
        <f t="shared" si="171"/>
        <v>0</v>
      </c>
      <c r="Q656" s="5">
        <f t="shared" si="163"/>
        <v>2</v>
      </c>
      <c r="S656" s="5" t="str">
        <f t="shared" si="172"/>
        <v/>
      </c>
    </row>
    <row r="657" spans="1:19" x14ac:dyDescent="0.25">
      <c r="A657" s="5" cm="1">
        <f t="array" ref="A657">ROUNDDOWN(
_xlfn.IFS(R657="Crafted",
L657*K657*M657*P657*S657,
R657="Inorganic",
L657*I657*M657*(N657+O657+P657)*Q657*S657,
R657="Organic",
L657*J657*M657*(N657+O657+P657)*S657,
TRUE,0),2)</f>
        <v>0</v>
      </c>
      <c r="B657" s="5" t="str">
        <f t="shared" si="164"/>
        <v/>
      </c>
      <c r="E657" s="17">
        <v>0</v>
      </c>
      <c r="F657" s="17">
        <v>0</v>
      </c>
      <c r="G657" s="17">
        <v>0</v>
      </c>
      <c r="I657" s="5" t="str">
        <f t="shared" si="165"/>
        <v/>
      </c>
      <c r="J657" s="5" t="str">
        <f t="shared" si="166"/>
        <v/>
      </c>
      <c r="K657" s="5" t="str">
        <f t="shared" si="167"/>
        <v/>
      </c>
      <c r="L657" s="5" t="str">
        <f t="shared" si="168"/>
        <v/>
      </c>
      <c r="M657" s="5">
        <f t="shared" si="162"/>
        <v>1</v>
      </c>
      <c r="N657" s="5">
        <f t="shared" si="169"/>
        <v>0</v>
      </c>
      <c r="O657" s="5">
        <f t="shared" si="170"/>
        <v>0</v>
      </c>
      <c r="P657" s="5">
        <f t="shared" si="171"/>
        <v>0</v>
      </c>
      <c r="Q657" s="5">
        <f t="shared" si="163"/>
        <v>2</v>
      </c>
      <c r="S657" s="5" t="str">
        <f t="shared" si="172"/>
        <v/>
      </c>
    </row>
    <row r="658" spans="1:19" x14ac:dyDescent="0.25">
      <c r="A658" s="5" cm="1">
        <f t="array" ref="A658">ROUNDDOWN(
_xlfn.IFS(R658="Crafted",
L658*K658*M658*P658*S658,
R658="Inorganic",
L658*I658*M658*(N658+O658+P658)*Q658*S658,
R658="Organic",
L658*J658*M658*(N658+O658+P658)*S658,
TRUE,0),2)</f>
        <v>0</v>
      </c>
      <c r="B658" s="5" t="str">
        <f t="shared" si="164"/>
        <v/>
      </c>
      <c r="E658" s="17">
        <v>0</v>
      </c>
      <c r="F658" s="17">
        <v>0</v>
      </c>
      <c r="G658" s="17">
        <v>0</v>
      </c>
      <c r="I658" s="5" t="str">
        <f t="shared" si="165"/>
        <v/>
      </c>
      <c r="J658" s="5" t="str">
        <f t="shared" si="166"/>
        <v/>
      </c>
      <c r="K658" s="5" t="str">
        <f t="shared" si="167"/>
        <v/>
      </c>
      <c r="L658" s="5" t="str">
        <f t="shared" si="168"/>
        <v/>
      </c>
      <c r="M658" s="5">
        <f t="shared" si="162"/>
        <v>1</v>
      </c>
      <c r="N658" s="5">
        <f t="shared" si="169"/>
        <v>0</v>
      </c>
      <c r="O658" s="5">
        <f t="shared" si="170"/>
        <v>0</v>
      </c>
      <c r="P658" s="5">
        <f t="shared" si="171"/>
        <v>0</v>
      </c>
      <c r="Q658" s="5">
        <f t="shared" si="163"/>
        <v>2</v>
      </c>
      <c r="S658" s="5" t="str">
        <f t="shared" si="172"/>
        <v/>
      </c>
    </row>
    <row r="659" spans="1:19" x14ac:dyDescent="0.25">
      <c r="A659" s="5" cm="1">
        <f t="array" ref="A659">ROUNDDOWN(
_xlfn.IFS(R659="Crafted",
L659*K659*M659*P659*S659,
R659="Inorganic",
L659*I659*M659*(N659+O659+P659)*Q659*S659,
R659="Organic",
L659*J659*M659*(N659+O659+P659)*S659,
TRUE,0),2)</f>
        <v>0</v>
      </c>
      <c r="B659" s="5" t="str">
        <f t="shared" si="164"/>
        <v/>
      </c>
      <c r="E659" s="17">
        <v>0</v>
      </c>
      <c r="F659" s="17">
        <v>0</v>
      </c>
      <c r="G659" s="17">
        <v>0</v>
      </c>
      <c r="I659" s="5" t="str">
        <f t="shared" si="165"/>
        <v/>
      </c>
      <c r="J659" s="5" t="str">
        <f t="shared" si="166"/>
        <v/>
      </c>
      <c r="K659" s="5" t="str">
        <f t="shared" si="167"/>
        <v/>
      </c>
      <c r="L659" s="5" t="str">
        <f t="shared" si="168"/>
        <v/>
      </c>
      <c r="M659" s="5">
        <f t="shared" si="162"/>
        <v>1</v>
      </c>
      <c r="N659" s="5">
        <f t="shared" si="169"/>
        <v>0</v>
      </c>
      <c r="O659" s="5">
        <f t="shared" si="170"/>
        <v>0</v>
      </c>
      <c r="P659" s="5">
        <f t="shared" si="171"/>
        <v>0</v>
      </c>
      <c r="Q659" s="5">
        <f t="shared" si="163"/>
        <v>2</v>
      </c>
      <c r="S659" s="5" t="str">
        <f t="shared" si="172"/>
        <v/>
      </c>
    </row>
    <row r="660" spans="1:19" x14ac:dyDescent="0.25">
      <c r="A660" s="5" cm="1">
        <f t="array" ref="A660">ROUNDDOWN(
_xlfn.IFS(R660="Crafted",
L660*K660*M660*P660*S660,
R660="Inorganic",
L660*I660*M660*(N660+O660+P660)*Q660*S660,
R660="Organic",
L660*J660*M660*(N660+O660+P660)*S660,
TRUE,0),2)</f>
        <v>0</v>
      </c>
      <c r="B660" s="5" t="str">
        <f t="shared" si="164"/>
        <v/>
      </c>
      <c r="E660" s="17">
        <v>0</v>
      </c>
      <c r="F660" s="17">
        <v>0</v>
      </c>
      <c r="G660" s="17">
        <v>0</v>
      </c>
      <c r="I660" s="5" t="str">
        <f t="shared" si="165"/>
        <v/>
      </c>
      <c r="J660" s="5" t="str">
        <f t="shared" si="166"/>
        <v/>
      </c>
      <c r="K660" s="5" t="str">
        <f t="shared" si="167"/>
        <v/>
      </c>
      <c r="L660" s="5" t="str">
        <f t="shared" si="168"/>
        <v/>
      </c>
      <c r="M660" s="5">
        <f t="shared" si="162"/>
        <v>1</v>
      </c>
      <c r="N660" s="5">
        <f t="shared" si="169"/>
        <v>0</v>
      </c>
      <c r="O660" s="5">
        <f t="shared" si="170"/>
        <v>0</v>
      </c>
      <c r="P660" s="5">
        <f t="shared" si="171"/>
        <v>0</v>
      </c>
      <c r="Q660" s="5">
        <f t="shared" si="163"/>
        <v>2</v>
      </c>
      <c r="S660" s="5" t="str">
        <f t="shared" si="172"/>
        <v/>
      </c>
    </row>
    <row r="661" spans="1:19" x14ac:dyDescent="0.25">
      <c r="A661" s="5" cm="1">
        <f t="array" ref="A661">ROUNDDOWN(
_xlfn.IFS(R661="Crafted",
L661*K661*M661*P661*S661,
R661="Inorganic",
L661*I661*M661*(N661+O661+P661)*Q661*S661,
R661="Organic",
L661*J661*M661*(N661+O661+P661)*S661,
TRUE,0),2)</f>
        <v>0</v>
      </c>
      <c r="B661" s="5" t="str">
        <f t="shared" si="164"/>
        <v/>
      </c>
      <c r="E661" s="17">
        <v>0</v>
      </c>
      <c r="F661" s="17">
        <v>0</v>
      </c>
      <c r="G661" s="17">
        <v>0</v>
      </c>
      <c r="I661" s="5" t="str">
        <f t="shared" si="165"/>
        <v/>
      </c>
      <c r="J661" s="5" t="str">
        <f t="shared" si="166"/>
        <v/>
      </c>
      <c r="K661" s="5" t="str">
        <f t="shared" si="167"/>
        <v/>
      </c>
      <c r="L661" s="5" t="str">
        <f t="shared" si="168"/>
        <v/>
      </c>
      <c r="M661" s="5">
        <f t="shared" si="162"/>
        <v>1</v>
      </c>
      <c r="N661" s="5">
        <f t="shared" si="169"/>
        <v>0</v>
      </c>
      <c r="O661" s="5">
        <f t="shared" si="170"/>
        <v>0</v>
      </c>
      <c r="P661" s="5">
        <f t="shared" si="171"/>
        <v>0</v>
      </c>
      <c r="Q661" s="5">
        <f t="shared" si="163"/>
        <v>2</v>
      </c>
      <c r="S661" s="5" t="str">
        <f t="shared" si="172"/>
        <v/>
      </c>
    </row>
    <row r="662" spans="1:19" x14ac:dyDescent="0.25">
      <c r="A662" s="5" cm="1">
        <f t="array" ref="A662">ROUNDDOWN(
_xlfn.IFS(R662="Crafted",
L662*K662*M662*P662*S662,
R662="Inorganic",
L662*I662*M662*(N662+O662+P662)*Q662*S662,
R662="Organic",
L662*J662*M662*(N662+O662+P662)*S662,
TRUE,0),2)</f>
        <v>0</v>
      </c>
      <c r="B662" s="5" t="str">
        <f t="shared" si="164"/>
        <v/>
      </c>
      <c r="E662" s="17">
        <v>0</v>
      </c>
      <c r="F662" s="17">
        <v>0</v>
      </c>
      <c r="G662" s="17">
        <v>0</v>
      </c>
      <c r="I662" s="5" t="str">
        <f t="shared" si="165"/>
        <v/>
      </c>
      <c r="J662" s="5" t="str">
        <f t="shared" si="166"/>
        <v/>
      </c>
      <c r="K662" s="5" t="str">
        <f t="shared" si="167"/>
        <v/>
      </c>
      <c r="L662" s="5" t="str">
        <f t="shared" si="168"/>
        <v/>
      </c>
      <c r="M662" s="5">
        <f t="shared" si="162"/>
        <v>1</v>
      </c>
      <c r="N662" s="5">
        <f t="shared" si="169"/>
        <v>0</v>
      </c>
      <c r="O662" s="5">
        <f t="shared" si="170"/>
        <v>0</v>
      </c>
      <c r="P662" s="5">
        <f t="shared" si="171"/>
        <v>0</v>
      </c>
      <c r="Q662" s="5">
        <f t="shared" si="163"/>
        <v>2</v>
      </c>
      <c r="S662" s="5" t="str">
        <f t="shared" si="172"/>
        <v/>
      </c>
    </row>
    <row r="663" spans="1:19" x14ac:dyDescent="0.25">
      <c r="A663" s="5" cm="1">
        <f t="array" ref="A663">ROUNDDOWN(
_xlfn.IFS(R663="Crafted",
L663*K663*M663*P663*S663,
R663="Inorganic",
L663*I663*M663*(N663+O663+P663)*Q663*S663,
R663="Organic",
L663*J663*M663*(N663+O663+P663)*S663,
TRUE,0),2)</f>
        <v>0</v>
      </c>
      <c r="B663" s="5" t="str">
        <f t="shared" si="164"/>
        <v/>
      </c>
      <c r="E663" s="17">
        <v>0</v>
      </c>
      <c r="F663" s="17">
        <v>0</v>
      </c>
      <c r="G663" s="17">
        <v>0</v>
      </c>
      <c r="I663" s="5" t="str">
        <f t="shared" si="165"/>
        <v/>
      </c>
      <c r="J663" s="5" t="str">
        <f t="shared" si="166"/>
        <v/>
      </c>
      <c r="K663" s="5" t="str">
        <f t="shared" si="167"/>
        <v/>
      </c>
      <c r="L663" s="5" t="str">
        <f t="shared" si="168"/>
        <v/>
      </c>
      <c r="M663" s="5">
        <f t="shared" si="162"/>
        <v>1</v>
      </c>
      <c r="N663" s="5">
        <f t="shared" si="169"/>
        <v>0</v>
      </c>
      <c r="O663" s="5">
        <f t="shared" si="170"/>
        <v>0</v>
      </c>
      <c r="P663" s="5">
        <f t="shared" si="171"/>
        <v>0</v>
      </c>
      <c r="Q663" s="5">
        <f t="shared" si="163"/>
        <v>2</v>
      </c>
      <c r="S663" s="5" t="str">
        <f t="shared" si="172"/>
        <v/>
      </c>
    </row>
    <row r="664" spans="1:19" x14ac:dyDescent="0.25">
      <c r="A664" s="5" cm="1">
        <f t="array" ref="A664">ROUNDDOWN(
_xlfn.IFS(R664="Crafted",
L664*K664*M664*P664*S664,
R664="Inorganic",
L664*I664*M664*(N664+O664+P664)*Q664*S664,
R664="Organic",
L664*J664*M664*(N664+O664+P664)*S664,
TRUE,0),2)</f>
        <v>0</v>
      </c>
      <c r="B664" s="5" t="str">
        <f t="shared" si="164"/>
        <v/>
      </c>
      <c r="E664" s="17">
        <v>0</v>
      </c>
      <c r="F664" s="17">
        <v>0</v>
      </c>
      <c r="G664" s="17">
        <v>0</v>
      </c>
      <c r="I664" s="5" t="str">
        <f t="shared" si="165"/>
        <v/>
      </c>
      <c r="J664" s="5" t="str">
        <f t="shared" si="166"/>
        <v/>
      </c>
      <c r="K664" s="5" t="str">
        <f t="shared" si="167"/>
        <v/>
      </c>
      <c r="L664" s="5" t="str">
        <f t="shared" si="168"/>
        <v/>
      </c>
      <c r="M664" s="5">
        <f t="shared" si="162"/>
        <v>1</v>
      </c>
      <c r="N664" s="5">
        <f t="shared" si="169"/>
        <v>0</v>
      </c>
      <c r="O664" s="5">
        <f t="shared" si="170"/>
        <v>0</v>
      </c>
      <c r="P664" s="5">
        <f t="shared" si="171"/>
        <v>0</v>
      </c>
      <c r="Q664" s="5">
        <f t="shared" si="163"/>
        <v>2</v>
      </c>
      <c r="S664" s="5" t="str">
        <f t="shared" si="172"/>
        <v/>
      </c>
    </row>
    <row r="665" spans="1:19" x14ac:dyDescent="0.25">
      <c r="A665" s="5" cm="1">
        <f t="array" ref="A665">ROUNDDOWN(
_xlfn.IFS(R665="Crafted",
L665*K665*M665*P665*S665,
R665="Inorganic",
L665*I665*M665*(N665+O665+P665)*Q665*S665,
R665="Organic",
L665*J665*M665*(N665+O665+P665)*S665,
TRUE,0),2)</f>
        <v>0</v>
      </c>
      <c r="B665" s="5" t="str">
        <f t="shared" si="164"/>
        <v/>
      </c>
      <c r="E665" s="17">
        <v>0</v>
      </c>
      <c r="F665" s="17">
        <v>0</v>
      </c>
      <c r="G665" s="17">
        <v>0</v>
      </c>
      <c r="I665" s="5" t="str">
        <f t="shared" si="165"/>
        <v/>
      </c>
      <c r="J665" s="5" t="str">
        <f t="shared" si="166"/>
        <v/>
      </c>
      <c r="K665" s="5" t="str">
        <f t="shared" si="167"/>
        <v/>
      </c>
      <c r="L665" s="5" t="str">
        <f t="shared" si="168"/>
        <v/>
      </c>
      <c r="M665" s="5">
        <f t="shared" si="162"/>
        <v>1</v>
      </c>
      <c r="N665" s="5">
        <f t="shared" si="169"/>
        <v>0</v>
      </c>
      <c r="O665" s="5">
        <f t="shared" si="170"/>
        <v>0</v>
      </c>
      <c r="P665" s="5">
        <f t="shared" si="171"/>
        <v>0</v>
      </c>
      <c r="Q665" s="5">
        <f t="shared" si="163"/>
        <v>2</v>
      </c>
      <c r="S665" s="5" t="str">
        <f t="shared" si="172"/>
        <v/>
      </c>
    </row>
    <row r="666" spans="1:19" x14ac:dyDescent="0.25">
      <c r="A666" s="5" cm="1">
        <f t="array" ref="A666">ROUNDDOWN(
_xlfn.IFS(R666="Crafted",
L666*K666*M666*P666*S666,
R666="Inorganic",
L666*I666*M666*(N666+O666+P666)*Q666*S666,
R666="Organic",
L666*J666*M666*(N666+O666+P666)*S666,
TRUE,0),2)</f>
        <v>0</v>
      </c>
      <c r="B666" s="5" t="str">
        <f t="shared" si="164"/>
        <v/>
      </c>
      <c r="E666" s="17">
        <v>0</v>
      </c>
      <c r="F666" s="17">
        <v>0</v>
      </c>
      <c r="G666" s="17">
        <v>0</v>
      </c>
      <c r="I666" s="5" t="str">
        <f t="shared" si="165"/>
        <v/>
      </c>
      <c r="J666" s="5" t="str">
        <f t="shared" si="166"/>
        <v/>
      </c>
      <c r="K666" s="5" t="str">
        <f t="shared" si="167"/>
        <v/>
      </c>
      <c r="L666" s="5" t="str">
        <f t="shared" si="168"/>
        <v/>
      </c>
      <c r="M666" s="5">
        <f t="shared" si="162"/>
        <v>1</v>
      </c>
      <c r="N666" s="5">
        <f t="shared" si="169"/>
        <v>0</v>
      </c>
      <c r="O666" s="5">
        <f t="shared" si="170"/>
        <v>0</v>
      </c>
      <c r="P666" s="5">
        <f t="shared" si="171"/>
        <v>0</v>
      </c>
      <c r="Q666" s="5">
        <f t="shared" si="163"/>
        <v>2</v>
      </c>
      <c r="S666" s="5" t="str">
        <f t="shared" si="172"/>
        <v/>
      </c>
    </row>
    <row r="667" spans="1:19" x14ac:dyDescent="0.25">
      <c r="A667" s="5" cm="1">
        <f t="array" ref="A667">ROUNDDOWN(
_xlfn.IFS(R667="Crafted",
L667*K667*M667*P667*S667,
R667="Inorganic",
L667*I667*M667*(N667+O667+P667)*Q667*S667,
R667="Organic",
L667*J667*M667*(N667+O667+P667)*S667,
TRUE,0),2)</f>
        <v>0</v>
      </c>
      <c r="B667" s="5" t="str">
        <f t="shared" si="164"/>
        <v/>
      </c>
      <c r="E667" s="17">
        <v>0</v>
      </c>
      <c r="F667" s="17">
        <v>0</v>
      </c>
      <c r="G667" s="17">
        <v>0</v>
      </c>
      <c r="I667" s="5" t="str">
        <f t="shared" si="165"/>
        <v/>
      </c>
      <c r="J667" s="5" t="str">
        <f t="shared" si="166"/>
        <v/>
      </c>
      <c r="K667" s="5" t="str">
        <f t="shared" si="167"/>
        <v/>
      </c>
      <c r="L667" s="5" t="str">
        <f t="shared" si="168"/>
        <v/>
      </c>
      <c r="M667" s="5">
        <f t="shared" si="162"/>
        <v>1</v>
      </c>
      <c r="N667" s="5">
        <f t="shared" si="169"/>
        <v>0</v>
      </c>
      <c r="O667" s="5">
        <f t="shared" si="170"/>
        <v>0</v>
      </c>
      <c r="P667" s="5">
        <f t="shared" si="171"/>
        <v>0</v>
      </c>
      <c r="Q667" s="5">
        <f t="shared" si="163"/>
        <v>2</v>
      </c>
      <c r="S667" s="5" t="str">
        <f t="shared" si="172"/>
        <v/>
      </c>
    </row>
    <row r="668" spans="1:19" x14ac:dyDescent="0.25">
      <c r="A668" s="5" cm="1">
        <f t="array" ref="A668">ROUNDDOWN(
_xlfn.IFS(R668="Crafted",
L668*K668*M668*P668*S668,
R668="Inorganic",
L668*I668*M668*(N668+O668+P668)*Q668*S668,
R668="Organic",
L668*J668*M668*(N668+O668+P668)*S668,
TRUE,0),2)</f>
        <v>0</v>
      </c>
      <c r="B668" s="5" t="str">
        <f t="shared" si="164"/>
        <v/>
      </c>
      <c r="E668" s="17">
        <v>0</v>
      </c>
      <c r="F668" s="17">
        <v>0</v>
      </c>
      <c r="G668" s="17">
        <v>0</v>
      </c>
      <c r="I668" s="5" t="str">
        <f t="shared" si="165"/>
        <v/>
      </c>
      <c r="J668" s="5" t="str">
        <f t="shared" si="166"/>
        <v/>
      </c>
      <c r="K668" s="5" t="str">
        <f t="shared" si="167"/>
        <v/>
      </c>
      <c r="L668" s="5" t="str">
        <f t="shared" si="168"/>
        <v/>
      </c>
      <c r="M668" s="5">
        <f t="shared" si="162"/>
        <v>1</v>
      </c>
      <c r="N668" s="5">
        <f t="shared" si="169"/>
        <v>0</v>
      </c>
      <c r="O668" s="5">
        <f t="shared" si="170"/>
        <v>0</v>
      </c>
      <c r="P668" s="5">
        <f t="shared" si="171"/>
        <v>0</v>
      </c>
      <c r="Q668" s="5">
        <f t="shared" si="163"/>
        <v>2</v>
      </c>
      <c r="S668" s="5" t="str">
        <f t="shared" si="172"/>
        <v/>
      </c>
    </row>
    <row r="669" spans="1:19" x14ac:dyDescent="0.25">
      <c r="A669" s="5" cm="1">
        <f t="array" ref="A669">ROUNDDOWN(
_xlfn.IFS(R669="Crafted",
L669*K669*M669*P669*S669,
R669="Inorganic",
L669*I669*M669*(N669+O669+P669)*Q669*S669,
R669="Organic",
L669*J669*M669*(N669+O669+P669)*S669,
TRUE,0),2)</f>
        <v>0</v>
      </c>
      <c r="B669" s="5" t="str">
        <f t="shared" si="164"/>
        <v/>
      </c>
      <c r="E669" s="17">
        <v>0</v>
      </c>
      <c r="F669" s="17">
        <v>0</v>
      </c>
      <c r="G669" s="17">
        <v>0</v>
      </c>
      <c r="I669" s="5" t="str">
        <f t="shared" si="165"/>
        <v/>
      </c>
      <c r="J669" s="5" t="str">
        <f t="shared" si="166"/>
        <v/>
      </c>
      <c r="K669" s="5" t="str">
        <f t="shared" si="167"/>
        <v/>
      </c>
      <c r="L669" s="5" t="str">
        <f t="shared" si="168"/>
        <v/>
      </c>
      <c r="M669" s="5">
        <f t="shared" si="162"/>
        <v>1</v>
      </c>
      <c r="N669" s="5">
        <f t="shared" si="169"/>
        <v>0</v>
      </c>
      <c r="O669" s="5">
        <f t="shared" si="170"/>
        <v>0</v>
      </c>
      <c r="P669" s="5">
        <f t="shared" si="171"/>
        <v>0</v>
      </c>
      <c r="Q669" s="5">
        <f t="shared" si="163"/>
        <v>2</v>
      </c>
      <c r="S669" s="5" t="str">
        <f t="shared" si="172"/>
        <v/>
      </c>
    </row>
    <row r="670" spans="1:19" x14ac:dyDescent="0.25">
      <c r="A670" s="5" cm="1">
        <f t="array" ref="A670">ROUNDDOWN(
_xlfn.IFS(R670="Crafted",
L670*K670*M670*P670*S670,
R670="Inorganic",
L670*I670*M670*(N670+O670+P670)*Q670*S670,
R670="Organic",
L670*J670*M670*(N670+O670+P670)*S670,
TRUE,0),2)</f>
        <v>0</v>
      </c>
      <c r="B670" s="5" t="str">
        <f t="shared" si="164"/>
        <v/>
      </c>
      <c r="E670" s="17">
        <v>0</v>
      </c>
      <c r="F670" s="17">
        <v>0</v>
      </c>
      <c r="G670" s="17">
        <v>0</v>
      </c>
      <c r="I670" s="5" t="str">
        <f t="shared" si="165"/>
        <v/>
      </c>
      <c r="J670" s="5" t="str">
        <f t="shared" si="166"/>
        <v/>
      </c>
      <c r="K670" s="5" t="str">
        <f t="shared" si="167"/>
        <v/>
      </c>
      <c r="L670" s="5" t="str">
        <f t="shared" si="168"/>
        <v/>
      </c>
      <c r="M670" s="5">
        <f t="shared" si="162"/>
        <v>1</v>
      </c>
      <c r="N670" s="5">
        <f t="shared" si="169"/>
        <v>0</v>
      </c>
      <c r="O670" s="5">
        <f t="shared" si="170"/>
        <v>0</v>
      </c>
      <c r="P670" s="5">
        <f t="shared" si="171"/>
        <v>0</v>
      </c>
      <c r="Q670" s="5">
        <f t="shared" si="163"/>
        <v>2</v>
      </c>
      <c r="S670" s="5" t="str">
        <f t="shared" si="172"/>
        <v/>
      </c>
    </row>
    <row r="671" spans="1:19" x14ac:dyDescent="0.25">
      <c r="A671" s="5" cm="1">
        <f t="array" ref="A671">ROUNDDOWN(
_xlfn.IFS(R671="Crafted",
L671*K671*M671*P671*S671,
R671="Inorganic",
L671*I671*M671*(N671+O671+P671)*Q671*S671,
R671="Organic",
L671*J671*M671*(N671+O671+P671)*S671,
TRUE,0),2)</f>
        <v>0</v>
      </c>
      <c r="B671" s="5" t="str">
        <f t="shared" si="164"/>
        <v/>
      </c>
      <c r="E671" s="17">
        <v>0</v>
      </c>
      <c r="F671" s="17">
        <v>0</v>
      </c>
      <c r="G671" s="17">
        <v>0</v>
      </c>
      <c r="I671" s="5" t="str">
        <f t="shared" si="165"/>
        <v/>
      </c>
      <c r="J671" s="5" t="str">
        <f t="shared" si="166"/>
        <v/>
      </c>
      <c r="K671" s="5" t="str">
        <f t="shared" si="167"/>
        <v/>
      </c>
      <c r="L671" s="5" t="str">
        <f t="shared" si="168"/>
        <v/>
      </c>
      <c r="M671" s="5">
        <f t="shared" ref="M671:M734" si="173">IF($B$1="Yes",1.05,1)</f>
        <v>1</v>
      </c>
      <c r="N671" s="5">
        <f t="shared" si="169"/>
        <v>0</v>
      </c>
      <c r="O671" s="5">
        <f t="shared" si="170"/>
        <v>0</v>
      </c>
      <c r="P671" s="5">
        <f t="shared" si="171"/>
        <v>0</v>
      </c>
      <c r="Q671" s="5">
        <f t="shared" ref="Q671:Q734" si="174">IF($D$1="Yes",2,1)</f>
        <v>2</v>
      </c>
      <c r="S671" s="5" t="str">
        <f t="shared" si="172"/>
        <v/>
      </c>
    </row>
    <row r="672" spans="1:19" x14ac:dyDescent="0.25">
      <c r="A672" s="5" cm="1">
        <f t="array" ref="A672">ROUNDDOWN(
_xlfn.IFS(R672="Crafted",
L672*K672*M672*P672*S672,
R672="Inorganic",
L672*I672*M672*(N672+O672+P672)*Q672*S672,
R672="Organic",
L672*J672*M672*(N672+O672+P672)*S672,
TRUE,0),2)</f>
        <v>0</v>
      </c>
      <c r="B672" s="5" t="str">
        <f t="shared" si="164"/>
        <v/>
      </c>
      <c r="E672" s="17">
        <v>0</v>
      </c>
      <c r="F672" s="17">
        <v>0</v>
      </c>
      <c r="G672" s="17">
        <v>0</v>
      </c>
      <c r="I672" s="5" t="str">
        <f t="shared" si="165"/>
        <v/>
      </c>
      <c r="J672" s="5" t="str">
        <f t="shared" si="166"/>
        <v/>
      </c>
      <c r="K672" s="5" t="str">
        <f t="shared" si="167"/>
        <v/>
      </c>
      <c r="L672" s="5" t="str">
        <f t="shared" si="168"/>
        <v/>
      </c>
      <c r="M672" s="5">
        <f t="shared" si="173"/>
        <v>1</v>
      </c>
      <c r="N672" s="5">
        <f t="shared" si="169"/>
        <v>0</v>
      </c>
      <c r="O672" s="5">
        <f t="shared" si="170"/>
        <v>0</v>
      </c>
      <c r="P672" s="5">
        <f t="shared" si="171"/>
        <v>0</v>
      </c>
      <c r="Q672" s="5">
        <f t="shared" si="174"/>
        <v>2</v>
      </c>
      <c r="S672" s="5" t="str">
        <f t="shared" si="172"/>
        <v/>
      </c>
    </row>
    <row r="673" spans="1:19" x14ac:dyDescent="0.25">
      <c r="A673" s="5" cm="1">
        <f t="array" ref="A673">ROUNDDOWN(
_xlfn.IFS(R673="Crafted",
L673*K673*M673*P673*S673,
R673="Inorganic",
L673*I673*M673*(N673+O673+P673)*Q673*S673,
R673="Organic",
L673*J673*M673*(N673+O673+P673)*S673,
TRUE,0),2)</f>
        <v>0</v>
      </c>
      <c r="B673" s="5" t="str">
        <f t="shared" si="164"/>
        <v/>
      </c>
      <c r="E673" s="17">
        <v>0</v>
      </c>
      <c r="F673" s="17">
        <v>0</v>
      </c>
      <c r="G673" s="17">
        <v>0</v>
      </c>
      <c r="I673" s="5" t="str">
        <f t="shared" si="165"/>
        <v/>
      </c>
      <c r="J673" s="5" t="str">
        <f t="shared" si="166"/>
        <v/>
      </c>
      <c r="K673" s="5" t="str">
        <f t="shared" si="167"/>
        <v/>
      </c>
      <c r="L673" s="5" t="str">
        <f t="shared" si="168"/>
        <v/>
      </c>
      <c r="M673" s="5">
        <f t="shared" si="173"/>
        <v>1</v>
      </c>
      <c r="N673" s="5">
        <f t="shared" si="169"/>
        <v>0</v>
      </c>
      <c r="O673" s="5">
        <f t="shared" si="170"/>
        <v>0</v>
      </c>
      <c r="P673" s="5">
        <f t="shared" si="171"/>
        <v>0</v>
      </c>
      <c r="Q673" s="5">
        <f t="shared" si="174"/>
        <v>2</v>
      </c>
      <c r="S673" s="5" t="str">
        <f t="shared" si="172"/>
        <v/>
      </c>
    </row>
    <row r="674" spans="1:19" x14ac:dyDescent="0.25">
      <c r="A674" s="5" cm="1">
        <f t="array" ref="A674">ROUNDDOWN(
_xlfn.IFS(R674="Crafted",
L674*K674*M674*P674*S674,
R674="Inorganic",
L674*I674*M674*(N674+O674+P674)*Q674*S674,
R674="Organic",
L674*J674*M674*(N674+O674+P674)*S674,
TRUE,0),2)</f>
        <v>0</v>
      </c>
      <c r="B674" s="5" t="str">
        <f t="shared" si="164"/>
        <v/>
      </c>
      <c r="E674" s="17">
        <v>0</v>
      </c>
      <c r="F674" s="17">
        <v>0</v>
      </c>
      <c r="G674" s="17">
        <v>0</v>
      </c>
      <c r="I674" s="5" t="str">
        <f t="shared" si="165"/>
        <v/>
      </c>
      <c r="J674" s="5" t="str">
        <f t="shared" si="166"/>
        <v/>
      </c>
      <c r="K674" s="5" t="str">
        <f t="shared" si="167"/>
        <v/>
      </c>
      <c r="L674" s="5" t="str">
        <f t="shared" si="168"/>
        <v/>
      </c>
      <c r="M674" s="5">
        <f t="shared" si="173"/>
        <v>1</v>
      </c>
      <c r="N674" s="5">
        <f t="shared" si="169"/>
        <v>0</v>
      </c>
      <c r="O674" s="5">
        <f t="shared" si="170"/>
        <v>0</v>
      </c>
      <c r="P674" s="5">
        <f t="shared" si="171"/>
        <v>0</v>
      </c>
      <c r="Q674" s="5">
        <f t="shared" si="174"/>
        <v>2</v>
      </c>
      <c r="S674" s="5" t="str">
        <f t="shared" si="172"/>
        <v/>
      </c>
    </row>
    <row r="675" spans="1:19" x14ac:dyDescent="0.25">
      <c r="A675" s="5" cm="1">
        <f t="array" ref="A675">ROUNDDOWN(
_xlfn.IFS(R675="Crafted",
L675*K675*M675*P675*S675,
R675="Inorganic",
L675*I675*M675*(N675+O675+P675)*Q675*S675,
R675="Organic",
L675*J675*M675*(N675+O675+P675)*S675,
TRUE,0),2)</f>
        <v>0</v>
      </c>
      <c r="B675" s="5" t="str">
        <f t="shared" si="164"/>
        <v/>
      </c>
      <c r="E675" s="17">
        <v>0</v>
      </c>
      <c r="F675" s="17">
        <v>0</v>
      </c>
      <c r="G675" s="17">
        <v>0</v>
      </c>
      <c r="I675" s="5" t="str">
        <f t="shared" si="165"/>
        <v/>
      </c>
      <c r="J675" s="5" t="str">
        <f t="shared" si="166"/>
        <v/>
      </c>
      <c r="K675" s="5" t="str">
        <f t="shared" si="167"/>
        <v/>
      </c>
      <c r="L675" s="5" t="str">
        <f t="shared" si="168"/>
        <v/>
      </c>
      <c r="M675" s="5">
        <f t="shared" si="173"/>
        <v>1</v>
      </c>
      <c r="N675" s="5">
        <f t="shared" si="169"/>
        <v>0</v>
      </c>
      <c r="O675" s="5">
        <f t="shared" si="170"/>
        <v>0</v>
      </c>
      <c r="P675" s="5">
        <f t="shared" si="171"/>
        <v>0</v>
      </c>
      <c r="Q675" s="5">
        <f t="shared" si="174"/>
        <v>2</v>
      </c>
      <c r="S675" s="5" t="str">
        <f t="shared" si="172"/>
        <v/>
      </c>
    </row>
    <row r="676" spans="1:19" x14ac:dyDescent="0.25">
      <c r="A676" s="5" cm="1">
        <f t="array" ref="A676">ROUNDDOWN(
_xlfn.IFS(R676="Crafted",
L676*K676*M676*P676*S676,
R676="Inorganic",
L676*I676*M676*(N676+O676+P676)*Q676*S676,
R676="Organic",
L676*J676*M676*(N676+O676+P676)*S676,
TRUE,0),2)</f>
        <v>0</v>
      </c>
      <c r="B676" s="5" t="str">
        <f t="shared" si="164"/>
        <v/>
      </c>
      <c r="E676" s="17">
        <v>0</v>
      </c>
      <c r="F676" s="17">
        <v>0</v>
      </c>
      <c r="G676" s="17">
        <v>0</v>
      </c>
      <c r="I676" s="5" t="str">
        <f t="shared" si="165"/>
        <v/>
      </c>
      <c r="J676" s="5" t="str">
        <f t="shared" si="166"/>
        <v/>
      </c>
      <c r="K676" s="5" t="str">
        <f t="shared" si="167"/>
        <v/>
      </c>
      <c r="L676" s="5" t="str">
        <f t="shared" si="168"/>
        <v/>
      </c>
      <c r="M676" s="5">
        <f t="shared" si="173"/>
        <v>1</v>
      </c>
      <c r="N676" s="5">
        <f t="shared" si="169"/>
        <v>0</v>
      </c>
      <c r="O676" s="5">
        <f t="shared" si="170"/>
        <v>0</v>
      </c>
      <c r="P676" s="5">
        <f t="shared" si="171"/>
        <v>0</v>
      </c>
      <c r="Q676" s="5">
        <f t="shared" si="174"/>
        <v>2</v>
      </c>
      <c r="S676" s="5" t="str">
        <f t="shared" si="172"/>
        <v/>
      </c>
    </row>
    <row r="677" spans="1:19" x14ac:dyDescent="0.25">
      <c r="A677" s="5" cm="1">
        <f t="array" ref="A677">ROUNDDOWN(
_xlfn.IFS(R677="Crafted",
L677*K677*M677*P677*S677,
R677="Inorganic",
L677*I677*M677*(N677+O677+P677)*Q677*S677,
R677="Organic",
L677*J677*M677*(N677+O677+P677)*S677,
TRUE,0),2)</f>
        <v>0</v>
      </c>
      <c r="B677" s="5" t="str">
        <f t="shared" si="164"/>
        <v/>
      </c>
      <c r="E677" s="17">
        <v>0</v>
      </c>
      <c r="F677" s="17">
        <v>0</v>
      </c>
      <c r="G677" s="17">
        <v>0</v>
      </c>
      <c r="I677" s="5" t="str">
        <f t="shared" si="165"/>
        <v/>
      </c>
      <c r="J677" s="5" t="str">
        <f t="shared" si="166"/>
        <v/>
      </c>
      <c r="K677" s="5" t="str">
        <f t="shared" si="167"/>
        <v/>
      </c>
      <c r="L677" s="5" t="str">
        <f t="shared" si="168"/>
        <v/>
      </c>
      <c r="M677" s="5">
        <f t="shared" si="173"/>
        <v>1</v>
      </c>
      <c r="N677" s="5">
        <f t="shared" si="169"/>
        <v>0</v>
      </c>
      <c r="O677" s="5">
        <f t="shared" si="170"/>
        <v>0</v>
      </c>
      <c r="P677" s="5">
        <f t="shared" si="171"/>
        <v>0</v>
      </c>
      <c r="Q677" s="5">
        <f t="shared" si="174"/>
        <v>2</v>
      </c>
      <c r="S677" s="5" t="str">
        <f t="shared" si="172"/>
        <v/>
      </c>
    </row>
    <row r="678" spans="1:19" x14ac:dyDescent="0.25">
      <c r="A678" s="5" cm="1">
        <f t="array" ref="A678">ROUNDDOWN(
_xlfn.IFS(R678="Crafted",
L678*K678*M678*P678*S678,
R678="Inorganic",
L678*I678*M678*(N678+O678+P678)*Q678*S678,
R678="Organic",
L678*J678*M678*(N678+O678+P678)*S678,
TRUE,0),2)</f>
        <v>0</v>
      </c>
      <c r="B678" s="5" t="str">
        <f t="shared" si="164"/>
        <v/>
      </c>
      <c r="E678" s="17">
        <v>0</v>
      </c>
      <c r="F678" s="17">
        <v>0</v>
      </c>
      <c r="G678" s="17">
        <v>0</v>
      </c>
      <c r="I678" s="5" t="str">
        <f t="shared" si="165"/>
        <v/>
      </c>
      <c r="J678" s="5" t="str">
        <f t="shared" si="166"/>
        <v/>
      </c>
      <c r="K678" s="5" t="str">
        <f t="shared" si="167"/>
        <v/>
      </c>
      <c r="L678" s="5" t="str">
        <f t="shared" si="168"/>
        <v/>
      </c>
      <c r="M678" s="5">
        <f t="shared" si="173"/>
        <v>1</v>
      </c>
      <c r="N678" s="5">
        <f t="shared" si="169"/>
        <v>0</v>
      </c>
      <c r="O678" s="5">
        <f t="shared" si="170"/>
        <v>0</v>
      </c>
      <c r="P678" s="5">
        <f t="shared" si="171"/>
        <v>0</v>
      </c>
      <c r="Q678" s="5">
        <f t="shared" si="174"/>
        <v>2</v>
      </c>
      <c r="S678" s="5" t="str">
        <f t="shared" si="172"/>
        <v/>
      </c>
    </row>
    <row r="679" spans="1:19" x14ac:dyDescent="0.25">
      <c r="A679" s="5" cm="1">
        <f t="array" ref="A679">ROUNDDOWN(
_xlfn.IFS(R679="Crafted",
L679*K679*M679*P679*S679,
R679="Inorganic",
L679*I679*M679*(N679+O679+P679)*Q679*S679,
R679="Organic",
L679*J679*M679*(N679+O679+P679)*S679,
TRUE,0),2)</f>
        <v>0</v>
      </c>
      <c r="B679" s="5" t="str">
        <f t="shared" si="164"/>
        <v/>
      </c>
      <c r="E679" s="17">
        <v>0</v>
      </c>
      <c r="F679" s="17">
        <v>0</v>
      </c>
      <c r="G679" s="17">
        <v>0</v>
      </c>
      <c r="I679" s="5" t="str">
        <f t="shared" si="165"/>
        <v/>
      </c>
      <c r="J679" s="5" t="str">
        <f t="shared" si="166"/>
        <v/>
      </c>
      <c r="K679" s="5" t="str">
        <f t="shared" si="167"/>
        <v/>
      </c>
      <c r="L679" s="5" t="str">
        <f t="shared" si="168"/>
        <v/>
      </c>
      <c r="M679" s="5">
        <f t="shared" si="173"/>
        <v>1</v>
      </c>
      <c r="N679" s="5">
        <f t="shared" si="169"/>
        <v>0</v>
      </c>
      <c r="O679" s="5">
        <f t="shared" si="170"/>
        <v>0</v>
      </c>
      <c r="P679" s="5">
        <f t="shared" si="171"/>
        <v>0</v>
      </c>
      <c r="Q679" s="5">
        <f t="shared" si="174"/>
        <v>2</v>
      </c>
      <c r="S679" s="5" t="str">
        <f t="shared" si="172"/>
        <v/>
      </c>
    </row>
    <row r="680" spans="1:19" x14ac:dyDescent="0.25">
      <c r="A680" s="5" cm="1">
        <f t="array" ref="A680">ROUNDDOWN(
_xlfn.IFS(R680="Crafted",
L680*K680*M680*P680*S680,
R680="Inorganic",
L680*I680*M680*(N680+O680+P680)*Q680*S680,
R680="Organic",
L680*J680*M680*(N680+O680+P680)*S680,
TRUE,0),2)</f>
        <v>0</v>
      </c>
      <c r="B680" s="5" t="str">
        <f t="shared" si="164"/>
        <v/>
      </c>
      <c r="E680" s="17">
        <v>0</v>
      </c>
      <c r="F680" s="17">
        <v>0</v>
      </c>
      <c r="G680" s="17">
        <v>0</v>
      </c>
      <c r="I680" s="5" t="str">
        <f t="shared" si="165"/>
        <v/>
      </c>
      <c r="J680" s="5" t="str">
        <f t="shared" si="166"/>
        <v/>
      </c>
      <c r="K680" s="5" t="str">
        <f t="shared" si="167"/>
        <v/>
      </c>
      <c r="L680" s="5" t="str">
        <f t="shared" si="168"/>
        <v/>
      </c>
      <c r="M680" s="5">
        <f t="shared" si="173"/>
        <v>1</v>
      </c>
      <c r="N680" s="5">
        <f t="shared" si="169"/>
        <v>0</v>
      </c>
      <c r="O680" s="5">
        <f t="shared" si="170"/>
        <v>0</v>
      </c>
      <c r="P680" s="5">
        <f t="shared" si="171"/>
        <v>0</v>
      </c>
      <c r="Q680" s="5">
        <f t="shared" si="174"/>
        <v>2</v>
      </c>
      <c r="S680" s="5" t="str">
        <f t="shared" si="172"/>
        <v/>
      </c>
    </row>
    <row r="681" spans="1:19" x14ac:dyDescent="0.25">
      <c r="A681" s="5" cm="1">
        <f t="array" ref="A681">ROUNDDOWN(
_xlfn.IFS(R681="Crafted",
L681*K681*M681*P681*S681,
R681="Inorganic",
L681*I681*M681*(N681+O681+P681)*Q681*S681,
R681="Organic",
L681*J681*M681*(N681+O681+P681)*S681,
TRUE,0),2)</f>
        <v>0</v>
      </c>
      <c r="B681" s="5" t="str">
        <f t="shared" si="164"/>
        <v/>
      </c>
      <c r="E681" s="17">
        <v>0</v>
      </c>
      <c r="F681" s="17">
        <v>0</v>
      </c>
      <c r="G681" s="17">
        <v>0</v>
      </c>
      <c r="I681" s="5" t="str">
        <f t="shared" si="165"/>
        <v/>
      </c>
      <c r="J681" s="5" t="str">
        <f t="shared" si="166"/>
        <v/>
      </c>
      <c r="K681" s="5" t="str">
        <f t="shared" si="167"/>
        <v/>
      </c>
      <c r="L681" s="5" t="str">
        <f t="shared" si="168"/>
        <v/>
      </c>
      <c r="M681" s="5">
        <f t="shared" si="173"/>
        <v>1</v>
      </c>
      <c r="N681" s="5">
        <f t="shared" si="169"/>
        <v>0</v>
      </c>
      <c r="O681" s="5">
        <f t="shared" si="170"/>
        <v>0</v>
      </c>
      <c r="P681" s="5">
        <f t="shared" si="171"/>
        <v>0</v>
      </c>
      <c r="Q681" s="5">
        <f t="shared" si="174"/>
        <v>2</v>
      </c>
      <c r="S681" s="5" t="str">
        <f t="shared" si="172"/>
        <v/>
      </c>
    </row>
    <row r="682" spans="1:19" x14ac:dyDescent="0.25">
      <c r="A682" s="5" cm="1">
        <f t="array" ref="A682">ROUNDDOWN(
_xlfn.IFS(R682="Crafted",
L682*K682*M682*P682*S682,
R682="Inorganic",
L682*I682*M682*(N682+O682+P682)*Q682*S682,
R682="Organic",
L682*J682*M682*(N682+O682+P682)*S682,
TRUE,0),2)</f>
        <v>0</v>
      </c>
      <c r="B682" s="5" t="str">
        <f t="shared" si="164"/>
        <v/>
      </c>
      <c r="E682" s="17">
        <v>0</v>
      </c>
      <c r="F682" s="17">
        <v>0</v>
      </c>
      <c r="G682" s="17">
        <v>0</v>
      </c>
      <c r="I682" s="5" t="str">
        <f t="shared" si="165"/>
        <v/>
      </c>
      <c r="J682" s="5" t="str">
        <f t="shared" si="166"/>
        <v/>
      </c>
      <c r="K682" s="5" t="str">
        <f t="shared" si="167"/>
        <v/>
      </c>
      <c r="L682" s="5" t="str">
        <f t="shared" si="168"/>
        <v/>
      </c>
      <c r="M682" s="5">
        <f t="shared" si="173"/>
        <v>1</v>
      </c>
      <c r="N682" s="5">
        <f t="shared" si="169"/>
        <v>0</v>
      </c>
      <c r="O682" s="5">
        <f t="shared" si="170"/>
        <v>0</v>
      </c>
      <c r="P682" s="5">
        <f t="shared" si="171"/>
        <v>0</v>
      </c>
      <c r="Q682" s="5">
        <f t="shared" si="174"/>
        <v>2</v>
      </c>
      <c r="S682" s="5" t="str">
        <f t="shared" si="172"/>
        <v/>
      </c>
    </row>
    <row r="683" spans="1:19" x14ac:dyDescent="0.25">
      <c r="A683" s="5" cm="1">
        <f t="array" ref="A683">ROUNDDOWN(
_xlfn.IFS(R683="Crafted",
L683*K683*M683*P683*S683,
R683="Inorganic",
L683*I683*M683*(N683+O683+P683)*Q683*S683,
R683="Organic",
L683*J683*M683*(N683+O683+P683)*S683,
TRUE,0),2)</f>
        <v>0</v>
      </c>
      <c r="B683" s="5" t="str">
        <f t="shared" si="164"/>
        <v/>
      </c>
      <c r="E683" s="17">
        <v>0</v>
      </c>
      <c r="F683" s="17">
        <v>0</v>
      </c>
      <c r="G683" s="17">
        <v>0</v>
      </c>
      <c r="I683" s="5" t="str">
        <f t="shared" si="165"/>
        <v/>
      </c>
      <c r="J683" s="5" t="str">
        <f t="shared" si="166"/>
        <v/>
      </c>
      <c r="K683" s="5" t="str">
        <f t="shared" si="167"/>
        <v/>
      </c>
      <c r="L683" s="5" t="str">
        <f t="shared" si="168"/>
        <v/>
      </c>
      <c r="M683" s="5">
        <f t="shared" si="173"/>
        <v>1</v>
      </c>
      <c r="N683" s="5">
        <f t="shared" si="169"/>
        <v>0</v>
      </c>
      <c r="O683" s="5">
        <f t="shared" si="170"/>
        <v>0</v>
      </c>
      <c r="P683" s="5">
        <f t="shared" si="171"/>
        <v>0</v>
      </c>
      <c r="Q683" s="5">
        <f t="shared" si="174"/>
        <v>2</v>
      </c>
      <c r="S683" s="5" t="str">
        <f t="shared" si="172"/>
        <v/>
      </c>
    </row>
    <row r="684" spans="1:19" x14ac:dyDescent="0.25">
      <c r="A684" s="5" cm="1">
        <f t="array" ref="A684">ROUNDDOWN(
_xlfn.IFS(R684="Crafted",
L684*K684*M684*P684*S684,
R684="Inorganic",
L684*I684*M684*(N684+O684+P684)*Q684*S684,
R684="Organic",
L684*J684*M684*(N684+O684+P684)*S684,
TRUE,0),2)</f>
        <v>0</v>
      </c>
      <c r="B684" s="5" t="str">
        <f t="shared" si="164"/>
        <v/>
      </c>
      <c r="E684" s="17">
        <v>0</v>
      </c>
      <c r="F684" s="17">
        <v>0</v>
      </c>
      <c r="G684" s="17">
        <v>0</v>
      </c>
      <c r="I684" s="5" t="str">
        <f t="shared" si="165"/>
        <v/>
      </c>
      <c r="J684" s="5" t="str">
        <f t="shared" si="166"/>
        <v/>
      </c>
      <c r="K684" s="5" t="str">
        <f t="shared" si="167"/>
        <v/>
      </c>
      <c r="L684" s="5" t="str">
        <f t="shared" si="168"/>
        <v/>
      </c>
      <c r="M684" s="5">
        <f t="shared" si="173"/>
        <v>1</v>
      </c>
      <c r="N684" s="5">
        <f t="shared" si="169"/>
        <v>0</v>
      </c>
      <c r="O684" s="5">
        <f t="shared" si="170"/>
        <v>0</v>
      </c>
      <c r="P684" s="5">
        <f t="shared" si="171"/>
        <v>0</v>
      </c>
      <c r="Q684" s="5">
        <f t="shared" si="174"/>
        <v>2</v>
      </c>
      <c r="S684" s="5" t="str">
        <f t="shared" si="172"/>
        <v/>
      </c>
    </row>
    <row r="685" spans="1:19" x14ac:dyDescent="0.25">
      <c r="A685" s="5" cm="1">
        <f t="array" ref="A685">ROUNDDOWN(
_xlfn.IFS(R685="Crafted",
L685*K685*M685*P685*S685,
R685="Inorganic",
L685*I685*M685*(N685+O685+P685)*Q685*S685,
R685="Organic",
L685*J685*M685*(N685+O685+P685)*S685,
TRUE,0),2)</f>
        <v>0</v>
      </c>
      <c r="B685" s="5" t="str">
        <f t="shared" si="164"/>
        <v/>
      </c>
      <c r="E685" s="17">
        <v>0</v>
      </c>
      <c r="F685" s="17">
        <v>0</v>
      </c>
      <c r="G685" s="17">
        <v>0</v>
      </c>
      <c r="I685" s="5" t="str">
        <f t="shared" si="165"/>
        <v/>
      </c>
      <c r="J685" s="5" t="str">
        <f t="shared" si="166"/>
        <v/>
      </c>
      <c r="K685" s="5" t="str">
        <f t="shared" si="167"/>
        <v/>
      </c>
      <c r="L685" s="5" t="str">
        <f t="shared" si="168"/>
        <v/>
      </c>
      <c r="M685" s="5">
        <f t="shared" si="173"/>
        <v>1</v>
      </c>
      <c r="N685" s="5">
        <f t="shared" si="169"/>
        <v>0</v>
      </c>
      <c r="O685" s="5">
        <f t="shared" si="170"/>
        <v>0</v>
      </c>
      <c r="P685" s="5">
        <f t="shared" si="171"/>
        <v>0</v>
      </c>
      <c r="Q685" s="5">
        <f t="shared" si="174"/>
        <v>2</v>
      </c>
      <c r="S685" s="5" t="str">
        <f t="shared" si="172"/>
        <v/>
      </c>
    </row>
    <row r="686" spans="1:19" x14ac:dyDescent="0.25">
      <c r="A686" s="5" cm="1">
        <f t="array" ref="A686">ROUNDDOWN(
_xlfn.IFS(R686="Crafted",
L686*K686*M686*P686*S686,
R686="Inorganic",
L686*I686*M686*(N686+O686+P686)*Q686*S686,
R686="Organic",
L686*J686*M686*(N686+O686+P686)*S686,
TRUE,0),2)</f>
        <v>0</v>
      </c>
      <c r="B686" s="5" t="str">
        <f t="shared" si="164"/>
        <v/>
      </c>
      <c r="E686" s="17">
        <v>0</v>
      </c>
      <c r="F686" s="17">
        <v>0</v>
      </c>
      <c r="G686" s="17">
        <v>0</v>
      </c>
      <c r="I686" s="5" t="str">
        <f t="shared" si="165"/>
        <v/>
      </c>
      <c r="J686" s="5" t="str">
        <f t="shared" si="166"/>
        <v/>
      </c>
      <c r="K686" s="5" t="str">
        <f t="shared" si="167"/>
        <v/>
      </c>
      <c r="L686" s="5" t="str">
        <f t="shared" si="168"/>
        <v/>
      </c>
      <c r="M686" s="5">
        <f t="shared" si="173"/>
        <v>1</v>
      </c>
      <c r="N686" s="5">
        <f t="shared" si="169"/>
        <v>0</v>
      </c>
      <c r="O686" s="5">
        <f t="shared" si="170"/>
        <v>0</v>
      </c>
      <c r="P686" s="5">
        <f t="shared" si="171"/>
        <v>0</v>
      </c>
      <c r="Q686" s="5">
        <f t="shared" si="174"/>
        <v>2</v>
      </c>
      <c r="S686" s="5" t="str">
        <f t="shared" si="172"/>
        <v/>
      </c>
    </row>
    <row r="687" spans="1:19" x14ac:dyDescent="0.25">
      <c r="A687" s="5" cm="1">
        <f t="array" ref="A687">ROUNDDOWN(
_xlfn.IFS(R687="Crafted",
L687*K687*M687*P687*S687,
R687="Inorganic",
L687*I687*M687*(N687+O687+P687)*Q687*S687,
R687="Organic",
L687*J687*M687*(N687+O687+P687)*S687,
TRUE,0),2)</f>
        <v>0</v>
      </c>
      <c r="B687" s="5" t="str">
        <f t="shared" si="164"/>
        <v/>
      </c>
      <c r="E687" s="17">
        <v>0</v>
      </c>
      <c r="F687" s="17">
        <v>0</v>
      </c>
      <c r="G687" s="17">
        <v>0</v>
      </c>
      <c r="I687" s="5" t="str">
        <f t="shared" si="165"/>
        <v/>
      </c>
      <c r="J687" s="5" t="str">
        <f t="shared" si="166"/>
        <v/>
      </c>
      <c r="K687" s="5" t="str">
        <f t="shared" si="167"/>
        <v/>
      </c>
      <c r="L687" s="5" t="str">
        <f t="shared" si="168"/>
        <v/>
      </c>
      <c r="M687" s="5">
        <f t="shared" si="173"/>
        <v>1</v>
      </c>
      <c r="N687" s="5">
        <f t="shared" si="169"/>
        <v>0</v>
      </c>
      <c r="O687" s="5">
        <f t="shared" si="170"/>
        <v>0</v>
      </c>
      <c r="P687" s="5">
        <f t="shared" si="171"/>
        <v>0</v>
      </c>
      <c r="Q687" s="5">
        <f t="shared" si="174"/>
        <v>2</v>
      </c>
      <c r="S687" s="5" t="str">
        <f t="shared" si="172"/>
        <v/>
      </c>
    </row>
    <row r="688" spans="1:19" x14ac:dyDescent="0.25">
      <c r="A688" s="5" cm="1">
        <f t="array" ref="A688">ROUNDDOWN(
_xlfn.IFS(R688="Crafted",
L688*K688*M688*P688*S688,
R688="Inorganic",
L688*I688*M688*(N688+O688+P688)*Q688*S688,
R688="Organic",
L688*J688*M688*(N688+O688+P688)*S688,
TRUE,0),2)</f>
        <v>0</v>
      </c>
      <c r="B688" s="5" t="str">
        <f t="shared" si="164"/>
        <v/>
      </c>
      <c r="E688" s="17">
        <v>0</v>
      </c>
      <c r="F688" s="17">
        <v>0</v>
      </c>
      <c r="G688" s="17">
        <v>0</v>
      </c>
      <c r="I688" s="5" t="str">
        <f t="shared" si="165"/>
        <v/>
      </c>
      <c r="J688" s="5" t="str">
        <f t="shared" si="166"/>
        <v/>
      </c>
      <c r="K688" s="5" t="str">
        <f t="shared" si="167"/>
        <v/>
      </c>
      <c r="L688" s="5" t="str">
        <f t="shared" si="168"/>
        <v/>
      </c>
      <c r="M688" s="5">
        <f t="shared" si="173"/>
        <v>1</v>
      </c>
      <c r="N688" s="5">
        <f t="shared" si="169"/>
        <v>0</v>
      </c>
      <c r="O688" s="5">
        <f t="shared" si="170"/>
        <v>0</v>
      </c>
      <c r="P688" s="5">
        <f t="shared" si="171"/>
        <v>0</v>
      </c>
      <c r="Q688" s="5">
        <f t="shared" si="174"/>
        <v>2</v>
      </c>
      <c r="S688" s="5" t="str">
        <f t="shared" si="172"/>
        <v/>
      </c>
    </row>
    <row r="689" spans="1:19" x14ac:dyDescent="0.25">
      <c r="A689" s="5" cm="1">
        <f t="array" ref="A689">ROUNDDOWN(
_xlfn.IFS(R689="Crafted",
L689*K689*M689*P689*S689,
R689="Inorganic",
L689*I689*M689*(N689+O689+P689)*Q689*S689,
R689="Organic",
L689*J689*M689*(N689+O689+P689)*S689,
TRUE,0),2)</f>
        <v>0</v>
      </c>
      <c r="B689" s="5" t="str">
        <f t="shared" si="164"/>
        <v/>
      </c>
      <c r="E689" s="17">
        <v>0</v>
      </c>
      <c r="F689" s="17">
        <v>0</v>
      </c>
      <c r="G689" s="17">
        <v>0</v>
      </c>
      <c r="I689" s="5" t="str">
        <f t="shared" si="165"/>
        <v/>
      </c>
      <c r="J689" s="5" t="str">
        <f t="shared" si="166"/>
        <v/>
      </c>
      <c r="K689" s="5" t="str">
        <f t="shared" si="167"/>
        <v/>
      </c>
      <c r="L689" s="5" t="str">
        <f t="shared" si="168"/>
        <v/>
      </c>
      <c r="M689" s="5">
        <f t="shared" si="173"/>
        <v>1</v>
      </c>
      <c r="N689" s="5">
        <f t="shared" si="169"/>
        <v>0</v>
      </c>
      <c r="O689" s="5">
        <f t="shared" si="170"/>
        <v>0</v>
      </c>
      <c r="P689" s="5">
        <f t="shared" si="171"/>
        <v>0</v>
      </c>
      <c r="Q689" s="5">
        <f t="shared" si="174"/>
        <v>2</v>
      </c>
      <c r="S689" s="5" t="str">
        <f t="shared" si="172"/>
        <v/>
      </c>
    </row>
    <row r="690" spans="1:19" x14ac:dyDescent="0.25">
      <c r="A690" s="5" cm="1">
        <f t="array" ref="A690">ROUNDDOWN(
_xlfn.IFS(R690="Crafted",
L690*K690*M690*P690*S690,
R690="Inorganic",
L690*I690*M690*(N690+O690+P690)*Q690*S690,
R690="Organic",
L690*J690*M690*(N690+O690+P690)*S690,
TRUE,0),2)</f>
        <v>0</v>
      </c>
      <c r="B690" s="5" t="str">
        <f t="shared" si="164"/>
        <v/>
      </c>
      <c r="E690" s="17">
        <v>0</v>
      </c>
      <c r="F690" s="17">
        <v>0</v>
      </c>
      <c r="G690" s="17">
        <v>0</v>
      </c>
      <c r="I690" s="5" t="str">
        <f t="shared" si="165"/>
        <v/>
      </c>
      <c r="J690" s="5" t="str">
        <f t="shared" si="166"/>
        <v/>
      </c>
      <c r="K690" s="5" t="str">
        <f t="shared" si="167"/>
        <v/>
      </c>
      <c r="L690" s="5" t="str">
        <f t="shared" si="168"/>
        <v/>
      </c>
      <c r="M690" s="5">
        <f t="shared" si="173"/>
        <v>1</v>
      </c>
      <c r="N690" s="5">
        <f t="shared" si="169"/>
        <v>0</v>
      </c>
      <c r="O690" s="5">
        <f t="shared" si="170"/>
        <v>0</v>
      </c>
      <c r="P690" s="5">
        <f t="shared" si="171"/>
        <v>0</v>
      </c>
      <c r="Q690" s="5">
        <f t="shared" si="174"/>
        <v>2</v>
      </c>
      <c r="S690" s="5" t="str">
        <f t="shared" si="172"/>
        <v/>
      </c>
    </row>
    <row r="691" spans="1:19" x14ac:dyDescent="0.25">
      <c r="A691" s="5" cm="1">
        <f t="array" ref="A691">ROUNDDOWN(
_xlfn.IFS(R691="Crafted",
L691*K691*M691*P691*S691,
R691="Inorganic",
L691*I691*M691*(N691+O691+P691)*Q691*S691,
R691="Organic",
L691*J691*M691*(N691+O691+P691)*S691,
TRUE,0),2)</f>
        <v>0</v>
      </c>
      <c r="B691" s="5" t="str">
        <f t="shared" si="164"/>
        <v/>
      </c>
      <c r="E691" s="17">
        <v>0</v>
      </c>
      <c r="F691" s="17">
        <v>0</v>
      </c>
      <c r="G691" s="17">
        <v>0</v>
      </c>
      <c r="I691" s="5" t="str">
        <f t="shared" si="165"/>
        <v/>
      </c>
      <c r="J691" s="5" t="str">
        <f t="shared" si="166"/>
        <v/>
      </c>
      <c r="K691" s="5" t="str">
        <f t="shared" si="167"/>
        <v/>
      </c>
      <c r="L691" s="5" t="str">
        <f t="shared" si="168"/>
        <v/>
      </c>
      <c r="M691" s="5">
        <f t="shared" si="173"/>
        <v>1</v>
      </c>
      <c r="N691" s="5">
        <f t="shared" si="169"/>
        <v>0</v>
      </c>
      <c r="O691" s="5">
        <f t="shared" si="170"/>
        <v>0</v>
      </c>
      <c r="P691" s="5">
        <f t="shared" si="171"/>
        <v>0</v>
      </c>
      <c r="Q691" s="5">
        <f t="shared" si="174"/>
        <v>2</v>
      </c>
      <c r="S691" s="5" t="str">
        <f t="shared" si="172"/>
        <v/>
      </c>
    </row>
    <row r="692" spans="1:19" x14ac:dyDescent="0.25">
      <c r="A692" s="5" cm="1">
        <f t="array" ref="A692">ROUNDDOWN(
_xlfn.IFS(R692="Crafted",
L692*K692*M692*P692*S692,
R692="Inorganic",
L692*I692*M692*(N692+O692+P692)*Q692*S692,
R692="Organic",
L692*J692*M692*(N692+O692+P692)*S692,
TRUE,0),2)</f>
        <v>0</v>
      </c>
      <c r="B692" s="5" t="str">
        <f t="shared" si="164"/>
        <v/>
      </c>
      <c r="E692" s="17">
        <v>0</v>
      </c>
      <c r="F692" s="17">
        <v>0</v>
      </c>
      <c r="G692" s="17">
        <v>0</v>
      </c>
      <c r="I692" s="5" t="str">
        <f t="shared" si="165"/>
        <v/>
      </c>
      <c r="J692" s="5" t="str">
        <f t="shared" si="166"/>
        <v/>
      </c>
      <c r="K692" s="5" t="str">
        <f t="shared" si="167"/>
        <v/>
      </c>
      <c r="L692" s="5" t="str">
        <f t="shared" si="168"/>
        <v/>
      </c>
      <c r="M692" s="5">
        <f t="shared" si="173"/>
        <v>1</v>
      </c>
      <c r="N692" s="5">
        <f t="shared" si="169"/>
        <v>0</v>
      </c>
      <c r="O692" s="5">
        <f t="shared" si="170"/>
        <v>0</v>
      </c>
      <c r="P692" s="5">
        <f t="shared" si="171"/>
        <v>0</v>
      </c>
      <c r="Q692" s="5">
        <f t="shared" si="174"/>
        <v>2</v>
      </c>
      <c r="S692" s="5" t="str">
        <f t="shared" si="172"/>
        <v/>
      </c>
    </row>
    <row r="693" spans="1:19" x14ac:dyDescent="0.25">
      <c r="A693" s="5" cm="1">
        <f t="array" ref="A693">ROUNDDOWN(
_xlfn.IFS(R693="Crafted",
L693*K693*M693*P693*S693,
R693="Inorganic",
L693*I693*M693*(N693+O693+P693)*Q693*S693,
R693="Organic",
L693*J693*M693*(N693+O693+P693)*S693,
TRUE,0),2)</f>
        <v>0</v>
      </c>
      <c r="B693" s="5" t="str">
        <f t="shared" si="164"/>
        <v/>
      </c>
      <c r="E693" s="17">
        <v>0</v>
      </c>
      <c r="F693" s="17">
        <v>0</v>
      </c>
      <c r="G693" s="17">
        <v>0</v>
      </c>
      <c r="I693" s="5" t="str">
        <f t="shared" si="165"/>
        <v/>
      </c>
      <c r="J693" s="5" t="str">
        <f t="shared" si="166"/>
        <v/>
      </c>
      <c r="K693" s="5" t="str">
        <f t="shared" si="167"/>
        <v/>
      </c>
      <c r="L693" s="5" t="str">
        <f t="shared" si="168"/>
        <v/>
      </c>
      <c r="M693" s="5">
        <f t="shared" si="173"/>
        <v>1</v>
      </c>
      <c r="N693" s="5">
        <f t="shared" si="169"/>
        <v>0</v>
      </c>
      <c r="O693" s="5">
        <f t="shared" si="170"/>
        <v>0</v>
      </c>
      <c r="P693" s="5">
        <f t="shared" si="171"/>
        <v>0</v>
      </c>
      <c r="Q693" s="5">
        <f t="shared" si="174"/>
        <v>2</v>
      </c>
      <c r="S693" s="5" t="str">
        <f t="shared" si="172"/>
        <v/>
      </c>
    </row>
    <row r="694" spans="1:19" x14ac:dyDescent="0.25">
      <c r="A694" s="5" cm="1">
        <f t="array" ref="A694">ROUNDDOWN(
_xlfn.IFS(R694="Crafted",
L694*K694*M694*P694*S694,
R694="Inorganic",
L694*I694*M694*(N694+O694+P694)*Q694*S694,
R694="Organic",
L694*J694*M694*(N694+O694+P694)*S694,
TRUE,0),2)</f>
        <v>0</v>
      </c>
      <c r="B694" s="5" t="str">
        <f t="shared" si="164"/>
        <v/>
      </c>
      <c r="E694" s="17">
        <v>0</v>
      </c>
      <c r="F694" s="17">
        <v>0</v>
      </c>
      <c r="G694" s="17">
        <v>0</v>
      </c>
      <c r="I694" s="5" t="str">
        <f t="shared" si="165"/>
        <v/>
      </c>
      <c r="J694" s="5" t="str">
        <f t="shared" si="166"/>
        <v/>
      </c>
      <c r="K694" s="5" t="str">
        <f t="shared" si="167"/>
        <v/>
      </c>
      <c r="L694" s="5" t="str">
        <f t="shared" si="168"/>
        <v/>
      </c>
      <c r="M694" s="5">
        <f t="shared" si="173"/>
        <v>1</v>
      </c>
      <c r="N694" s="5">
        <f t="shared" si="169"/>
        <v>0</v>
      </c>
      <c r="O694" s="5">
        <f t="shared" si="170"/>
        <v>0</v>
      </c>
      <c r="P694" s="5">
        <f t="shared" si="171"/>
        <v>0</v>
      </c>
      <c r="Q694" s="5">
        <f t="shared" si="174"/>
        <v>2</v>
      </c>
      <c r="S694" s="5" t="str">
        <f t="shared" si="172"/>
        <v/>
      </c>
    </row>
    <row r="695" spans="1:19" x14ac:dyDescent="0.25">
      <c r="A695" s="5" cm="1">
        <f t="array" ref="A695">ROUNDDOWN(
_xlfn.IFS(R695="Crafted",
L695*K695*M695*P695*S695,
R695="Inorganic",
L695*I695*M695*(N695+O695+P695)*Q695*S695,
R695="Organic",
L695*J695*M695*(N695+O695+P695)*S695,
TRUE,0),2)</f>
        <v>0</v>
      </c>
      <c r="B695" s="5" t="str">
        <f t="shared" si="164"/>
        <v/>
      </c>
      <c r="E695" s="17">
        <v>0</v>
      </c>
      <c r="F695" s="17">
        <v>0</v>
      </c>
      <c r="G695" s="17">
        <v>0</v>
      </c>
      <c r="I695" s="5" t="str">
        <f t="shared" si="165"/>
        <v/>
      </c>
      <c r="J695" s="5" t="str">
        <f t="shared" si="166"/>
        <v/>
      </c>
      <c r="K695" s="5" t="str">
        <f t="shared" si="167"/>
        <v/>
      </c>
      <c r="L695" s="5" t="str">
        <f t="shared" si="168"/>
        <v/>
      </c>
      <c r="M695" s="5">
        <f t="shared" si="173"/>
        <v>1</v>
      </c>
      <c r="N695" s="5">
        <f t="shared" si="169"/>
        <v>0</v>
      </c>
      <c r="O695" s="5">
        <f t="shared" si="170"/>
        <v>0</v>
      </c>
      <c r="P695" s="5">
        <f t="shared" si="171"/>
        <v>0</v>
      </c>
      <c r="Q695" s="5">
        <f t="shared" si="174"/>
        <v>2</v>
      </c>
      <c r="S695" s="5" t="str">
        <f t="shared" si="172"/>
        <v/>
      </c>
    </row>
    <row r="696" spans="1:19" x14ac:dyDescent="0.25">
      <c r="A696" s="5" cm="1">
        <f t="array" ref="A696">ROUNDDOWN(
_xlfn.IFS(R696="Crafted",
L696*K696*M696*P696*S696,
R696="Inorganic",
L696*I696*M696*(N696+O696+P696)*Q696*S696,
R696="Organic",
L696*J696*M696*(N696+O696+P696)*S696,
TRUE,0),2)</f>
        <v>0</v>
      </c>
      <c r="B696" s="5" t="str">
        <f t="shared" si="164"/>
        <v/>
      </c>
      <c r="E696" s="17">
        <v>0</v>
      </c>
      <c r="F696" s="17">
        <v>0</v>
      </c>
      <c r="G696" s="17">
        <v>0</v>
      </c>
      <c r="I696" s="5" t="str">
        <f t="shared" si="165"/>
        <v/>
      </c>
      <c r="J696" s="5" t="str">
        <f t="shared" si="166"/>
        <v/>
      </c>
      <c r="K696" s="5" t="str">
        <f t="shared" si="167"/>
        <v/>
      </c>
      <c r="L696" s="5" t="str">
        <f t="shared" si="168"/>
        <v/>
      </c>
      <c r="M696" s="5">
        <f t="shared" si="173"/>
        <v>1</v>
      </c>
      <c r="N696" s="5">
        <f t="shared" si="169"/>
        <v>0</v>
      </c>
      <c r="O696" s="5">
        <f t="shared" si="170"/>
        <v>0</v>
      </c>
      <c r="P696" s="5">
        <f t="shared" si="171"/>
        <v>0</v>
      </c>
      <c r="Q696" s="5">
        <f t="shared" si="174"/>
        <v>2</v>
      </c>
      <c r="S696" s="5" t="str">
        <f t="shared" si="172"/>
        <v/>
      </c>
    </row>
    <row r="697" spans="1:19" x14ac:dyDescent="0.25">
      <c r="A697" s="5" cm="1">
        <f t="array" ref="A697">ROUNDDOWN(
_xlfn.IFS(R697="Crafted",
L697*K697*M697*P697*S697,
R697="Inorganic",
L697*I697*M697*(N697+O697+P697)*Q697*S697,
R697="Organic",
L697*J697*M697*(N697+O697+P697)*S697,
TRUE,0),2)</f>
        <v>0</v>
      </c>
      <c r="B697" s="5" t="str">
        <f t="shared" si="164"/>
        <v/>
      </c>
      <c r="E697" s="17">
        <v>0</v>
      </c>
      <c r="F697" s="17">
        <v>0</v>
      </c>
      <c r="G697" s="17">
        <v>0</v>
      </c>
      <c r="I697" s="5" t="str">
        <f t="shared" si="165"/>
        <v/>
      </c>
      <c r="J697" s="5" t="str">
        <f t="shared" si="166"/>
        <v/>
      </c>
      <c r="K697" s="5" t="str">
        <f t="shared" si="167"/>
        <v/>
      </c>
      <c r="L697" s="5" t="str">
        <f t="shared" si="168"/>
        <v/>
      </c>
      <c r="M697" s="5">
        <f t="shared" si="173"/>
        <v>1</v>
      </c>
      <c r="N697" s="5">
        <f t="shared" si="169"/>
        <v>0</v>
      </c>
      <c r="O697" s="5">
        <f t="shared" si="170"/>
        <v>0</v>
      </c>
      <c r="P697" s="5">
        <f t="shared" si="171"/>
        <v>0</v>
      </c>
      <c r="Q697" s="5">
        <f t="shared" si="174"/>
        <v>2</v>
      </c>
      <c r="S697" s="5" t="str">
        <f t="shared" si="172"/>
        <v/>
      </c>
    </row>
    <row r="698" spans="1:19" x14ac:dyDescent="0.25">
      <c r="A698" s="5" cm="1">
        <f t="array" ref="A698">ROUNDDOWN(
_xlfn.IFS(R698="Crafted",
L698*K698*M698*P698*S698,
R698="Inorganic",
L698*I698*M698*(N698+O698+P698)*Q698*S698,
R698="Organic",
L698*J698*M698*(N698+O698+P698)*S698,
TRUE,0),2)</f>
        <v>0</v>
      </c>
      <c r="B698" s="5" t="str">
        <f t="shared" si="164"/>
        <v/>
      </c>
      <c r="E698" s="17">
        <v>0</v>
      </c>
      <c r="F698" s="17">
        <v>0</v>
      </c>
      <c r="G698" s="17">
        <v>0</v>
      </c>
      <c r="I698" s="5" t="str">
        <f t="shared" si="165"/>
        <v/>
      </c>
      <c r="J698" s="5" t="str">
        <f t="shared" si="166"/>
        <v/>
      </c>
      <c r="K698" s="5" t="str">
        <f t="shared" si="167"/>
        <v/>
      </c>
      <c r="L698" s="5" t="str">
        <f t="shared" si="168"/>
        <v/>
      </c>
      <c r="M698" s="5">
        <f t="shared" si="173"/>
        <v>1</v>
      </c>
      <c r="N698" s="5">
        <f t="shared" si="169"/>
        <v>0</v>
      </c>
      <c r="O698" s="5">
        <f t="shared" si="170"/>
        <v>0</v>
      </c>
      <c r="P698" s="5">
        <f t="shared" si="171"/>
        <v>0</v>
      </c>
      <c r="Q698" s="5">
        <f t="shared" si="174"/>
        <v>2</v>
      </c>
      <c r="S698" s="5" t="str">
        <f t="shared" si="172"/>
        <v/>
      </c>
    </row>
    <row r="699" spans="1:19" x14ac:dyDescent="0.25">
      <c r="A699" s="5" cm="1">
        <f t="array" ref="A699">ROUNDDOWN(
_xlfn.IFS(R699="Crafted",
L699*K699*M699*P699*S699,
R699="Inorganic",
L699*I699*M699*(N699+O699+P699)*Q699*S699,
R699="Organic",
L699*J699*M699*(N699+O699+P699)*S699,
TRUE,0),2)</f>
        <v>0</v>
      </c>
      <c r="B699" s="5" t="str">
        <f t="shared" si="164"/>
        <v/>
      </c>
      <c r="E699" s="17">
        <v>0</v>
      </c>
      <c r="F699" s="17">
        <v>0</v>
      </c>
      <c r="G699" s="17">
        <v>0</v>
      </c>
      <c r="I699" s="5" t="str">
        <f t="shared" si="165"/>
        <v/>
      </c>
      <c r="J699" s="5" t="str">
        <f t="shared" si="166"/>
        <v/>
      </c>
      <c r="K699" s="5" t="str">
        <f t="shared" si="167"/>
        <v/>
      </c>
      <c r="L699" s="5" t="str">
        <f t="shared" si="168"/>
        <v/>
      </c>
      <c r="M699" s="5">
        <f t="shared" si="173"/>
        <v>1</v>
      </c>
      <c r="N699" s="5">
        <f t="shared" si="169"/>
        <v>0</v>
      </c>
      <c r="O699" s="5">
        <f t="shared" si="170"/>
        <v>0</v>
      </c>
      <c r="P699" s="5">
        <f t="shared" si="171"/>
        <v>0</v>
      </c>
      <c r="Q699" s="5">
        <f t="shared" si="174"/>
        <v>2</v>
      </c>
      <c r="S699" s="5" t="str">
        <f t="shared" si="172"/>
        <v/>
      </c>
    </row>
    <row r="700" spans="1:19" x14ac:dyDescent="0.25">
      <c r="A700" s="5" cm="1">
        <f t="array" ref="A700">ROUNDDOWN(
_xlfn.IFS(R700="Crafted",
L700*K700*M700*P700*S700,
R700="Inorganic",
L700*I700*M700*(N700+O700+P700)*Q700*S700,
R700="Organic",
L700*J700*M700*(N700+O700+P700)*S700,
TRUE,0),2)</f>
        <v>0</v>
      </c>
      <c r="B700" s="5" t="str">
        <f t="shared" si="164"/>
        <v/>
      </c>
      <c r="E700" s="17">
        <v>0</v>
      </c>
      <c r="F700" s="17">
        <v>0</v>
      </c>
      <c r="G700" s="17">
        <v>0</v>
      </c>
      <c r="I700" s="5" t="str">
        <f t="shared" si="165"/>
        <v/>
      </c>
      <c r="J700" s="5" t="str">
        <f t="shared" si="166"/>
        <v/>
      </c>
      <c r="K700" s="5" t="str">
        <f t="shared" si="167"/>
        <v/>
      </c>
      <c r="L700" s="5" t="str">
        <f t="shared" si="168"/>
        <v/>
      </c>
      <c r="M700" s="5">
        <f t="shared" si="173"/>
        <v>1</v>
      </c>
      <c r="N700" s="5">
        <f t="shared" si="169"/>
        <v>0</v>
      </c>
      <c r="O700" s="5">
        <f t="shared" si="170"/>
        <v>0</v>
      </c>
      <c r="P700" s="5">
        <f t="shared" si="171"/>
        <v>0</v>
      </c>
      <c r="Q700" s="5">
        <f t="shared" si="174"/>
        <v>2</v>
      </c>
      <c r="S700" s="5" t="str">
        <f t="shared" si="172"/>
        <v/>
      </c>
    </row>
    <row r="701" spans="1:19" x14ac:dyDescent="0.25">
      <c r="A701" s="5" cm="1">
        <f t="array" ref="A701">ROUNDDOWN(
_xlfn.IFS(R701="Crafted",
L701*K701*M701*P701*S701,
R701="Inorganic",
L701*I701*M701*(N701+O701+P701)*Q701*S701,
R701="Organic",
L701*J701*M701*(N701+O701+P701)*S701,
TRUE,0),2)</f>
        <v>0</v>
      </c>
      <c r="B701" s="5" t="str">
        <f t="shared" si="164"/>
        <v/>
      </c>
      <c r="E701" s="17">
        <v>0</v>
      </c>
      <c r="F701" s="17">
        <v>0</v>
      </c>
      <c r="G701" s="17">
        <v>0</v>
      </c>
      <c r="I701" s="5" t="str">
        <f t="shared" si="165"/>
        <v/>
      </c>
      <c r="J701" s="5" t="str">
        <f t="shared" si="166"/>
        <v/>
      </c>
      <c r="K701" s="5" t="str">
        <f t="shared" si="167"/>
        <v/>
      </c>
      <c r="L701" s="5" t="str">
        <f t="shared" si="168"/>
        <v/>
      </c>
      <c r="M701" s="5">
        <f t="shared" si="173"/>
        <v>1</v>
      </c>
      <c r="N701" s="5">
        <f t="shared" si="169"/>
        <v>0</v>
      </c>
      <c r="O701" s="5">
        <f t="shared" si="170"/>
        <v>0</v>
      </c>
      <c r="P701" s="5">
        <f t="shared" si="171"/>
        <v>0</v>
      </c>
      <c r="Q701" s="5">
        <f t="shared" si="174"/>
        <v>2</v>
      </c>
      <c r="S701" s="5" t="str">
        <f t="shared" si="172"/>
        <v/>
      </c>
    </row>
    <row r="702" spans="1:19" x14ac:dyDescent="0.25">
      <c r="A702" s="5" cm="1">
        <f t="array" ref="A702">ROUNDDOWN(
_xlfn.IFS(R702="Crafted",
L702*K702*M702*P702*S702,
R702="Inorganic",
L702*I702*M702*(N702+O702+P702)*Q702*S702,
R702="Organic",
L702*J702*M702*(N702+O702+P702)*S702,
TRUE,0),2)</f>
        <v>0</v>
      </c>
      <c r="B702" s="5" t="str">
        <f t="shared" si="164"/>
        <v/>
      </c>
      <c r="E702" s="17">
        <v>0</v>
      </c>
      <c r="F702" s="17">
        <v>0</v>
      </c>
      <c r="G702" s="17">
        <v>0</v>
      </c>
      <c r="I702" s="5" t="str">
        <f t="shared" si="165"/>
        <v/>
      </c>
      <c r="J702" s="5" t="str">
        <f t="shared" si="166"/>
        <v/>
      </c>
      <c r="K702" s="5" t="str">
        <f t="shared" si="167"/>
        <v/>
      </c>
      <c r="L702" s="5" t="str">
        <f t="shared" si="168"/>
        <v/>
      </c>
      <c r="M702" s="5">
        <f t="shared" si="173"/>
        <v>1</v>
      </c>
      <c r="N702" s="5">
        <f t="shared" si="169"/>
        <v>0</v>
      </c>
      <c r="O702" s="5">
        <f t="shared" si="170"/>
        <v>0</v>
      </c>
      <c r="P702" s="5">
        <f t="shared" si="171"/>
        <v>0</v>
      </c>
      <c r="Q702" s="5">
        <f t="shared" si="174"/>
        <v>2</v>
      </c>
      <c r="S702" s="5" t="str">
        <f t="shared" si="172"/>
        <v/>
      </c>
    </row>
    <row r="703" spans="1:19" x14ac:dyDescent="0.25">
      <c r="A703" s="5" cm="1">
        <f t="array" ref="A703">ROUNDDOWN(
_xlfn.IFS(R703="Crafted",
L703*K703*M703*P703*S703,
R703="Inorganic",
L703*I703*M703*(N703+O703+P703)*Q703*S703,
R703="Organic",
L703*J703*M703*(N703+O703+P703)*S703,
TRUE,0),2)</f>
        <v>0</v>
      </c>
      <c r="B703" s="5" t="str">
        <f t="shared" si="164"/>
        <v/>
      </c>
      <c r="E703" s="17">
        <v>0</v>
      </c>
      <c r="F703" s="17">
        <v>0</v>
      </c>
      <c r="G703" s="17">
        <v>0</v>
      </c>
      <c r="I703" s="5" t="str">
        <f t="shared" si="165"/>
        <v/>
      </c>
      <c r="J703" s="5" t="str">
        <f t="shared" si="166"/>
        <v/>
      </c>
      <c r="K703" s="5" t="str">
        <f t="shared" si="167"/>
        <v/>
      </c>
      <c r="L703" s="5" t="str">
        <f t="shared" si="168"/>
        <v/>
      </c>
      <c r="M703" s="5">
        <f t="shared" si="173"/>
        <v>1</v>
      </c>
      <c r="N703" s="5">
        <f t="shared" si="169"/>
        <v>0</v>
      </c>
      <c r="O703" s="5">
        <f t="shared" si="170"/>
        <v>0</v>
      </c>
      <c r="P703" s="5">
        <f t="shared" si="171"/>
        <v>0</v>
      </c>
      <c r="Q703" s="5">
        <f t="shared" si="174"/>
        <v>2</v>
      </c>
      <c r="S703" s="5" t="str">
        <f t="shared" si="172"/>
        <v/>
      </c>
    </row>
    <row r="704" spans="1:19" x14ac:dyDescent="0.25">
      <c r="A704" s="5" cm="1">
        <f t="array" ref="A704">ROUNDDOWN(
_xlfn.IFS(R704="Crafted",
L704*K704*M704*P704*S704,
R704="Inorganic",
L704*I704*M704*(N704+O704+P704)*Q704*S704,
R704="Organic",
L704*J704*M704*(N704+O704+P704)*S704,
TRUE,0),2)</f>
        <v>0</v>
      </c>
      <c r="B704" s="5" t="str">
        <f t="shared" si="164"/>
        <v/>
      </c>
      <c r="E704" s="17">
        <v>0</v>
      </c>
      <c r="F704" s="17">
        <v>0</v>
      </c>
      <c r="G704" s="17">
        <v>0</v>
      </c>
      <c r="I704" s="5" t="str">
        <f t="shared" si="165"/>
        <v/>
      </c>
      <c r="J704" s="5" t="str">
        <f t="shared" si="166"/>
        <v/>
      </c>
      <c r="K704" s="5" t="str">
        <f t="shared" si="167"/>
        <v/>
      </c>
      <c r="L704" s="5" t="str">
        <f t="shared" si="168"/>
        <v/>
      </c>
      <c r="M704" s="5">
        <f t="shared" si="173"/>
        <v>1</v>
      </c>
      <c r="N704" s="5">
        <f t="shared" si="169"/>
        <v>0</v>
      </c>
      <c r="O704" s="5">
        <f t="shared" si="170"/>
        <v>0</v>
      </c>
      <c r="P704" s="5">
        <f t="shared" si="171"/>
        <v>0</v>
      </c>
      <c r="Q704" s="5">
        <f t="shared" si="174"/>
        <v>2</v>
      </c>
      <c r="S704" s="5" t="str">
        <f t="shared" si="172"/>
        <v/>
      </c>
    </row>
    <row r="705" spans="1:19" x14ac:dyDescent="0.25">
      <c r="A705" s="5" cm="1">
        <f t="array" ref="A705">ROUNDDOWN(
_xlfn.IFS(R705="Crafted",
L705*K705*M705*P705*S705,
R705="Inorganic",
L705*I705*M705*(N705+O705+P705)*Q705*S705,
R705="Organic",
L705*J705*M705*(N705+O705+P705)*S705,
TRUE,0),2)</f>
        <v>0</v>
      </c>
      <c r="B705" s="5" t="str">
        <f t="shared" si="164"/>
        <v/>
      </c>
      <c r="E705" s="17">
        <v>0</v>
      </c>
      <c r="F705" s="17">
        <v>0</v>
      </c>
      <c r="G705" s="17">
        <v>0</v>
      </c>
      <c r="I705" s="5" t="str">
        <f t="shared" si="165"/>
        <v/>
      </c>
      <c r="J705" s="5" t="str">
        <f t="shared" si="166"/>
        <v/>
      </c>
      <c r="K705" s="5" t="str">
        <f t="shared" si="167"/>
        <v/>
      </c>
      <c r="L705" s="5" t="str">
        <f t="shared" si="168"/>
        <v/>
      </c>
      <c r="M705" s="5">
        <f t="shared" si="173"/>
        <v>1</v>
      </c>
      <c r="N705" s="5">
        <f t="shared" si="169"/>
        <v>0</v>
      </c>
      <c r="O705" s="5">
        <f t="shared" si="170"/>
        <v>0</v>
      </c>
      <c r="P705" s="5">
        <f t="shared" si="171"/>
        <v>0</v>
      </c>
      <c r="Q705" s="5">
        <f t="shared" si="174"/>
        <v>2</v>
      </c>
      <c r="S705" s="5" t="str">
        <f t="shared" si="172"/>
        <v/>
      </c>
    </row>
    <row r="706" spans="1:19" x14ac:dyDescent="0.25">
      <c r="A706" s="5" cm="1">
        <f t="array" ref="A706">ROUNDDOWN(
_xlfn.IFS(R706="Crafted",
L706*K706*M706*P706*S706,
R706="Inorganic",
L706*I706*M706*(N706+O706+P706)*Q706*S706,
R706="Organic",
L706*J706*M706*(N706+O706+P706)*S706,
TRUE,0),2)</f>
        <v>0</v>
      </c>
      <c r="B706" s="5" t="str">
        <f t="shared" si="164"/>
        <v/>
      </c>
      <c r="E706" s="17">
        <v>0</v>
      </c>
      <c r="F706" s="17">
        <v>0</v>
      </c>
      <c r="G706" s="17">
        <v>0</v>
      </c>
      <c r="I706" s="5" t="str">
        <f t="shared" si="165"/>
        <v/>
      </c>
      <c r="J706" s="5" t="str">
        <f t="shared" si="166"/>
        <v/>
      </c>
      <c r="K706" s="5" t="str">
        <f t="shared" si="167"/>
        <v/>
      </c>
      <c r="L706" s="5" t="str">
        <f t="shared" si="168"/>
        <v/>
      </c>
      <c r="M706" s="5">
        <f t="shared" si="173"/>
        <v>1</v>
      </c>
      <c r="N706" s="5">
        <f t="shared" si="169"/>
        <v>0</v>
      </c>
      <c r="O706" s="5">
        <f t="shared" si="170"/>
        <v>0</v>
      </c>
      <c r="P706" s="5">
        <f t="shared" si="171"/>
        <v>0</v>
      </c>
      <c r="Q706" s="5">
        <f t="shared" si="174"/>
        <v>2</v>
      </c>
      <c r="S706" s="5" t="str">
        <f t="shared" si="172"/>
        <v/>
      </c>
    </row>
    <row r="707" spans="1:19" x14ac:dyDescent="0.25">
      <c r="A707" s="5" cm="1">
        <f t="array" ref="A707">ROUNDDOWN(
_xlfn.IFS(R707="Crafted",
L707*K707*M707*P707*S707,
R707="Inorganic",
L707*I707*M707*(N707+O707+P707)*Q707*S707,
R707="Organic",
L707*J707*M707*(N707+O707+P707)*S707,
TRUE,0),2)</f>
        <v>0</v>
      </c>
      <c r="B707" s="5" t="str">
        <f t="shared" si="164"/>
        <v/>
      </c>
      <c r="E707" s="17">
        <v>0</v>
      </c>
      <c r="F707" s="17">
        <v>0</v>
      </c>
      <c r="G707" s="17">
        <v>0</v>
      </c>
      <c r="I707" s="5" t="str">
        <f t="shared" si="165"/>
        <v/>
      </c>
      <c r="J707" s="5" t="str">
        <f t="shared" si="166"/>
        <v/>
      </c>
      <c r="K707" s="5" t="str">
        <f t="shared" si="167"/>
        <v/>
      </c>
      <c r="L707" s="5" t="str">
        <f t="shared" si="168"/>
        <v/>
      </c>
      <c r="M707" s="5">
        <f t="shared" si="173"/>
        <v>1</v>
      </c>
      <c r="N707" s="5">
        <f t="shared" si="169"/>
        <v>0</v>
      </c>
      <c r="O707" s="5">
        <f t="shared" si="170"/>
        <v>0</v>
      </c>
      <c r="P707" s="5">
        <f t="shared" si="171"/>
        <v>0</v>
      </c>
      <c r="Q707" s="5">
        <f t="shared" si="174"/>
        <v>2</v>
      </c>
      <c r="S707" s="5" t="str">
        <f t="shared" si="172"/>
        <v/>
      </c>
    </row>
    <row r="708" spans="1:19" x14ac:dyDescent="0.25">
      <c r="A708" s="5" cm="1">
        <f t="array" ref="A708">ROUNDDOWN(
_xlfn.IFS(R708="Crafted",
L708*K708*M708*P708*S708,
R708="Inorganic",
L708*I708*M708*(N708+O708+P708)*Q708*S708,
R708="Organic",
L708*J708*M708*(N708+O708+P708)*S708,
TRUE,0),2)</f>
        <v>0</v>
      </c>
      <c r="B708" s="5" t="str">
        <f t="shared" ref="B708:B771" si="175">IF(D708="","",VLOOKUP(D708,resource_list,7,FALSE))</f>
        <v/>
      </c>
      <c r="E708" s="17">
        <v>0</v>
      </c>
      <c r="F708" s="17">
        <v>0</v>
      </c>
      <c r="G708" s="17">
        <v>0</v>
      </c>
      <c r="I708" s="5" t="str">
        <f t="shared" ref="I708:I771" si="176">IF($C708="","",IF(VLOOKUP($C708,locations_outposts,5,FALSE)&gt;0, 1.1^VLOOKUP($C708,locations_outposts,5,FALSE),1))</f>
        <v/>
      </c>
      <c r="J708" s="5" t="str">
        <f t="shared" ref="J708:J771" si="177">IF($C708="","",IF(VLOOKUP($C708,locations_outposts,6,FALSE)&gt;0, 1.1^VLOOKUP($C708,locations_outposts,6,FALSE),1))</f>
        <v/>
      </c>
      <c r="K708" s="5" t="str">
        <f t="shared" ref="K708:K771" si="178">IF($C708="","",IF(VLOOKUP($C708,locations_outposts,7,FALSE)&gt;0, 1.1^VLOOKUP($C708,locations_outposts,7,FALSE),1))</f>
        <v/>
      </c>
      <c r="L708" s="5" t="str">
        <f t="shared" ref="L708:L771" si="179">IF($C708="","",IF(VLOOKUP($C708,locations_outposts,8,FALSE)&gt;0, 1.05^VLOOKUP($C708,locations_outposts,8,FALSE),1))</f>
        <v/>
      </c>
      <c r="M708" s="5">
        <f t="shared" si="173"/>
        <v>1</v>
      </c>
      <c r="N708" s="5">
        <f t="shared" ref="N708:N771" si="180">IF(D708="",0,VLOOKUP(D708,resource_list,2,FALSE)*E708)</f>
        <v>0</v>
      </c>
      <c r="O708" s="5">
        <f t="shared" ref="O708:O771" si="181">IF(D708="",0,VLOOKUP(D708,resource_list,3,FALSE)*F708)</f>
        <v>0</v>
      </c>
      <c r="P708" s="5">
        <f t="shared" ref="P708:P771" si="182">IF(D708="",0,VLOOKUP(D708,resource_list,4,FALSE)*G708)</f>
        <v>0</v>
      </c>
      <c r="Q708" s="5">
        <f t="shared" si="174"/>
        <v>2</v>
      </c>
      <c r="S708" s="5" t="str">
        <f t="shared" ref="S708:S771" si="183">IF(C708="", "",  IF(VLOOKUP(C708,locations_outposts,9,FALSE)="No", 1, 1.1))</f>
        <v/>
      </c>
    </row>
    <row r="709" spans="1:19" x14ac:dyDescent="0.25">
      <c r="A709" s="5" cm="1">
        <f t="array" ref="A709">ROUNDDOWN(
_xlfn.IFS(R709="Crafted",
L709*K709*M709*P709*S709,
R709="Inorganic",
L709*I709*M709*(N709+O709+P709)*Q709*S709,
R709="Organic",
L709*J709*M709*(N709+O709+P709)*S709,
TRUE,0),2)</f>
        <v>0</v>
      </c>
      <c r="B709" s="5" t="str">
        <f t="shared" si="175"/>
        <v/>
      </c>
      <c r="E709" s="17">
        <v>0</v>
      </c>
      <c r="F709" s="17">
        <v>0</v>
      </c>
      <c r="G709" s="17">
        <v>0</v>
      </c>
      <c r="I709" s="5" t="str">
        <f t="shared" si="176"/>
        <v/>
      </c>
      <c r="J709" s="5" t="str">
        <f t="shared" si="177"/>
        <v/>
      </c>
      <c r="K709" s="5" t="str">
        <f t="shared" si="178"/>
        <v/>
      </c>
      <c r="L709" s="5" t="str">
        <f t="shared" si="179"/>
        <v/>
      </c>
      <c r="M709" s="5">
        <f t="shared" si="173"/>
        <v>1</v>
      </c>
      <c r="N709" s="5">
        <f t="shared" si="180"/>
        <v>0</v>
      </c>
      <c r="O709" s="5">
        <f t="shared" si="181"/>
        <v>0</v>
      </c>
      <c r="P709" s="5">
        <f t="shared" si="182"/>
        <v>0</v>
      </c>
      <c r="Q709" s="5">
        <f t="shared" si="174"/>
        <v>2</v>
      </c>
      <c r="S709" s="5" t="str">
        <f t="shared" si="183"/>
        <v/>
      </c>
    </row>
    <row r="710" spans="1:19" x14ac:dyDescent="0.25">
      <c r="A710" s="5" cm="1">
        <f t="array" ref="A710">ROUNDDOWN(
_xlfn.IFS(R710="Crafted",
L710*K710*M710*P710*S710,
R710="Inorganic",
L710*I710*M710*(N710+O710+P710)*Q710*S710,
R710="Organic",
L710*J710*M710*(N710+O710+P710)*S710,
TRUE,0),2)</f>
        <v>0</v>
      </c>
      <c r="B710" s="5" t="str">
        <f t="shared" si="175"/>
        <v/>
      </c>
      <c r="E710" s="17">
        <v>0</v>
      </c>
      <c r="F710" s="17">
        <v>0</v>
      </c>
      <c r="G710" s="17">
        <v>0</v>
      </c>
      <c r="I710" s="5" t="str">
        <f t="shared" si="176"/>
        <v/>
      </c>
      <c r="J710" s="5" t="str">
        <f t="shared" si="177"/>
        <v/>
      </c>
      <c r="K710" s="5" t="str">
        <f t="shared" si="178"/>
        <v/>
      </c>
      <c r="L710" s="5" t="str">
        <f t="shared" si="179"/>
        <v/>
      </c>
      <c r="M710" s="5">
        <f t="shared" si="173"/>
        <v>1</v>
      </c>
      <c r="N710" s="5">
        <f t="shared" si="180"/>
        <v>0</v>
      </c>
      <c r="O710" s="5">
        <f t="shared" si="181"/>
        <v>0</v>
      </c>
      <c r="P710" s="5">
        <f t="shared" si="182"/>
        <v>0</v>
      </c>
      <c r="Q710" s="5">
        <f t="shared" si="174"/>
        <v>2</v>
      </c>
      <c r="S710" s="5" t="str">
        <f t="shared" si="183"/>
        <v/>
      </c>
    </row>
    <row r="711" spans="1:19" x14ac:dyDescent="0.25">
      <c r="A711" s="5" cm="1">
        <f t="array" ref="A711">ROUNDDOWN(
_xlfn.IFS(R711="Crafted",
L711*K711*M711*P711*S711,
R711="Inorganic",
L711*I711*M711*(N711+O711+P711)*Q711*S711,
R711="Organic",
L711*J711*M711*(N711+O711+P711)*S711,
TRUE,0),2)</f>
        <v>0</v>
      </c>
      <c r="B711" s="5" t="str">
        <f t="shared" si="175"/>
        <v/>
      </c>
      <c r="E711" s="17">
        <v>0</v>
      </c>
      <c r="F711" s="17">
        <v>0</v>
      </c>
      <c r="G711" s="17">
        <v>0</v>
      </c>
      <c r="I711" s="5" t="str">
        <f t="shared" si="176"/>
        <v/>
      </c>
      <c r="J711" s="5" t="str">
        <f t="shared" si="177"/>
        <v/>
      </c>
      <c r="K711" s="5" t="str">
        <f t="shared" si="178"/>
        <v/>
      </c>
      <c r="L711" s="5" t="str">
        <f t="shared" si="179"/>
        <v/>
      </c>
      <c r="M711" s="5">
        <f t="shared" si="173"/>
        <v>1</v>
      </c>
      <c r="N711" s="5">
        <f t="shared" si="180"/>
        <v>0</v>
      </c>
      <c r="O711" s="5">
        <f t="shared" si="181"/>
        <v>0</v>
      </c>
      <c r="P711" s="5">
        <f t="shared" si="182"/>
        <v>0</v>
      </c>
      <c r="Q711" s="5">
        <f t="shared" si="174"/>
        <v>2</v>
      </c>
      <c r="S711" s="5" t="str">
        <f t="shared" si="183"/>
        <v/>
      </c>
    </row>
    <row r="712" spans="1:19" x14ac:dyDescent="0.25">
      <c r="A712" s="5" cm="1">
        <f t="array" ref="A712">ROUNDDOWN(
_xlfn.IFS(R712="Crafted",
L712*K712*M712*P712*S712,
R712="Inorganic",
L712*I712*M712*(N712+O712+P712)*Q712*S712,
R712="Organic",
L712*J712*M712*(N712+O712+P712)*S712,
TRUE,0),2)</f>
        <v>0</v>
      </c>
      <c r="B712" s="5" t="str">
        <f t="shared" si="175"/>
        <v/>
      </c>
      <c r="E712" s="17">
        <v>0</v>
      </c>
      <c r="F712" s="17">
        <v>0</v>
      </c>
      <c r="G712" s="17">
        <v>0</v>
      </c>
      <c r="I712" s="5" t="str">
        <f t="shared" si="176"/>
        <v/>
      </c>
      <c r="J712" s="5" t="str">
        <f t="shared" si="177"/>
        <v/>
      </c>
      <c r="K712" s="5" t="str">
        <f t="shared" si="178"/>
        <v/>
      </c>
      <c r="L712" s="5" t="str">
        <f t="shared" si="179"/>
        <v/>
      </c>
      <c r="M712" s="5">
        <f t="shared" si="173"/>
        <v>1</v>
      </c>
      <c r="N712" s="5">
        <f t="shared" si="180"/>
        <v>0</v>
      </c>
      <c r="O712" s="5">
        <f t="shared" si="181"/>
        <v>0</v>
      </c>
      <c r="P712" s="5">
        <f t="shared" si="182"/>
        <v>0</v>
      </c>
      <c r="Q712" s="5">
        <f t="shared" si="174"/>
        <v>2</v>
      </c>
      <c r="S712" s="5" t="str">
        <f t="shared" si="183"/>
        <v/>
      </c>
    </row>
    <row r="713" spans="1:19" x14ac:dyDescent="0.25">
      <c r="A713" s="5" cm="1">
        <f t="array" ref="A713">ROUNDDOWN(
_xlfn.IFS(R713="Crafted",
L713*K713*M713*P713*S713,
R713="Inorganic",
L713*I713*M713*(N713+O713+P713)*Q713*S713,
R713="Organic",
L713*J713*M713*(N713+O713+P713)*S713,
TRUE,0),2)</f>
        <v>0</v>
      </c>
      <c r="B713" s="5" t="str">
        <f t="shared" si="175"/>
        <v/>
      </c>
      <c r="E713" s="17">
        <v>0</v>
      </c>
      <c r="F713" s="17">
        <v>0</v>
      </c>
      <c r="G713" s="17">
        <v>0</v>
      </c>
      <c r="I713" s="5" t="str">
        <f t="shared" si="176"/>
        <v/>
      </c>
      <c r="J713" s="5" t="str">
        <f t="shared" si="177"/>
        <v/>
      </c>
      <c r="K713" s="5" t="str">
        <f t="shared" si="178"/>
        <v/>
      </c>
      <c r="L713" s="5" t="str">
        <f t="shared" si="179"/>
        <v/>
      </c>
      <c r="M713" s="5">
        <f t="shared" si="173"/>
        <v>1</v>
      </c>
      <c r="N713" s="5">
        <f t="shared" si="180"/>
        <v>0</v>
      </c>
      <c r="O713" s="5">
        <f t="shared" si="181"/>
        <v>0</v>
      </c>
      <c r="P713" s="5">
        <f t="shared" si="182"/>
        <v>0</v>
      </c>
      <c r="Q713" s="5">
        <f t="shared" si="174"/>
        <v>2</v>
      </c>
      <c r="S713" s="5" t="str">
        <f t="shared" si="183"/>
        <v/>
      </c>
    </row>
    <row r="714" spans="1:19" x14ac:dyDescent="0.25">
      <c r="A714" s="5" cm="1">
        <f t="array" ref="A714">ROUNDDOWN(
_xlfn.IFS(R714="Crafted",
L714*K714*M714*P714*S714,
R714="Inorganic",
L714*I714*M714*(N714+O714+P714)*Q714*S714,
R714="Organic",
L714*J714*M714*(N714+O714+P714)*S714,
TRUE,0),2)</f>
        <v>0</v>
      </c>
      <c r="B714" s="5" t="str">
        <f t="shared" si="175"/>
        <v/>
      </c>
      <c r="E714" s="17">
        <v>0</v>
      </c>
      <c r="F714" s="17">
        <v>0</v>
      </c>
      <c r="G714" s="17">
        <v>0</v>
      </c>
      <c r="I714" s="5" t="str">
        <f t="shared" si="176"/>
        <v/>
      </c>
      <c r="J714" s="5" t="str">
        <f t="shared" si="177"/>
        <v/>
      </c>
      <c r="K714" s="5" t="str">
        <f t="shared" si="178"/>
        <v/>
      </c>
      <c r="L714" s="5" t="str">
        <f t="shared" si="179"/>
        <v/>
      </c>
      <c r="M714" s="5">
        <f t="shared" si="173"/>
        <v>1</v>
      </c>
      <c r="N714" s="5">
        <f t="shared" si="180"/>
        <v>0</v>
      </c>
      <c r="O714" s="5">
        <f t="shared" si="181"/>
        <v>0</v>
      </c>
      <c r="P714" s="5">
        <f t="shared" si="182"/>
        <v>0</v>
      </c>
      <c r="Q714" s="5">
        <f t="shared" si="174"/>
        <v>2</v>
      </c>
      <c r="S714" s="5" t="str">
        <f t="shared" si="183"/>
        <v/>
      </c>
    </row>
    <row r="715" spans="1:19" x14ac:dyDescent="0.25">
      <c r="A715" s="5" cm="1">
        <f t="array" ref="A715">ROUNDDOWN(
_xlfn.IFS(R715="Crafted",
L715*K715*M715*P715*S715,
R715="Inorganic",
L715*I715*M715*(N715+O715+P715)*Q715*S715,
R715="Organic",
L715*J715*M715*(N715+O715+P715)*S715,
TRUE,0),2)</f>
        <v>0</v>
      </c>
      <c r="B715" s="5" t="str">
        <f t="shared" si="175"/>
        <v/>
      </c>
      <c r="E715" s="17">
        <v>0</v>
      </c>
      <c r="F715" s="17">
        <v>0</v>
      </c>
      <c r="G715" s="17">
        <v>0</v>
      </c>
      <c r="I715" s="5" t="str">
        <f t="shared" si="176"/>
        <v/>
      </c>
      <c r="J715" s="5" t="str">
        <f t="shared" si="177"/>
        <v/>
      </c>
      <c r="K715" s="5" t="str">
        <f t="shared" si="178"/>
        <v/>
      </c>
      <c r="L715" s="5" t="str">
        <f t="shared" si="179"/>
        <v/>
      </c>
      <c r="M715" s="5">
        <f t="shared" si="173"/>
        <v>1</v>
      </c>
      <c r="N715" s="5">
        <f t="shared" si="180"/>
        <v>0</v>
      </c>
      <c r="O715" s="5">
        <f t="shared" si="181"/>
        <v>0</v>
      </c>
      <c r="P715" s="5">
        <f t="shared" si="182"/>
        <v>0</v>
      </c>
      <c r="Q715" s="5">
        <f t="shared" si="174"/>
        <v>2</v>
      </c>
      <c r="S715" s="5" t="str">
        <f t="shared" si="183"/>
        <v/>
      </c>
    </row>
    <row r="716" spans="1:19" x14ac:dyDescent="0.25">
      <c r="A716" s="5" cm="1">
        <f t="array" ref="A716">ROUNDDOWN(
_xlfn.IFS(R716="Crafted",
L716*K716*M716*P716*S716,
R716="Inorganic",
L716*I716*M716*(N716+O716+P716)*Q716*S716,
R716="Organic",
L716*J716*M716*(N716+O716+P716)*S716,
TRUE,0),2)</f>
        <v>0</v>
      </c>
      <c r="B716" s="5" t="str">
        <f t="shared" si="175"/>
        <v/>
      </c>
      <c r="E716" s="17">
        <v>0</v>
      </c>
      <c r="F716" s="17">
        <v>0</v>
      </c>
      <c r="G716" s="17">
        <v>0</v>
      </c>
      <c r="I716" s="5" t="str">
        <f t="shared" si="176"/>
        <v/>
      </c>
      <c r="J716" s="5" t="str">
        <f t="shared" si="177"/>
        <v/>
      </c>
      <c r="K716" s="5" t="str">
        <f t="shared" si="178"/>
        <v/>
      </c>
      <c r="L716" s="5" t="str">
        <f t="shared" si="179"/>
        <v/>
      </c>
      <c r="M716" s="5">
        <f t="shared" si="173"/>
        <v>1</v>
      </c>
      <c r="N716" s="5">
        <f t="shared" si="180"/>
        <v>0</v>
      </c>
      <c r="O716" s="5">
        <f t="shared" si="181"/>
        <v>0</v>
      </c>
      <c r="P716" s="5">
        <f t="shared" si="182"/>
        <v>0</v>
      </c>
      <c r="Q716" s="5">
        <f t="shared" si="174"/>
        <v>2</v>
      </c>
      <c r="S716" s="5" t="str">
        <f t="shared" si="183"/>
        <v/>
      </c>
    </row>
    <row r="717" spans="1:19" x14ac:dyDescent="0.25">
      <c r="A717" s="5" cm="1">
        <f t="array" ref="A717">ROUNDDOWN(
_xlfn.IFS(R717="Crafted",
L717*K717*M717*P717*S717,
R717="Inorganic",
L717*I717*M717*(N717+O717+P717)*Q717*S717,
R717="Organic",
L717*J717*M717*(N717+O717+P717)*S717,
TRUE,0),2)</f>
        <v>0</v>
      </c>
      <c r="B717" s="5" t="str">
        <f t="shared" si="175"/>
        <v/>
      </c>
      <c r="E717" s="17">
        <v>0</v>
      </c>
      <c r="F717" s="17">
        <v>0</v>
      </c>
      <c r="G717" s="17">
        <v>0</v>
      </c>
      <c r="I717" s="5" t="str">
        <f t="shared" si="176"/>
        <v/>
      </c>
      <c r="J717" s="5" t="str">
        <f t="shared" si="177"/>
        <v/>
      </c>
      <c r="K717" s="5" t="str">
        <f t="shared" si="178"/>
        <v/>
      </c>
      <c r="L717" s="5" t="str">
        <f t="shared" si="179"/>
        <v/>
      </c>
      <c r="M717" s="5">
        <f t="shared" si="173"/>
        <v>1</v>
      </c>
      <c r="N717" s="5">
        <f t="shared" si="180"/>
        <v>0</v>
      </c>
      <c r="O717" s="5">
        <f t="shared" si="181"/>
        <v>0</v>
      </c>
      <c r="P717" s="5">
        <f t="shared" si="182"/>
        <v>0</v>
      </c>
      <c r="Q717" s="5">
        <f t="shared" si="174"/>
        <v>2</v>
      </c>
      <c r="S717" s="5" t="str">
        <f t="shared" si="183"/>
        <v/>
      </c>
    </row>
    <row r="718" spans="1:19" x14ac:dyDescent="0.25">
      <c r="A718" s="5" cm="1">
        <f t="array" ref="A718">ROUNDDOWN(
_xlfn.IFS(R718="Crafted",
L718*K718*M718*P718*S718,
R718="Inorganic",
L718*I718*M718*(N718+O718+P718)*Q718*S718,
R718="Organic",
L718*J718*M718*(N718+O718+P718)*S718,
TRUE,0),2)</f>
        <v>0</v>
      </c>
      <c r="B718" s="5" t="str">
        <f t="shared" si="175"/>
        <v/>
      </c>
      <c r="E718" s="17">
        <v>0</v>
      </c>
      <c r="F718" s="17">
        <v>0</v>
      </c>
      <c r="G718" s="17">
        <v>0</v>
      </c>
      <c r="I718" s="5" t="str">
        <f t="shared" si="176"/>
        <v/>
      </c>
      <c r="J718" s="5" t="str">
        <f t="shared" si="177"/>
        <v/>
      </c>
      <c r="K718" s="5" t="str">
        <f t="shared" si="178"/>
        <v/>
      </c>
      <c r="L718" s="5" t="str">
        <f t="shared" si="179"/>
        <v/>
      </c>
      <c r="M718" s="5">
        <f t="shared" si="173"/>
        <v>1</v>
      </c>
      <c r="N718" s="5">
        <f t="shared" si="180"/>
        <v>0</v>
      </c>
      <c r="O718" s="5">
        <f t="shared" si="181"/>
        <v>0</v>
      </c>
      <c r="P718" s="5">
        <f t="shared" si="182"/>
        <v>0</v>
      </c>
      <c r="Q718" s="5">
        <f t="shared" si="174"/>
        <v>2</v>
      </c>
      <c r="S718" s="5" t="str">
        <f t="shared" si="183"/>
        <v/>
      </c>
    </row>
    <row r="719" spans="1:19" x14ac:dyDescent="0.25">
      <c r="A719" s="5" cm="1">
        <f t="array" ref="A719">ROUNDDOWN(
_xlfn.IFS(R719="Crafted",
L719*K719*M719*P719*S719,
R719="Inorganic",
L719*I719*M719*(N719+O719+P719)*Q719*S719,
R719="Organic",
L719*J719*M719*(N719+O719+P719)*S719,
TRUE,0),2)</f>
        <v>0</v>
      </c>
      <c r="B719" s="5" t="str">
        <f t="shared" si="175"/>
        <v/>
      </c>
      <c r="E719" s="17">
        <v>0</v>
      </c>
      <c r="F719" s="17">
        <v>0</v>
      </c>
      <c r="G719" s="17">
        <v>0</v>
      </c>
      <c r="I719" s="5" t="str">
        <f t="shared" si="176"/>
        <v/>
      </c>
      <c r="J719" s="5" t="str">
        <f t="shared" si="177"/>
        <v/>
      </c>
      <c r="K719" s="5" t="str">
        <f t="shared" si="178"/>
        <v/>
      </c>
      <c r="L719" s="5" t="str">
        <f t="shared" si="179"/>
        <v/>
      </c>
      <c r="M719" s="5">
        <f t="shared" si="173"/>
        <v>1</v>
      </c>
      <c r="N719" s="5">
        <f t="shared" si="180"/>
        <v>0</v>
      </c>
      <c r="O719" s="5">
        <f t="shared" si="181"/>
        <v>0</v>
      </c>
      <c r="P719" s="5">
        <f t="shared" si="182"/>
        <v>0</v>
      </c>
      <c r="Q719" s="5">
        <f t="shared" si="174"/>
        <v>2</v>
      </c>
      <c r="S719" s="5" t="str">
        <f t="shared" si="183"/>
        <v/>
      </c>
    </row>
    <row r="720" spans="1:19" x14ac:dyDescent="0.25">
      <c r="A720" s="5" cm="1">
        <f t="array" ref="A720">ROUNDDOWN(
_xlfn.IFS(R720="Crafted",
L720*K720*M720*P720*S720,
R720="Inorganic",
L720*I720*M720*(N720+O720+P720)*Q720*S720,
R720="Organic",
L720*J720*M720*(N720+O720+P720)*S720,
TRUE,0),2)</f>
        <v>0</v>
      </c>
      <c r="B720" s="5" t="str">
        <f t="shared" si="175"/>
        <v/>
      </c>
      <c r="E720" s="17">
        <v>0</v>
      </c>
      <c r="F720" s="17">
        <v>0</v>
      </c>
      <c r="G720" s="17">
        <v>0</v>
      </c>
      <c r="I720" s="5" t="str">
        <f t="shared" si="176"/>
        <v/>
      </c>
      <c r="J720" s="5" t="str">
        <f t="shared" si="177"/>
        <v/>
      </c>
      <c r="K720" s="5" t="str">
        <f t="shared" si="178"/>
        <v/>
      </c>
      <c r="L720" s="5" t="str">
        <f t="shared" si="179"/>
        <v/>
      </c>
      <c r="M720" s="5">
        <f t="shared" si="173"/>
        <v>1</v>
      </c>
      <c r="N720" s="5">
        <f t="shared" si="180"/>
        <v>0</v>
      </c>
      <c r="O720" s="5">
        <f t="shared" si="181"/>
        <v>0</v>
      </c>
      <c r="P720" s="5">
        <f t="shared" si="182"/>
        <v>0</v>
      </c>
      <c r="Q720" s="5">
        <f t="shared" si="174"/>
        <v>2</v>
      </c>
      <c r="S720" s="5" t="str">
        <f t="shared" si="183"/>
        <v/>
      </c>
    </row>
    <row r="721" spans="1:19" x14ac:dyDescent="0.25">
      <c r="A721" s="5" cm="1">
        <f t="array" ref="A721">ROUNDDOWN(
_xlfn.IFS(R721="Crafted",
L721*K721*M721*P721*S721,
R721="Inorganic",
L721*I721*M721*(N721+O721+P721)*Q721*S721,
R721="Organic",
L721*J721*M721*(N721+O721+P721)*S721,
TRUE,0),2)</f>
        <v>0</v>
      </c>
      <c r="B721" s="5" t="str">
        <f t="shared" si="175"/>
        <v/>
      </c>
      <c r="E721" s="17">
        <v>0</v>
      </c>
      <c r="F721" s="17">
        <v>0</v>
      </c>
      <c r="G721" s="17">
        <v>0</v>
      </c>
      <c r="I721" s="5" t="str">
        <f t="shared" si="176"/>
        <v/>
      </c>
      <c r="J721" s="5" t="str">
        <f t="shared" si="177"/>
        <v/>
      </c>
      <c r="K721" s="5" t="str">
        <f t="shared" si="178"/>
        <v/>
      </c>
      <c r="L721" s="5" t="str">
        <f t="shared" si="179"/>
        <v/>
      </c>
      <c r="M721" s="5">
        <f t="shared" si="173"/>
        <v>1</v>
      </c>
      <c r="N721" s="5">
        <f t="shared" si="180"/>
        <v>0</v>
      </c>
      <c r="O721" s="5">
        <f t="shared" si="181"/>
        <v>0</v>
      </c>
      <c r="P721" s="5">
        <f t="shared" si="182"/>
        <v>0</v>
      </c>
      <c r="Q721" s="5">
        <f t="shared" si="174"/>
        <v>2</v>
      </c>
      <c r="S721" s="5" t="str">
        <f t="shared" si="183"/>
        <v/>
      </c>
    </row>
    <row r="722" spans="1:19" x14ac:dyDescent="0.25">
      <c r="A722" s="5" cm="1">
        <f t="array" ref="A722">ROUNDDOWN(
_xlfn.IFS(R722="Crafted",
L722*K722*M722*P722*S722,
R722="Inorganic",
L722*I722*M722*(N722+O722+P722)*Q722*S722,
R722="Organic",
L722*J722*M722*(N722+O722+P722)*S722,
TRUE,0),2)</f>
        <v>0</v>
      </c>
      <c r="B722" s="5" t="str">
        <f t="shared" si="175"/>
        <v/>
      </c>
      <c r="E722" s="17">
        <v>0</v>
      </c>
      <c r="F722" s="17">
        <v>0</v>
      </c>
      <c r="G722" s="17">
        <v>0</v>
      </c>
      <c r="I722" s="5" t="str">
        <f t="shared" si="176"/>
        <v/>
      </c>
      <c r="J722" s="5" t="str">
        <f t="shared" si="177"/>
        <v/>
      </c>
      <c r="K722" s="5" t="str">
        <f t="shared" si="178"/>
        <v/>
      </c>
      <c r="L722" s="5" t="str">
        <f t="shared" si="179"/>
        <v/>
      </c>
      <c r="M722" s="5">
        <f t="shared" si="173"/>
        <v>1</v>
      </c>
      <c r="N722" s="5">
        <f t="shared" si="180"/>
        <v>0</v>
      </c>
      <c r="O722" s="5">
        <f t="shared" si="181"/>
        <v>0</v>
      </c>
      <c r="P722" s="5">
        <f t="shared" si="182"/>
        <v>0</v>
      </c>
      <c r="Q722" s="5">
        <f t="shared" si="174"/>
        <v>2</v>
      </c>
      <c r="S722" s="5" t="str">
        <f t="shared" si="183"/>
        <v/>
      </c>
    </row>
    <row r="723" spans="1:19" x14ac:dyDescent="0.25">
      <c r="A723" s="5" cm="1">
        <f t="array" ref="A723">ROUNDDOWN(
_xlfn.IFS(R723="Crafted",
L723*K723*M723*P723*S723,
R723="Inorganic",
L723*I723*M723*(N723+O723+P723)*Q723*S723,
R723="Organic",
L723*J723*M723*(N723+O723+P723)*S723,
TRUE,0),2)</f>
        <v>0</v>
      </c>
      <c r="B723" s="5" t="str">
        <f t="shared" si="175"/>
        <v/>
      </c>
      <c r="E723" s="17">
        <v>0</v>
      </c>
      <c r="F723" s="17">
        <v>0</v>
      </c>
      <c r="G723" s="17">
        <v>0</v>
      </c>
      <c r="I723" s="5" t="str">
        <f t="shared" si="176"/>
        <v/>
      </c>
      <c r="J723" s="5" t="str">
        <f t="shared" si="177"/>
        <v/>
      </c>
      <c r="K723" s="5" t="str">
        <f t="shared" si="178"/>
        <v/>
      </c>
      <c r="L723" s="5" t="str">
        <f t="shared" si="179"/>
        <v/>
      </c>
      <c r="M723" s="5">
        <f t="shared" si="173"/>
        <v>1</v>
      </c>
      <c r="N723" s="5">
        <f t="shared" si="180"/>
        <v>0</v>
      </c>
      <c r="O723" s="5">
        <f t="shared" si="181"/>
        <v>0</v>
      </c>
      <c r="P723" s="5">
        <f t="shared" si="182"/>
        <v>0</v>
      </c>
      <c r="Q723" s="5">
        <f t="shared" si="174"/>
        <v>2</v>
      </c>
      <c r="S723" s="5" t="str">
        <f t="shared" si="183"/>
        <v/>
      </c>
    </row>
    <row r="724" spans="1:19" x14ac:dyDescent="0.25">
      <c r="A724" s="5" cm="1">
        <f t="array" ref="A724">ROUNDDOWN(
_xlfn.IFS(R724="Crafted",
L724*K724*M724*P724*S724,
R724="Inorganic",
L724*I724*M724*(N724+O724+P724)*Q724*S724,
R724="Organic",
L724*J724*M724*(N724+O724+P724)*S724,
TRUE,0),2)</f>
        <v>0</v>
      </c>
      <c r="B724" s="5" t="str">
        <f t="shared" si="175"/>
        <v/>
      </c>
      <c r="E724" s="17">
        <v>0</v>
      </c>
      <c r="F724" s="17">
        <v>0</v>
      </c>
      <c r="G724" s="17">
        <v>0</v>
      </c>
      <c r="I724" s="5" t="str">
        <f t="shared" si="176"/>
        <v/>
      </c>
      <c r="J724" s="5" t="str">
        <f t="shared" si="177"/>
        <v/>
      </c>
      <c r="K724" s="5" t="str">
        <f t="shared" si="178"/>
        <v/>
      </c>
      <c r="L724" s="5" t="str">
        <f t="shared" si="179"/>
        <v/>
      </c>
      <c r="M724" s="5">
        <f t="shared" si="173"/>
        <v>1</v>
      </c>
      <c r="N724" s="5">
        <f t="shared" si="180"/>
        <v>0</v>
      </c>
      <c r="O724" s="5">
        <f t="shared" si="181"/>
        <v>0</v>
      </c>
      <c r="P724" s="5">
        <f t="shared" si="182"/>
        <v>0</v>
      </c>
      <c r="Q724" s="5">
        <f t="shared" si="174"/>
        <v>2</v>
      </c>
      <c r="S724" s="5" t="str">
        <f t="shared" si="183"/>
        <v/>
      </c>
    </row>
    <row r="725" spans="1:19" x14ac:dyDescent="0.25">
      <c r="A725" s="5" cm="1">
        <f t="array" ref="A725">ROUNDDOWN(
_xlfn.IFS(R725="Crafted",
L725*K725*M725*P725*S725,
R725="Inorganic",
L725*I725*M725*(N725+O725+P725)*Q725*S725,
R725="Organic",
L725*J725*M725*(N725+O725+P725)*S725,
TRUE,0),2)</f>
        <v>0</v>
      </c>
      <c r="B725" s="5" t="str">
        <f t="shared" si="175"/>
        <v/>
      </c>
      <c r="E725" s="17">
        <v>0</v>
      </c>
      <c r="F725" s="17">
        <v>0</v>
      </c>
      <c r="G725" s="17">
        <v>0</v>
      </c>
      <c r="I725" s="5" t="str">
        <f t="shared" si="176"/>
        <v/>
      </c>
      <c r="J725" s="5" t="str">
        <f t="shared" si="177"/>
        <v/>
      </c>
      <c r="K725" s="5" t="str">
        <f t="shared" si="178"/>
        <v/>
      </c>
      <c r="L725" s="5" t="str">
        <f t="shared" si="179"/>
        <v/>
      </c>
      <c r="M725" s="5">
        <f t="shared" si="173"/>
        <v>1</v>
      </c>
      <c r="N725" s="5">
        <f t="shared" si="180"/>
        <v>0</v>
      </c>
      <c r="O725" s="5">
        <f t="shared" si="181"/>
        <v>0</v>
      </c>
      <c r="P725" s="5">
        <f t="shared" si="182"/>
        <v>0</v>
      </c>
      <c r="Q725" s="5">
        <f t="shared" si="174"/>
        <v>2</v>
      </c>
      <c r="S725" s="5" t="str">
        <f t="shared" si="183"/>
        <v/>
      </c>
    </row>
    <row r="726" spans="1:19" x14ac:dyDescent="0.25">
      <c r="A726" s="5" cm="1">
        <f t="array" ref="A726">ROUNDDOWN(
_xlfn.IFS(R726="Crafted",
L726*K726*M726*P726*S726,
R726="Inorganic",
L726*I726*M726*(N726+O726+P726)*Q726*S726,
R726="Organic",
L726*J726*M726*(N726+O726+P726)*S726,
TRUE,0),2)</f>
        <v>0</v>
      </c>
      <c r="B726" s="5" t="str">
        <f t="shared" si="175"/>
        <v/>
      </c>
      <c r="E726" s="17">
        <v>0</v>
      </c>
      <c r="F726" s="17">
        <v>0</v>
      </c>
      <c r="G726" s="17">
        <v>0</v>
      </c>
      <c r="I726" s="5" t="str">
        <f t="shared" si="176"/>
        <v/>
      </c>
      <c r="J726" s="5" t="str">
        <f t="shared" si="177"/>
        <v/>
      </c>
      <c r="K726" s="5" t="str">
        <f t="shared" si="178"/>
        <v/>
      </c>
      <c r="L726" s="5" t="str">
        <f t="shared" si="179"/>
        <v/>
      </c>
      <c r="M726" s="5">
        <f t="shared" si="173"/>
        <v>1</v>
      </c>
      <c r="N726" s="5">
        <f t="shared" si="180"/>
        <v>0</v>
      </c>
      <c r="O726" s="5">
        <f t="shared" si="181"/>
        <v>0</v>
      </c>
      <c r="P726" s="5">
        <f t="shared" si="182"/>
        <v>0</v>
      </c>
      <c r="Q726" s="5">
        <f t="shared" si="174"/>
        <v>2</v>
      </c>
      <c r="S726" s="5" t="str">
        <f t="shared" si="183"/>
        <v/>
      </c>
    </row>
    <row r="727" spans="1:19" x14ac:dyDescent="0.25">
      <c r="A727" s="5" cm="1">
        <f t="array" ref="A727">ROUNDDOWN(
_xlfn.IFS(R727="Crafted",
L727*K727*M727*P727*S727,
R727="Inorganic",
L727*I727*M727*(N727+O727+P727)*Q727*S727,
R727="Organic",
L727*J727*M727*(N727+O727+P727)*S727,
TRUE,0),2)</f>
        <v>0</v>
      </c>
      <c r="B727" s="5" t="str">
        <f t="shared" si="175"/>
        <v/>
      </c>
      <c r="E727" s="17">
        <v>0</v>
      </c>
      <c r="F727" s="17">
        <v>0</v>
      </c>
      <c r="G727" s="17">
        <v>0</v>
      </c>
      <c r="I727" s="5" t="str">
        <f t="shared" si="176"/>
        <v/>
      </c>
      <c r="J727" s="5" t="str">
        <f t="shared" si="177"/>
        <v/>
      </c>
      <c r="K727" s="5" t="str">
        <f t="shared" si="178"/>
        <v/>
      </c>
      <c r="L727" s="5" t="str">
        <f t="shared" si="179"/>
        <v/>
      </c>
      <c r="M727" s="5">
        <f t="shared" si="173"/>
        <v>1</v>
      </c>
      <c r="N727" s="5">
        <f t="shared" si="180"/>
        <v>0</v>
      </c>
      <c r="O727" s="5">
        <f t="shared" si="181"/>
        <v>0</v>
      </c>
      <c r="P727" s="5">
        <f t="shared" si="182"/>
        <v>0</v>
      </c>
      <c r="Q727" s="5">
        <f t="shared" si="174"/>
        <v>2</v>
      </c>
      <c r="S727" s="5" t="str">
        <f t="shared" si="183"/>
        <v/>
      </c>
    </row>
    <row r="728" spans="1:19" x14ac:dyDescent="0.25">
      <c r="A728" s="5" cm="1">
        <f t="array" ref="A728">ROUNDDOWN(
_xlfn.IFS(R728="Crafted",
L728*K728*M728*P728*S728,
R728="Inorganic",
L728*I728*M728*(N728+O728+P728)*Q728*S728,
R728="Organic",
L728*J728*M728*(N728+O728+P728)*S728,
TRUE,0),2)</f>
        <v>0</v>
      </c>
      <c r="B728" s="5" t="str">
        <f t="shared" si="175"/>
        <v/>
      </c>
      <c r="E728" s="17">
        <v>0</v>
      </c>
      <c r="F728" s="17">
        <v>0</v>
      </c>
      <c r="G728" s="17">
        <v>0</v>
      </c>
      <c r="I728" s="5" t="str">
        <f t="shared" si="176"/>
        <v/>
      </c>
      <c r="J728" s="5" t="str">
        <f t="shared" si="177"/>
        <v/>
      </c>
      <c r="K728" s="5" t="str">
        <f t="shared" si="178"/>
        <v/>
      </c>
      <c r="L728" s="5" t="str">
        <f t="shared" si="179"/>
        <v/>
      </c>
      <c r="M728" s="5">
        <f t="shared" si="173"/>
        <v>1</v>
      </c>
      <c r="N728" s="5">
        <f t="shared" si="180"/>
        <v>0</v>
      </c>
      <c r="O728" s="5">
        <f t="shared" si="181"/>
        <v>0</v>
      </c>
      <c r="P728" s="5">
        <f t="shared" si="182"/>
        <v>0</v>
      </c>
      <c r="Q728" s="5">
        <f t="shared" si="174"/>
        <v>2</v>
      </c>
      <c r="S728" s="5" t="str">
        <f t="shared" si="183"/>
        <v/>
      </c>
    </row>
    <row r="729" spans="1:19" x14ac:dyDescent="0.25">
      <c r="A729" s="5" cm="1">
        <f t="array" ref="A729">ROUNDDOWN(
_xlfn.IFS(R729="Crafted",
L729*K729*M729*P729*S729,
R729="Inorganic",
L729*I729*M729*(N729+O729+P729)*Q729*S729,
R729="Organic",
L729*J729*M729*(N729+O729+P729)*S729,
TRUE,0),2)</f>
        <v>0</v>
      </c>
      <c r="B729" s="5" t="str">
        <f t="shared" si="175"/>
        <v/>
      </c>
      <c r="E729" s="17">
        <v>0</v>
      </c>
      <c r="F729" s="17">
        <v>0</v>
      </c>
      <c r="G729" s="17">
        <v>0</v>
      </c>
      <c r="I729" s="5" t="str">
        <f t="shared" si="176"/>
        <v/>
      </c>
      <c r="J729" s="5" t="str">
        <f t="shared" si="177"/>
        <v/>
      </c>
      <c r="K729" s="5" t="str">
        <f t="shared" si="178"/>
        <v/>
      </c>
      <c r="L729" s="5" t="str">
        <f t="shared" si="179"/>
        <v/>
      </c>
      <c r="M729" s="5">
        <f t="shared" si="173"/>
        <v>1</v>
      </c>
      <c r="N729" s="5">
        <f t="shared" si="180"/>
        <v>0</v>
      </c>
      <c r="O729" s="5">
        <f t="shared" si="181"/>
        <v>0</v>
      </c>
      <c r="P729" s="5">
        <f t="shared" si="182"/>
        <v>0</v>
      </c>
      <c r="Q729" s="5">
        <f t="shared" si="174"/>
        <v>2</v>
      </c>
      <c r="S729" s="5" t="str">
        <f t="shared" si="183"/>
        <v/>
      </c>
    </row>
    <row r="730" spans="1:19" x14ac:dyDescent="0.25">
      <c r="A730" s="5" cm="1">
        <f t="array" ref="A730">ROUNDDOWN(
_xlfn.IFS(R730="Crafted",
L730*K730*M730*P730*S730,
R730="Inorganic",
L730*I730*M730*(N730+O730+P730)*Q730*S730,
R730="Organic",
L730*J730*M730*(N730+O730+P730)*S730,
TRUE,0),2)</f>
        <v>0</v>
      </c>
      <c r="B730" s="5" t="str">
        <f t="shared" si="175"/>
        <v/>
      </c>
      <c r="E730" s="17">
        <v>0</v>
      </c>
      <c r="F730" s="17">
        <v>0</v>
      </c>
      <c r="G730" s="17">
        <v>0</v>
      </c>
      <c r="I730" s="5" t="str">
        <f t="shared" si="176"/>
        <v/>
      </c>
      <c r="J730" s="5" t="str">
        <f t="shared" si="177"/>
        <v/>
      </c>
      <c r="K730" s="5" t="str">
        <f t="shared" si="178"/>
        <v/>
      </c>
      <c r="L730" s="5" t="str">
        <f t="shared" si="179"/>
        <v/>
      </c>
      <c r="M730" s="5">
        <f t="shared" si="173"/>
        <v>1</v>
      </c>
      <c r="N730" s="5">
        <f t="shared" si="180"/>
        <v>0</v>
      </c>
      <c r="O730" s="5">
        <f t="shared" si="181"/>
        <v>0</v>
      </c>
      <c r="P730" s="5">
        <f t="shared" si="182"/>
        <v>0</v>
      </c>
      <c r="Q730" s="5">
        <f t="shared" si="174"/>
        <v>2</v>
      </c>
      <c r="S730" s="5" t="str">
        <f t="shared" si="183"/>
        <v/>
      </c>
    </row>
    <row r="731" spans="1:19" x14ac:dyDescent="0.25">
      <c r="A731" s="5" cm="1">
        <f t="array" ref="A731">ROUNDDOWN(
_xlfn.IFS(R731="Crafted",
L731*K731*M731*P731*S731,
R731="Inorganic",
L731*I731*M731*(N731+O731+P731)*Q731*S731,
R731="Organic",
L731*J731*M731*(N731+O731+P731)*S731,
TRUE,0),2)</f>
        <v>0</v>
      </c>
      <c r="B731" s="5" t="str">
        <f t="shared" si="175"/>
        <v/>
      </c>
      <c r="E731" s="17">
        <v>0</v>
      </c>
      <c r="F731" s="17">
        <v>0</v>
      </c>
      <c r="G731" s="17">
        <v>0</v>
      </c>
      <c r="I731" s="5" t="str">
        <f t="shared" si="176"/>
        <v/>
      </c>
      <c r="J731" s="5" t="str">
        <f t="shared" si="177"/>
        <v/>
      </c>
      <c r="K731" s="5" t="str">
        <f t="shared" si="178"/>
        <v/>
      </c>
      <c r="L731" s="5" t="str">
        <f t="shared" si="179"/>
        <v/>
      </c>
      <c r="M731" s="5">
        <f t="shared" si="173"/>
        <v>1</v>
      </c>
      <c r="N731" s="5">
        <f t="shared" si="180"/>
        <v>0</v>
      </c>
      <c r="O731" s="5">
        <f t="shared" si="181"/>
        <v>0</v>
      </c>
      <c r="P731" s="5">
        <f t="shared" si="182"/>
        <v>0</v>
      </c>
      <c r="Q731" s="5">
        <f t="shared" si="174"/>
        <v>2</v>
      </c>
      <c r="S731" s="5" t="str">
        <f t="shared" si="183"/>
        <v/>
      </c>
    </row>
    <row r="732" spans="1:19" x14ac:dyDescent="0.25">
      <c r="A732" s="5" cm="1">
        <f t="array" ref="A732">ROUNDDOWN(
_xlfn.IFS(R732="Crafted",
L732*K732*M732*P732*S732,
R732="Inorganic",
L732*I732*M732*(N732+O732+P732)*Q732*S732,
R732="Organic",
L732*J732*M732*(N732+O732+P732)*S732,
TRUE,0),2)</f>
        <v>0</v>
      </c>
      <c r="B732" s="5" t="str">
        <f t="shared" si="175"/>
        <v/>
      </c>
      <c r="E732" s="17">
        <v>0</v>
      </c>
      <c r="F732" s="17">
        <v>0</v>
      </c>
      <c r="G732" s="17">
        <v>0</v>
      </c>
      <c r="I732" s="5" t="str">
        <f t="shared" si="176"/>
        <v/>
      </c>
      <c r="J732" s="5" t="str">
        <f t="shared" si="177"/>
        <v/>
      </c>
      <c r="K732" s="5" t="str">
        <f t="shared" si="178"/>
        <v/>
      </c>
      <c r="L732" s="5" t="str">
        <f t="shared" si="179"/>
        <v/>
      </c>
      <c r="M732" s="5">
        <f t="shared" si="173"/>
        <v>1</v>
      </c>
      <c r="N732" s="5">
        <f t="shared" si="180"/>
        <v>0</v>
      </c>
      <c r="O732" s="5">
        <f t="shared" si="181"/>
        <v>0</v>
      </c>
      <c r="P732" s="5">
        <f t="shared" si="182"/>
        <v>0</v>
      </c>
      <c r="Q732" s="5">
        <f t="shared" si="174"/>
        <v>2</v>
      </c>
      <c r="S732" s="5" t="str">
        <f t="shared" si="183"/>
        <v/>
      </c>
    </row>
    <row r="733" spans="1:19" x14ac:dyDescent="0.25">
      <c r="A733" s="5" cm="1">
        <f t="array" ref="A733">ROUNDDOWN(
_xlfn.IFS(R733="Crafted",
L733*K733*M733*P733*S733,
R733="Inorganic",
L733*I733*M733*(N733+O733+P733)*Q733*S733,
R733="Organic",
L733*J733*M733*(N733+O733+P733)*S733,
TRUE,0),2)</f>
        <v>0</v>
      </c>
      <c r="B733" s="5" t="str">
        <f t="shared" si="175"/>
        <v/>
      </c>
      <c r="E733" s="17">
        <v>0</v>
      </c>
      <c r="F733" s="17">
        <v>0</v>
      </c>
      <c r="G733" s="17">
        <v>0</v>
      </c>
      <c r="I733" s="5" t="str">
        <f t="shared" si="176"/>
        <v/>
      </c>
      <c r="J733" s="5" t="str">
        <f t="shared" si="177"/>
        <v/>
      </c>
      <c r="K733" s="5" t="str">
        <f t="shared" si="178"/>
        <v/>
      </c>
      <c r="L733" s="5" t="str">
        <f t="shared" si="179"/>
        <v/>
      </c>
      <c r="M733" s="5">
        <f t="shared" si="173"/>
        <v>1</v>
      </c>
      <c r="N733" s="5">
        <f t="shared" si="180"/>
        <v>0</v>
      </c>
      <c r="O733" s="5">
        <f t="shared" si="181"/>
        <v>0</v>
      </c>
      <c r="P733" s="5">
        <f t="shared" si="182"/>
        <v>0</v>
      </c>
      <c r="Q733" s="5">
        <f t="shared" si="174"/>
        <v>2</v>
      </c>
      <c r="S733" s="5" t="str">
        <f t="shared" si="183"/>
        <v/>
      </c>
    </row>
    <row r="734" spans="1:19" x14ac:dyDescent="0.25">
      <c r="A734" s="5" cm="1">
        <f t="array" ref="A734">ROUNDDOWN(
_xlfn.IFS(R734="Crafted",
L734*K734*M734*P734*S734,
R734="Inorganic",
L734*I734*M734*(N734+O734+P734)*Q734*S734,
R734="Organic",
L734*J734*M734*(N734+O734+P734)*S734,
TRUE,0),2)</f>
        <v>0</v>
      </c>
      <c r="B734" s="5" t="str">
        <f t="shared" si="175"/>
        <v/>
      </c>
      <c r="E734" s="17">
        <v>0</v>
      </c>
      <c r="F734" s="17">
        <v>0</v>
      </c>
      <c r="G734" s="17">
        <v>0</v>
      </c>
      <c r="I734" s="5" t="str">
        <f t="shared" si="176"/>
        <v/>
      </c>
      <c r="J734" s="5" t="str">
        <f t="shared" si="177"/>
        <v/>
      </c>
      <c r="K734" s="5" t="str">
        <f t="shared" si="178"/>
        <v/>
      </c>
      <c r="L734" s="5" t="str">
        <f t="shared" si="179"/>
        <v/>
      </c>
      <c r="M734" s="5">
        <f t="shared" si="173"/>
        <v>1</v>
      </c>
      <c r="N734" s="5">
        <f t="shared" si="180"/>
        <v>0</v>
      </c>
      <c r="O734" s="5">
        <f t="shared" si="181"/>
        <v>0</v>
      </c>
      <c r="P734" s="5">
        <f t="shared" si="182"/>
        <v>0</v>
      </c>
      <c r="Q734" s="5">
        <f t="shared" si="174"/>
        <v>2</v>
      </c>
      <c r="S734" s="5" t="str">
        <f t="shared" si="183"/>
        <v/>
      </c>
    </row>
    <row r="735" spans="1:19" x14ac:dyDescent="0.25">
      <c r="A735" s="5" cm="1">
        <f t="array" ref="A735">ROUNDDOWN(
_xlfn.IFS(R735="Crafted",
L735*K735*M735*P735*S735,
R735="Inorganic",
L735*I735*M735*(N735+O735+P735)*Q735*S735,
R735="Organic",
L735*J735*M735*(N735+O735+P735)*S735,
TRUE,0),2)</f>
        <v>0</v>
      </c>
      <c r="B735" s="5" t="str">
        <f t="shared" si="175"/>
        <v/>
      </c>
      <c r="E735" s="17">
        <v>0</v>
      </c>
      <c r="F735" s="17">
        <v>0</v>
      </c>
      <c r="G735" s="17">
        <v>0</v>
      </c>
      <c r="I735" s="5" t="str">
        <f t="shared" si="176"/>
        <v/>
      </c>
      <c r="J735" s="5" t="str">
        <f t="shared" si="177"/>
        <v/>
      </c>
      <c r="K735" s="5" t="str">
        <f t="shared" si="178"/>
        <v/>
      </c>
      <c r="L735" s="5" t="str">
        <f t="shared" si="179"/>
        <v/>
      </c>
      <c r="M735" s="5">
        <f t="shared" ref="M735:M798" si="184">IF($B$1="Yes",1.05,1)</f>
        <v>1</v>
      </c>
      <c r="N735" s="5">
        <f t="shared" si="180"/>
        <v>0</v>
      </c>
      <c r="O735" s="5">
        <f t="shared" si="181"/>
        <v>0</v>
      </c>
      <c r="P735" s="5">
        <f t="shared" si="182"/>
        <v>0</v>
      </c>
      <c r="Q735" s="5">
        <f t="shared" ref="Q735:Q798" si="185">IF($D$1="Yes",2,1)</f>
        <v>2</v>
      </c>
      <c r="S735" s="5" t="str">
        <f t="shared" si="183"/>
        <v/>
      </c>
    </row>
    <row r="736" spans="1:19" x14ac:dyDescent="0.25">
      <c r="A736" s="5" cm="1">
        <f t="array" ref="A736">ROUNDDOWN(
_xlfn.IFS(R736="Crafted",
L736*K736*M736*P736*S736,
R736="Inorganic",
L736*I736*M736*(N736+O736+P736)*Q736*S736,
R736="Organic",
L736*J736*M736*(N736+O736+P736)*S736,
TRUE,0),2)</f>
        <v>0</v>
      </c>
      <c r="B736" s="5" t="str">
        <f t="shared" si="175"/>
        <v/>
      </c>
      <c r="E736" s="17">
        <v>0</v>
      </c>
      <c r="F736" s="17">
        <v>0</v>
      </c>
      <c r="G736" s="17">
        <v>0</v>
      </c>
      <c r="I736" s="5" t="str">
        <f t="shared" si="176"/>
        <v/>
      </c>
      <c r="J736" s="5" t="str">
        <f t="shared" si="177"/>
        <v/>
      </c>
      <c r="K736" s="5" t="str">
        <f t="shared" si="178"/>
        <v/>
      </c>
      <c r="L736" s="5" t="str">
        <f t="shared" si="179"/>
        <v/>
      </c>
      <c r="M736" s="5">
        <f t="shared" si="184"/>
        <v>1</v>
      </c>
      <c r="N736" s="5">
        <f t="shared" si="180"/>
        <v>0</v>
      </c>
      <c r="O736" s="5">
        <f t="shared" si="181"/>
        <v>0</v>
      </c>
      <c r="P736" s="5">
        <f t="shared" si="182"/>
        <v>0</v>
      </c>
      <c r="Q736" s="5">
        <f t="shared" si="185"/>
        <v>2</v>
      </c>
      <c r="S736" s="5" t="str">
        <f t="shared" si="183"/>
        <v/>
      </c>
    </row>
    <row r="737" spans="1:19" x14ac:dyDescent="0.25">
      <c r="A737" s="5" cm="1">
        <f t="array" ref="A737">ROUNDDOWN(
_xlfn.IFS(R737="Crafted",
L737*K737*M737*P737*S737,
R737="Inorganic",
L737*I737*M737*(N737+O737+P737)*Q737*S737,
R737="Organic",
L737*J737*M737*(N737+O737+P737)*S737,
TRUE,0),2)</f>
        <v>0</v>
      </c>
      <c r="B737" s="5" t="str">
        <f t="shared" si="175"/>
        <v/>
      </c>
      <c r="E737" s="17">
        <v>0</v>
      </c>
      <c r="F737" s="17">
        <v>0</v>
      </c>
      <c r="G737" s="17">
        <v>0</v>
      </c>
      <c r="I737" s="5" t="str">
        <f t="shared" si="176"/>
        <v/>
      </c>
      <c r="J737" s="5" t="str">
        <f t="shared" si="177"/>
        <v/>
      </c>
      <c r="K737" s="5" t="str">
        <f t="shared" si="178"/>
        <v/>
      </c>
      <c r="L737" s="5" t="str">
        <f t="shared" si="179"/>
        <v/>
      </c>
      <c r="M737" s="5">
        <f t="shared" si="184"/>
        <v>1</v>
      </c>
      <c r="N737" s="5">
        <f t="shared" si="180"/>
        <v>0</v>
      </c>
      <c r="O737" s="5">
        <f t="shared" si="181"/>
        <v>0</v>
      </c>
      <c r="P737" s="5">
        <f t="shared" si="182"/>
        <v>0</v>
      </c>
      <c r="Q737" s="5">
        <f t="shared" si="185"/>
        <v>2</v>
      </c>
      <c r="S737" s="5" t="str">
        <f t="shared" si="183"/>
        <v/>
      </c>
    </row>
    <row r="738" spans="1:19" x14ac:dyDescent="0.25">
      <c r="A738" s="5" cm="1">
        <f t="array" ref="A738">ROUNDDOWN(
_xlfn.IFS(R738="Crafted",
L738*K738*M738*P738*S738,
R738="Inorganic",
L738*I738*M738*(N738+O738+P738)*Q738*S738,
R738="Organic",
L738*J738*M738*(N738+O738+P738)*S738,
TRUE,0),2)</f>
        <v>0</v>
      </c>
      <c r="B738" s="5" t="str">
        <f t="shared" si="175"/>
        <v/>
      </c>
      <c r="E738" s="17">
        <v>0</v>
      </c>
      <c r="F738" s="17">
        <v>0</v>
      </c>
      <c r="G738" s="17">
        <v>0</v>
      </c>
      <c r="I738" s="5" t="str">
        <f t="shared" si="176"/>
        <v/>
      </c>
      <c r="J738" s="5" t="str">
        <f t="shared" si="177"/>
        <v/>
      </c>
      <c r="K738" s="5" t="str">
        <f t="shared" si="178"/>
        <v/>
      </c>
      <c r="L738" s="5" t="str">
        <f t="shared" si="179"/>
        <v/>
      </c>
      <c r="M738" s="5">
        <f t="shared" si="184"/>
        <v>1</v>
      </c>
      <c r="N738" s="5">
        <f t="shared" si="180"/>
        <v>0</v>
      </c>
      <c r="O738" s="5">
        <f t="shared" si="181"/>
        <v>0</v>
      </c>
      <c r="P738" s="5">
        <f t="shared" si="182"/>
        <v>0</v>
      </c>
      <c r="Q738" s="5">
        <f t="shared" si="185"/>
        <v>2</v>
      </c>
      <c r="S738" s="5" t="str">
        <f t="shared" si="183"/>
        <v/>
      </c>
    </row>
    <row r="739" spans="1:19" x14ac:dyDescent="0.25">
      <c r="A739" s="5" cm="1">
        <f t="array" ref="A739">ROUNDDOWN(
_xlfn.IFS(R739="Crafted",
L739*K739*M739*P739*S739,
R739="Inorganic",
L739*I739*M739*(N739+O739+P739)*Q739*S739,
R739="Organic",
L739*J739*M739*(N739+O739+P739)*S739,
TRUE,0),2)</f>
        <v>0</v>
      </c>
      <c r="B739" s="5" t="str">
        <f t="shared" si="175"/>
        <v/>
      </c>
      <c r="E739" s="17">
        <v>0</v>
      </c>
      <c r="F739" s="17">
        <v>0</v>
      </c>
      <c r="G739" s="17">
        <v>0</v>
      </c>
      <c r="I739" s="5" t="str">
        <f t="shared" si="176"/>
        <v/>
      </c>
      <c r="J739" s="5" t="str">
        <f t="shared" si="177"/>
        <v/>
      </c>
      <c r="K739" s="5" t="str">
        <f t="shared" si="178"/>
        <v/>
      </c>
      <c r="L739" s="5" t="str">
        <f t="shared" si="179"/>
        <v/>
      </c>
      <c r="M739" s="5">
        <f t="shared" si="184"/>
        <v>1</v>
      </c>
      <c r="N739" s="5">
        <f t="shared" si="180"/>
        <v>0</v>
      </c>
      <c r="O739" s="5">
        <f t="shared" si="181"/>
        <v>0</v>
      </c>
      <c r="P739" s="5">
        <f t="shared" si="182"/>
        <v>0</v>
      </c>
      <c r="Q739" s="5">
        <f t="shared" si="185"/>
        <v>2</v>
      </c>
      <c r="S739" s="5" t="str">
        <f t="shared" si="183"/>
        <v/>
      </c>
    </row>
    <row r="740" spans="1:19" x14ac:dyDescent="0.25">
      <c r="A740" s="5" cm="1">
        <f t="array" ref="A740">ROUNDDOWN(
_xlfn.IFS(R740="Crafted",
L740*K740*M740*P740*S740,
R740="Inorganic",
L740*I740*M740*(N740+O740+P740)*Q740*S740,
R740="Organic",
L740*J740*M740*(N740+O740+P740)*S740,
TRUE,0),2)</f>
        <v>0</v>
      </c>
      <c r="B740" s="5" t="str">
        <f t="shared" si="175"/>
        <v/>
      </c>
      <c r="E740" s="17">
        <v>0</v>
      </c>
      <c r="F740" s="17">
        <v>0</v>
      </c>
      <c r="G740" s="17">
        <v>0</v>
      </c>
      <c r="I740" s="5" t="str">
        <f t="shared" si="176"/>
        <v/>
      </c>
      <c r="J740" s="5" t="str">
        <f t="shared" si="177"/>
        <v/>
      </c>
      <c r="K740" s="5" t="str">
        <f t="shared" si="178"/>
        <v/>
      </c>
      <c r="L740" s="5" t="str">
        <f t="shared" si="179"/>
        <v/>
      </c>
      <c r="M740" s="5">
        <f t="shared" si="184"/>
        <v>1</v>
      </c>
      <c r="N740" s="5">
        <f t="shared" si="180"/>
        <v>0</v>
      </c>
      <c r="O740" s="5">
        <f t="shared" si="181"/>
        <v>0</v>
      </c>
      <c r="P740" s="5">
        <f t="shared" si="182"/>
        <v>0</v>
      </c>
      <c r="Q740" s="5">
        <f t="shared" si="185"/>
        <v>2</v>
      </c>
      <c r="S740" s="5" t="str">
        <f t="shared" si="183"/>
        <v/>
      </c>
    </row>
    <row r="741" spans="1:19" x14ac:dyDescent="0.25">
      <c r="A741" s="5" cm="1">
        <f t="array" ref="A741">ROUNDDOWN(
_xlfn.IFS(R741="Crafted",
L741*K741*M741*P741*S741,
R741="Inorganic",
L741*I741*M741*(N741+O741+P741)*Q741*S741,
R741="Organic",
L741*J741*M741*(N741+O741+P741)*S741,
TRUE,0),2)</f>
        <v>0</v>
      </c>
      <c r="B741" s="5" t="str">
        <f t="shared" si="175"/>
        <v/>
      </c>
      <c r="E741" s="17">
        <v>0</v>
      </c>
      <c r="F741" s="17">
        <v>0</v>
      </c>
      <c r="G741" s="17">
        <v>0</v>
      </c>
      <c r="I741" s="5" t="str">
        <f t="shared" si="176"/>
        <v/>
      </c>
      <c r="J741" s="5" t="str">
        <f t="shared" si="177"/>
        <v/>
      </c>
      <c r="K741" s="5" t="str">
        <f t="shared" si="178"/>
        <v/>
      </c>
      <c r="L741" s="5" t="str">
        <f t="shared" si="179"/>
        <v/>
      </c>
      <c r="M741" s="5">
        <f t="shared" si="184"/>
        <v>1</v>
      </c>
      <c r="N741" s="5">
        <f t="shared" si="180"/>
        <v>0</v>
      </c>
      <c r="O741" s="5">
        <f t="shared" si="181"/>
        <v>0</v>
      </c>
      <c r="P741" s="5">
        <f t="shared" si="182"/>
        <v>0</v>
      </c>
      <c r="Q741" s="5">
        <f t="shared" si="185"/>
        <v>2</v>
      </c>
      <c r="S741" s="5" t="str">
        <f t="shared" si="183"/>
        <v/>
      </c>
    </row>
    <row r="742" spans="1:19" x14ac:dyDescent="0.25">
      <c r="A742" s="5" cm="1">
        <f t="array" ref="A742">ROUNDDOWN(
_xlfn.IFS(R742="Crafted",
L742*K742*M742*P742*S742,
R742="Inorganic",
L742*I742*M742*(N742+O742+P742)*Q742*S742,
R742="Organic",
L742*J742*M742*(N742+O742+P742)*S742,
TRUE,0),2)</f>
        <v>0</v>
      </c>
      <c r="B742" s="5" t="str">
        <f t="shared" si="175"/>
        <v/>
      </c>
      <c r="E742" s="17">
        <v>0</v>
      </c>
      <c r="F742" s="17">
        <v>0</v>
      </c>
      <c r="G742" s="17">
        <v>0</v>
      </c>
      <c r="I742" s="5" t="str">
        <f t="shared" si="176"/>
        <v/>
      </c>
      <c r="J742" s="5" t="str">
        <f t="shared" si="177"/>
        <v/>
      </c>
      <c r="K742" s="5" t="str">
        <f t="shared" si="178"/>
        <v/>
      </c>
      <c r="L742" s="5" t="str">
        <f t="shared" si="179"/>
        <v/>
      </c>
      <c r="M742" s="5">
        <f t="shared" si="184"/>
        <v>1</v>
      </c>
      <c r="N742" s="5">
        <f t="shared" si="180"/>
        <v>0</v>
      </c>
      <c r="O742" s="5">
        <f t="shared" si="181"/>
        <v>0</v>
      </c>
      <c r="P742" s="5">
        <f t="shared" si="182"/>
        <v>0</v>
      </c>
      <c r="Q742" s="5">
        <f t="shared" si="185"/>
        <v>2</v>
      </c>
      <c r="S742" s="5" t="str">
        <f t="shared" si="183"/>
        <v/>
      </c>
    </row>
    <row r="743" spans="1:19" x14ac:dyDescent="0.25">
      <c r="A743" s="5" cm="1">
        <f t="array" ref="A743">ROUNDDOWN(
_xlfn.IFS(R743="Crafted",
L743*K743*M743*P743*S743,
R743="Inorganic",
L743*I743*M743*(N743+O743+P743)*Q743*S743,
R743="Organic",
L743*J743*M743*(N743+O743+P743)*S743,
TRUE,0),2)</f>
        <v>0</v>
      </c>
      <c r="B743" s="5" t="str">
        <f t="shared" si="175"/>
        <v/>
      </c>
      <c r="E743" s="17">
        <v>0</v>
      </c>
      <c r="F743" s="17">
        <v>0</v>
      </c>
      <c r="G743" s="17">
        <v>0</v>
      </c>
      <c r="I743" s="5" t="str">
        <f t="shared" si="176"/>
        <v/>
      </c>
      <c r="J743" s="5" t="str">
        <f t="shared" si="177"/>
        <v/>
      </c>
      <c r="K743" s="5" t="str">
        <f t="shared" si="178"/>
        <v/>
      </c>
      <c r="L743" s="5" t="str">
        <f t="shared" si="179"/>
        <v/>
      </c>
      <c r="M743" s="5">
        <f t="shared" si="184"/>
        <v>1</v>
      </c>
      <c r="N743" s="5">
        <f t="shared" si="180"/>
        <v>0</v>
      </c>
      <c r="O743" s="5">
        <f t="shared" si="181"/>
        <v>0</v>
      </c>
      <c r="P743" s="5">
        <f t="shared" si="182"/>
        <v>0</v>
      </c>
      <c r="Q743" s="5">
        <f t="shared" si="185"/>
        <v>2</v>
      </c>
      <c r="S743" s="5" t="str">
        <f t="shared" si="183"/>
        <v/>
      </c>
    </row>
    <row r="744" spans="1:19" x14ac:dyDescent="0.25">
      <c r="A744" s="5" cm="1">
        <f t="array" ref="A744">ROUNDDOWN(
_xlfn.IFS(R744="Crafted",
L744*K744*M744*P744*S744,
R744="Inorganic",
L744*I744*M744*(N744+O744+P744)*Q744*S744,
R744="Organic",
L744*J744*M744*(N744+O744+P744)*S744,
TRUE,0),2)</f>
        <v>0</v>
      </c>
      <c r="B744" s="5" t="str">
        <f t="shared" si="175"/>
        <v/>
      </c>
      <c r="E744" s="17">
        <v>0</v>
      </c>
      <c r="F744" s="17">
        <v>0</v>
      </c>
      <c r="G744" s="17">
        <v>0</v>
      </c>
      <c r="I744" s="5" t="str">
        <f t="shared" si="176"/>
        <v/>
      </c>
      <c r="J744" s="5" t="str">
        <f t="shared" si="177"/>
        <v/>
      </c>
      <c r="K744" s="5" t="str">
        <f t="shared" si="178"/>
        <v/>
      </c>
      <c r="L744" s="5" t="str">
        <f t="shared" si="179"/>
        <v/>
      </c>
      <c r="M744" s="5">
        <f t="shared" si="184"/>
        <v>1</v>
      </c>
      <c r="N744" s="5">
        <f t="shared" si="180"/>
        <v>0</v>
      </c>
      <c r="O744" s="5">
        <f t="shared" si="181"/>
        <v>0</v>
      </c>
      <c r="P744" s="5">
        <f t="shared" si="182"/>
        <v>0</v>
      </c>
      <c r="Q744" s="5">
        <f t="shared" si="185"/>
        <v>2</v>
      </c>
      <c r="S744" s="5" t="str">
        <f t="shared" si="183"/>
        <v/>
      </c>
    </row>
    <row r="745" spans="1:19" x14ac:dyDescent="0.25">
      <c r="A745" s="5" cm="1">
        <f t="array" ref="A745">ROUNDDOWN(
_xlfn.IFS(R745="Crafted",
L745*K745*M745*P745*S745,
R745="Inorganic",
L745*I745*M745*(N745+O745+P745)*Q745*S745,
R745="Organic",
L745*J745*M745*(N745+O745+P745)*S745,
TRUE,0),2)</f>
        <v>0</v>
      </c>
      <c r="B745" s="5" t="str">
        <f t="shared" si="175"/>
        <v/>
      </c>
      <c r="E745" s="17">
        <v>0</v>
      </c>
      <c r="F745" s="17">
        <v>0</v>
      </c>
      <c r="G745" s="17">
        <v>0</v>
      </c>
      <c r="I745" s="5" t="str">
        <f t="shared" si="176"/>
        <v/>
      </c>
      <c r="J745" s="5" t="str">
        <f t="shared" si="177"/>
        <v/>
      </c>
      <c r="K745" s="5" t="str">
        <f t="shared" si="178"/>
        <v/>
      </c>
      <c r="L745" s="5" t="str">
        <f t="shared" si="179"/>
        <v/>
      </c>
      <c r="M745" s="5">
        <f t="shared" si="184"/>
        <v>1</v>
      </c>
      <c r="N745" s="5">
        <f t="shared" si="180"/>
        <v>0</v>
      </c>
      <c r="O745" s="5">
        <f t="shared" si="181"/>
        <v>0</v>
      </c>
      <c r="P745" s="5">
        <f t="shared" si="182"/>
        <v>0</v>
      </c>
      <c r="Q745" s="5">
        <f t="shared" si="185"/>
        <v>2</v>
      </c>
      <c r="S745" s="5" t="str">
        <f t="shared" si="183"/>
        <v/>
      </c>
    </row>
    <row r="746" spans="1:19" x14ac:dyDescent="0.25">
      <c r="A746" s="5" cm="1">
        <f t="array" ref="A746">ROUNDDOWN(
_xlfn.IFS(R746="Crafted",
L746*K746*M746*P746*S746,
R746="Inorganic",
L746*I746*M746*(N746+O746+P746)*Q746*S746,
R746="Organic",
L746*J746*M746*(N746+O746+P746)*S746,
TRUE,0),2)</f>
        <v>0</v>
      </c>
      <c r="B746" s="5" t="str">
        <f t="shared" si="175"/>
        <v/>
      </c>
      <c r="E746" s="17">
        <v>0</v>
      </c>
      <c r="F746" s="17">
        <v>0</v>
      </c>
      <c r="G746" s="17">
        <v>0</v>
      </c>
      <c r="I746" s="5" t="str">
        <f t="shared" si="176"/>
        <v/>
      </c>
      <c r="J746" s="5" t="str">
        <f t="shared" si="177"/>
        <v/>
      </c>
      <c r="K746" s="5" t="str">
        <f t="shared" si="178"/>
        <v/>
      </c>
      <c r="L746" s="5" t="str">
        <f t="shared" si="179"/>
        <v/>
      </c>
      <c r="M746" s="5">
        <f t="shared" si="184"/>
        <v>1</v>
      </c>
      <c r="N746" s="5">
        <f t="shared" si="180"/>
        <v>0</v>
      </c>
      <c r="O746" s="5">
        <f t="shared" si="181"/>
        <v>0</v>
      </c>
      <c r="P746" s="5">
        <f t="shared" si="182"/>
        <v>0</v>
      </c>
      <c r="Q746" s="5">
        <f t="shared" si="185"/>
        <v>2</v>
      </c>
      <c r="S746" s="5" t="str">
        <f t="shared" si="183"/>
        <v/>
      </c>
    </row>
    <row r="747" spans="1:19" x14ac:dyDescent="0.25">
      <c r="A747" s="5" cm="1">
        <f t="array" ref="A747">ROUNDDOWN(
_xlfn.IFS(R747="Crafted",
L747*K747*M747*P747*S747,
R747="Inorganic",
L747*I747*M747*(N747+O747+P747)*Q747*S747,
R747="Organic",
L747*J747*M747*(N747+O747+P747)*S747,
TRUE,0),2)</f>
        <v>0</v>
      </c>
      <c r="B747" s="5" t="str">
        <f t="shared" si="175"/>
        <v/>
      </c>
      <c r="E747" s="17">
        <v>0</v>
      </c>
      <c r="F747" s="17">
        <v>0</v>
      </c>
      <c r="G747" s="17">
        <v>0</v>
      </c>
      <c r="I747" s="5" t="str">
        <f t="shared" si="176"/>
        <v/>
      </c>
      <c r="J747" s="5" t="str">
        <f t="shared" si="177"/>
        <v/>
      </c>
      <c r="K747" s="5" t="str">
        <f t="shared" si="178"/>
        <v/>
      </c>
      <c r="L747" s="5" t="str">
        <f t="shared" si="179"/>
        <v/>
      </c>
      <c r="M747" s="5">
        <f t="shared" si="184"/>
        <v>1</v>
      </c>
      <c r="N747" s="5">
        <f t="shared" si="180"/>
        <v>0</v>
      </c>
      <c r="O747" s="5">
        <f t="shared" si="181"/>
        <v>0</v>
      </c>
      <c r="P747" s="5">
        <f t="shared" si="182"/>
        <v>0</v>
      </c>
      <c r="Q747" s="5">
        <f t="shared" si="185"/>
        <v>2</v>
      </c>
      <c r="S747" s="5" t="str">
        <f t="shared" si="183"/>
        <v/>
      </c>
    </row>
    <row r="748" spans="1:19" x14ac:dyDescent="0.25">
      <c r="A748" s="5" cm="1">
        <f t="array" ref="A748">ROUNDDOWN(
_xlfn.IFS(R748="Crafted",
L748*K748*M748*P748*S748,
R748="Inorganic",
L748*I748*M748*(N748+O748+P748)*Q748*S748,
R748="Organic",
L748*J748*M748*(N748+O748+P748)*S748,
TRUE,0),2)</f>
        <v>0</v>
      </c>
      <c r="B748" s="5" t="str">
        <f t="shared" si="175"/>
        <v/>
      </c>
      <c r="E748" s="17">
        <v>0</v>
      </c>
      <c r="F748" s="17">
        <v>0</v>
      </c>
      <c r="G748" s="17">
        <v>0</v>
      </c>
      <c r="I748" s="5" t="str">
        <f t="shared" si="176"/>
        <v/>
      </c>
      <c r="J748" s="5" t="str">
        <f t="shared" si="177"/>
        <v/>
      </c>
      <c r="K748" s="5" t="str">
        <f t="shared" si="178"/>
        <v/>
      </c>
      <c r="L748" s="5" t="str">
        <f t="shared" si="179"/>
        <v/>
      </c>
      <c r="M748" s="5">
        <f t="shared" si="184"/>
        <v>1</v>
      </c>
      <c r="N748" s="5">
        <f t="shared" si="180"/>
        <v>0</v>
      </c>
      <c r="O748" s="5">
        <f t="shared" si="181"/>
        <v>0</v>
      </c>
      <c r="P748" s="5">
        <f t="shared" si="182"/>
        <v>0</v>
      </c>
      <c r="Q748" s="5">
        <f t="shared" si="185"/>
        <v>2</v>
      </c>
      <c r="S748" s="5" t="str">
        <f t="shared" si="183"/>
        <v/>
      </c>
    </row>
    <row r="749" spans="1:19" x14ac:dyDescent="0.25">
      <c r="A749" s="5" cm="1">
        <f t="array" ref="A749">ROUNDDOWN(
_xlfn.IFS(R749="Crafted",
L749*K749*M749*P749*S749,
R749="Inorganic",
L749*I749*M749*(N749+O749+P749)*Q749*S749,
R749="Organic",
L749*J749*M749*(N749+O749+P749)*S749,
TRUE,0),2)</f>
        <v>0</v>
      </c>
      <c r="B749" s="5" t="str">
        <f t="shared" si="175"/>
        <v/>
      </c>
      <c r="E749" s="17">
        <v>0</v>
      </c>
      <c r="F749" s="17">
        <v>0</v>
      </c>
      <c r="G749" s="17">
        <v>0</v>
      </c>
      <c r="I749" s="5" t="str">
        <f t="shared" si="176"/>
        <v/>
      </c>
      <c r="J749" s="5" t="str">
        <f t="shared" si="177"/>
        <v/>
      </c>
      <c r="K749" s="5" t="str">
        <f t="shared" si="178"/>
        <v/>
      </c>
      <c r="L749" s="5" t="str">
        <f t="shared" si="179"/>
        <v/>
      </c>
      <c r="M749" s="5">
        <f t="shared" si="184"/>
        <v>1</v>
      </c>
      <c r="N749" s="5">
        <f t="shared" si="180"/>
        <v>0</v>
      </c>
      <c r="O749" s="5">
        <f t="shared" si="181"/>
        <v>0</v>
      </c>
      <c r="P749" s="5">
        <f t="shared" si="182"/>
        <v>0</v>
      </c>
      <c r="Q749" s="5">
        <f t="shared" si="185"/>
        <v>2</v>
      </c>
      <c r="S749" s="5" t="str">
        <f t="shared" si="183"/>
        <v/>
      </c>
    </row>
    <row r="750" spans="1:19" x14ac:dyDescent="0.25">
      <c r="A750" s="5" cm="1">
        <f t="array" ref="A750">ROUNDDOWN(
_xlfn.IFS(R750="Crafted",
L750*K750*M750*P750*S750,
R750="Inorganic",
L750*I750*M750*(N750+O750+P750)*Q750*S750,
R750="Organic",
L750*J750*M750*(N750+O750+P750)*S750,
TRUE,0),2)</f>
        <v>0</v>
      </c>
      <c r="B750" s="5" t="str">
        <f t="shared" si="175"/>
        <v/>
      </c>
      <c r="E750" s="17">
        <v>0</v>
      </c>
      <c r="F750" s="17">
        <v>0</v>
      </c>
      <c r="G750" s="17">
        <v>0</v>
      </c>
      <c r="I750" s="5" t="str">
        <f t="shared" si="176"/>
        <v/>
      </c>
      <c r="J750" s="5" t="str">
        <f t="shared" si="177"/>
        <v/>
      </c>
      <c r="K750" s="5" t="str">
        <f t="shared" si="178"/>
        <v/>
      </c>
      <c r="L750" s="5" t="str">
        <f t="shared" si="179"/>
        <v/>
      </c>
      <c r="M750" s="5">
        <f t="shared" si="184"/>
        <v>1</v>
      </c>
      <c r="N750" s="5">
        <f t="shared" si="180"/>
        <v>0</v>
      </c>
      <c r="O750" s="5">
        <f t="shared" si="181"/>
        <v>0</v>
      </c>
      <c r="P750" s="5">
        <f t="shared" si="182"/>
        <v>0</v>
      </c>
      <c r="Q750" s="5">
        <f t="shared" si="185"/>
        <v>2</v>
      </c>
      <c r="S750" s="5" t="str">
        <f t="shared" si="183"/>
        <v/>
      </c>
    </row>
    <row r="751" spans="1:19" x14ac:dyDescent="0.25">
      <c r="A751" s="5" cm="1">
        <f t="array" ref="A751">ROUNDDOWN(
_xlfn.IFS(R751="Crafted",
L751*K751*M751*P751*S751,
R751="Inorganic",
L751*I751*M751*(N751+O751+P751)*Q751*S751,
R751="Organic",
L751*J751*M751*(N751+O751+P751)*S751,
TRUE,0),2)</f>
        <v>0</v>
      </c>
      <c r="B751" s="5" t="str">
        <f t="shared" si="175"/>
        <v/>
      </c>
      <c r="E751" s="17">
        <v>0</v>
      </c>
      <c r="F751" s="17">
        <v>0</v>
      </c>
      <c r="G751" s="17">
        <v>0</v>
      </c>
      <c r="I751" s="5" t="str">
        <f t="shared" si="176"/>
        <v/>
      </c>
      <c r="J751" s="5" t="str">
        <f t="shared" si="177"/>
        <v/>
      </c>
      <c r="K751" s="5" t="str">
        <f t="shared" si="178"/>
        <v/>
      </c>
      <c r="L751" s="5" t="str">
        <f t="shared" si="179"/>
        <v/>
      </c>
      <c r="M751" s="5">
        <f t="shared" si="184"/>
        <v>1</v>
      </c>
      <c r="N751" s="5">
        <f t="shared" si="180"/>
        <v>0</v>
      </c>
      <c r="O751" s="5">
        <f t="shared" si="181"/>
        <v>0</v>
      </c>
      <c r="P751" s="5">
        <f t="shared" si="182"/>
        <v>0</v>
      </c>
      <c r="Q751" s="5">
        <f t="shared" si="185"/>
        <v>2</v>
      </c>
      <c r="S751" s="5" t="str">
        <f t="shared" si="183"/>
        <v/>
      </c>
    </row>
    <row r="752" spans="1:19" x14ac:dyDescent="0.25">
      <c r="A752" s="5" cm="1">
        <f t="array" ref="A752">ROUNDDOWN(
_xlfn.IFS(R752="Crafted",
L752*K752*M752*P752*S752,
R752="Inorganic",
L752*I752*M752*(N752+O752+P752)*Q752*S752,
R752="Organic",
L752*J752*M752*(N752+O752+P752)*S752,
TRUE,0),2)</f>
        <v>0</v>
      </c>
      <c r="B752" s="5" t="str">
        <f t="shared" si="175"/>
        <v/>
      </c>
      <c r="E752" s="17">
        <v>0</v>
      </c>
      <c r="F752" s="17">
        <v>0</v>
      </c>
      <c r="G752" s="17">
        <v>0</v>
      </c>
      <c r="I752" s="5" t="str">
        <f t="shared" si="176"/>
        <v/>
      </c>
      <c r="J752" s="5" t="str">
        <f t="shared" si="177"/>
        <v/>
      </c>
      <c r="K752" s="5" t="str">
        <f t="shared" si="178"/>
        <v/>
      </c>
      <c r="L752" s="5" t="str">
        <f t="shared" si="179"/>
        <v/>
      </c>
      <c r="M752" s="5">
        <f t="shared" si="184"/>
        <v>1</v>
      </c>
      <c r="N752" s="5">
        <f t="shared" si="180"/>
        <v>0</v>
      </c>
      <c r="O752" s="5">
        <f t="shared" si="181"/>
        <v>0</v>
      </c>
      <c r="P752" s="5">
        <f t="shared" si="182"/>
        <v>0</v>
      </c>
      <c r="Q752" s="5">
        <f t="shared" si="185"/>
        <v>2</v>
      </c>
      <c r="S752" s="5" t="str">
        <f t="shared" si="183"/>
        <v/>
      </c>
    </row>
    <row r="753" spans="1:19" x14ac:dyDescent="0.25">
      <c r="A753" s="5" cm="1">
        <f t="array" ref="A753">ROUNDDOWN(
_xlfn.IFS(R753="Crafted",
L753*K753*M753*P753*S753,
R753="Inorganic",
L753*I753*M753*(N753+O753+P753)*Q753*S753,
R753="Organic",
L753*J753*M753*(N753+O753+P753)*S753,
TRUE,0),2)</f>
        <v>0</v>
      </c>
      <c r="B753" s="5" t="str">
        <f t="shared" si="175"/>
        <v/>
      </c>
      <c r="E753" s="17">
        <v>0</v>
      </c>
      <c r="F753" s="17">
        <v>0</v>
      </c>
      <c r="G753" s="17">
        <v>0</v>
      </c>
      <c r="I753" s="5" t="str">
        <f t="shared" si="176"/>
        <v/>
      </c>
      <c r="J753" s="5" t="str">
        <f t="shared" si="177"/>
        <v/>
      </c>
      <c r="K753" s="5" t="str">
        <f t="shared" si="178"/>
        <v/>
      </c>
      <c r="L753" s="5" t="str">
        <f t="shared" si="179"/>
        <v/>
      </c>
      <c r="M753" s="5">
        <f t="shared" si="184"/>
        <v>1</v>
      </c>
      <c r="N753" s="5">
        <f t="shared" si="180"/>
        <v>0</v>
      </c>
      <c r="O753" s="5">
        <f t="shared" si="181"/>
        <v>0</v>
      </c>
      <c r="P753" s="5">
        <f t="shared" si="182"/>
        <v>0</v>
      </c>
      <c r="Q753" s="5">
        <f t="shared" si="185"/>
        <v>2</v>
      </c>
      <c r="S753" s="5" t="str">
        <f t="shared" si="183"/>
        <v/>
      </c>
    </row>
    <row r="754" spans="1:19" x14ac:dyDescent="0.25">
      <c r="A754" s="5" cm="1">
        <f t="array" ref="A754">ROUNDDOWN(
_xlfn.IFS(R754="Crafted",
L754*K754*M754*P754*S754,
R754="Inorganic",
L754*I754*M754*(N754+O754+P754)*Q754*S754,
R754="Organic",
L754*J754*M754*(N754+O754+P754)*S754,
TRUE,0),2)</f>
        <v>0</v>
      </c>
      <c r="B754" s="5" t="str">
        <f t="shared" si="175"/>
        <v/>
      </c>
      <c r="E754" s="17">
        <v>0</v>
      </c>
      <c r="F754" s="17">
        <v>0</v>
      </c>
      <c r="G754" s="17">
        <v>0</v>
      </c>
      <c r="I754" s="5" t="str">
        <f t="shared" si="176"/>
        <v/>
      </c>
      <c r="J754" s="5" t="str">
        <f t="shared" si="177"/>
        <v/>
      </c>
      <c r="K754" s="5" t="str">
        <f t="shared" si="178"/>
        <v/>
      </c>
      <c r="L754" s="5" t="str">
        <f t="shared" si="179"/>
        <v/>
      </c>
      <c r="M754" s="5">
        <f t="shared" si="184"/>
        <v>1</v>
      </c>
      <c r="N754" s="5">
        <f t="shared" si="180"/>
        <v>0</v>
      </c>
      <c r="O754" s="5">
        <f t="shared" si="181"/>
        <v>0</v>
      </c>
      <c r="P754" s="5">
        <f t="shared" si="182"/>
        <v>0</v>
      </c>
      <c r="Q754" s="5">
        <f t="shared" si="185"/>
        <v>2</v>
      </c>
      <c r="S754" s="5" t="str">
        <f t="shared" si="183"/>
        <v/>
      </c>
    </row>
    <row r="755" spans="1:19" x14ac:dyDescent="0.25">
      <c r="A755" s="5" cm="1">
        <f t="array" ref="A755">ROUNDDOWN(
_xlfn.IFS(R755="Crafted",
L755*K755*M755*P755*S755,
R755="Inorganic",
L755*I755*M755*(N755+O755+P755)*Q755*S755,
R755="Organic",
L755*J755*M755*(N755+O755+P755)*S755,
TRUE,0),2)</f>
        <v>0</v>
      </c>
      <c r="B755" s="5" t="str">
        <f t="shared" si="175"/>
        <v/>
      </c>
      <c r="E755" s="17">
        <v>0</v>
      </c>
      <c r="F755" s="17">
        <v>0</v>
      </c>
      <c r="G755" s="17">
        <v>0</v>
      </c>
      <c r="I755" s="5" t="str">
        <f t="shared" si="176"/>
        <v/>
      </c>
      <c r="J755" s="5" t="str">
        <f t="shared" si="177"/>
        <v/>
      </c>
      <c r="K755" s="5" t="str">
        <f t="shared" si="178"/>
        <v/>
      </c>
      <c r="L755" s="5" t="str">
        <f t="shared" si="179"/>
        <v/>
      </c>
      <c r="M755" s="5">
        <f t="shared" si="184"/>
        <v>1</v>
      </c>
      <c r="N755" s="5">
        <f t="shared" si="180"/>
        <v>0</v>
      </c>
      <c r="O755" s="5">
        <f t="shared" si="181"/>
        <v>0</v>
      </c>
      <c r="P755" s="5">
        <f t="shared" si="182"/>
        <v>0</v>
      </c>
      <c r="Q755" s="5">
        <f t="shared" si="185"/>
        <v>2</v>
      </c>
      <c r="S755" s="5" t="str">
        <f t="shared" si="183"/>
        <v/>
      </c>
    </row>
    <row r="756" spans="1:19" x14ac:dyDescent="0.25">
      <c r="A756" s="5" cm="1">
        <f t="array" ref="A756">ROUNDDOWN(
_xlfn.IFS(R756="Crafted",
L756*K756*M756*P756*S756,
R756="Inorganic",
L756*I756*M756*(N756+O756+P756)*Q756*S756,
R756="Organic",
L756*J756*M756*(N756+O756+P756)*S756,
TRUE,0),2)</f>
        <v>0</v>
      </c>
      <c r="B756" s="5" t="str">
        <f t="shared" si="175"/>
        <v/>
      </c>
      <c r="E756" s="17">
        <v>0</v>
      </c>
      <c r="F756" s="17">
        <v>0</v>
      </c>
      <c r="G756" s="17">
        <v>0</v>
      </c>
      <c r="I756" s="5" t="str">
        <f t="shared" si="176"/>
        <v/>
      </c>
      <c r="J756" s="5" t="str">
        <f t="shared" si="177"/>
        <v/>
      </c>
      <c r="K756" s="5" t="str">
        <f t="shared" si="178"/>
        <v/>
      </c>
      <c r="L756" s="5" t="str">
        <f t="shared" si="179"/>
        <v/>
      </c>
      <c r="M756" s="5">
        <f t="shared" si="184"/>
        <v>1</v>
      </c>
      <c r="N756" s="5">
        <f t="shared" si="180"/>
        <v>0</v>
      </c>
      <c r="O756" s="5">
        <f t="shared" si="181"/>
        <v>0</v>
      </c>
      <c r="P756" s="5">
        <f t="shared" si="182"/>
        <v>0</v>
      </c>
      <c r="Q756" s="5">
        <f t="shared" si="185"/>
        <v>2</v>
      </c>
      <c r="S756" s="5" t="str">
        <f t="shared" si="183"/>
        <v/>
      </c>
    </row>
    <row r="757" spans="1:19" x14ac:dyDescent="0.25">
      <c r="A757" s="5" cm="1">
        <f t="array" ref="A757">ROUNDDOWN(
_xlfn.IFS(R757="Crafted",
L757*K757*M757*P757*S757,
R757="Inorganic",
L757*I757*M757*(N757+O757+P757)*Q757*S757,
R757="Organic",
L757*J757*M757*(N757+O757+P757)*S757,
TRUE,0),2)</f>
        <v>0</v>
      </c>
      <c r="B757" s="5" t="str">
        <f t="shared" si="175"/>
        <v/>
      </c>
      <c r="E757" s="17">
        <v>0</v>
      </c>
      <c r="F757" s="17">
        <v>0</v>
      </c>
      <c r="G757" s="17">
        <v>0</v>
      </c>
      <c r="I757" s="5" t="str">
        <f t="shared" si="176"/>
        <v/>
      </c>
      <c r="J757" s="5" t="str">
        <f t="shared" si="177"/>
        <v/>
      </c>
      <c r="K757" s="5" t="str">
        <f t="shared" si="178"/>
        <v/>
      </c>
      <c r="L757" s="5" t="str">
        <f t="shared" si="179"/>
        <v/>
      </c>
      <c r="M757" s="5">
        <f t="shared" si="184"/>
        <v>1</v>
      </c>
      <c r="N757" s="5">
        <f t="shared" si="180"/>
        <v>0</v>
      </c>
      <c r="O757" s="5">
        <f t="shared" si="181"/>
        <v>0</v>
      </c>
      <c r="P757" s="5">
        <f t="shared" si="182"/>
        <v>0</v>
      </c>
      <c r="Q757" s="5">
        <f t="shared" si="185"/>
        <v>2</v>
      </c>
      <c r="S757" s="5" t="str">
        <f t="shared" si="183"/>
        <v/>
      </c>
    </row>
    <row r="758" spans="1:19" x14ac:dyDescent="0.25">
      <c r="A758" s="5" cm="1">
        <f t="array" ref="A758">ROUNDDOWN(
_xlfn.IFS(R758="Crafted",
L758*K758*M758*P758*S758,
R758="Inorganic",
L758*I758*M758*(N758+O758+P758)*Q758*S758,
R758="Organic",
L758*J758*M758*(N758+O758+P758)*S758,
TRUE,0),2)</f>
        <v>0</v>
      </c>
      <c r="B758" s="5" t="str">
        <f t="shared" si="175"/>
        <v/>
      </c>
      <c r="E758" s="17">
        <v>0</v>
      </c>
      <c r="F758" s="17">
        <v>0</v>
      </c>
      <c r="G758" s="17">
        <v>0</v>
      </c>
      <c r="I758" s="5" t="str">
        <f t="shared" si="176"/>
        <v/>
      </c>
      <c r="J758" s="5" t="str">
        <f t="shared" si="177"/>
        <v/>
      </c>
      <c r="K758" s="5" t="str">
        <f t="shared" si="178"/>
        <v/>
      </c>
      <c r="L758" s="5" t="str">
        <f t="shared" si="179"/>
        <v/>
      </c>
      <c r="M758" s="5">
        <f t="shared" si="184"/>
        <v>1</v>
      </c>
      <c r="N758" s="5">
        <f t="shared" si="180"/>
        <v>0</v>
      </c>
      <c r="O758" s="5">
        <f t="shared" si="181"/>
        <v>0</v>
      </c>
      <c r="P758" s="5">
        <f t="shared" si="182"/>
        <v>0</v>
      </c>
      <c r="Q758" s="5">
        <f t="shared" si="185"/>
        <v>2</v>
      </c>
      <c r="S758" s="5" t="str">
        <f t="shared" si="183"/>
        <v/>
      </c>
    </row>
    <row r="759" spans="1:19" x14ac:dyDescent="0.25">
      <c r="A759" s="5" cm="1">
        <f t="array" ref="A759">ROUNDDOWN(
_xlfn.IFS(R759="Crafted",
L759*K759*M759*P759*S759,
R759="Inorganic",
L759*I759*M759*(N759+O759+P759)*Q759*S759,
R759="Organic",
L759*J759*M759*(N759+O759+P759)*S759,
TRUE,0),2)</f>
        <v>0</v>
      </c>
      <c r="B759" s="5" t="str">
        <f t="shared" si="175"/>
        <v/>
      </c>
      <c r="E759" s="17">
        <v>0</v>
      </c>
      <c r="F759" s="17">
        <v>0</v>
      </c>
      <c r="G759" s="17">
        <v>0</v>
      </c>
      <c r="I759" s="5" t="str">
        <f t="shared" si="176"/>
        <v/>
      </c>
      <c r="J759" s="5" t="str">
        <f t="shared" si="177"/>
        <v/>
      </c>
      <c r="K759" s="5" t="str">
        <f t="shared" si="178"/>
        <v/>
      </c>
      <c r="L759" s="5" t="str">
        <f t="shared" si="179"/>
        <v/>
      </c>
      <c r="M759" s="5">
        <f t="shared" si="184"/>
        <v>1</v>
      </c>
      <c r="N759" s="5">
        <f t="shared" si="180"/>
        <v>0</v>
      </c>
      <c r="O759" s="5">
        <f t="shared" si="181"/>
        <v>0</v>
      </c>
      <c r="P759" s="5">
        <f t="shared" si="182"/>
        <v>0</v>
      </c>
      <c r="Q759" s="5">
        <f t="shared" si="185"/>
        <v>2</v>
      </c>
      <c r="S759" s="5" t="str">
        <f t="shared" si="183"/>
        <v/>
      </c>
    </row>
    <row r="760" spans="1:19" x14ac:dyDescent="0.25">
      <c r="A760" s="5" cm="1">
        <f t="array" ref="A760">ROUNDDOWN(
_xlfn.IFS(R760="Crafted",
L760*K760*M760*P760*S760,
R760="Inorganic",
L760*I760*M760*(N760+O760+P760)*Q760*S760,
R760="Organic",
L760*J760*M760*(N760+O760+P760)*S760,
TRUE,0),2)</f>
        <v>0</v>
      </c>
      <c r="B760" s="5" t="str">
        <f t="shared" si="175"/>
        <v/>
      </c>
      <c r="E760" s="17">
        <v>0</v>
      </c>
      <c r="F760" s="17">
        <v>0</v>
      </c>
      <c r="G760" s="17">
        <v>0</v>
      </c>
      <c r="I760" s="5" t="str">
        <f t="shared" si="176"/>
        <v/>
      </c>
      <c r="J760" s="5" t="str">
        <f t="shared" si="177"/>
        <v/>
      </c>
      <c r="K760" s="5" t="str">
        <f t="shared" si="178"/>
        <v/>
      </c>
      <c r="L760" s="5" t="str">
        <f t="shared" si="179"/>
        <v/>
      </c>
      <c r="M760" s="5">
        <f t="shared" si="184"/>
        <v>1</v>
      </c>
      <c r="N760" s="5">
        <f t="shared" si="180"/>
        <v>0</v>
      </c>
      <c r="O760" s="5">
        <f t="shared" si="181"/>
        <v>0</v>
      </c>
      <c r="P760" s="5">
        <f t="shared" si="182"/>
        <v>0</v>
      </c>
      <c r="Q760" s="5">
        <f t="shared" si="185"/>
        <v>2</v>
      </c>
      <c r="S760" s="5" t="str">
        <f t="shared" si="183"/>
        <v/>
      </c>
    </row>
    <row r="761" spans="1:19" x14ac:dyDescent="0.25">
      <c r="A761" s="5" cm="1">
        <f t="array" ref="A761">ROUNDDOWN(
_xlfn.IFS(R761="Crafted",
L761*K761*M761*P761*S761,
R761="Inorganic",
L761*I761*M761*(N761+O761+P761)*Q761*S761,
R761="Organic",
L761*J761*M761*(N761+O761+P761)*S761,
TRUE,0),2)</f>
        <v>0</v>
      </c>
      <c r="B761" s="5" t="str">
        <f t="shared" si="175"/>
        <v/>
      </c>
      <c r="E761" s="17">
        <v>0</v>
      </c>
      <c r="F761" s="17">
        <v>0</v>
      </c>
      <c r="G761" s="17">
        <v>0</v>
      </c>
      <c r="I761" s="5" t="str">
        <f t="shared" si="176"/>
        <v/>
      </c>
      <c r="J761" s="5" t="str">
        <f t="shared" si="177"/>
        <v/>
      </c>
      <c r="K761" s="5" t="str">
        <f t="shared" si="178"/>
        <v/>
      </c>
      <c r="L761" s="5" t="str">
        <f t="shared" si="179"/>
        <v/>
      </c>
      <c r="M761" s="5">
        <f t="shared" si="184"/>
        <v>1</v>
      </c>
      <c r="N761" s="5">
        <f t="shared" si="180"/>
        <v>0</v>
      </c>
      <c r="O761" s="5">
        <f t="shared" si="181"/>
        <v>0</v>
      </c>
      <c r="P761" s="5">
        <f t="shared" si="182"/>
        <v>0</v>
      </c>
      <c r="Q761" s="5">
        <f t="shared" si="185"/>
        <v>2</v>
      </c>
      <c r="S761" s="5" t="str">
        <f t="shared" si="183"/>
        <v/>
      </c>
    </row>
    <row r="762" spans="1:19" x14ac:dyDescent="0.25">
      <c r="A762" s="5" cm="1">
        <f t="array" ref="A762">ROUNDDOWN(
_xlfn.IFS(R762="Crafted",
L762*K762*M762*P762*S762,
R762="Inorganic",
L762*I762*M762*(N762+O762+P762)*Q762*S762,
R762="Organic",
L762*J762*M762*(N762+O762+P762)*S762,
TRUE,0),2)</f>
        <v>0</v>
      </c>
      <c r="B762" s="5" t="str">
        <f t="shared" si="175"/>
        <v/>
      </c>
      <c r="E762" s="17">
        <v>0</v>
      </c>
      <c r="F762" s="17">
        <v>0</v>
      </c>
      <c r="G762" s="17">
        <v>0</v>
      </c>
      <c r="I762" s="5" t="str">
        <f t="shared" si="176"/>
        <v/>
      </c>
      <c r="J762" s="5" t="str">
        <f t="shared" si="177"/>
        <v/>
      </c>
      <c r="K762" s="5" t="str">
        <f t="shared" si="178"/>
        <v/>
      </c>
      <c r="L762" s="5" t="str">
        <f t="shared" si="179"/>
        <v/>
      </c>
      <c r="M762" s="5">
        <f t="shared" si="184"/>
        <v>1</v>
      </c>
      <c r="N762" s="5">
        <f t="shared" si="180"/>
        <v>0</v>
      </c>
      <c r="O762" s="5">
        <f t="shared" si="181"/>
        <v>0</v>
      </c>
      <c r="P762" s="5">
        <f t="shared" si="182"/>
        <v>0</v>
      </c>
      <c r="Q762" s="5">
        <f t="shared" si="185"/>
        <v>2</v>
      </c>
      <c r="S762" s="5" t="str">
        <f t="shared" si="183"/>
        <v/>
      </c>
    </row>
    <row r="763" spans="1:19" x14ac:dyDescent="0.25">
      <c r="A763" s="5" cm="1">
        <f t="array" ref="A763">ROUNDDOWN(
_xlfn.IFS(R763="Crafted",
L763*K763*M763*P763*S763,
R763="Inorganic",
L763*I763*M763*(N763+O763+P763)*Q763*S763,
R763="Organic",
L763*J763*M763*(N763+O763+P763)*S763,
TRUE,0),2)</f>
        <v>0</v>
      </c>
      <c r="B763" s="5" t="str">
        <f t="shared" si="175"/>
        <v/>
      </c>
      <c r="E763" s="17">
        <v>0</v>
      </c>
      <c r="F763" s="17">
        <v>0</v>
      </c>
      <c r="G763" s="17">
        <v>0</v>
      </c>
      <c r="I763" s="5" t="str">
        <f t="shared" si="176"/>
        <v/>
      </c>
      <c r="J763" s="5" t="str">
        <f t="shared" si="177"/>
        <v/>
      </c>
      <c r="K763" s="5" t="str">
        <f t="shared" si="178"/>
        <v/>
      </c>
      <c r="L763" s="5" t="str">
        <f t="shared" si="179"/>
        <v/>
      </c>
      <c r="M763" s="5">
        <f t="shared" si="184"/>
        <v>1</v>
      </c>
      <c r="N763" s="5">
        <f t="shared" si="180"/>
        <v>0</v>
      </c>
      <c r="O763" s="5">
        <f t="shared" si="181"/>
        <v>0</v>
      </c>
      <c r="P763" s="5">
        <f t="shared" si="182"/>
        <v>0</v>
      </c>
      <c r="Q763" s="5">
        <f t="shared" si="185"/>
        <v>2</v>
      </c>
      <c r="S763" s="5" t="str">
        <f t="shared" si="183"/>
        <v/>
      </c>
    </row>
    <row r="764" spans="1:19" x14ac:dyDescent="0.25">
      <c r="A764" s="5" cm="1">
        <f t="array" ref="A764">ROUNDDOWN(
_xlfn.IFS(R764="Crafted",
L764*K764*M764*P764*S764,
R764="Inorganic",
L764*I764*M764*(N764+O764+P764)*Q764*S764,
R764="Organic",
L764*J764*M764*(N764+O764+P764)*S764,
TRUE,0),2)</f>
        <v>0</v>
      </c>
      <c r="B764" s="5" t="str">
        <f t="shared" si="175"/>
        <v/>
      </c>
      <c r="E764" s="17">
        <v>0</v>
      </c>
      <c r="F764" s="17">
        <v>0</v>
      </c>
      <c r="G764" s="17">
        <v>0</v>
      </c>
      <c r="I764" s="5" t="str">
        <f t="shared" si="176"/>
        <v/>
      </c>
      <c r="J764" s="5" t="str">
        <f t="shared" si="177"/>
        <v/>
      </c>
      <c r="K764" s="5" t="str">
        <f t="shared" si="178"/>
        <v/>
      </c>
      <c r="L764" s="5" t="str">
        <f t="shared" si="179"/>
        <v/>
      </c>
      <c r="M764" s="5">
        <f t="shared" si="184"/>
        <v>1</v>
      </c>
      <c r="N764" s="5">
        <f t="shared" si="180"/>
        <v>0</v>
      </c>
      <c r="O764" s="5">
        <f t="shared" si="181"/>
        <v>0</v>
      </c>
      <c r="P764" s="5">
        <f t="shared" si="182"/>
        <v>0</v>
      </c>
      <c r="Q764" s="5">
        <f t="shared" si="185"/>
        <v>2</v>
      </c>
      <c r="S764" s="5" t="str">
        <f t="shared" si="183"/>
        <v/>
      </c>
    </row>
    <row r="765" spans="1:19" x14ac:dyDescent="0.25">
      <c r="A765" s="5" cm="1">
        <f t="array" ref="A765">ROUNDDOWN(
_xlfn.IFS(R765="Crafted",
L765*K765*M765*P765*S765,
R765="Inorganic",
L765*I765*M765*(N765+O765+P765)*Q765*S765,
R765="Organic",
L765*J765*M765*(N765+O765+P765)*S765,
TRUE,0),2)</f>
        <v>0</v>
      </c>
      <c r="B765" s="5" t="str">
        <f t="shared" si="175"/>
        <v/>
      </c>
      <c r="E765" s="17">
        <v>0</v>
      </c>
      <c r="F765" s="17">
        <v>0</v>
      </c>
      <c r="G765" s="17">
        <v>0</v>
      </c>
      <c r="I765" s="5" t="str">
        <f t="shared" si="176"/>
        <v/>
      </c>
      <c r="J765" s="5" t="str">
        <f t="shared" si="177"/>
        <v/>
      </c>
      <c r="K765" s="5" t="str">
        <f t="shared" si="178"/>
        <v/>
      </c>
      <c r="L765" s="5" t="str">
        <f t="shared" si="179"/>
        <v/>
      </c>
      <c r="M765" s="5">
        <f t="shared" si="184"/>
        <v>1</v>
      </c>
      <c r="N765" s="5">
        <f t="shared" si="180"/>
        <v>0</v>
      </c>
      <c r="O765" s="5">
        <f t="shared" si="181"/>
        <v>0</v>
      </c>
      <c r="P765" s="5">
        <f t="shared" si="182"/>
        <v>0</v>
      </c>
      <c r="Q765" s="5">
        <f t="shared" si="185"/>
        <v>2</v>
      </c>
      <c r="S765" s="5" t="str">
        <f t="shared" si="183"/>
        <v/>
      </c>
    </row>
    <row r="766" spans="1:19" x14ac:dyDescent="0.25">
      <c r="A766" s="5" cm="1">
        <f t="array" ref="A766">ROUNDDOWN(
_xlfn.IFS(R766="Crafted",
L766*K766*M766*P766*S766,
R766="Inorganic",
L766*I766*M766*(N766+O766+P766)*Q766*S766,
R766="Organic",
L766*J766*M766*(N766+O766+P766)*S766,
TRUE,0),2)</f>
        <v>0</v>
      </c>
      <c r="B766" s="5" t="str">
        <f t="shared" si="175"/>
        <v/>
      </c>
      <c r="E766" s="17">
        <v>0</v>
      </c>
      <c r="F766" s="17">
        <v>0</v>
      </c>
      <c r="G766" s="17">
        <v>0</v>
      </c>
      <c r="I766" s="5" t="str">
        <f t="shared" si="176"/>
        <v/>
      </c>
      <c r="J766" s="5" t="str">
        <f t="shared" si="177"/>
        <v/>
      </c>
      <c r="K766" s="5" t="str">
        <f t="shared" si="178"/>
        <v/>
      </c>
      <c r="L766" s="5" t="str">
        <f t="shared" si="179"/>
        <v/>
      </c>
      <c r="M766" s="5">
        <f t="shared" si="184"/>
        <v>1</v>
      </c>
      <c r="N766" s="5">
        <f t="shared" si="180"/>
        <v>0</v>
      </c>
      <c r="O766" s="5">
        <f t="shared" si="181"/>
        <v>0</v>
      </c>
      <c r="P766" s="5">
        <f t="shared" si="182"/>
        <v>0</v>
      </c>
      <c r="Q766" s="5">
        <f t="shared" si="185"/>
        <v>2</v>
      </c>
      <c r="S766" s="5" t="str">
        <f t="shared" si="183"/>
        <v/>
      </c>
    </row>
    <row r="767" spans="1:19" x14ac:dyDescent="0.25">
      <c r="A767" s="5" cm="1">
        <f t="array" ref="A767">ROUNDDOWN(
_xlfn.IFS(R767="Crafted",
L767*K767*M767*P767*S767,
R767="Inorganic",
L767*I767*M767*(N767+O767+P767)*Q767*S767,
R767="Organic",
L767*J767*M767*(N767+O767+P767)*S767,
TRUE,0),2)</f>
        <v>0</v>
      </c>
      <c r="B767" s="5" t="str">
        <f t="shared" si="175"/>
        <v/>
      </c>
      <c r="E767" s="17">
        <v>0</v>
      </c>
      <c r="F767" s="17">
        <v>0</v>
      </c>
      <c r="G767" s="17">
        <v>0</v>
      </c>
      <c r="I767" s="5" t="str">
        <f t="shared" si="176"/>
        <v/>
      </c>
      <c r="J767" s="5" t="str">
        <f t="shared" si="177"/>
        <v/>
      </c>
      <c r="K767" s="5" t="str">
        <f t="shared" si="178"/>
        <v/>
      </c>
      <c r="L767" s="5" t="str">
        <f t="shared" si="179"/>
        <v/>
      </c>
      <c r="M767" s="5">
        <f t="shared" si="184"/>
        <v>1</v>
      </c>
      <c r="N767" s="5">
        <f t="shared" si="180"/>
        <v>0</v>
      </c>
      <c r="O767" s="5">
        <f t="shared" si="181"/>
        <v>0</v>
      </c>
      <c r="P767" s="5">
        <f t="shared" si="182"/>
        <v>0</v>
      </c>
      <c r="Q767" s="5">
        <f t="shared" si="185"/>
        <v>2</v>
      </c>
      <c r="S767" s="5" t="str">
        <f t="shared" si="183"/>
        <v/>
      </c>
    </row>
    <row r="768" spans="1:19" x14ac:dyDescent="0.25">
      <c r="A768" s="5" cm="1">
        <f t="array" ref="A768">ROUNDDOWN(
_xlfn.IFS(R768="Crafted",
L768*K768*M768*P768*S768,
R768="Inorganic",
L768*I768*M768*(N768+O768+P768)*Q768*S768,
R768="Organic",
L768*J768*M768*(N768+O768+P768)*S768,
TRUE,0),2)</f>
        <v>0</v>
      </c>
      <c r="B768" s="5" t="str">
        <f t="shared" si="175"/>
        <v/>
      </c>
      <c r="E768" s="17">
        <v>0</v>
      </c>
      <c r="F768" s="17">
        <v>0</v>
      </c>
      <c r="G768" s="17">
        <v>0</v>
      </c>
      <c r="I768" s="5" t="str">
        <f t="shared" si="176"/>
        <v/>
      </c>
      <c r="J768" s="5" t="str">
        <f t="shared" si="177"/>
        <v/>
      </c>
      <c r="K768" s="5" t="str">
        <f t="shared" si="178"/>
        <v/>
      </c>
      <c r="L768" s="5" t="str">
        <f t="shared" si="179"/>
        <v/>
      </c>
      <c r="M768" s="5">
        <f t="shared" si="184"/>
        <v>1</v>
      </c>
      <c r="N768" s="5">
        <f t="shared" si="180"/>
        <v>0</v>
      </c>
      <c r="O768" s="5">
        <f t="shared" si="181"/>
        <v>0</v>
      </c>
      <c r="P768" s="5">
        <f t="shared" si="182"/>
        <v>0</v>
      </c>
      <c r="Q768" s="5">
        <f t="shared" si="185"/>
        <v>2</v>
      </c>
      <c r="S768" s="5" t="str">
        <f t="shared" si="183"/>
        <v/>
      </c>
    </row>
    <row r="769" spans="1:19" x14ac:dyDescent="0.25">
      <c r="A769" s="5" cm="1">
        <f t="array" ref="A769">ROUNDDOWN(
_xlfn.IFS(R769="Crafted",
L769*K769*M769*P769*S769,
R769="Inorganic",
L769*I769*M769*(N769+O769+P769)*Q769*S769,
R769="Organic",
L769*J769*M769*(N769+O769+P769)*S769,
TRUE,0),2)</f>
        <v>0</v>
      </c>
      <c r="B769" s="5" t="str">
        <f t="shared" si="175"/>
        <v/>
      </c>
      <c r="E769" s="17">
        <v>0</v>
      </c>
      <c r="F769" s="17">
        <v>0</v>
      </c>
      <c r="G769" s="17">
        <v>0</v>
      </c>
      <c r="I769" s="5" t="str">
        <f t="shared" si="176"/>
        <v/>
      </c>
      <c r="J769" s="5" t="str">
        <f t="shared" si="177"/>
        <v/>
      </c>
      <c r="K769" s="5" t="str">
        <f t="shared" si="178"/>
        <v/>
      </c>
      <c r="L769" s="5" t="str">
        <f t="shared" si="179"/>
        <v/>
      </c>
      <c r="M769" s="5">
        <f t="shared" si="184"/>
        <v>1</v>
      </c>
      <c r="N769" s="5">
        <f t="shared" si="180"/>
        <v>0</v>
      </c>
      <c r="O769" s="5">
        <f t="shared" si="181"/>
        <v>0</v>
      </c>
      <c r="P769" s="5">
        <f t="shared" si="182"/>
        <v>0</v>
      </c>
      <c r="Q769" s="5">
        <f t="shared" si="185"/>
        <v>2</v>
      </c>
      <c r="S769" s="5" t="str">
        <f t="shared" si="183"/>
        <v/>
      </c>
    </row>
    <row r="770" spans="1:19" x14ac:dyDescent="0.25">
      <c r="A770" s="5" cm="1">
        <f t="array" ref="A770">ROUNDDOWN(
_xlfn.IFS(R770="Crafted",
L770*K770*M770*P770*S770,
R770="Inorganic",
L770*I770*M770*(N770+O770+P770)*Q770*S770,
R770="Organic",
L770*J770*M770*(N770+O770+P770)*S770,
TRUE,0),2)</f>
        <v>0</v>
      </c>
      <c r="B770" s="5" t="str">
        <f t="shared" si="175"/>
        <v/>
      </c>
      <c r="E770" s="17">
        <v>0</v>
      </c>
      <c r="F770" s="17">
        <v>0</v>
      </c>
      <c r="G770" s="17">
        <v>0</v>
      </c>
      <c r="I770" s="5" t="str">
        <f t="shared" si="176"/>
        <v/>
      </c>
      <c r="J770" s="5" t="str">
        <f t="shared" si="177"/>
        <v/>
      </c>
      <c r="K770" s="5" t="str">
        <f t="shared" si="178"/>
        <v/>
      </c>
      <c r="L770" s="5" t="str">
        <f t="shared" si="179"/>
        <v/>
      </c>
      <c r="M770" s="5">
        <f t="shared" si="184"/>
        <v>1</v>
      </c>
      <c r="N770" s="5">
        <f t="shared" si="180"/>
        <v>0</v>
      </c>
      <c r="O770" s="5">
        <f t="shared" si="181"/>
        <v>0</v>
      </c>
      <c r="P770" s="5">
        <f t="shared" si="182"/>
        <v>0</v>
      </c>
      <c r="Q770" s="5">
        <f t="shared" si="185"/>
        <v>2</v>
      </c>
      <c r="S770" s="5" t="str">
        <f t="shared" si="183"/>
        <v/>
      </c>
    </row>
    <row r="771" spans="1:19" x14ac:dyDescent="0.25">
      <c r="A771" s="5" cm="1">
        <f t="array" ref="A771">ROUNDDOWN(
_xlfn.IFS(R771="Crafted",
L771*K771*M771*P771*S771,
R771="Inorganic",
L771*I771*M771*(N771+O771+P771)*Q771*S771,
R771="Organic",
L771*J771*M771*(N771+O771+P771)*S771,
TRUE,0),2)</f>
        <v>0</v>
      </c>
      <c r="B771" s="5" t="str">
        <f t="shared" si="175"/>
        <v/>
      </c>
      <c r="E771" s="17">
        <v>0</v>
      </c>
      <c r="F771" s="17">
        <v>0</v>
      </c>
      <c r="G771" s="17">
        <v>0</v>
      </c>
      <c r="I771" s="5" t="str">
        <f t="shared" si="176"/>
        <v/>
      </c>
      <c r="J771" s="5" t="str">
        <f t="shared" si="177"/>
        <v/>
      </c>
      <c r="K771" s="5" t="str">
        <f t="shared" si="178"/>
        <v/>
      </c>
      <c r="L771" s="5" t="str">
        <f t="shared" si="179"/>
        <v/>
      </c>
      <c r="M771" s="5">
        <f t="shared" si="184"/>
        <v>1</v>
      </c>
      <c r="N771" s="5">
        <f t="shared" si="180"/>
        <v>0</v>
      </c>
      <c r="O771" s="5">
        <f t="shared" si="181"/>
        <v>0</v>
      </c>
      <c r="P771" s="5">
        <f t="shared" si="182"/>
        <v>0</v>
      </c>
      <c r="Q771" s="5">
        <f t="shared" si="185"/>
        <v>2</v>
      </c>
      <c r="S771" s="5" t="str">
        <f t="shared" si="183"/>
        <v/>
      </c>
    </row>
    <row r="772" spans="1:19" x14ac:dyDescent="0.25">
      <c r="A772" s="5" cm="1">
        <f t="array" ref="A772">ROUNDDOWN(
_xlfn.IFS(R772="Crafted",
L772*K772*M772*P772*S772,
R772="Inorganic",
L772*I772*M772*(N772+O772+P772)*Q772*S772,
R772="Organic",
L772*J772*M772*(N772+O772+P772)*S772,
TRUE,0),2)</f>
        <v>0</v>
      </c>
      <c r="B772" s="5" t="str">
        <f t="shared" ref="B772:B835" si="186">IF(D772="","",VLOOKUP(D772,resource_list,7,FALSE))</f>
        <v/>
      </c>
      <c r="E772" s="17">
        <v>0</v>
      </c>
      <c r="F772" s="17">
        <v>0</v>
      </c>
      <c r="G772" s="17">
        <v>0</v>
      </c>
      <c r="I772" s="5" t="str">
        <f t="shared" ref="I772:I835" si="187">IF($C772="","",IF(VLOOKUP($C772,locations_outposts,5,FALSE)&gt;0, 1.1^VLOOKUP($C772,locations_outposts,5,FALSE),1))</f>
        <v/>
      </c>
      <c r="J772" s="5" t="str">
        <f t="shared" ref="J772:J835" si="188">IF($C772="","",IF(VLOOKUP($C772,locations_outposts,6,FALSE)&gt;0, 1.1^VLOOKUP($C772,locations_outposts,6,FALSE),1))</f>
        <v/>
      </c>
      <c r="K772" s="5" t="str">
        <f t="shared" ref="K772:K835" si="189">IF($C772="","",IF(VLOOKUP($C772,locations_outposts,7,FALSE)&gt;0, 1.1^VLOOKUP($C772,locations_outposts,7,FALSE),1))</f>
        <v/>
      </c>
      <c r="L772" s="5" t="str">
        <f t="shared" ref="L772:L835" si="190">IF($C772="","",IF(VLOOKUP($C772,locations_outposts,8,FALSE)&gt;0, 1.05^VLOOKUP($C772,locations_outposts,8,FALSE),1))</f>
        <v/>
      </c>
      <c r="M772" s="5">
        <f t="shared" si="184"/>
        <v>1</v>
      </c>
      <c r="N772" s="5">
        <f t="shared" ref="N772:N835" si="191">IF(D772="",0,VLOOKUP(D772,resource_list,2,FALSE)*E772)</f>
        <v>0</v>
      </c>
      <c r="O772" s="5">
        <f t="shared" ref="O772:O835" si="192">IF(D772="",0,VLOOKUP(D772,resource_list,3,FALSE)*F772)</f>
        <v>0</v>
      </c>
      <c r="P772" s="5">
        <f t="shared" ref="P772:P835" si="193">IF(D772="",0,VLOOKUP(D772,resource_list,4,FALSE)*G772)</f>
        <v>0</v>
      </c>
      <c r="Q772" s="5">
        <f t="shared" si="185"/>
        <v>2</v>
      </c>
      <c r="S772" s="5" t="str">
        <f t="shared" ref="S772:S835" si="194">IF(C772="", "",  IF(VLOOKUP(C772,locations_outposts,9,FALSE)="No", 1, 1.1))</f>
        <v/>
      </c>
    </row>
    <row r="773" spans="1:19" x14ac:dyDescent="0.25">
      <c r="A773" s="5" cm="1">
        <f t="array" ref="A773">ROUNDDOWN(
_xlfn.IFS(R773="Crafted",
L773*K773*M773*P773*S773,
R773="Inorganic",
L773*I773*M773*(N773+O773+P773)*Q773*S773,
R773="Organic",
L773*J773*M773*(N773+O773+P773)*S773,
TRUE,0),2)</f>
        <v>0</v>
      </c>
      <c r="B773" s="5" t="str">
        <f t="shared" si="186"/>
        <v/>
      </c>
      <c r="E773" s="17">
        <v>0</v>
      </c>
      <c r="F773" s="17">
        <v>0</v>
      </c>
      <c r="G773" s="17">
        <v>0</v>
      </c>
      <c r="I773" s="5" t="str">
        <f t="shared" si="187"/>
        <v/>
      </c>
      <c r="J773" s="5" t="str">
        <f t="shared" si="188"/>
        <v/>
      </c>
      <c r="K773" s="5" t="str">
        <f t="shared" si="189"/>
        <v/>
      </c>
      <c r="L773" s="5" t="str">
        <f t="shared" si="190"/>
        <v/>
      </c>
      <c r="M773" s="5">
        <f t="shared" si="184"/>
        <v>1</v>
      </c>
      <c r="N773" s="5">
        <f t="shared" si="191"/>
        <v>0</v>
      </c>
      <c r="O773" s="5">
        <f t="shared" si="192"/>
        <v>0</v>
      </c>
      <c r="P773" s="5">
        <f t="shared" si="193"/>
        <v>0</v>
      </c>
      <c r="Q773" s="5">
        <f t="shared" si="185"/>
        <v>2</v>
      </c>
      <c r="S773" s="5" t="str">
        <f t="shared" si="194"/>
        <v/>
      </c>
    </row>
    <row r="774" spans="1:19" x14ac:dyDescent="0.25">
      <c r="A774" s="5" cm="1">
        <f t="array" ref="A774">ROUNDDOWN(
_xlfn.IFS(R774="Crafted",
L774*K774*M774*P774*S774,
R774="Inorganic",
L774*I774*M774*(N774+O774+P774)*Q774*S774,
R774="Organic",
L774*J774*M774*(N774+O774+P774)*S774,
TRUE,0),2)</f>
        <v>0</v>
      </c>
      <c r="B774" s="5" t="str">
        <f t="shared" si="186"/>
        <v/>
      </c>
      <c r="E774" s="17">
        <v>0</v>
      </c>
      <c r="F774" s="17">
        <v>0</v>
      </c>
      <c r="G774" s="17">
        <v>0</v>
      </c>
      <c r="I774" s="5" t="str">
        <f t="shared" si="187"/>
        <v/>
      </c>
      <c r="J774" s="5" t="str">
        <f t="shared" si="188"/>
        <v/>
      </c>
      <c r="K774" s="5" t="str">
        <f t="shared" si="189"/>
        <v/>
      </c>
      <c r="L774" s="5" t="str">
        <f t="shared" si="190"/>
        <v/>
      </c>
      <c r="M774" s="5">
        <f t="shared" si="184"/>
        <v>1</v>
      </c>
      <c r="N774" s="5">
        <f t="shared" si="191"/>
        <v>0</v>
      </c>
      <c r="O774" s="5">
        <f t="shared" si="192"/>
        <v>0</v>
      </c>
      <c r="P774" s="5">
        <f t="shared" si="193"/>
        <v>0</v>
      </c>
      <c r="Q774" s="5">
        <f t="shared" si="185"/>
        <v>2</v>
      </c>
      <c r="S774" s="5" t="str">
        <f t="shared" si="194"/>
        <v/>
      </c>
    </row>
    <row r="775" spans="1:19" x14ac:dyDescent="0.25">
      <c r="A775" s="5" cm="1">
        <f t="array" ref="A775">ROUNDDOWN(
_xlfn.IFS(R775="Crafted",
L775*K775*M775*P775*S775,
R775="Inorganic",
L775*I775*M775*(N775+O775+P775)*Q775*S775,
R775="Organic",
L775*J775*M775*(N775+O775+P775)*S775,
TRUE,0),2)</f>
        <v>0</v>
      </c>
      <c r="B775" s="5" t="str">
        <f t="shared" si="186"/>
        <v/>
      </c>
      <c r="E775" s="17">
        <v>0</v>
      </c>
      <c r="F775" s="17">
        <v>0</v>
      </c>
      <c r="G775" s="17">
        <v>0</v>
      </c>
      <c r="I775" s="5" t="str">
        <f t="shared" si="187"/>
        <v/>
      </c>
      <c r="J775" s="5" t="str">
        <f t="shared" si="188"/>
        <v/>
      </c>
      <c r="K775" s="5" t="str">
        <f t="shared" si="189"/>
        <v/>
      </c>
      <c r="L775" s="5" t="str">
        <f t="shared" si="190"/>
        <v/>
      </c>
      <c r="M775" s="5">
        <f t="shared" si="184"/>
        <v>1</v>
      </c>
      <c r="N775" s="5">
        <f t="shared" si="191"/>
        <v>0</v>
      </c>
      <c r="O775" s="5">
        <f t="shared" si="192"/>
        <v>0</v>
      </c>
      <c r="P775" s="5">
        <f t="shared" si="193"/>
        <v>0</v>
      </c>
      <c r="Q775" s="5">
        <f t="shared" si="185"/>
        <v>2</v>
      </c>
      <c r="S775" s="5" t="str">
        <f t="shared" si="194"/>
        <v/>
      </c>
    </row>
    <row r="776" spans="1:19" x14ac:dyDescent="0.25">
      <c r="A776" s="5" cm="1">
        <f t="array" ref="A776">ROUNDDOWN(
_xlfn.IFS(R776="Crafted",
L776*K776*M776*P776*S776,
R776="Inorganic",
L776*I776*M776*(N776+O776+P776)*Q776*S776,
R776="Organic",
L776*J776*M776*(N776+O776+P776)*S776,
TRUE,0),2)</f>
        <v>0</v>
      </c>
      <c r="B776" s="5" t="str">
        <f t="shared" si="186"/>
        <v/>
      </c>
      <c r="E776" s="17">
        <v>0</v>
      </c>
      <c r="F776" s="17">
        <v>0</v>
      </c>
      <c r="G776" s="17">
        <v>0</v>
      </c>
      <c r="I776" s="5" t="str">
        <f t="shared" si="187"/>
        <v/>
      </c>
      <c r="J776" s="5" t="str">
        <f t="shared" si="188"/>
        <v/>
      </c>
      <c r="K776" s="5" t="str">
        <f t="shared" si="189"/>
        <v/>
      </c>
      <c r="L776" s="5" t="str">
        <f t="shared" si="190"/>
        <v/>
      </c>
      <c r="M776" s="5">
        <f t="shared" si="184"/>
        <v>1</v>
      </c>
      <c r="N776" s="5">
        <f t="shared" si="191"/>
        <v>0</v>
      </c>
      <c r="O776" s="5">
        <f t="shared" si="192"/>
        <v>0</v>
      </c>
      <c r="P776" s="5">
        <f t="shared" si="193"/>
        <v>0</v>
      </c>
      <c r="Q776" s="5">
        <f t="shared" si="185"/>
        <v>2</v>
      </c>
      <c r="S776" s="5" t="str">
        <f t="shared" si="194"/>
        <v/>
      </c>
    </row>
    <row r="777" spans="1:19" x14ac:dyDescent="0.25">
      <c r="A777" s="5" cm="1">
        <f t="array" ref="A777">ROUNDDOWN(
_xlfn.IFS(R777="Crafted",
L777*K777*M777*P777*S777,
R777="Inorganic",
L777*I777*M777*(N777+O777+P777)*Q777*S777,
R777="Organic",
L777*J777*M777*(N777+O777+P777)*S777,
TRUE,0),2)</f>
        <v>0</v>
      </c>
      <c r="B777" s="5" t="str">
        <f t="shared" si="186"/>
        <v/>
      </c>
      <c r="E777" s="17">
        <v>0</v>
      </c>
      <c r="F777" s="17">
        <v>0</v>
      </c>
      <c r="G777" s="17">
        <v>0</v>
      </c>
      <c r="I777" s="5" t="str">
        <f t="shared" si="187"/>
        <v/>
      </c>
      <c r="J777" s="5" t="str">
        <f t="shared" si="188"/>
        <v/>
      </c>
      <c r="K777" s="5" t="str">
        <f t="shared" si="189"/>
        <v/>
      </c>
      <c r="L777" s="5" t="str">
        <f t="shared" si="190"/>
        <v/>
      </c>
      <c r="M777" s="5">
        <f t="shared" si="184"/>
        <v>1</v>
      </c>
      <c r="N777" s="5">
        <f t="shared" si="191"/>
        <v>0</v>
      </c>
      <c r="O777" s="5">
        <f t="shared" si="192"/>
        <v>0</v>
      </c>
      <c r="P777" s="5">
        <f t="shared" si="193"/>
        <v>0</v>
      </c>
      <c r="Q777" s="5">
        <f t="shared" si="185"/>
        <v>2</v>
      </c>
      <c r="S777" s="5" t="str">
        <f t="shared" si="194"/>
        <v/>
      </c>
    </row>
    <row r="778" spans="1:19" x14ac:dyDescent="0.25">
      <c r="A778" s="5" cm="1">
        <f t="array" ref="A778">ROUNDDOWN(
_xlfn.IFS(R778="Crafted",
L778*K778*M778*P778*S778,
R778="Inorganic",
L778*I778*M778*(N778+O778+P778)*Q778*S778,
R778="Organic",
L778*J778*M778*(N778+O778+P778)*S778,
TRUE,0),2)</f>
        <v>0</v>
      </c>
      <c r="B778" s="5" t="str">
        <f t="shared" si="186"/>
        <v/>
      </c>
      <c r="E778" s="17">
        <v>0</v>
      </c>
      <c r="F778" s="17">
        <v>0</v>
      </c>
      <c r="G778" s="17">
        <v>0</v>
      </c>
      <c r="I778" s="5" t="str">
        <f t="shared" si="187"/>
        <v/>
      </c>
      <c r="J778" s="5" t="str">
        <f t="shared" si="188"/>
        <v/>
      </c>
      <c r="K778" s="5" t="str">
        <f t="shared" si="189"/>
        <v/>
      </c>
      <c r="L778" s="5" t="str">
        <f t="shared" si="190"/>
        <v/>
      </c>
      <c r="M778" s="5">
        <f t="shared" si="184"/>
        <v>1</v>
      </c>
      <c r="N778" s="5">
        <f t="shared" si="191"/>
        <v>0</v>
      </c>
      <c r="O778" s="5">
        <f t="shared" si="192"/>
        <v>0</v>
      </c>
      <c r="P778" s="5">
        <f t="shared" si="193"/>
        <v>0</v>
      </c>
      <c r="Q778" s="5">
        <f t="shared" si="185"/>
        <v>2</v>
      </c>
      <c r="S778" s="5" t="str">
        <f t="shared" si="194"/>
        <v/>
      </c>
    </row>
    <row r="779" spans="1:19" x14ac:dyDescent="0.25">
      <c r="A779" s="5" cm="1">
        <f t="array" ref="A779">ROUNDDOWN(
_xlfn.IFS(R779="Crafted",
L779*K779*M779*P779*S779,
R779="Inorganic",
L779*I779*M779*(N779+O779+P779)*Q779*S779,
R779="Organic",
L779*J779*M779*(N779+O779+P779)*S779,
TRUE,0),2)</f>
        <v>0</v>
      </c>
      <c r="B779" s="5" t="str">
        <f t="shared" si="186"/>
        <v/>
      </c>
      <c r="E779" s="17">
        <v>0</v>
      </c>
      <c r="F779" s="17">
        <v>0</v>
      </c>
      <c r="G779" s="17">
        <v>0</v>
      </c>
      <c r="I779" s="5" t="str">
        <f t="shared" si="187"/>
        <v/>
      </c>
      <c r="J779" s="5" t="str">
        <f t="shared" si="188"/>
        <v/>
      </c>
      <c r="K779" s="5" t="str">
        <f t="shared" si="189"/>
        <v/>
      </c>
      <c r="L779" s="5" t="str">
        <f t="shared" si="190"/>
        <v/>
      </c>
      <c r="M779" s="5">
        <f t="shared" si="184"/>
        <v>1</v>
      </c>
      <c r="N779" s="5">
        <f t="shared" si="191"/>
        <v>0</v>
      </c>
      <c r="O779" s="5">
        <f t="shared" si="192"/>
        <v>0</v>
      </c>
      <c r="P779" s="5">
        <f t="shared" si="193"/>
        <v>0</v>
      </c>
      <c r="Q779" s="5">
        <f t="shared" si="185"/>
        <v>2</v>
      </c>
      <c r="S779" s="5" t="str">
        <f t="shared" si="194"/>
        <v/>
      </c>
    </row>
    <row r="780" spans="1:19" x14ac:dyDescent="0.25">
      <c r="A780" s="5" cm="1">
        <f t="array" ref="A780">ROUNDDOWN(
_xlfn.IFS(R780="Crafted",
L780*K780*M780*P780*S780,
R780="Inorganic",
L780*I780*M780*(N780+O780+P780)*Q780*S780,
R780="Organic",
L780*J780*M780*(N780+O780+P780)*S780,
TRUE,0),2)</f>
        <v>0</v>
      </c>
      <c r="B780" s="5" t="str">
        <f t="shared" si="186"/>
        <v/>
      </c>
      <c r="E780" s="17">
        <v>0</v>
      </c>
      <c r="F780" s="17">
        <v>0</v>
      </c>
      <c r="G780" s="17">
        <v>0</v>
      </c>
      <c r="I780" s="5" t="str">
        <f t="shared" si="187"/>
        <v/>
      </c>
      <c r="J780" s="5" t="str">
        <f t="shared" si="188"/>
        <v/>
      </c>
      <c r="K780" s="5" t="str">
        <f t="shared" si="189"/>
        <v/>
      </c>
      <c r="L780" s="5" t="str">
        <f t="shared" si="190"/>
        <v/>
      </c>
      <c r="M780" s="5">
        <f t="shared" si="184"/>
        <v>1</v>
      </c>
      <c r="N780" s="5">
        <f t="shared" si="191"/>
        <v>0</v>
      </c>
      <c r="O780" s="5">
        <f t="shared" si="192"/>
        <v>0</v>
      </c>
      <c r="P780" s="5">
        <f t="shared" si="193"/>
        <v>0</v>
      </c>
      <c r="Q780" s="5">
        <f t="shared" si="185"/>
        <v>2</v>
      </c>
      <c r="S780" s="5" t="str">
        <f t="shared" si="194"/>
        <v/>
      </c>
    </row>
    <row r="781" spans="1:19" x14ac:dyDescent="0.25">
      <c r="A781" s="5" cm="1">
        <f t="array" ref="A781">ROUNDDOWN(
_xlfn.IFS(R781="Crafted",
L781*K781*M781*P781*S781,
R781="Inorganic",
L781*I781*M781*(N781+O781+P781)*Q781*S781,
R781="Organic",
L781*J781*M781*(N781+O781+P781)*S781,
TRUE,0),2)</f>
        <v>0</v>
      </c>
      <c r="B781" s="5" t="str">
        <f t="shared" si="186"/>
        <v/>
      </c>
      <c r="E781" s="17">
        <v>0</v>
      </c>
      <c r="F781" s="17">
        <v>0</v>
      </c>
      <c r="G781" s="17">
        <v>0</v>
      </c>
      <c r="I781" s="5" t="str">
        <f t="shared" si="187"/>
        <v/>
      </c>
      <c r="J781" s="5" t="str">
        <f t="shared" si="188"/>
        <v/>
      </c>
      <c r="K781" s="5" t="str">
        <f t="shared" si="189"/>
        <v/>
      </c>
      <c r="L781" s="5" t="str">
        <f t="shared" si="190"/>
        <v/>
      </c>
      <c r="M781" s="5">
        <f t="shared" si="184"/>
        <v>1</v>
      </c>
      <c r="N781" s="5">
        <f t="shared" si="191"/>
        <v>0</v>
      </c>
      <c r="O781" s="5">
        <f t="shared" si="192"/>
        <v>0</v>
      </c>
      <c r="P781" s="5">
        <f t="shared" si="193"/>
        <v>0</v>
      </c>
      <c r="Q781" s="5">
        <f t="shared" si="185"/>
        <v>2</v>
      </c>
      <c r="S781" s="5" t="str">
        <f t="shared" si="194"/>
        <v/>
      </c>
    </row>
    <row r="782" spans="1:19" x14ac:dyDescent="0.25">
      <c r="A782" s="5" cm="1">
        <f t="array" ref="A782">ROUNDDOWN(
_xlfn.IFS(R782="Crafted",
L782*K782*M782*P782*S782,
R782="Inorganic",
L782*I782*M782*(N782+O782+P782)*Q782*S782,
R782="Organic",
L782*J782*M782*(N782+O782+P782)*S782,
TRUE,0),2)</f>
        <v>0</v>
      </c>
      <c r="B782" s="5" t="str">
        <f t="shared" si="186"/>
        <v/>
      </c>
      <c r="E782" s="17">
        <v>0</v>
      </c>
      <c r="F782" s="17">
        <v>0</v>
      </c>
      <c r="G782" s="17">
        <v>0</v>
      </c>
      <c r="I782" s="5" t="str">
        <f t="shared" si="187"/>
        <v/>
      </c>
      <c r="J782" s="5" t="str">
        <f t="shared" si="188"/>
        <v/>
      </c>
      <c r="K782" s="5" t="str">
        <f t="shared" si="189"/>
        <v/>
      </c>
      <c r="L782" s="5" t="str">
        <f t="shared" si="190"/>
        <v/>
      </c>
      <c r="M782" s="5">
        <f t="shared" si="184"/>
        <v>1</v>
      </c>
      <c r="N782" s="5">
        <f t="shared" si="191"/>
        <v>0</v>
      </c>
      <c r="O782" s="5">
        <f t="shared" si="192"/>
        <v>0</v>
      </c>
      <c r="P782" s="5">
        <f t="shared" si="193"/>
        <v>0</v>
      </c>
      <c r="Q782" s="5">
        <f t="shared" si="185"/>
        <v>2</v>
      </c>
      <c r="S782" s="5" t="str">
        <f t="shared" si="194"/>
        <v/>
      </c>
    </row>
    <row r="783" spans="1:19" x14ac:dyDescent="0.25">
      <c r="A783" s="5" cm="1">
        <f t="array" ref="A783">ROUNDDOWN(
_xlfn.IFS(R783="Crafted",
L783*K783*M783*P783*S783,
R783="Inorganic",
L783*I783*M783*(N783+O783+P783)*Q783*S783,
R783="Organic",
L783*J783*M783*(N783+O783+P783)*S783,
TRUE,0),2)</f>
        <v>0</v>
      </c>
      <c r="B783" s="5" t="str">
        <f t="shared" si="186"/>
        <v/>
      </c>
      <c r="E783" s="17">
        <v>0</v>
      </c>
      <c r="F783" s="17">
        <v>0</v>
      </c>
      <c r="G783" s="17">
        <v>0</v>
      </c>
      <c r="I783" s="5" t="str">
        <f t="shared" si="187"/>
        <v/>
      </c>
      <c r="J783" s="5" t="str">
        <f t="shared" si="188"/>
        <v/>
      </c>
      <c r="K783" s="5" t="str">
        <f t="shared" si="189"/>
        <v/>
      </c>
      <c r="L783" s="5" t="str">
        <f t="shared" si="190"/>
        <v/>
      </c>
      <c r="M783" s="5">
        <f t="shared" si="184"/>
        <v>1</v>
      </c>
      <c r="N783" s="5">
        <f t="shared" si="191"/>
        <v>0</v>
      </c>
      <c r="O783" s="5">
        <f t="shared" si="192"/>
        <v>0</v>
      </c>
      <c r="P783" s="5">
        <f t="shared" si="193"/>
        <v>0</v>
      </c>
      <c r="Q783" s="5">
        <f t="shared" si="185"/>
        <v>2</v>
      </c>
      <c r="S783" s="5" t="str">
        <f t="shared" si="194"/>
        <v/>
      </c>
    </row>
    <row r="784" spans="1:19" x14ac:dyDescent="0.25">
      <c r="A784" s="5" cm="1">
        <f t="array" ref="A784">ROUNDDOWN(
_xlfn.IFS(R784="Crafted",
L784*K784*M784*P784*S784,
R784="Inorganic",
L784*I784*M784*(N784+O784+P784)*Q784*S784,
R784="Organic",
L784*J784*M784*(N784+O784+P784)*S784,
TRUE,0),2)</f>
        <v>0</v>
      </c>
      <c r="B784" s="5" t="str">
        <f t="shared" si="186"/>
        <v/>
      </c>
      <c r="E784" s="17">
        <v>0</v>
      </c>
      <c r="F784" s="17">
        <v>0</v>
      </c>
      <c r="G784" s="17">
        <v>0</v>
      </c>
      <c r="I784" s="5" t="str">
        <f t="shared" si="187"/>
        <v/>
      </c>
      <c r="J784" s="5" t="str">
        <f t="shared" si="188"/>
        <v/>
      </c>
      <c r="K784" s="5" t="str">
        <f t="shared" si="189"/>
        <v/>
      </c>
      <c r="L784" s="5" t="str">
        <f t="shared" si="190"/>
        <v/>
      </c>
      <c r="M784" s="5">
        <f t="shared" si="184"/>
        <v>1</v>
      </c>
      <c r="N784" s="5">
        <f t="shared" si="191"/>
        <v>0</v>
      </c>
      <c r="O784" s="5">
        <f t="shared" si="192"/>
        <v>0</v>
      </c>
      <c r="P784" s="5">
        <f t="shared" si="193"/>
        <v>0</v>
      </c>
      <c r="Q784" s="5">
        <f t="shared" si="185"/>
        <v>2</v>
      </c>
      <c r="S784" s="5" t="str">
        <f t="shared" si="194"/>
        <v/>
      </c>
    </row>
    <row r="785" spans="1:19" x14ac:dyDescent="0.25">
      <c r="A785" s="5" cm="1">
        <f t="array" ref="A785">ROUNDDOWN(
_xlfn.IFS(R785="Crafted",
L785*K785*M785*P785*S785,
R785="Inorganic",
L785*I785*M785*(N785+O785+P785)*Q785*S785,
R785="Organic",
L785*J785*M785*(N785+O785+P785)*S785,
TRUE,0),2)</f>
        <v>0</v>
      </c>
      <c r="B785" s="5" t="str">
        <f t="shared" si="186"/>
        <v/>
      </c>
      <c r="E785" s="17">
        <v>0</v>
      </c>
      <c r="F785" s="17">
        <v>0</v>
      </c>
      <c r="G785" s="17">
        <v>0</v>
      </c>
      <c r="I785" s="5" t="str">
        <f t="shared" si="187"/>
        <v/>
      </c>
      <c r="J785" s="5" t="str">
        <f t="shared" si="188"/>
        <v/>
      </c>
      <c r="K785" s="5" t="str">
        <f t="shared" si="189"/>
        <v/>
      </c>
      <c r="L785" s="5" t="str">
        <f t="shared" si="190"/>
        <v/>
      </c>
      <c r="M785" s="5">
        <f t="shared" si="184"/>
        <v>1</v>
      </c>
      <c r="N785" s="5">
        <f t="shared" si="191"/>
        <v>0</v>
      </c>
      <c r="O785" s="5">
        <f t="shared" si="192"/>
        <v>0</v>
      </c>
      <c r="P785" s="5">
        <f t="shared" si="193"/>
        <v>0</v>
      </c>
      <c r="Q785" s="5">
        <f t="shared" si="185"/>
        <v>2</v>
      </c>
      <c r="S785" s="5" t="str">
        <f t="shared" si="194"/>
        <v/>
      </c>
    </row>
    <row r="786" spans="1:19" x14ac:dyDescent="0.25">
      <c r="A786" s="5" cm="1">
        <f t="array" ref="A786">ROUNDDOWN(
_xlfn.IFS(R786="Crafted",
L786*K786*M786*P786*S786,
R786="Inorganic",
L786*I786*M786*(N786+O786+P786)*Q786*S786,
R786="Organic",
L786*J786*M786*(N786+O786+P786)*S786,
TRUE,0),2)</f>
        <v>0</v>
      </c>
      <c r="B786" s="5" t="str">
        <f t="shared" si="186"/>
        <v/>
      </c>
      <c r="E786" s="17">
        <v>0</v>
      </c>
      <c r="F786" s="17">
        <v>0</v>
      </c>
      <c r="G786" s="17">
        <v>0</v>
      </c>
      <c r="I786" s="5" t="str">
        <f t="shared" si="187"/>
        <v/>
      </c>
      <c r="J786" s="5" t="str">
        <f t="shared" si="188"/>
        <v/>
      </c>
      <c r="K786" s="5" t="str">
        <f t="shared" si="189"/>
        <v/>
      </c>
      <c r="L786" s="5" t="str">
        <f t="shared" si="190"/>
        <v/>
      </c>
      <c r="M786" s="5">
        <f t="shared" si="184"/>
        <v>1</v>
      </c>
      <c r="N786" s="5">
        <f t="shared" si="191"/>
        <v>0</v>
      </c>
      <c r="O786" s="5">
        <f t="shared" si="192"/>
        <v>0</v>
      </c>
      <c r="P786" s="5">
        <f t="shared" si="193"/>
        <v>0</v>
      </c>
      <c r="Q786" s="5">
        <f t="shared" si="185"/>
        <v>2</v>
      </c>
      <c r="S786" s="5" t="str">
        <f t="shared" si="194"/>
        <v/>
      </c>
    </row>
    <row r="787" spans="1:19" x14ac:dyDescent="0.25">
      <c r="A787" s="5" cm="1">
        <f t="array" ref="A787">ROUNDDOWN(
_xlfn.IFS(R787="Crafted",
L787*K787*M787*P787*S787,
R787="Inorganic",
L787*I787*M787*(N787+O787+P787)*Q787*S787,
R787="Organic",
L787*J787*M787*(N787+O787+P787)*S787,
TRUE,0),2)</f>
        <v>0</v>
      </c>
      <c r="B787" s="5" t="str">
        <f t="shared" si="186"/>
        <v/>
      </c>
      <c r="E787" s="17">
        <v>0</v>
      </c>
      <c r="F787" s="17">
        <v>0</v>
      </c>
      <c r="G787" s="17">
        <v>0</v>
      </c>
      <c r="I787" s="5" t="str">
        <f t="shared" si="187"/>
        <v/>
      </c>
      <c r="J787" s="5" t="str">
        <f t="shared" si="188"/>
        <v/>
      </c>
      <c r="K787" s="5" t="str">
        <f t="shared" si="189"/>
        <v/>
      </c>
      <c r="L787" s="5" t="str">
        <f t="shared" si="190"/>
        <v/>
      </c>
      <c r="M787" s="5">
        <f t="shared" si="184"/>
        <v>1</v>
      </c>
      <c r="N787" s="5">
        <f t="shared" si="191"/>
        <v>0</v>
      </c>
      <c r="O787" s="5">
        <f t="shared" si="192"/>
        <v>0</v>
      </c>
      <c r="P787" s="5">
        <f t="shared" si="193"/>
        <v>0</v>
      </c>
      <c r="Q787" s="5">
        <f t="shared" si="185"/>
        <v>2</v>
      </c>
      <c r="S787" s="5" t="str">
        <f t="shared" si="194"/>
        <v/>
      </c>
    </row>
    <row r="788" spans="1:19" x14ac:dyDescent="0.25">
      <c r="A788" s="5" cm="1">
        <f t="array" ref="A788">ROUNDDOWN(
_xlfn.IFS(R788="Crafted",
L788*K788*M788*P788*S788,
R788="Inorganic",
L788*I788*M788*(N788+O788+P788)*Q788*S788,
R788="Organic",
L788*J788*M788*(N788+O788+P788)*S788,
TRUE,0),2)</f>
        <v>0</v>
      </c>
      <c r="B788" s="5" t="str">
        <f t="shared" si="186"/>
        <v/>
      </c>
      <c r="E788" s="17">
        <v>0</v>
      </c>
      <c r="F788" s="17">
        <v>0</v>
      </c>
      <c r="G788" s="17">
        <v>0</v>
      </c>
      <c r="I788" s="5" t="str">
        <f t="shared" si="187"/>
        <v/>
      </c>
      <c r="J788" s="5" t="str">
        <f t="shared" si="188"/>
        <v/>
      </c>
      <c r="K788" s="5" t="str">
        <f t="shared" si="189"/>
        <v/>
      </c>
      <c r="L788" s="5" t="str">
        <f t="shared" si="190"/>
        <v/>
      </c>
      <c r="M788" s="5">
        <f t="shared" si="184"/>
        <v>1</v>
      </c>
      <c r="N788" s="5">
        <f t="shared" si="191"/>
        <v>0</v>
      </c>
      <c r="O788" s="5">
        <f t="shared" si="192"/>
        <v>0</v>
      </c>
      <c r="P788" s="5">
        <f t="shared" si="193"/>
        <v>0</v>
      </c>
      <c r="Q788" s="5">
        <f t="shared" si="185"/>
        <v>2</v>
      </c>
      <c r="S788" s="5" t="str">
        <f t="shared" si="194"/>
        <v/>
      </c>
    </row>
    <row r="789" spans="1:19" x14ac:dyDescent="0.25">
      <c r="A789" s="5" cm="1">
        <f t="array" ref="A789">ROUNDDOWN(
_xlfn.IFS(R789="Crafted",
L789*K789*M789*P789*S789,
R789="Inorganic",
L789*I789*M789*(N789+O789+P789)*Q789*S789,
R789="Organic",
L789*J789*M789*(N789+O789+P789)*S789,
TRUE,0),2)</f>
        <v>0</v>
      </c>
      <c r="B789" s="5" t="str">
        <f t="shared" si="186"/>
        <v/>
      </c>
      <c r="E789" s="17">
        <v>0</v>
      </c>
      <c r="F789" s="17">
        <v>0</v>
      </c>
      <c r="G789" s="17">
        <v>0</v>
      </c>
      <c r="I789" s="5" t="str">
        <f t="shared" si="187"/>
        <v/>
      </c>
      <c r="J789" s="5" t="str">
        <f t="shared" si="188"/>
        <v/>
      </c>
      <c r="K789" s="5" t="str">
        <f t="shared" si="189"/>
        <v/>
      </c>
      <c r="L789" s="5" t="str">
        <f t="shared" si="190"/>
        <v/>
      </c>
      <c r="M789" s="5">
        <f t="shared" si="184"/>
        <v>1</v>
      </c>
      <c r="N789" s="5">
        <f t="shared" si="191"/>
        <v>0</v>
      </c>
      <c r="O789" s="5">
        <f t="shared" si="192"/>
        <v>0</v>
      </c>
      <c r="P789" s="5">
        <f t="shared" si="193"/>
        <v>0</v>
      </c>
      <c r="Q789" s="5">
        <f t="shared" si="185"/>
        <v>2</v>
      </c>
      <c r="S789" s="5" t="str">
        <f t="shared" si="194"/>
        <v/>
      </c>
    </row>
    <row r="790" spans="1:19" x14ac:dyDescent="0.25">
      <c r="A790" s="5" cm="1">
        <f t="array" ref="A790">ROUNDDOWN(
_xlfn.IFS(R790="Crafted",
L790*K790*M790*P790*S790,
R790="Inorganic",
L790*I790*M790*(N790+O790+P790)*Q790*S790,
R790="Organic",
L790*J790*M790*(N790+O790+P790)*S790,
TRUE,0),2)</f>
        <v>0</v>
      </c>
      <c r="B790" s="5" t="str">
        <f t="shared" si="186"/>
        <v/>
      </c>
      <c r="E790" s="17">
        <v>0</v>
      </c>
      <c r="F790" s="17">
        <v>0</v>
      </c>
      <c r="G790" s="17">
        <v>0</v>
      </c>
      <c r="I790" s="5" t="str">
        <f t="shared" si="187"/>
        <v/>
      </c>
      <c r="J790" s="5" t="str">
        <f t="shared" si="188"/>
        <v/>
      </c>
      <c r="K790" s="5" t="str">
        <f t="shared" si="189"/>
        <v/>
      </c>
      <c r="L790" s="5" t="str">
        <f t="shared" si="190"/>
        <v/>
      </c>
      <c r="M790" s="5">
        <f t="shared" si="184"/>
        <v>1</v>
      </c>
      <c r="N790" s="5">
        <f t="shared" si="191"/>
        <v>0</v>
      </c>
      <c r="O790" s="5">
        <f t="shared" si="192"/>
        <v>0</v>
      </c>
      <c r="P790" s="5">
        <f t="shared" si="193"/>
        <v>0</v>
      </c>
      <c r="Q790" s="5">
        <f t="shared" si="185"/>
        <v>2</v>
      </c>
      <c r="S790" s="5" t="str">
        <f t="shared" si="194"/>
        <v/>
      </c>
    </row>
    <row r="791" spans="1:19" x14ac:dyDescent="0.25">
      <c r="A791" s="5" cm="1">
        <f t="array" ref="A791">ROUNDDOWN(
_xlfn.IFS(R791="Crafted",
L791*K791*M791*P791*S791,
R791="Inorganic",
L791*I791*M791*(N791+O791+P791)*Q791*S791,
R791="Organic",
L791*J791*M791*(N791+O791+P791)*S791,
TRUE,0),2)</f>
        <v>0</v>
      </c>
      <c r="B791" s="5" t="str">
        <f t="shared" si="186"/>
        <v/>
      </c>
      <c r="E791" s="17">
        <v>0</v>
      </c>
      <c r="F791" s="17">
        <v>0</v>
      </c>
      <c r="G791" s="17">
        <v>0</v>
      </c>
      <c r="I791" s="5" t="str">
        <f t="shared" si="187"/>
        <v/>
      </c>
      <c r="J791" s="5" t="str">
        <f t="shared" si="188"/>
        <v/>
      </c>
      <c r="K791" s="5" t="str">
        <f t="shared" si="189"/>
        <v/>
      </c>
      <c r="L791" s="5" t="str">
        <f t="shared" si="190"/>
        <v/>
      </c>
      <c r="M791" s="5">
        <f t="shared" si="184"/>
        <v>1</v>
      </c>
      <c r="N791" s="5">
        <f t="shared" si="191"/>
        <v>0</v>
      </c>
      <c r="O791" s="5">
        <f t="shared" si="192"/>
        <v>0</v>
      </c>
      <c r="P791" s="5">
        <f t="shared" si="193"/>
        <v>0</v>
      </c>
      <c r="Q791" s="5">
        <f t="shared" si="185"/>
        <v>2</v>
      </c>
      <c r="S791" s="5" t="str">
        <f t="shared" si="194"/>
        <v/>
      </c>
    </row>
    <row r="792" spans="1:19" x14ac:dyDescent="0.25">
      <c r="A792" s="5" cm="1">
        <f t="array" ref="A792">ROUNDDOWN(
_xlfn.IFS(R792="Crafted",
L792*K792*M792*P792*S792,
R792="Inorganic",
L792*I792*M792*(N792+O792+P792)*Q792*S792,
R792="Organic",
L792*J792*M792*(N792+O792+P792)*S792,
TRUE,0),2)</f>
        <v>0</v>
      </c>
      <c r="B792" s="5" t="str">
        <f t="shared" si="186"/>
        <v/>
      </c>
      <c r="E792" s="17">
        <v>0</v>
      </c>
      <c r="F792" s="17">
        <v>0</v>
      </c>
      <c r="G792" s="17">
        <v>0</v>
      </c>
      <c r="I792" s="5" t="str">
        <f t="shared" si="187"/>
        <v/>
      </c>
      <c r="J792" s="5" t="str">
        <f t="shared" si="188"/>
        <v/>
      </c>
      <c r="K792" s="5" t="str">
        <f t="shared" si="189"/>
        <v/>
      </c>
      <c r="L792" s="5" t="str">
        <f t="shared" si="190"/>
        <v/>
      </c>
      <c r="M792" s="5">
        <f t="shared" si="184"/>
        <v>1</v>
      </c>
      <c r="N792" s="5">
        <f t="shared" si="191"/>
        <v>0</v>
      </c>
      <c r="O792" s="5">
        <f t="shared" si="192"/>
        <v>0</v>
      </c>
      <c r="P792" s="5">
        <f t="shared" si="193"/>
        <v>0</v>
      </c>
      <c r="Q792" s="5">
        <f t="shared" si="185"/>
        <v>2</v>
      </c>
      <c r="S792" s="5" t="str">
        <f t="shared" si="194"/>
        <v/>
      </c>
    </row>
    <row r="793" spans="1:19" x14ac:dyDescent="0.25">
      <c r="A793" s="5" cm="1">
        <f t="array" ref="A793">ROUNDDOWN(
_xlfn.IFS(R793="Crafted",
L793*K793*M793*P793*S793,
R793="Inorganic",
L793*I793*M793*(N793+O793+P793)*Q793*S793,
R793="Organic",
L793*J793*M793*(N793+O793+P793)*S793,
TRUE,0),2)</f>
        <v>0</v>
      </c>
      <c r="B793" s="5" t="str">
        <f t="shared" si="186"/>
        <v/>
      </c>
      <c r="E793" s="17">
        <v>0</v>
      </c>
      <c r="F793" s="17">
        <v>0</v>
      </c>
      <c r="G793" s="17">
        <v>0</v>
      </c>
      <c r="I793" s="5" t="str">
        <f t="shared" si="187"/>
        <v/>
      </c>
      <c r="J793" s="5" t="str">
        <f t="shared" si="188"/>
        <v/>
      </c>
      <c r="K793" s="5" t="str">
        <f t="shared" si="189"/>
        <v/>
      </c>
      <c r="L793" s="5" t="str">
        <f t="shared" si="190"/>
        <v/>
      </c>
      <c r="M793" s="5">
        <f t="shared" si="184"/>
        <v>1</v>
      </c>
      <c r="N793" s="5">
        <f t="shared" si="191"/>
        <v>0</v>
      </c>
      <c r="O793" s="5">
        <f t="shared" si="192"/>
        <v>0</v>
      </c>
      <c r="P793" s="5">
        <f t="shared" si="193"/>
        <v>0</v>
      </c>
      <c r="Q793" s="5">
        <f t="shared" si="185"/>
        <v>2</v>
      </c>
      <c r="S793" s="5" t="str">
        <f t="shared" si="194"/>
        <v/>
      </c>
    </row>
    <row r="794" spans="1:19" x14ac:dyDescent="0.25">
      <c r="A794" s="5" cm="1">
        <f t="array" ref="A794">ROUNDDOWN(
_xlfn.IFS(R794="Crafted",
L794*K794*M794*P794*S794,
R794="Inorganic",
L794*I794*M794*(N794+O794+P794)*Q794*S794,
R794="Organic",
L794*J794*M794*(N794+O794+P794)*S794,
TRUE,0),2)</f>
        <v>0</v>
      </c>
      <c r="B794" s="5" t="str">
        <f t="shared" si="186"/>
        <v/>
      </c>
      <c r="E794" s="17">
        <v>0</v>
      </c>
      <c r="F794" s="17">
        <v>0</v>
      </c>
      <c r="G794" s="17">
        <v>0</v>
      </c>
      <c r="I794" s="5" t="str">
        <f t="shared" si="187"/>
        <v/>
      </c>
      <c r="J794" s="5" t="str">
        <f t="shared" si="188"/>
        <v/>
      </c>
      <c r="K794" s="5" t="str">
        <f t="shared" si="189"/>
        <v/>
      </c>
      <c r="L794" s="5" t="str">
        <f t="shared" si="190"/>
        <v/>
      </c>
      <c r="M794" s="5">
        <f t="shared" si="184"/>
        <v>1</v>
      </c>
      <c r="N794" s="5">
        <f t="shared" si="191"/>
        <v>0</v>
      </c>
      <c r="O794" s="5">
        <f t="shared" si="192"/>
        <v>0</v>
      </c>
      <c r="P794" s="5">
        <f t="shared" si="193"/>
        <v>0</v>
      </c>
      <c r="Q794" s="5">
        <f t="shared" si="185"/>
        <v>2</v>
      </c>
      <c r="S794" s="5" t="str">
        <f t="shared" si="194"/>
        <v/>
      </c>
    </row>
    <row r="795" spans="1:19" x14ac:dyDescent="0.25">
      <c r="A795" s="5" cm="1">
        <f t="array" ref="A795">ROUNDDOWN(
_xlfn.IFS(R795="Crafted",
L795*K795*M795*P795*S795,
R795="Inorganic",
L795*I795*M795*(N795+O795+P795)*Q795*S795,
R795="Organic",
L795*J795*M795*(N795+O795+P795)*S795,
TRUE,0),2)</f>
        <v>0</v>
      </c>
      <c r="B795" s="5" t="str">
        <f t="shared" si="186"/>
        <v/>
      </c>
      <c r="E795" s="17">
        <v>0</v>
      </c>
      <c r="F795" s="17">
        <v>0</v>
      </c>
      <c r="G795" s="17">
        <v>0</v>
      </c>
      <c r="I795" s="5" t="str">
        <f t="shared" si="187"/>
        <v/>
      </c>
      <c r="J795" s="5" t="str">
        <f t="shared" si="188"/>
        <v/>
      </c>
      <c r="K795" s="5" t="str">
        <f t="shared" si="189"/>
        <v/>
      </c>
      <c r="L795" s="5" t="str">
        <f t="shared" si="190"/>
        <v/>
      </c>
      <c r="M795" s="5">
        <f t="shared" si="184"/>
        <v>1</v>
      </c>
      <c r="N795" s="5">
        <f t="shared" si="191"/>
        <v>0</v>
      </c>
      <c r="O795" s="5">
        <f t="shared" si="192"/>
        <v>0</v>
      </c>
      <c r="P795" s="5">
        <f t="shared" si="193"/>
        <v>0</v>
      </c>
      <c r="Q795" s="5">
        <f t="shared" si="185"/>
        <v>2</v>
      </c>
      <c r="S795" s="5" t="str">
        <f t="shared" si="194"/>
        <v/>
      </c>
    </row>
    <row r="796" spans="1:19" x14ac:dyDescent="0.25">
      <c r="A796" s="5" cm="1">
        <f t="array" ref="A796">ROUNDDOWN(
_xlfn.IFS(R796="Crafted",
L796*K796*M796*P796*S796,
R796="Inorganic",
L796*I796*M796*(N796+O796+P796)*Q796*S796,
R796="Organic",
L796*J796*M796*(N796+O796+P796)*S796,
TRUE,0),2)</f>
        <v>0</v>
      </c>
      <c r="B796" s="5" t="str">
        <f t="shared" si="186"/>
        <v/>
      </c>
      <c r="E796" s="17">
        <v>0</v>
      </c>
      <c r="F796" s="17">
        <v>0</v>
      </c>
      <c r="G796" s="17">
        <v>0</v>
      </c>
      <c r="I796" s="5" t="str">
        <f t="shared" si="187"/>
        <v/>
      </c>
      <c r="J796" s="5" t="str">
        <f t="shared" si="188"/>
        <v/>
      </c>
      <c r="K796" s="5" t="str">
        <f t="shared" si="189"/>
        <v/>
      </c>
      <c r="L796" s="5" t="str">
        <f t="shared" si="190"/>
        <v/>
      </c>
      <c r="M796" s="5">
        <f t="shared" si="184"/>
        <v>1</v>
      </c>
      <c r="N796" s="5">
        <f t="shared" si="191"/>
        <v>0</v>
      </c>
      <c r="O796" s="5">
        <f t="shared" si="192"/>
        <v>0</v>
      </c>
      <c r="P796" s="5">
        <f t="shared" si="193"/>
        <v>0</v>
      </c>
      <c r="Q796" s="5">
        <f t="shared" si="185"/>
        <v>2</v>
      </c>
      <c r="S796" s="5" t="str">
        <f t="shared" si="194"/>
        <v/>
      </c>
    </row>
    <row r="797" spans="1:19" x14ac:dyDescent="0.25">
      <c r="A797" s="5" cm="1">
        <f t="array" ref="A797">ROUNDDOWN(
_xlfn.IFS(R797="Crafted",
L797*K797*M797*P797*S797,
R797="Inorganic",
L797*I797*M797*(N797+O797+P797)*Q797*S797,
R797="Organic",
L797*J797*M797*(N797+O797+P797)*S797,
TRUE,0),2)</f>
        <v>0</v>
      </c>
      <c r="B797" s="5" t="str">
        <f t="shared" si="186"/>
        <v/>
      </c>
      <c r="E797" s="17">
        <v>0</v>
      </c>
      <c r="F797" s="17">
        <v>0</v>
      </c>
      <c r="G797" s="17">
        <v>0</v>
      </c>
      <c r="I797" s="5" t="str">
        <f t="shared" si="187"/>
        <v/>
      </c>
      <c r="J797" s="5" t="str">
        <f t="shared" si="188"/>
        <v/>
      </c>
      <c r="K797" s="5" t="str">
        <f t="shared" si="189"/>
        <v/>
      </c>
      <c r="L797" s="5" t="str">
        <f t="shared" si="190"/>
        <v/>
      </c>
      <c r="M797" s="5">
        <f t="shared" si="184"/>
        <v>1</v>
      </c>
      <c r="N797" s="5">
        <f t="shared" si="191"/>
        <v>0</v>
      </c>
      <c r="O797" s="5">
        <f t="shared" si="192"/>
        <v>0</v>
      </c>
      <c r="P797" s="5">
        <f t="shared" si="193"/>
        <v>0</v>
      </c>
      <c r="Q797" s="5">
        <f t="shared" si="185"/>
        <v>2</v>
      </c>
      <c r="S797" s="5" t="str">
        <f t="shared" si="194"/>
        <v/>
      </c>
    </row>
    <row r="798" spans="1:19" x14ac:dyDescent="0.25">
      <c r="A798" s="5" cm="1">
        <f t="array" ref="A798">ROUNDDOWN(
_xlfn.IFS(R798="Crafted",
L798*K798*M798*P798*S798,
R798="Inorganic",
L798*I798*M798*(N798+O798+P798)*Q798*S798,
R798="Organic",
L798*J798*M798*(N798+O798+P798)*S798,
TRUE,0),2)</f>
        <v>0</v>
      </c>
      <c r="B798" s="5" t="str">
        <f t="shared" si="186"/>
        <v/>
      </c>
      <c r="E798" s="17">
        <v>0</v>
      </c>
      <c r="F798" s="17">
        <v>0</v>
      </c>
      <c r="G798" s="17">
        <v>0</v>
      </c>
      <c r="I798" s="5" t="str">
        <f t="shared" si="187"/>
        <v/>
      </c>
      <c r="J798" s="5" t="str">
        <f t="shared" si="188"/>
        <v/>
      </c>
      <c r="K798" s="5" t="str">
        <f t="shared" si="189"/>
        <v/>
      </c>
      <c r="L798" s="5" t="str">
        <f t="shared" si="190"/>
        <v/>
      </c>
      <c r="M798" s="5">
        <f t="shared" si="184"/>
        <v>1</v>
      </c>
      <c r="N798" s="5">
        <f t="shared" si="191"/>
        <v>0</v>
      </c>
      <c r="O798" s="5">
        <f t="shared" si="192"/>
        <v>0</v>
      </c>
      <c r="P798" s="5">
        <f t="shared" si="193"/>
        <v>0</v>
      </c>
      <c r="Q798" s="5">
        <f t="shared" si="185"/>
        <v>2</v>
      </c>
      <c r="S798" s="5" t="str">
        <f t="shared" si="194"/>
        <v/>
      </c>
    </row>
    <row r="799" spans="1:19" x14ac:dyDescent="0.25">
      <c r="A799" s="5" cm="1">
        <f t="array" ref="A799">ROUNDDOWN(
_xlfn.IFS(R799="Crafted",
L799*K799*M799*P799*S799,
R799="Inorganic",
L799*I799*M799*(N799+O799+P799)*Q799*S799,
R799="Organic",
L799*J799*M799*(N799+O799+P799)*S799,
TRUE,0),2)</f>
        <v>0</v>
      </c>
      <c r="B799" s="5" t="str">
        <f t="shared" si="186"/>
        <v/>
      </c>
      <c r="E799" s="17">
        <v>0</v>
      </c>
      <c r="F799" s="17">
        <v>0</v>
      </c>
      <c r="G799" s="17">
        <v>0</v>
      </c>
      <c r="I799" s="5" t="str">
        <f t="shared" si="187"/>
        <v/>
      </c>
      <c r="J799" s="5" t="str">
        <f t="shared" si="188"/>
        <v/>
      </c>
      <c r="K799" s="5" t="str">
        <f t="shared" si="189"/>
        <v/>
      </c>
      <c r="L799" s="5" t="str">
        <f t="shared" si="190"/>
        <v/>
      </c>
      <c r="M799" s="5">
        <f t="shared" ref="M799:M862" si="195">IF($B$1="Yes",1.05,1)</f>
        <v>1</v>
      </c>
      <c r="N799" s="5">
        <f t="shared" si="191"/>
        <v>0</v>
      </c>
      <c r="O799" s="5">
        <f t="shared" si="192"/>
        <v>0</v>
      </c>
      <c r="P799" s="5">
        <f t="shared" si="193"/>
        <v>0</v>
      </c>
      <c r="Q799" s="5">
        <f t="shared" ref="Q799:Q862" si="196">IF($D$1="Yes",2,1)</f>
        <v>2</v>
      </c>
      <c r="S799" s="5" t="str">
        <f t="shared" si="194"/>
        <v/>
      </c>
    </row>
    <row r="800" spans="1:19" x14ac:dyDescent="0.25">
      <c r="A800" s="5" cm="1">
        <f t="array" ref="A800">ROUNDDOWN(
_xlfn.IFS(R800="Crafted",
L800*K800*M800*P800*S800,
R800="Inorganic",
L800*I800*M800*(N800+O800+P800)*Q800*S800,
R800="Organic",
L800*J800*M800*(N800+O800+P800)*S800,
TRUE,0),2)</f>
        <v>0</v>
      </c>
      <c r="B800" s="5" t="str">
        <f t="shared" si="186"/>
        <v/>
      </c>
      <c r="E800" s="17">
        <v>0</v>
      </c>
      <c r="F800" s="17">
        <v>0</v>
      </c>
      <c r="G800" s="17">
        <v>0</v>
      </c>
      <c r="I800" s="5" t="str">
        <f t="shared" si="187"/>
        <v/>
      </c>
      <c r="J800" s="5" t="str">
        <f t="shared" si="188"/>
        <v/>
      </c>
      <c r="K800" s="5" t="str">
        <f t="shared" si="189"/>
        <v/>
      </c>
      <c r="L800" s="5" t="str">
        <f t="shared" si="190"/>
        <v/>
      </c>
      <c r="M800" s="5">
        <f t="shared" si="195"/>
        <v>1</v>
      </c>
      <c r="N800" s="5">
        <f t="shared" si="191"/>
        <v>0</v>
      </c>
      <c r="O800" s="5">
        <f t="shared" si="192"/>
        <v>0</v>
      </c>
      <c r="P800" s="5">
        <f t="shared" si="193"/>
        <v>0</v>
      </c>
      <c r="Q800" s="5">
        <f t="shared" si="196"/>
        <v>2</v>
      </c>
      <c r="S800" s="5" t="str">
        <f t="shared" si="194"/>
        <v/>
      </c>
    </row>
    <row r="801" spans="1:19" x14ac:dyDescent="0.25">
      <c r="A801" s="5" cm="1">
        <f t="array" ref="A801">ROUNDDOWN(
_xlfn.IFS(R801="Crafted",
L801*K801*M801*P801*S801,
R801="Inorganic",
L801*I801*M801*(N801+O801+P801)*Q801*S801,
R801="Organic",
L801*J801*M801*(N801+O801+P801)*S801,
TRUE,0),2)</f>
        <v>0</v>
      </c>
      <c r="B801" s="5" t="str">
        <f t="shared" si="186"/>
        <v/>
      </c>
      <c r="E801" s="17">
        <v>0</v>
      </c>
      <c r="F801" s="17">
        <v>0</v>
      </c>
      <c r="G801" s="17">
        <v>0</v>
      </c>
      <c r="I801" s="5" t="str">
        <f t="shared" si="187"/>
        <v/>
      </c>
      <c r="J801" s="5" t="str">
        <f t="shared" si="188"/>
        <v/>
      </c>
      <c r="K801" s="5" t="str">
        <f t="shared" si="189"/>
        <v/>
      </c>
      <c r="L801" s="5" t="str">
        <f t="shared" si="190"/>
        <v/>
      </c>
      <c r="M801" s="5">
        <f t="shared" si="195"/>
        <v>1</v>
      </c>
      <c r="N801" s="5">
        <f t="shared" si="191"/>
        <v>0</v>
      </c>
      <c r="O801" s="5">
        <f t="shared" si="192"/>
        <v>0</v>
      </c>
      <c r="P801" s="5">
        <f t="shared" si="193"/>
        <v>0</v>
      </c>
      <c r="Q801" s="5">
        <f t="shared" si="196"/>
        <v>2</v>
      </c>
      <c r="S801" s="5" t="str">
        <f t="shared" si="194"/>
        <v/>
      </c>
    </row>
    <row r="802" spans="1:19" x14ac:dyDescent="0.25">
      <c r="A802" s="5" cm="1">
        <f t="array" ref="A802">ROUNDDOWN(
_xlfn.IFS(R802="Crafted",
L802*K802*M802*P802*S802,
R802="Inorganic",
L802*I802*M802*(N802+O802+P802)*Q802*S802,
R802="Organic",
L802*J802*M802*(N802+O802+P802)*S802,
TRUE,0),2)</f>
        <v>0</v>
      </c>
      <c r="B802" s="5" t="str">
        <f t="shared" si="186"/>
        <v/>
      </c>
      <c r="E802" s="17">
        <v>0</v>
      </c>
      <c r="F802" s="17">
        <v>0</v>
      </c>
      <c r="G802" s="17">
        <v>0</v>
      </c>
      <c r="I802" s="5" t="str">
        <f t="shared" si="187"/>
        <v/>
      </c>
      <c r="J802" s="5" t="str">
        <f t="shared" si="188"/>
        <v/>
      </c>
      <c r="K802" s="5" t="str">
        <f t="shared" si="189"/>
        <v/>
      </c>
      <c r="L802" s="5" t="str">
        <f t="shared" si="190"/>
        <v/>
      </c>
      <c r="M802" s="5">
        <f t="shared" si="195"/>
        <v>1</v>
      </c>
      <c r="N802" s="5">
        <f t="shared" si="191"/>
        <v>0</v>
      </c>
      <c r="O802" s="5">
        <f t="shared" si="192"/>
        <v>0</v>
      </c>
      <c r="P802" s="5">
        <f t="shared" si="193"/>
        <v>0</v>
      </c>
      <c r="Q802" s="5">
        <f t="shared" si="196"/>
        <v>2</v>
      </c>
      <c r="S802" s="5" t="str">
        <f t="shared" si="194"/>
        <v/>
      </c>
    </row>
    <row r="803" spans="1:19" x14ac:dyDescent="0.25">
      <c r="A803" s="5" cm="1">
        <f t="array" ref="A803">ROUNDDOWN(
_xlfn.IFS(R803="Crafted",
L803*K803*M803*P803*S803,
R803="Inorganic",
L803*I803*M803*(N803+O803+P803)*Q803*S803,
R803="Organic",
L803*J803*M803*(N803+O803+P803)*S803,
TRUE,0),2)</f>
        <v>0</v>
      </c>
      <c r="B803" s="5" t="str">
        <f t="shared" si="186"/>
        <v/>
      </c>
      <c r="E803" s="17">
        <v>0</v>
      </c>
      <c r="F803" s="17">
        <v>0</v>
      </c>
      <c r="G803" s="17">
        <v>0</v>
      </c>
      <c r="I803" s="5" t="str">
        <f t="shared" si="187"/>
        <v/>
      </c>
      <c r="J803" s="5" t="str">
        <f t="shared" si="188"/>
        <v/>
      </c>
      <c r="K803" s="5" t="str">
        <f t="shared" si="189"/>
        <v/>
      </c>
      <c r="L803" s="5" t="str">
        <f t="shared" si="190"/>
        <v/>
      </c>
      <c r="M803" s="5">
        <f t="shared" si="195"/>
        <v>1</v>
      </c>
      <c r="N803" s="5">
        <f t="shared" si="191"/>
        <v>0</v>
      </c>
      <c r="O803" s="5">
        <f t="shared" si="192"/>
        <v>0</v>
      </c>
      <c r="P803" s="5">
        <f t="shared" si="193"/>
        <v>0</v>
      </c>
      <c r="Q803" s="5">
        <f t="shared" si="196"/>
        <v>2</v>
      </c>
      <c r="S803" s="5" t="str">
        <f t="shared" si="194"/>
        <v/>
      </c>
    </row>
    <row r="804" spans="1:19" x14ac:dyDescent="0.25">
      <c r="A804" s="5" cm="1">
        <f t="array" ref="A804">ROUNDDOWN(
_xlfn.IFS(R804="Crafted",
L804*K804*M804*P804*S804,
R804="Inorganic",
L804*I804*M804*(N804+O804+P804)*Q804*S804,
R804="Organic",
L804*J804*M804*(N804+O804+P804)*S804,
TRUE,0),2)</f>
        <v>0</v>
      </c>
      <c r="B804" s="5" t="str">
        <f t="shared" si="186"/>
        <v/>
      </c>
      <c r="E804" s="17">
        <v>0</v>
      </c>
      <c r="F804" s="17">
        <v>0</v>
      </c>
      <c r="G804" s="17">
        <v>0</v>
      </c>
      <c r="I804" s="5" t="str">
        <f t="shared" si="187"/>
        <v/>
      </c>
      <c r="J804" s="5" t="str">
        <f t="shared" si="188"/>
        <v/>
      </c>
      <c r="K804" s="5" t="str">
        <f t="shared" si="189"/>
        <v/>
      </c>
      <c r="L804" s="5" t="str">
        <f t="shared" si="190"/>
        <v/>
      </c>
      <c r="M804" s="5">
        <f t="shared" si="195"/>
        <v>1</v>
      </c>
      <c r="N804" s="5">
        <f t="shared" si="191"/>
        <v>0</v>
      </c>
      <c r="O804" s="5">
        <f t="shared" si="192"/>
        <v>0</v>
      </c>
      <c r="P804" s="5">
        <f t="shared" si="193"/>
        <v>0</v>
      </c>
      <c r="Q804" s="5">
        <f t="shared" si="196"/>
        <v>2</v>
      </c>
      <c r="S804" s="5" t="str">
        <f t="shared" si="194"/>
        <v/>
      </c>
    </row>
    <row r="805" spans="1:19" x14ac:dyDescent="0.25">
      <c r="A805" s="5" cm="1">
        <f t="array" ref="A805">ROUNDDOWN(
_xlfn.IFS(R805="Crafted",
L805*K805*M805*P805*S805,
R805="Inorganic",
L805*I805*M805*(N805+O805+P805)*Q805*S805,
R805="Organic",
L805*J805*M805*(N805+O805+P805)*S805,
TRUE,0),2)</f>
        <v>0</v>
      </c>
      <c r="B805" s="5" t="str">
        <f t="shared" si="186"/>
        <v/>
      </c>
      <c r="E805" s="17">
        <v>0</v>
      </c>
      <c r="F805" s="17">
        <v>0</v>
      </c>
      <c r="G805" s="17">
        <v>0</v>
      </c>
      <c r="I805" s="5" t="str">
        <f t="shared" si="187"/>
        <v/>
      </c>
      <c r="J805" s="5" t="str">
        <f t="shared" si="188"/>
        <v/>
      </c>
      <c r="K805" s="5" t="str">
        <f t="shared" si="189"/>
        <v/>
      </c>
      <c r="L805" s="5" t="str">
        <f t="shared" si="190"/>
        <v/>
      </c>
      <c r="M805" s="5">
        <f t="shared" si="195"/>
        <v>1</v>
      </c>
      <c r="N805" s="5">
        <f t="shared" si="191"/>
        <v>0</v>
      </c>
      <c r="O805" s="5">
        <f t="shared" si="192"/>
        <v>0</v>
      </c>
      <c r="P805" s="5">
        <f t="shared" si="193"/>
        <v>0</v>
      </c>
      <c r="Q805" s="5">
        <f t="shared" si="196"/>
        <v>2</v>
      </c>
      <c r="S805" s="5" t="str">
        <f t="shared" si="194"/>
        <v/>
      </c>
    </row>
    <row r="806" spans="1:19" x14ac:dyDescent="0.25">
      <c r="A806" s="5" cm="1">
        <f t="array" ref="A806">ROUNDDOWN(
_xlfn.IFS(R806="Crafted",
L806*K806*M806*P806*S806,
R806="Inorganic",
L806*I806*M806*(N806+O806+P806)*Q806*S806,
R806="Organic",
L806*J806*M806*(N806+O806+P806)*S806,
TRUE,0),2)</f>
        <v>0</v>
      </c>
      <c r="B806" s="5" t="str">
        <f t="shared" si="186"/>
        <v/>
      </c>
      <c r="E806" s="17">
        <v>0</v>
      </c>
      <c r="F806" s="17">
        <v>0</v>
      </c>
      <c r="G806" s="17">
        <v>0</v>
      </c>
      <c r="I806" s="5" t="str">
        <f t="shared" si="187"/>
        <v/>
      </c>
      <c r="J806" s="5" t="str">
        <f t="shared" si="188"/>
        <v/>
      </c>
      <c r="K806" s="5" t="str">
        <f t="shared" si="189"/>
        <v/>
      </c>
      <c r="L806" s="5" t="str">
        <f t="shared" si="190"/>
        <v/>
      </c>
      <c r="M806" s="5">
        <f t="shared" si="195"/>
        <v>1</v>
      </c>
      <c r="N806" s="5">
        <f t="shared" si="191"/>
        <v>0</v>
      </c>
      <c r="O806" s="5">
        <f t="shared" si="192"/>
        <v>0</v>
      </c>
      <c r="P806" s="5">
        <f t="shared" si="193"/>
        <v>0</v>
      </c>
      <c r="Q806" s="5">
        <f t="shared" si="196"/>
        <v>2</v>
      </c>
      <c r="S806" s="5" t="str">
        <f t="shared" si="194"/>
        <v/>
      </c>
    </row>
    <row r="807" spans="1:19" x14ac:dyDescent="0.25">
      <c r="A807" s="5" cm="1">
        <f t="array" ref="A807">ROUNDDOWN(
_xlfn.IFS(R807="Crafted",
L807*K807*M807*P807*S807,
R807="Inorganic",
L807*I807*M807*(N807+O807+P807)*Q807*S807,
R807="Organic",
L807*J807*M807*(N807+O807+P807)*S807,
TRUE,0),2)</f>
        <v>0</v>
      </c>
      <c r="B807" s="5" t="str">
        <f t="shared" si="186"/>
        <v/>
      </c>
      <c r="E807" s="17">
        <v>0</v>
      </c>
      <c r="F807" s="17">
        <v>0</v>
      </c>
      <c r="G807" s="17">
        <v>0</v>
      </c>
      <c r="I807" s="5" t="str">
        <f t="shared" si="187"/>
        <v/>
      </c>
      <c r="J807" s="5" t="str">
        <f t="shared" si="188"/>
        <v/>
      </c>
      <c r="K807" s="5" t="str">
        <f t="shared" si="189"/>
        <v/>
      </c>
      <c r="L807" s="5" t="str">
        <f t="shared" si="190"/>
        <v/>
      </c>
      <c r="M807" s="5">
        <f t="shared" si="195"/>
        <v>1</v>
      </c>
      <c r="N807" s="5">
        <f t="shared" si="191"/>
        <v>0</v>
      </c>
      <c r="O807" s="5">
        <f t="shared" si="192"/>
        <v>0</v>
      </c>
      <c r="P807" s="5">
        <f t="shared" si="193"/>
        <v>0</v>
      </c>
      <c r="Q807" s="5">
        <f t="shared" si="196"/>
        <v>2</v>
      </c>
      <c r="S807" s="5" t="str">
        <f t="shared" si="194"/>
        <v/>
      </c>
    </row>
    <row r="808" spans="1:19" x14ac:dyDescent="0.25">
      <c r="A808" s="5" cm="1">
        <f t="array" ref="A808">ROUNDDOWN(
_xlfn.IFS(R808="Crafted",
L808*K808*M808*P808*S808,
R808="Inorganic",
L808*I808*M808*(N808+O808+P808)*Q808*S808,
R808="Organic",
L808*J808*M808*(N808+O808+P808)*S808,
TRUE,0),2)</f>
        <v>0</v>
      </c>
      <c r="B808" s="5" t="str">
        <f t="shared" si="186"/>
        <v/>
      </c>
      <c r="E808" s="17">
        <v>0</v>
      </c>
      <c r="F808" s="17">
        <v>0</v>
      </c>
      <c r="G808" s="17">
        <v>0</v>
      </c>
      <c r="I808" s="5" t="str">
        <f t="shared" si="187"/>
        <v/>
      </c>
      <c r="J808" s="5" t="str">
        <f t="shared" si="188"/>
        <v/>
      </c>
      <c r="K808" s="5" t="str">
        <f t="shared" si="189"/>
        <v/>
      </c>
      <c r="L808" s="5" t="str">
        <f t="shared" si="190"/>
        <v/>
      </c>
      <c r="M808" s="5">
        <f t="shared" si="195"/>
        <v>1</v>
      </c>
      <c r="N808" s="5">
        <f t="shared" si="191"/>
        <v>0</v>
      </c>
      <c r="O808" s="5">
        <f t="shared" si="192"/>
        <v>0</v>
      </c>
      <c r="P808" s="5">
        <f t="shared" si="193"/>
        <v>0</v>
      </c>
      <c r="Q808" s="5">
        <f t="shared" si="196"/>
        <v>2</v>
      </c>
      <c r="S808" s="5" t="str">
        <f t="shared" si="194"/>
        <v/>
      </c>
    </row>
    <row r="809" spans="1:19" x14ac:dyDescent="0.25">
      <c r="A809" s="5" cm="1">
        <f t="array" ref="A809">ROUNDDOWN(
_xlfn.IFS(R809="Crafted",
L809*K809*M809*P809*S809,
R809="Inorganic",
L809*I809*M809*(N809+O809+P809)*Q809*S809,
R809="Organic",
L809*J809*M809*(N809+O809+P809)*S809,
TRUE,0),2)</f>
        <v>0</v>
      </c>
      <c r="B809" s="5" t="str">
        <f t="shared" si="186"/>
        <v/>
      </c>
      <c r="E809" s="17">
        <v>0</v>
      </c>
      <c r="F809" s="17">
        <v>0</v>
      </c>
      <c r="G809" s="17">
        <v>0</v>
      </c>
      <c r="I809" s="5" t="str">
        <f t="shared" si="187"/>
        <v/>
      </c>
      <c r="J809" s="5" t="str">
        <f t="shared" si="188"/>
        <v/>
      </c>
      <c r="K809" s="5" t="str">
        <f t="shared" si="189"/>
        <v/>
      </c>
      <c r="L809" s="5" t="str">
        <f t="shared" si="190"/>
        <v/>
      </c>
      <c r="M809" s="5">
        <f t="shared" si="195"/>
        <v>1</v>
      </c>
      <c r="N809" s="5">
        <f t="shared" si="191"/>
        <v>0</v>
      </c>
      <c r="O809" s="5">
        <f t="shared" si="192"/>
        <v>0</v>
      </c>
      <c r="P809" s="5">
        <f t="shared" si="193"/>
        <v>0</v>
      </c>
      <c r="Q809" s="5">
        <f t="shared" si="196"/>
        <v>2</v>
      </c>
      <c r="S809" s="5" t="str">
        <f t="shared" si="194"/>
        <v/>
      </c>
    </row>
    <row r="810" spans="1:19" x14ac:dyDescent="0.25">
      <c r="A810" s="5" cm="1">
        <f t="array" ref="A810">ROUNDDOWN(
_xlfn.IFS(R810="Crafted",
L810*K810*M810*P810*S810,
R810="Inorganic",
L810*I810*M810*(N810+O810+P810)*Q810*S810,
R810="Organic",
L810*J810*M810*(N810+O810+P810)*S810,
TRUE,0),2)</f>
        <v>0</v>
      </c>
      <c r="B810" s="5" t="str">
        <f t="shared" si="186"/>
        <v/>
      </c>
      <c r="E810" s="17">
        <v>0</v>
      </c>
      <c r="F810" s="17">
        <v>0</v>
      </c>
      <c r="G810" s="17">
        <v>0</v>
      </c>
      <c r="I810" s="5" t="str">
        <f t="shared" si="187"/>
        <v/>
      </c>
      <c r="J810" s="5" t="str">
        <f t="shared" si="188"/>
        <v/>
      </c>
      <c r="K810" s="5" t="str">
        <f t="shared" si="189"/>
        <v/>
      </c>
      <c r="L810" s="5" t="str">
        <f t="shared" si="190"/>
        <v/>
      </c>
      <c r="M810" s="5">
        <f t="shared" si="195"/>
        <v>1</v>
      </c>
      <c r="N810" s="5">
        <f t="shared" si="191"/>
        <v>0</v>
      </c>
      <c r="O810" s="5">
        <f t="shared" si="192"/>
        <v>0</v>
      </c>
      <c r="P810" s="5">
        <f t="shared" si="193"/>
        <v>0</v>
      </c>
      <c r="Q810" s="5">
        <f t="shared" si="196"/>
        <v>2</v>
      </c>
      <c r="S810" s="5" t="str">
        <f t="shared" si="194"/>
        <v/>
      </c>
    </row>
    <row r="811" spans="1:19" x14ac:dyDescent="0.25">
      <c r="A811" s="5" cm="1">
        <f t="array" ref="A811">ROUNDDOWN(
_xlfn.IFS(R811="Crafted",
L811*K811*M811*P811*S811,
R811="Inorganic",
L811*I811*M811*(N811+O811+P811)*Q811*S811,
R811="Organic",
L811*J811*M811*(N811+O811+P811)*S811,
TRUE,0),2)</f>
        <v>0</v>
      </c>
      <c r="B811" s="5" t="str">
        <f t="shared" si="186"/>
        <v/>
      </c>
      <c r="E811" s="17">
        <v>0</v>
      </c>
      <c r="F811" s="17">
        <v>0</v>
      </c>
      <c r="G811" s="17">
        <v>0</v>
      </c>
      <c r="I811" s="5" t="str">
        <f t="shared" si="187"/>
        <v/>
      </c>
      <c r="J811" s="5" t="str">
        <f t="shared" si="188"/>
        <v/>
      </c>
      <c r="K811" s="5" t="str">
        <f t="shared" si="189"/>
        <v/>
      </c>
      <c r="L811" s="5" t="str">
        <f t="shared" si="190"/>
        <v/>
      </c>
      <c r="M811" s="5">
        <f t="shared" si="195"/>
        <v>1</v>
      </c>
      <c r="N811" s="5">
        <f t="shared" si="191"/>
        <v>0</v>
      </c>
      <c r="O811" s="5">
        <f t="shared" si="192"/>
        <v>0</v>
      </c>
      <c r="P811" s="5">
        <f t="shared" si="193"/>
        <v>0</v>
      </c>
      <c r="Q811" s="5">
        <f t="shared" si="196"/>
        <v>2</v>
      </c>
      <c r="S811" s="5" t="str">
        <f t="shared" si="194"/>
        <v/>
      </c>
    </row>
    <row r="812" spans="1:19" x14ac:dyDescent="0.25">
      <c r="A812" s="5" cm="1">
        <f t="array" ref="A812">ROUNDDOWN(
_xlfn.IFS(R812="Crafted",
L812*K812*M812*P812*S812,
R812="Inorganic",
L812*I812*M812*(N812+O812+P812)*Q812*S812,
R812="Organic",
L812*J812*M812*(N812+O812+P812)*S812,
TRUE,0),2)</f>
        <v>0</v>
      </c>
      <c r="B812" s="5" t="str">
        <f t="shared" si="186"/>
        <v/>
      </c>
      <c r="E812" s="17">
        <v>0</v>
      </c>
      <c r="F812" s="17">
        <v>0</v>
      </c>
      <c r="G812" s="17">
        <v>0</v>
      </c>
      <c r="I812" s="5" t="str">
        <f t="shared" si="187"/>
        <v/>
      </c>
      <c r="J812" s="5" t="str">
        <f t="shared" si="188"/>
        <v/>
      </c>
      <c r="K812" s="5" t="str">
        <f t="shared" si="189"/>
        <v/>
      </c>
      <c r="L812" s="5" t="str">
        <f t="shared" si="190"/>
        <v/>
      </c>
      <c r="M812" s="5">
        <f t="shared" si="195"/>
        <v>1</v>
      </c>
      <c r="N812" s="5">
        <f t="shared" si="191"/>
        <v>0</v>
      </c>
      <c r="O812" s="5">
        <f t="shared" si="192"/>
        <v>0</v>
      </c>
      <c r="P812" s="5">
        <f t="shared" si="193"/>
        <v>0</v>
      </c>
      <c r="Q812" s="5">
        <f t="shared" si="196"/>
        <v>2</v>
      </c>
      <c r="S812" s="5" t="str">
        <f t="shared" si="194"/>
        <v/>
      </c>
    </row>
    <row r="813" spans="1:19" x14ac:dyDescent="0.25">
      <c r="A813" s="5" cm="1">
        <f t="array" ref="A813">ROUNDDOWN(
_xlfn.IFS(R813="Crafted",
L813*K813*M813*P813*S813,
R813="Inorganic",
L813*I813*M813*(N813+O813+P813)*Q813*S813,
R813="Organic",
L813*J813*M813*(N813+O813+P813)*S813,
TRUE,0),2)</f>
        <v>0</v>
      </c>
      <c r="B813" s="5" t="str">
        <f t="shared" si="186"/>
        <v/>
      </c>
      <c r="E813" s="17">
        <v>0</v>
      </c>
      <c r="F813" s="17">
        <v>0</v>
      </c>
      <c r="G813" s="17">
        <v>0</v>
      </c>
      <c r="I813" s="5" t="str">
        <f t="shared" si="187"/>
        <v/>
      </c>
      <c r="J813" s="5" t="str">
        <f t="shared" si="188"/>
        <v/>
      </c>
      <c r="K813" s="5" t="str">
        <f t="shared" si="189"/>
        <v/>
      </c>
      <c r="L813" s="5" t="str">
        <f t="shared" si="190"/>
        <v/>
      </c>
      <c r="M813" s="5">
        <f t="shared" si="195"/>
        <v>1</v>
      </c>
      <c r="N813" s="5">
        <f t="shared" si="191"/>
        <v>0</v>
      </c>
      <c r="O813" s="5">
        <f t="shared" si="192"/>
        <v>0</v>
      </c>
      <c r="P813" s="5">
        <f t="shared" si="193"/>
        <v>0</v>
      </c>
      <c r="Q813" s="5">
        <f t="shared" si="196"/>
        <v>2</v>
      </c>
      <c r="S813" s="5" t="str">
        <f t="shared" si="194"/>
        <v/>
      </c>
    </row>
    <row r="814" spans="1:19" x14ac:dyDescent="0.25">
      <c r="A814" s="5" cm="1">
        <f t="array" ref="A814">ROUNDDOWN(
_xlfn.IFS(R814="Crafted",
L814*K814*M814*P814*S814,
R814="Inorganic",
L814*I814*M814*(N814+O814+P814)*Q814*S814,
R814="Organic",
L814*J814*M814*(N814+O814+P814)*S814,
TRUE,0),2)</f>
        <v>0</v>
      </c>
      <c r="B814" s="5" t="str">
        <f t="shared" si="186"/>
        <v/>
      </c>
      <c r="E814" s="17">
        <v>0</v>
      </c>
      <c r="F814" s="17">
        <v>0</v>
      </c>
      <c r="G814" s="17">
        <v>0</v>
      </c>
      <c r="I814" s="5" t="str">
        <f t="shared" si="187"/>
        <v/>
      </c>
      <c r="J814" s="5" t="str">
        <f t="shared" si="188"/>
        <v/>
      </c>
      <c r="K814" s="5" t="str">
        <f t="shared" si="189"/>
        <v/>
      </c>
      <c r="L814" s="5" t="str">
        <f t="shared" si="190"/>
        <v/>
      </c>
      <c r="M814" s="5">
        <f t="shared" si="195"/>
        <v>1</v>
      </c>
      <c r="N814" s="5">
        <f t="shared" si="191"/>
        <v>0</v>
      </c>
      <c r="O814" s="5">
        <f t="shared" si="192"/>
        <v>0</v>
      </c>
      <c r="P814" s="5">
        <f t="shared" si="193"/>
        <v>0</v>
      </c>
      <c r="Q814" s="5">
        <f t="shared" si="196"/>
        <v>2</v>
      </c>
      <c r="S814" s="5" t="str">
        <f t="shared" si="194"/>
        <v/>
      </c>
    </row>
    <row r="815" spans="1:19" x14ac:dyDescent="0.25">
      <c r="A815" s="5" cm="1">
        <f t="array" ref="A815">ROUNDDOWN(
_xlfn.IFS(R815="Crafted",
L815*K815*M815*P815*S815,
R815="Inorganic",
L815*I815*M815*(N815+O815+P815)*Q815*S815,
R815="Organic",
L815*J815*M815*(N815+O815+P815)*S815,
TRUE,0),2)</f>
        <v>0</v>
      </c>
      <c r="B815" s="5" t="str">
        <f t="shared" si="186"/>
        <v/>
      </c>
      <c r="E815" s="17">
        <v>0</v>
      </c>
      <c r="F815" s="17">
        <v>0</v>
      </c>
      <c r="G815" s="17">
        <v>0</v>
      </c>
      <c r="I815" s="5" t="str">
        <f t="shared" si="187"/>
        <v/>
      </c>
      <c r="J815" s="5" t="str">
        <f t="shared" si="188"/>
        <v/>
      </c>
      <c r="K815" s="5" t="str">
        <f t="shared" si="189"/>
        <v/>
      </c>
      <c r="L815" s="5" t="str">
        <f t="shared" si="190"/>
        <v/>
      </c>
      <c r="M815" s="5">
        <f t="shared" si="195"/>
        <v>1</v>
      </c>
      <c r="N815" s="5">
        <f t="shared" si="191"/>
        <v>0</v>
      </c>
      <c r="O815" s="5">
        <f t="shared" si="192"/>
        <v>0</v>
      </c>
      <c r="P815" s="5">
        <f t="shared" si="193"/>
        <v>0</v>
      </c>
      <c r="Q815" s="5">
        <f t="shared" si="196"/>
        <v>2</v>
      </c>
      <c r="S815" s="5" t="str">
        <f t="shared" si="194"/>
        <v/>
      </c>
    </row>
    <row r="816" spans="1:19" x14ac:dyDescent="0.25">
      <c r="A816" s="5" cm="1">
        <f t="array" ref="A816">ROUNDDOWN(
_xlfn.IFS(R816="Crafted",
L816*K816*M816*P816*S816,
R816="Inorganic",
L816*I816*M816*(N816+O816+P816)*Q816*S816,
R816="Organic",
L816*J816*M816*(N816+O816+P816)*S816,
TRUE,0),2)</f>
        <v>0</v>
      </c>
      <c r="B816" s="5" t="str">
        <f t="shared" si="186"/>
        <v/>
      </c>
      <c r="E816" s="17">
        <v>0</v>
      </c>
      <c r="F816" s="17">
        <v>0</v>
      </c>
      <c r="G816" s="17">
        <v>0</v>
      </c>
      <c r="I816" s="5" t="str">
        <f t="shared" si="187"/>
        <v/>
      </c>
      <c r="J816" s="5" t="str">
        <f t="shared" si="188"/>
        <v/>
      </c>
      <c r="K816" s="5" t="str">
        <f t="shared" si="189"/>
        <v/>
      </c>
      <c r="L816" s="5" t="str">
        <f t="shared" si="190"/>
        <v/>
      </c>
      <c r="M816" s="5">
        <f t="shared" si="195"/>
        <v>1</v>
      </c>
      <c r="N816" s="5">
        <f t="shared" si="191"/>
        <v>0</v>
      </c>
      <c r="O816" s="5">
        <f t="shared" si="192"/>
        <v>0</v>
      </c>
      <c r="P816" s="5">
        <f t="shared" si="193"/>
        <v>0</v>
      </c>
      <c r="Q816" s="5">
        <f t="shared" si="196"/>
        <v>2</v>
      </c>
      <c r="S816" s="5" t="str">
        <f t="shared" si="194"/>
        <v/>
      </c>
    </row>
    <row r="817" spans="1:19" x14ac:dyDescent="0.25">
      <c r="A817" s="5" cm="1">
        <f t="array" ref="A817">ROUNDDOWN(
_xlfn.IFS(R817="Crafted",
L817*K817*M817*P817*S817,
R817="Inorganic",
L817*I817*M817*(N817+O817+P817)*Q817*S817,
R817="Organic",
L817*J817*M817*(N817+O817+P817)*S817,
TRUE,0),2)</f>
        <v>0</v>
      </c>
      <c r="B817" s="5" t="str">
        <f t="shared" si="186"/>
        <v/>
      </c>
      <c r="E817" s="17">
        <v>0</v>
      </c>
      <c r="F817" s="17">
        <v>0</v>
      </c>
      <c r="G817" s="17">
        <v>0</v>
      </c>
      <c r="I817" s="5" t="str">
        <f t="shared" si="187"/>
        <v/>
      </c>
      <c r="J817" s="5" t="str">
        <f t="shared" si="188"/>
        <v/>
      </c>
      <c r="K817" s="5" t="str">
        <f t="shared" si="189"/>
        <v/>
      </c>
      <c r="L817" s="5" t="str">
        <f t="shared" si="190"/>
        <v/>
      </c>
      <c r="M817" s="5">
        <f t="shared" si="195"/>
        <v>1</v>
      </c>
      <c r="N817" s="5">
        <f t="shared" si="191"/>
        <v>0</v>
      </c>
      <c r="O817" s="5">
        <f t="shared" si="192"/>
        <v>0</v>
      </c>
      <c r="P817" s="5">
        <f t="shared" si="193"/>
        <v>0</v>
      </c>
      <c r="Q817" s="5">
        <f t="shared" si="196"/>
        <v>2</v>
      </c>
      <c r="S817" s="5" t="str">
        <f t="shared" si="194"/>
        <v/>
      </c>
    </row>
    <row r="818" spans="1:19" x14ac:dyDescent="0.25">
      <c r="A818" s="5" cm="1">
        <f t="array" ref="A818">ROUNDDOWN(
_xlfn.IFS(R818="Crafted",
L818*K818*M818*P818*S818,
R818="Inorganic",
L818*I818*M818*(N818+O818+P818)*Q818*S818,
R818="Organic",
L818*J818*M818*(N818+O818+P818)*S818,
TRUE,0),2)</f>
        <v>0</v>
      </c>
      <c r="B818" s="5" t="str">
        <f t="shared" si="186"/>
        <v/>
      </c>
      <c r="E818" s="17">
        <v>0</v>
      </c>
      <c r="F818" s="17">
        <v>0</v>
      </c>
      <c r="G818" s="17">
        <v>0</v>
      </c>
      <c r="I818" s="5" t="str">
        <f t="shared" si="187"/>
        <v/>
      </c>
      <c r="J818" s="5" t="str">
        <f t="shared" si="188"/>
        <v/>
      </c>
      <c r="K818" s="5" t="str">
        <f t="shared" si="189"/>
        <v/>
      </c>
      <c r="L818" s="5" t="str">
        <f t="shared" si="190"/>
        <v/>
      </c>
      <c r="M818" s="5">
        <f t="shared" si="195"/>
        <v>1</v>
      </c>
      <c r="N818" s="5">
        <f t="shared" si="191"/>
        <v>0</v>
      </c>
      <c r="O818" s="5">
        <f t="shared" si="192"/>
        <v>0</v>
      </c>
      <c r="P818" s="5">
        <f t="shared" si="193"/>
        <v>0</v>
      </c>
      <c r="Q818" s="5">
        <f t="shared" si="196"/>
        <v>2</v>
      </c>
      <c r="S818" s="5" t="str">
        <f t="shared" si="194"/>
        <v/>
      </c>
    </row>
    <row r="819" spans="1:19" x14ac:dyDescent="0.25">
      <c r="A819" s="5" cm="1">
        <f t="array" ref="A819">ROUNDDOWN(
_xlfn.IFS(R819="Crafted",
L819*K819*M819*P819*S819,
R819="Inorganic",
L819*I819*M819*(N819+O819+P819)*Q819*S819,
R819="Organic",
L819*J819*M819*(N819+O819+P819)*S819,
TRUE,0),2)</f>
        <v>0</v>
      </c>
      <c r="B819" s="5" t="str">
        <f t="shared" si="186"/>
        <v/>
      </c>
      <c r="E819" s="17">
        <v>0</v>
      </c>
      <c r="F819" s="17">
        <v>0</v>
      </c>
      <c r="G819" s="17">
        <v>0</v>
      </c>
      <c r="I819" s="5" t="str">
        <f t="shared" si="187"/>
        <v/>
      </c>
      <c r="J819" s="5" t="str">
        <f t="shared" si="188"/>
        <v/>
      </c>
      <c r="K819" s="5" t="str">
        <f t="shared" si="189"/>
        <v/>
      </c>
      <c r="L819" s="5" t="str">
        <f t="shared" si="190"/>
        <v/>
      </c>
      <c r="M819" s="5">
        <f t="shared" si="195"/>
        <v>1</v>
      </c>
      <c r="N819" s="5">
        <f t="shared" si="191"/>
        <v>0</v>
      </c>
      <c r="O819" s="5">
        <f t="shared" si="192"/>
        <v>0</v>
      </c>
      <c r="P819" s="5">
        <f t="shared" si="193"/>
        <v>0</v>
      </c>
      <c r="Q819" s="5">
        <f t="shared" si="196"/>
        <v>2</v>
      </c>
      <c r="S819" s="5" t="str">
        <f t="shared" si="194"/>
        <v/>
      </c>
    </row>
    <row r="820" spans="1:19" x14ac:dyDescent="0.25">
      <c r="A820" s="5" cm="1">
        <f t="array" ref="A820">ROUNDDOWN(
_xlfn.IFS(R820="Crafted",
L820*K820*M820*P820*S820,
R820="Inorganic",
L820*I820*M820*(N820+O820+P820)*Q820*S820,
R820="Organic",
L820*J820*M820*(N820+O820+P820)*S820,
TRUE,0),2)</f>
        <v>0</v>
      </c>
      <c r="B820" s="5" t="str">
        <f t="shared" si="186"/>
        <v/>
      </c>
      <c r="E820" s="17">
        <v>0</v>
      </c>
      <c r="F820" s="17">
        <v>0</v>
      </c>
      <c r="G820" s="17">
        <v>0</v>
      </c>
      <c r="I820" s="5" t="str">
        <f t="shared" si="187"/>
        <v/>
      </c>
      <c r="J820" s="5" t="str">
        <f t="shared" si="188"/>
        <v/>
      </c>
      <c r="K820" s="5" t="str">
        <f t="shared" si="189"/>
        <v/>
      </c>
      <c r="L820" s="5" t="str">
        <f t="shared" si="190"/>
        <v/>
      </c>
      <c r="M820" s="5">
        <f t="shared" si="195"/>
        <v>1</v>
      </c>
      <c r="N820" s="5">
        <f t="shared" si="191"/>
        <v>0</v>
      </c>
      <c r="O820" s="5">
        <f t="shared" si="192"/>
        <v>0</v>
      </c>
      <c r="P820" s="5">
        <f t="shared" si="193"/>
        <v>0</v>
      </c>
      <c r="Q820" s="5">
        <f t="shared" si="196"/>
        <v>2</v>
      </c>
      <c r="S820" s="5" t="str">
        <f t="shared" si="194"/>
        <v/>
      </c>
    </row>
    <row r="821" spans="1:19" x14ac:dyDescent="0.25">
      <c r="A821" s="5" cm="1">
        <f t="array" ref="A821">ROUNDDOWN(
_xlfn.IFS(R821="Crafted",
L821*K821*M821*P821*S821,
R821="Inorganic",
L821*I821*M821*(N821+O821+P821)*Q821*S821,
R821="Organic",
L821*J821*M821*(N821+O821+P821)*S821,
TRUE,0),2)</f>
        <v>0</v>
      </c>
      <c r="B821" s="5" t="str">
        <f t="shared" si="186"/>
        <v/>
      </c>
      <c r="E821" s="17">
        <v>0</v>
      </c>
      <c r="F821" s="17">
        <v>0</v>
      </c>
      <c r="G821" s="17">
        <v>0</v>
      </c>
      <c r="I821" s="5" t="str">
        <f t="shared" si="187"/>
        <v/>
      </c>
      <c r="J821" s="5" t="str">
        <f t="shared" si="188"/>
        <v/>
      </c>
      <c r="K821" s="5" t="str">
        <f t="shared" si="189"/>
        <v/>
      </c>
      <c r="L821" s="5" t="str">
        <f t="shared" si="190"/>
        <v/>
      </c>
      <c r="M821" s="5">
        <f t="shared" si="195"/>
        <v>1</v>
      </c>
      <c r="N821" s="5">
        <f t="shared" si="191"/>
        <v>0</v>
      </c>
      <c r="O821" s="5">
        <f t="shared" si="192"/>
        <v>0</v>
      </c>
      <c r="P821" s="5">
        <f t="shared" si="193"/>
        <v>0</v>
      </c>
      <c r="Q821" s="5">
        <f t="shared" si="196"/>
        <v>2</v>
      </c>
      <c r="S821" s="5" t="str">
        <f t="shared" si="194"/>
        <v/>
      </c>
    </row>
    <row r="822" spans="1:19" x14ac:dyDescent="0.25">
      <c r="A822" s="5" cm="1">
        <f t="array" ref="A822">ROUNDDOWN(
_xlfn.IFS(R822="Crafted",
L822*K822*M822*P822*S822,
R822="Inorganic",
L822*I822*M822*(N822+O822+P822)*Q822*S822,
R822="Organic",
L822*J822*M822*(N822+O822+P822)*S822,
TRUE,0),2)</f>
        <v>0</v>
      </c>
      <c r="B822" s="5" t="str">
        <f t="shared" si="186"/>
        <v/>
      </c>
      <c r="E822" s="17">
        <v>0</v>
      </c>
      <c r="F822" s="17">
        <v>0</v>
      </c>
      <c r="G822" s="17">
        <v>0</v>
      </c>
      <c r="I822" s="5" t="str">
        <f t="shared" si="187"/>
        <v/>
      </c>
      <c r="J822" s="5" t="str">
        <f t="shared" si="188"/>
        <v/>
      </c>
      <c r="K822" s="5" t="str">
        <f t="shared" si="189"/>
        <v/>
      </c>
      <c r="L822" s="5" t="str">
        <f t="shared" si="190"/>
        <v/>
      </c>
      <c r="M822" s="5">
        <f t="shared" si="195"/>
        <v>1</v>
      </c>
      <c r="N822" s="5">
        <f t="shared" si="191"/>
        <v>0</v>
      </c>
      <c r="O822" s="5">
        <f t="shared" si="192"/>
        <v>0</v>
      </c>
      <c r="P822" s="5">
        <f t="shared" si="193"/>
        <v>0</v>
      </c>
      <c r="Q822" s="5">
        <f t="shared" si="196"/>
        <v>2</v>
      </c>
      <c r="S822" s="5" t="str">
        <f t="shared" si="194"/>
        <v/>
      </c>
    </row>
    <row r="823" spans="1:19" x14ac:dyDescent="0.25">
      <c r="A823" s="5" cm="1">
        <f t="array" ref="A823">ROUNDDOWN(
_xlfn.IFS(R823="Crafted",
L823*K823*M823*P823*S823,
R823="Inorganic",
L823*I823*M823*(N823+O823+P823)*Q823*S823,
R823="Organic",
L823*J823*M823*(N823+O823+P823)*S823,
TRUE,0),2)</f>
        <v>0</v>
      </c>
      <c r="B823" s="5" t="str">
        <f t="shared" si="186"/>
        <v/>
      </c>
      <c r="E823" s="17">
        <v>0</v>
      </c>
      <c r="F823" s="17">
        <v>0</v>
      </c>
      <c r="G823" s="17">
        <v>0</v>
      </c>
      <c r="I823" s="5" t="str">
        <f t="shared" si="187"/>
        <v/>
      </c>
      <c r="J823" s="5" t="str">
        <f t="shared" si="188"/>
        <v/>
      </c>
      <c r="K823" s="5" t="str">
        <f t="shared" si="189"/>
        <v/>
      </c>
      <c r="L823" s="5" t="str">
        <f t="shared" si="190"/>
        <v/>
      </c>
      <c r="M823" s="5">
        <f t="shared" si="195"/>
        <v>1</v>
      </c>
      <c r="N823" s="5">
        <f t="shared" si="191"/>
        <v>0</v>
      </c>
      <c r="O823" s="5">
        <f t="shared" si="192"/>
        <v>0</v>
      </c>
      <c r="P823" s="5">
        <f t="shared" si="193"/>
        <v>0</v>
      </c>
      <c r="Q823" s="5">
        <f t="shared" si="196"/>
        <v>2</v>
      </c>
      <c r="S823" s="5" t="str">
        <f t="shared" si="194"/>
        <v/>
      </c>
    </row>
    <row r="824" spans="1:19" x14ac:dyDescent="0.25">
      <c r="A824" s="5" cm="1">
        <f t="array" ref="A824">ROUNDDOWN(
_xlfn.IFS(R824="Crafted",
L824*K824*M824*P824*S824,
R824="Inorganic",
L824*I824*M824*(N824+O824+P824)*Q824*S824,
R824="Organic",
L824*J824*M824*(N824+O824+P824)*S824,
TRUE,0),2)</f>
        <v>0</v>
      </c>
      <c r="B824" s="5" t="str">
        <f t="shared" si="186"/>
        <v/>
      </c>
      <c r="E824" s="17">
        <v>0</v>
      </c>
      <c r="F824" s="17">
        <v>0</v>
      </c>
      <c r="G824" s="17">
        <v>0</v>
      </c>
      <c r="I824" s="5" t="str">
        <f t="shared" si="187"/>
        <v/>
      </c>
      <c r="J824" s="5" t="str">
        <f t="shared" si="188"/>
        <v/>
      </c>
      <c r="K824" s="5" t="str">
        <f t="shared" si="189"/>
        <v/>
      </c>
      <c r="L824" s="5" t="str">
        <f t="shared" si="190"/>
        <v/>
      </c>
      <c r="M824" s="5">
        <f t="shared" si="195"/>
        <v>1</v>
      </c>
      <c r="N824" s="5">
        <f t="shared" si="191"/>
        <v>0</v>
      </c>
      <c r="O824" s="5">
        <f t="shared" si="192"/>
        <v>0</v>
      </c>
      <c r="P824" s="5">
        <f t="shared" si="193"/>
        <v>0</v>
      </c>
      <c r="Q824" s="5">
        <f t="shared" si="196"/>
        <v>2</v>
      </c>
      <c r="S824" s="5" t="str">
        <f t="shared" si="194"/>
        <v/>
      </c>
    </row>
    <row r="825" spans="1:19" x14ac:dyDescent="0.25">
      <c r="A825" s="5" cm="1">
        <f t="array" ref="A825">ROUNDDOWN(
_xlfn.IFS(R825="Crafted",
L825*K825*M825*P825*S825,
R825="Inorganic",
L825*I825*M825*(N825+O825+P825)*Q825*S825,
R825="Organic",
L825*J825*M825*(N825+O825+P825)*S825,
TRUE,0),2)</f>
        <v>0</v>
      </c>
      <c r="B825" s="5" t="str">
        <f t="shared" si="186"/>
        <v/>
      </c>
      <c r="E825" s="17">
        <v>0</v>
      </c>
      <c r="F825" s="17">
        <v>0</v>
      </c>
      <c r="G825" s="17">
        <v>0</v>
      </c>
      <c r="I825" s="5" t="str">
        <f t="shared" si="187"/>
        <v/>
      </c>
      <c r="J825" s="5" t="str">
        <f t="shared" si="188"/>
        <v/>
      </c>
      <c r="K825" s="5" t="str">
        <f t="shared" si="189"/>
        <v/>
      </c>
      <c r="L825" s="5" t="str">
        <f t="shared" si="190"/>
        <v/>
      </c>
      <c r="M825" s="5">
        <f t="shared" si="195"/>
        <v>1</v>
      </c>
      <c r="N825" s="5">
        <f t="shared" si="191"/>
        <v>0</v>
      </c>
      <c r="O825" s="5">
        <f t="shared" si="192"/>
        <v>0</v>
      </c>
      <c r="P825" s="5">
        <f t="shared" si="193"/>
        <v>0</v>
      </c>
      <c r="Q825" s="5">
        <f t="shared" si="196"/>
        <v>2</v>
      </c>
      <c r="S825" s="5" t="str">
        <f t="shared" si="194"/>
        <v/>
      </c>
    </row>
    <row r="826" spans="1:19" x14ac:dyDescent="0.25">
      <c r="A826" s="5" cm="1">
        <f t="array" ref="A826">ROUNDDOWN(
_xlfn.IFS(R826="Crafted",
L826*K826*M826*P826*S826,
R826="Inorganic",
L826*I826*M826*(N826+O826+P826)*Q826*S826,
R826="Organic",
L826*J826*M826*(N826+O826+P826)*S826,
TRUE,0),2)</f>
        <v>0</v>
      </c>
      <c r="B826" s="5" t="str">
        <f t="shared" si="186"/>
        <v/>
      </c>
      <c r="E826" s="17">
        <v>0</v>
      </c>
      <c r="F826" s="17">
        <v>0</v>
      </c>
      <c r="G826" s="17">
        <v>0</v>
      </c>
      <c r="I826" s="5" t="str">
        <f t="shared" si="187"/>
        <v/>
      </c>
      <c r="J826" s="5" t="str">
        <f t="shared" si="188"/>
        <v/>
      </c>
      <c r="K826" s="5" t="str">
        <f t="shared" si="189"/>
        <v/>
      </c>
      <c r="L826" s="5" t="str">
        <f t="shared" si="190"/>
        <v/>
      </c>
      <c r="M826" s="5">
        <f t="shared" si="195"/>
        <v>1</v>
      </c>
      <c r="N826" s="5">
        <f t="shared" si="191"/>
        <v>0</v>
      </c>
      <c r="O826" s="5">
        <f t="shared" si="192"/>
        <v>0</v>
      </c>
      <c r="P826" s="5">
        <f t="shared" si="193"/>
        <v>0</v>
      </c>
      <c r="Q826" s="5">
        <f t="shared" si="196"/>
        <v>2</v>
      </c>
      <c r="S826" s="5" t="str">
        <f t="shared" si="194"/>
        <v/>
      </c>
    </row>
    <row r="827" spans="1:19" x14ac:dyDescent="0.25">
      <c r="A827" s="5" cm="1">
        <f t="array" ref="A827">ROUNDDOWN(
_xlfn.IFS(R827="Crafted",
L827*K827*M827*P827*S827,
R827="Inorganic",
L827*I827*M827*(N827+O827+P827)*Q827*S827,
R827="Organic",
L827*J827*M827*(N827+O827+P827)*S827,
TRUE,0),2)</f>
        <v>0</v>
      </c>
      <c r="B827" s="5" t="str">
        <f t="shared" si="186"/>
        <v/>
      </c>
      <c r="E827" s="17">
        <v>0</v>
      </c>
      <c r="F827" s="17">
        <v>0</v>
      </c>
      <c r="G827" s="17">
        <v>0</v>
      </c>
      <c r="I827" s="5" t="str">
        <f t="shared" si="187"/>
        <v/>
      </c>
      <c r="J827" s="5" t="str">
        <f t="shared" si="188"/>
        <v/>
      </c>
      <c r="K827" s="5" t="str">
        <f t="shared" si="189"/>
        <v/>
      </c>
      <c r="L827" s="5" t="str">
        <f t="shared" si="190"/>
        <v/>
      </c>
      <c r="M827" s="5">
        <f t="shared" si="195"/>
        <v>1</v>
      </c>
      <c r="N827" s="5">
        <f t="shared" si="191"/>
        <v>0</v>
      </c>
      <c r="O827" s="5">
        <f t="shared" si="192"/>
        <v>0</v>
      </c>
      <c r="P827" s="5">
        <f t="shared" si="193"/>
        <v>0</v>
      </c>
      <c r="Q827" s="5">
        <f t="shared" si="196"/>
        <v>2</v>
      </c>
      <c r="S827" s="5" t="str">
        <f t="shared" si="194"/>
        <v/>
      </c>
    </row>
    <row r="828" spans="1:19" x14ac:dyDescent="0.25">
      <c r="A828" s="5" cm="1">
        <f t="array" ref="A828">ROUNDDOWN(
_xlfn.IFS(R828="Crafted",
L828*K828*M828*P828*S828,
R828="Inorganic",
L828*I828*M828*(N828+O828+P828)*Q828*S828,
R828="Organic",
L828*J828*M828*(N828+O828+P828)*S828,
TRUE,0),2)</f>
        <v>0</v>
      </c>
      <c r="B828" s="5" t="str">
        <f t="shared" si="186"/>
        <v/>
      </c>
      <c r="E828" s="17">
        <v>0</v>
      </c>
      <c r="F828" s="17">
        <v>0</v>
      </c>
      <c r="G828" s="17">
        <v>0</v>
      </c>
      <c r="I828" s="5" t="str">
        <f t="shared" si="187"/>
        <v/>
      </c>
      <c r="J828" s="5" t="str">
        <f t="shared" si="188"/>
        <v/>
      </c>
      <c r="K828" s="5" t="str">
        <f t="shared" si="189"/>
        <v/>
      </c>
      <c r="L828" s="5" t="str">
        <f t="shared" si="190"/>
        <v/>
      </c>
      <c r="M828" s="5">
        <f t="shared" si="195"/>
        <v>1</v>
      </c>
      <c r="N828" s="5">
        <f t="shared" si="191"/>
        <v>0</v>
      </c>
      <c r="O828" s="5">
        <f t="shared" si="192"/>
        <v>0</v>
      </c>
      <c r="P828" s="5">
        <f t="shared" si="193"/>
        <v>0</v>
      </c>
      <c r="Q828" s="5">
        <f t="shared" si="196"/>
        <v>2</v>
      </c>
      <c r="S828" s="5" t="str">
        <f t="shared" si="194"/>
        <v/>
      </c>
    </row>
    <row r="829" spans="1:19" x14ac:dyDescent="0.25">
      <c r="A829" s="5" cm="1">
        <f t="array" ref="A829">ROUNDDOWN(
_xlfn.IFS(R829="Crafted",
L829*K829*M829*P829*S829,
R829="Inorganic",
L829*I829*M829*(N829+O829+P829)*Q829*S829,
R829="Organic",
L829*J829*M829*(N829+O829+P829)*S829,
TRUE,0),2)</f>
        <v>0</v>
      </c>
      <c r="B829" s="5" t="str">
        <f t="shared" si="186"/>
        <v/>
      </c>
      <c r="E829" s="17">
        <v>0</v>
      </c>
      <c r="F829" s="17">
        <v>0</v>
      </c>
      <c r="G829" s="17">
        <v>0</v>
      </c>
      <c r="I829" s="5" t="str">
        <f t="shared" si="187"/>
        <v/>
      </c>
      <c r="J829" s="5" t="str">
        <f t="shared" si="188"/>
        <v/>
      </c>
      <c r="K829" s="5" t="str">
        <f t="shared" si="189"/>
        <v/>
      </c>
      <c r="L829" s="5" t="str">
        <f t="shared" si="190"/>
        <v/>
      </c>
      <c r="M829" s="5">
        <f t="shared" si="195"/>
        <v>1</v>
      </c>
      <c r="N829" s="5">
        <f t="shared" si="191"/>
        <v>0</v>
      </c>
      <c r="O829" s="5">
        <f t="shared" si="192"/>
        <v>0</v>
      </c>
      <c r="P829" s="5">
        <f t="shared" si="193"/>
        <v>0</v>
      </c>
      <c r="Q829" s="5">
        <f t="shared" si="196"/>
        <v>2</v>
      </c>
      <c r="S829" s="5" t="str">
        <f t="shared" si="194"/>
        <v/>
      </c>
    </row>
    <row r="830" spans="1:19" x14ac:dyDescent="0.25">
      <c r="A830" s="5" cm="1">
        <f t="array" ref="A830">ROUNDDOWN(
_xlfn.IFS(R830="Crafted",
L830*K830*M830*P830*S830,
R830="Inorganic",
L830*I830*M830*(N830+O830+P830)*Q830*S830,
R830="Organic",
L830*J830*M830*(N830+O830+P830)*S830,
TRUE,0),2)</f>
        <v>0</v>
      </c>
      <c r="B830" s="5" t="str">
        <f t="shared" si="186"/>
        <v/>
      </c>
      <c r="E830" s="17">
        <v>0</v>
      </c>
      <c r="F830" s="17">
        <v>0</v>
      </c>
      <c r="G830" s="17">
        <v>0</v>
      </c>
      <c r="I830" s="5" t="str">
        <f t="shared" si="187"/>
        <v/>
      </c>
      <c r="J830" s="5" t="str">
        <f t="shared" si="188"/>
        <v/>
      </c>
      <c r="K830" s="5" t="str">
        <f t="shared" si="189"/>
        <v/>
      </c>
      <c r="L830" s="5" t="str">
        <f t="shared" si="190"/>
        <v/>
      </c>
      <c r="M830" s="5">
        <f t="shared" si="195"/>
        <v>1</v>
      </c>
      <c r="N830" s="5">
        <f t="shared" si="191"/>
        <v>0</v>
      </c>
      <c r="O830" s="5">
        <f t="shared" si="192"/>
        <v>0</v>
      </c>
      <c r="P830" s="5">
        <f t="shared" si="193"/>
        <v>0</v>
      </c>
      <c r="Q830" s="5">
        <f t="shared" si="196"/>
        <v>2</v>
      </c>
      <c r="S830" s="5" t="str">
        <f t="shared" si="194"/>
        <v/>
      </c>
    </row>
    <row r="831" spans="1:19" x14ac:dyDescent="0.25">
      <c r="A831" s="5" cm="1">
        <f t="array" ref="A831">ROUNDDOWN(
_xlfn.IFS(R831="Crafted",
L831*K831*M831*P831*S831,
R831="Inorganic",
L831*I831*M831*(N831+O831+P831)*Q831*S831,
R831="Organic",
L831*J831*M831*(N831+O831+P831)*S831,
TRUE,0),2)</f>
        <v>0</v>
      </c>
      <c r="B831" s="5" t="str">
        <f t="shared" si="186"/>
        <v/>
      </c>
      <c r="E831" s="17">
        <v>0</v>
      </c>
      <c r="F831" s="17">
        <v>0</v>
      </c>
      <c r="G831" s="17">
        <v>0</v>
      </c>
      <c r="I831" s="5" t="str">
        <f t="shared" si="187"/>
        <v/>
      </c>
      <c r="J831" s="5" t="str">
        <f t="shared" si="188"/>
        <v/>
      </c>
      <c r="K831" s="5" t="str">
        <f t="shared" si="189"/>
        <v/>
      </c>
      <c r="L831" s="5" t="str">
        <f t="shared" si="190"/>
        <v/>
      </c>
      <c r="M831" s="5">
        <f t="shared" si="195"/>
        <v>1</v>
      </c>
      <c r="N831" s="5">
        <f t="shared" si="191"/>
        <v>0</v>
      </c>
      <c r="O831" s="5">
        <f t="shared" si="192"/>
        <v>0</v>
      </c>
      <c r="P831" s="5">
        <f t="shared" si="193"/>
        <v>0</v>
      </c>
      <c r="Q831" s="5">
        <f t="shared" si="196"/>
        <v>2</v>
      </c>
      <c r="S831" s="5" t="str">
        <f t="shared" si="194"/>
        <v/>
      </c>
    </row>
    <row r="832" spans="1:19" x14ac:dyDescent="0.25">
      <c r="A832" s="5" cm="1">
        <f t="array" ref="A832">ROUNDDOWN(
_xlfn.IFS(R832="Crafted",
L832*K832*M832*P832*S832,
R832="Inorganic",
L832*I832*M832*(N832+O832+P832)*Q832*S832,
R832="Organic",
L832*J832*M832*(N832+O832+P832)*S832,
TRUE,0),2)</f>
        <v>0</v>
      </c>
      <c r="B832" s="5" t="str">
        <f t="shared" si="186"/>
        <v/>
      </c>
      <c r="E832" s="17">
        <v>0</v>
      </c>
      <c r="F832" s="17">
        <v>0</v>
      </c>
      <c r="G832" s="17">
        <v>0</v>
      </c>
      <c r="I832" s="5" t="str">
        <f t="shared" si="187"/>
        <v/>
      </c>
      <c r="J832" s="5" t="str">
        <f t="shared" si="188"/>
        <v/>
      </c>
      <c r="K832" s="5" t="str">
        <f t="shared" si="189"/>
        <v/>
      </c>
      <c r="L832" s="5" t="str">
        <f t="shared" si="190"/>
        <v/>
      </c>
      <c r="M832" s="5">
        <f t="shared" si="195"/>
        <v>1</v>
      </c>
      <c r="N832" s="5">
        <f t="shared" si="191"/>
        <v>0</v>
      </c>
      <c r="O832" s="5">
        <f t="shared" si="192"/>
        <v>0</v>
      </c>
      <c r="P832" s="5">
        <f t="shared" si="193"/>
        <v>0</v>
      </c>
      <c r="Q832" s="5">
        <f t="shared" si="196"/>
        <v>2</v>
      </c>
      <c r="S832" s="5" t="str">
        <f t="shared" si="194"/>
        <v/>
      </c>
    </row>
    <row r="833" spans="1:19" x14ac:dyDescent="0.25">
      <c r="A833" s="5" cm="1">
        <f t="array" ref="A833">ROUNDDOWN(
_xlfn.IFS(R833="Crafted",
L833*K833*M833*P833*S833,
R833="Inorganic",
L833*I833*M833*(N833+O833+P833)*Q833*S833,
R833="Organic",
L833*J833*M833*(N833+O833+P833)*S833,
TRUE,0),2)</f>
        <v>0</v>
      </c>
      <c r="B833" s="5" t="str">
        <f t="shared" si="186"/>
        <v/>
      </c>
      <c r="E833" s="17">
        <v>0</v>
      </c>
      <c r="F833" s="17">
        <v>0</v>
      </c>
      <c r="G833" s="17">
        <v>0</v>
      </c>
      <c r="I833" s="5" t="str">
        <f t="shared" si="187"/>
        <v/>
      </c>
      <c r="J833" s="5" t="str">
        <f t="shared" si="188"/>
        <v/>
      </c>
      <c r="K833" s="5" t="str">
        <f t="shared" si="189"/>
        <v/>
      </c>
      <c r="L833" s="5" t="str">
        <f t="shared" si="190"/>
        <v/>
      </c>
      <c r="M833" s="5">
        <f t="shared" si="195"/>
        <v>1</v>
      </c>
      <c r="N833" s="5">
        <f t="shared" si="191"/>
        <v>0</v>
      </c>
      <c r="O833" s="5">
        <f t="shared" si="192"/>
        <v>0</v>
      </c>
      <c r="P833" s="5">
        <f t="shared" si="193"/>
        <v>0</v>
      </c>
      <c r="Q833" s="5">
        <f t="shared" si="196"/>
        <v>2</v>
      </c>
      <c r="S833" s="5" t="str">
        <f t="shared" si="194"/>
        <v/>
      </c>
    </row>
    <row r="834" spans="1:19" x14ac:dyDescent="0.25">
      <c r="A834" s="5" cm="1">
        <f t="array" ref="A834">ROUNDDOWN(
_xlfn.IFS(R834="Crafted",
L834*K834*M834*P834*S834,
R834="Inorganic",
L834*I834*M834*(N834+O834+P834)*Q834*S834,
R834="Organic",
L834*J834*M834*(N834+O834+P834)*S834,
TRUE,0),2)</f>
        <v>0</v>
      </c>
      <c r="B834" s="5" t="str">
        <f t="shared" si="186"/>
        <v/>
      </c>
      <c r="E834" s="17">
        <v>0</v>
      </c>
      <c r="F834" s="17">
        <v>0</v>
      </c>
      <c r="G834" s="17">
        <v>0</v>
      </c>
      <c r="I834" s="5" t="str">
        <f t="shared" si="187"/>
        <v/>
      </c>
      <c r="J834" s="5" t="str">
        <f t="shared" si="188"/>
        <v/>
      </c>
      <c r="K834" s="5" t="str">
        <f t="shared" si="189"/>
        <v/>
      </c>
      <c r="L834" s="5" t="str">
        <f t="shared" si="190"/>
        <v/>
      </c>
      <c r="M834" s="5">
        <f t="shared" si="195"/>
        <v>1</v>
      </c>
      <c r="N834" s="5">
        <f t="shared" si="191"/>
        <v>0</v>
      </c>
      <c r="O834" s="5">
        <f t="shared" si="192"/>
        <v>0</v>
      </c>
      <c r="P834" s="5">
        <f t="shared" si="193"/>
        <v>0</v>
      </c>
      <c r="Q834" s="5">
        <f t="shared" si="196"/>
        <v>2</v>
      </c>
      <c r="S834" s="5" t="str">
        <f t="shared" si="194"/>
        <v/>
      </c>
    </row>
    <row r="835" spans="1:19" x14ac:dyDescent="0.25">
      <c r="A835" s="5" cm="1">
        <f t="array" ref="A835">ROUNDDOWN(
_xlfn.IFS(R835="Crafted",
L835*K835*M835*P835*S835,
R835="Inorganic",
L835*I835*M835*(N835+O835+P835)*Q835*S835,
R835="Organic",
L835*J835*M835*(N835+O835+P835)*S835,
TRUE,0),2)</f>
        <v>0</v>
      </c>
      <c r="B835" s="5" t="str">
        <f t="shared" si="186"/>
        <v/>
      </c>
      <c r="E835" s="17">
        <v>0</v>
      </c>
      <c r="F835" s="17">
        <v>0</v>
      </c>
      <c r="G835" s="17">
        <v>0</v>
      </c>
      <c r="I835" s="5" t="str">
        <f t="shared" si="187"/>
        <v/>
      </c>
      <c r="J835" s="5" t="str">
        <f t="shared" si="188"/>
        <v/>
      </c>
      <c r="K835" s="5" t="str">
        <f t="shared" si="189"/>
        <v/>
      </c>
      <c r="L835" s="5" t="str">
        <f t="shared" si="190"/>
        <v/>
      </c>
      <c r="M835" s="5">
        <f t="shared" si="195"/>
        <v>1</v>
      </c>
      <c r="N835" s="5">
        <f t="shared" si="191"/>
        <v>0</v>
      </c>
      <c r="O835" s="5">
        <f t="shared" si="192"/>
        <v>0</v>
      </c>
      <c r="P835" s="5">
        <f t="shared" si="193"/>
        <v>0</v>
      </c>
      <c r="Q835" s="5">
        <f t="shared" si="196"/>
        <v>2</v>
      </c>
      <c r="S835" s="5" t="str">
        <f t="shared" si="194"/>
        <v/>
      </c>
    </row>
    <row r="836" spans="1:19" x14ac:dyDescent="0.25">
      <c r="A836" s="5" cm="1">
        <f t="array" ref="A836">ROUNDDOWN(
_xlfn.IFS(R836="Crafted",
L836*K836*M836*P836*S836,
R836="Inorganic",
L836*I836*M836*(N836+O836+P836)*Q836*S836,
R836="Organic",
L836*J836*M836*(N836+O836+P836)*S836,
TRUE,0),2)</f>
        <v>0</v>
      </c>
      <c r="B836" s="5" t="str">
        <f t="shared" ref="B836:B899" si="197">IF(D836="","",VLOOKUP(D836,resource_list,7,FALSE))</f>
        <v/>
      </c>
      <c r="E836" s="17">
        <v>0</v>
      </c>
      <c r="F836" s="17">
        <v>0</v>
      </c>
      <c r="G836" s="17">
        <v>0</v>
      </c>
      <c r="I836" s="5" t="str">
        <f t="shared" ref="I836:I899" si="198">IF($C836="","",IF(VLOOKUP($C836,locations_outposts,5,FALSE)&gt;0, 1.1^VLOOKUP($C836,locations_outposts,5,FALSE),1))</f>
        <v/>
      </c>
      <c r="J836" s="5" t="str">
        <f t="shared" ref="J836:J899" si="199">IF($C836="","",IF(VLOOKUP($C836,locations_outposts,6,FALSE)&gt;0, 1.1^VLOOKUP($C836,locations_outposts,6,FALSE),1))</f>
        <v/>
      </c>
      <c r="K836" s="5" t="str">
        <f t="shared" ref="K836:K899" si="200">IF($C836="","",IF(VLOOKUP($C836,locations_outposts,7,FALSE)&gt;0, 1.1^VLOOKUP($C836,locations_outposts,7,FALSE),1))</f>
        <v/>
      </c>
      <c r="L836" s="5" t="str">
        <f t="shared" ref="L836:L899" si="201">IF($C836="","",IF(VLOOKUP($C836,locations_outposts,8,FALSE)&gt;0, 1.05^VLOOKUP($C836,locations_outposts,8,FALSE),1))</f>
        <v/>
      </c>
      <c r="M836" s="5">
        <f t="shared" si="195"/>
        <v>1</v>
      </c>
      <c r="N836" s="5">
        <f t="shared" ref="N836:N899" si="202">IF(D836="",0,VLOOKUP(D836,resource_list,2,FALSE)*E836)</f>
        <v>0</v>
      </c>
      <c r="O836" s="5">
        <f t="shared" ref="O836:O899" si="203">IF(D836="",0,VLOOKUP(D836,resource_list,3,FALSE)*F836)</f>
        <v>0</v>
      </c>
      <c r="P836" s="5">
        <f t="shared" ref="P836:P899" si="204">IF(D836="",0,VLOOKUP(D836,resource_list,4,FALSE)*G836)</f>
        <v>0</v>
      </c>
      <c r="Q836" s="5">
        <f t="shared" si="196"/>
        <v>2</v>
      </c>
      <c r="S836" s="5" t="str">
        <f t="shared" ref="S836:S899" si="205">IF(C836="", "",  IF(VLOOKUP(C836,locations_outposts,9,FALSE)="No", 1, 1.1))</f>
        <v/>
      </c>
    </row>
    <row r="837" spans="1:19" x14ac:dyDescent="0.25">
      <c r="A837" s="5" cm="1">
        <f t="array" ref="A837">ROUNDDOWN(
_xlfn.IFS(R837="Crafted",
L837*K837*M837*P837*S837,
R837="Inorganic",
L837*I837*M837*(N837+O837+P837)*Q837*S837,
R837="Organic",
L837*J837*M837*(N837+O837+P837)*S837,
TRUE,0),2)</f>
        <v>0</v>
      </c>
      <c r="B837" s="5" t="str">
        <f t="shared" si="197"/>
        <v/>
      </c>
      <c r="E837" s="17">
        <v>0</v>
      </c>
      <c r="F837" s="17">
        <v>0</v>
      </c>
      <c r="G837" s="17">
        <v>0</v>
      </c>
      <c r="I837" s="5" t="str">
        <f t="shared" si="198"/>
        <v/>
      </c>
      <c r="J837" s="5" t="str">
        <f t="shared" si="199"/>
        <v/>
      </c>
      <c r="K837" s="5" t="str">
        <f t="shared" si="200"/>
        <v/>
      </c>
      <c r="L837" s="5" t="str">
        <f t="shared" si="201"/>
        <v/>
      </c>
      <c r="M837" s="5">
        <f t="shared" si="195"/>
        <v>1</v>
      </c>
      <c r="N837" s="5">
        <f t="shared" si="202"/>
        <v>0</v>
      </c>
      <c r="O837" s="5">
        <f t="shared" si="203"/>
        <v>0</v>
      </c>
      <c r="P837" s="5">
        <f t="shared" si="204"/>
        <v>0</v>
      </c>
      <c r="Q837" s="5">
        <f t="shared" si="196"/>
        <v>2</v>
      </c>
      <c r="S837" s="5" t="str">
        <f t="shared" si="205"/>
        <v/>
      </c>
    </row>
    <row r="838" spans="1:19" x14ac:dyDescent="0.25">
      <c r="A838" s="5" cm="1">
        <f t="array" ref="A838">ROUNDDOWN(
_xlfn.IFS(R838="Crafted",
L838*K838*M838*P838*S838,
R838="Inorganic",
L838*I838*M838*(N838+O838+P838)*Q838*S838,
R838="Organic",
L838*J838*M838*(N838+O838+P838)*S838,
TRUE,0),2)</f>
        <v>0</v>
      </c>
      <c r="B838" s="5" t="str">
        <f t="shared" si="197"/>
        <v/>
      </c>
      <c r="E838" s="17">
        <v>0</v>
      </c>
      <c r="F838" s="17">
        <v>0</v>
      </c>
      <c r="G838" s="17">
        <v>0</v>
      </c>
      <c r="I838" s="5" t="str">
        <f t="shared" si="198"/>
        <v/>
      </c>
      <c r="J838" s="5" t="str">
        <f t="shared" si="199"/>
        <v/>
      </c>
      <c r="K838" s="5" t="str">
        <f t="shared" si="200"/>
        <v/>
      </c>
      <c r="L838" s="5" t="str">
        <f t="shared" si="201"/>
        <v/>
      </c>
      <c r="M838" s="5">
        <f t="shared" si="195"/>
        <v>1</v>
      </c>
      <c r="N838" s="5">
        <f t="shared" si="202"/>
        <v>0</v>
      </c>
      <c r="O838" s="5">
        <f t="shared" si="203"/>
        <v>0</v>
      </c>
      <c r="P838" s="5">
        <f t="shared" si="204"/>
        <v>0</v>
      </c>
      <c r="Q838" s="5">
        <f t="shared" si="196"/>
        <v>2</v>
      </c>
      <c r="S838" s="5" t="str">
        <f t="shared" si="205"/>
        <v/>
      </c>
    </row>
    <row r="839" spans="1:19" x14ac:dyDescent="0.25">
      <c r="A839" s="5" cm="1">
        <f t="array" ref="A839">ROUNDDOWN(
_xlfn.IFS(R839="Crafted",
L839*K839*M839*P839*S839,
R839="Inorganic",
L839*I839*M839*(N839+O839+P839)*Q839*S839,
R839="Organic",
L839*J839*M839*(N839+O839+P839)*S839,
TRUE,0),2)</f>
        <v>0</v>
      </c>
      <c r="B839" s="5" t="str">
        <f t="shared" si="197"/>
        <v/>
      </c>
      <c r="E839" s="17">
        <v>0</v>
      </c>
      <c r="F839" s="17">
        <v>0</v>
      </c>
      <c r="G839" s="17">
        <v>0</v>
      </c>
      <c r="I839" s="5" t="str">
        <f t="shared" si="198"/>
        <v/>
      </c>
      <c r="J839" s="5" t="str">
        <f t="shared" si="199"/>
        <v/>
      </c>
      <c r="K839" s="5" t="str">
        <f t="shared" si="200"/>
        <v/>
      </c>
      <c r="L839" s="5" t="str">
        <f t="shared" si="201"/>
        <v/>
      </c>
      <c r="M839" s="5">
        <f t="shared" si="195"/>
        <v>1</v>
      </c>
      <c r="N839" s="5">
        <f t="shared" si="202"/>
        <v>0</v>
      </c>
      <c r="O839" s="5">
        <f t="shared" si="203"/>
        <v>0</v>
      </c>
      <c r="P839" s="5">
        <f t="shared" si="204"/>
        <v>0</v>
      </c>
      <c r="Q839" s="5">
        <f t="shared" si="196"/>
        <v>2</v>
      </c>
      <c r="S839" s="5" t="str">
        <f t="shared" si="205"/>
        <v/>
      </c>
    </row>
    <row r="840" spans="1:19" x14ac:dyDescent="0.25">
      <c r="A840" s="5" cm="1">
        <f t="array" ref="A840">ROUNDDOWN(
_xlfn.IFS(R840="Crafted",
L840*K840*M840*P840*S840,
R840="Inorganic",
L840*I840*M840*(N840+O840+P840)*Q840*S840,
R840="Organic",
L840*J840*M840*(N840+O840+P840)*S840,
TRUE,0),2)</f>
        <v>0</v>
      </c>
      <c r="B840" s="5" t="str">
        <f t="shared" si="197"/>
        <v/>
      </c>
      <c r="E840" s="17">
        <v>0</v>
      </c>
      <c r="F840" s="17">
        <v>0</v>
      </c>
      <c r="G840" s="17">
        <v>0</v>
      </c>
      <c r="I840" s="5" t="str">
        <f t="shared" si="198"/>
        <v/>
      </c>
      <c r="J840" s="5" t="str">
        <f t="shared" si="199"/>
        <v/>
      </c>
      <c r="K840" s="5" t="str">
        <f t="shared" si="200"/>
        <v/>
      </c>
      <c r="L840" s="5" t="str">
        <f t="shared" si="201"/>
        <v/>
      </c>
      <c r="M840" s="5">
        <f t="shared" si="195"/>
        <v>1</v>
      </c>
      <c r="N840" s="5">
        <f t="shared" si="202"/>
        <v>0</v>
      </c>
      <c r="O840" s="5">
        <f t="shared" si="203"/>
        <v>0</v>
      </c>
      <c r="P840" s="5">
        <f t="shared" si="204"/>
        <v>0</v>
      </c>
      <c r="Q840" s="5">
        <f t="shared" si="196"/>
        <v>2</v>
      </c>
      <c r="S840" s="5" t="str">
        <f t="shared" si="205"/>
        <v/>
      </c>
    </row>
    <row r="841" spans="1:19" x14ac:dyDescent="0.25">
      <c r="A841" s="5" cm="1">
        <f t="array" ref="A841">ROUNDDOWN(
_xlfn.IFS(R841="Crafted",
L841*K841*M841*P841*S841,
R841="Inorganic",
L841*I841*M841*(N841+O841+P841)*Q841*S841,
R841="Organic",
L841*J841*M841*(N841+O841+P841)*S841,
TRUE,0),2)</f>
        <v>0</v>
      </c>
      <c r="B841" s="5" t="str">
        <f t="shared" si="197"/>
        <v/>
      </c>
      <c r="E841" s="17">
        <v>0</v>
      </c>
      <c r="F841" s="17">
        <v>0</v>
      </c>
      <c r="G841" s="17">
        <v>0</v>
      </c>
      <c r="I841" s="5" t="str">
        <f t="shared" si="198"/>
        <v/>
      </c>
      <c r="J841" s="5" t="str">
        <f t="shared" si="199"/>
        <v/>
      </c>
      <c r="K841" s="5" t="str">
        <f t="shared" si="200"/>
        <v/>
      </c>
      <c r="L841" s="5" t="str">
        <f t="shared" si="201"/>
        <v/>
      </c>
      <c r="M841" s="5">
        <f t="shared" si="195"/>
        <v>1</v>
      </c>
      <c r="N841" s="5">
        <f t="shared" si="202"/>
        <v>0</v>
      </c>
      <c r="O841" s="5">
        <f t="shared" si="203"/>
        <v>0</v>
      </c>
      <c r="P841" s="5">
        <f t="shared" si="204"/>
        <v>0</v>
      </c>
      <c r="Q841" s="5">
        <f t="shared" si="196"/>
        <v>2</v>
      </c>
      <c r="S841" s="5" t="str">
        <f t="shared" si="205"/>
        <v/>
      </c>
    </row>
    <row r="842" spans="1:19" x14ac:dyDescent="0.25">
      <c r="A842" s="5" cm="1">
        <f t="array" ref="A842">ROUNDDOWN(
_xlfn.IFS(R842="Crafted",
L842*K842*M842*P842*S842,
R842="Inorganic",
L842*I842*M842*(N842+O842+P842)*Q842*S842,
R842="Organic",
L842*J842*M842*(N842+O842+P842)*S842,
TRUE,0),2)</f>
        <v>0</v>
      </c>
      <c r="B842" s="5" t="str">
        <f t="shared" si="197"/>
        <v/>
      </c>
      <c r="E842" s="17">
        <v>0</v>
      </c>
      <c r="F842" s="17">
        <v>0</v>
      </c>
      <c r="G842" s="17">
        <v>0</v>
      </c>
      <c r="I842" s="5" t="str">
        <f t="shared" si="198"/>
        <v/>
      </c>
      <c r="J842" s="5" t="str">
        <f t="shared" si="199"/>
        <v/>
      </c>
      <c r="K842" s="5" t="str">
        <f t="shared" si="200"/>
        <v/>
      </c>
      <c r="L842" s="5" t="str">
        <f t="shared" si="201"/>
        <v/>
      </c>
      <c r="M842" s="5">
        <f t="shared" si="195"/>
        <v>1</v>
      </c>
      <c r="N842" s="5">
        <f t="shared" si="202"/>
        <v>0</v>
      </c>
      <c r="O842" s="5">
        <f t="shared" si="203"/>
        <v>0</v>
      </c>
      <c r="P842" s="5">
        <f t="shared" si="204"/>
        <v>0</v>
      </c>
      <c r="Q842" s="5">
        <f t="shared" si="196"/>
        <v>2</v>
      </c>
      <c r="S842" s="5" t="str">
        <f t="shared" si="205"/>
        <v/>
      </c>
    </row>
    <row r="843" spans="1:19" x14ac:dyDescent="0.25">
      <c r="A843" s="5" cm="1">
        <f t="array" ref="A843">ROUNDDOWN(
_xlfn.IFS(R843="Crafted",
L843*K843*M843*P843*S843,
R843="Inorganic",
L843*I843*M843*(N843+O843+P843)*Q843*S843,
R843="Organic",
L843*J843*M843*(N843+O843+P843)*S843,
TRUE,0),2)</f>
        <v>0</v>
      </c>
      <c r="B843" s="5" t="str">
        <f t="shared" si="197"/>
        <v/>
      </c>
      <c r="E843" s="17">
        <v>0</v>
      </c>
      <c r="F843" s="17">
        <v>0</v>
      </c>
      <c r="G843" s="17">
        <v>0</v>
      </c>
      <c r="I843" s="5" t="str">
        <f t="shared" si="198"/>
        <v/>
      </c>
      <c r="J843" s="5" t="str">
        <f t="shared" si="199"/>
        <v/>
      </c>
      <c r="K843" s="5" t="str">
        <f t="shared" si="200"/>
        <v/>
      </c>
      <c r="L843" s="5" t="str">
        <f t="shared" si="201"/>
        <v/>
      </c>
      <c r="M843" s="5">
        <f t="shared" si="195"/>
        <v>1</v>
      </c>
      <c r="N843" s="5">
        <f t="shared" si="202"/>
        <v>0</v>
      </c>
      <c r="O843" s="5">
        <f t="shared" si="203"/>
        <v>0</v>
      </c>
      <c r="P843" s="5">
        <f t="shared" si="204"/>
        <v>0</v>
      </c>
      <c r="Q843" s="5">
        <f t="shared" si="196"/>
        <v>2</v>
      </c>
      <c r="S843" s="5" t="str">
        <f t="shared" si="205"/>
        <v/>
      </c>
    </row>
    <row r="844" spans="1:19" x14ac:dyDescent="0.25">
      <c r="A844" s="5" cm="1">
        <f t="array" ref="A844">ROUNDDOWN(
_xlfn.IFS(R844="Crafted",
L844*K844*M844*P844*S844,
R844="Inorganic",
L844*I844*M844*(N844+O844+P844)*Q844*S844,
R844="Organic",
L844*J844*M844*(N844+O844+P844)*S844,
TRUE,0),2)</f>
        <v>0</v>
      </c>
      <c r="B844" s="5" t="str">
        <f t="shared" si="197"/>
        <v/>
      </c>
      <c r="E844" s="17">
        <v>0</v>
      </c>
      <c r="F844" s="17">
        <v>0</v>
      </c>
      <c r="G844" s="17">
        <v>0</v>
      </c>
      <c r="I844" s="5" t="str">
        <f t="shared" si="198"/>
        <v/>
      </c>
      <c r="J844" s="5" t="str">
        <f t="shared" si="199"/>
        <v/>
      </c>
      <c r="K844" s="5" t="str">
        <f t="shared" si="200"/>
        <v/>
      </c>
      <c r="L844" s="5" t="str">
        <f t="shared" si="201"/>
        <v/>
      </c>
      <c r="M844" s="5">
        <f t="shared" si="195"/>
        <v>1</v>
      </c>
      <c r="N844" s="5">
        <f t="shared" si="202"/>
        <v>0</v>
      </c>
      <c r="O844" s="5">
        <f t="shared" si="203"/>
        <v>0</v>
      </c>
      <c r="P844" s="5">
        <f t="shared" si="204"/>
        <v>0</v>
      </c>
      <c r="Q844" s="5">
        <f t="shared" si="196"/>
        <v>2</v>
      </c>
      <c r="S844" s="5" t="str">
        <f t="shared" si="205"/>
        <v/>
      </c>
    </row>
    <row r="845" spans="1:19" x14ac:dyDescent="0.25">
      <c r="A845" s="5" cm="1">
        <f t="array" ref="A845">ROUNDDOWN(
_xlfn.IFS(R845="Crafted",
L845*K845*M845*P845*S845,
R845="Inorganic",
L845*I845*M845*(N845+O845+P845)*Q845*S845,
R845="Organic",
L845*J845*M845*(N845+O845+P845)*S845,
TRUE,0),2)</f>
        <v>0</v>
      </c>
      <c r="B845" s="5" t="str">
        <f t="shared" si="197"/>
        <v/>
      </c>
      <c r="E845" s="17">
        <v>0</v>
      </c>
      <c r="F845" s="17">
        <v>0</v>
      </c>
      <c r="G845" s="17">
        <v>0</v>
      </c>
      <c r="I845" s="5" t="str">
        <f t="shared" si="198"/>
        <v/>
      </c>
      <c r="J845" s="5" t="str">
        <f t="shared" si="199"/>
        <v/>
      </c>
      <c r="K845" s="5" t="str">
        <f t="shared" si="200"/>
        <v/>
      </c>
      <c r="L845" s="5" t="str">
        <f t="shared" si="201"/>
        <v/>
      </c>
      <c r="M845" s="5">
        <f t="shared" si="195"/>
        <v>1</v>
      </c>
      <c r="N845" s="5">
        <f t="shared" si="202"/>
        <v>0</v>
      </c>
      <c r="O845" s="5">
        <f t="shared" si="203"/>
        <v>0</v>
      </c>
      <c r="P845" s="5">
        <f t="shared" si="204"/>
        <v>0</v>
      </c>
      <c r="Q845" s="5">
        <f t="shared" si="196"/>
        <v>2</v>
      </c>
      <c r="S845" s="5" t="str">
        <f t="shared" si="205"/>
        <v/>
      </c>
    </row>
    <row r="846" spans="1:19" x14ac:dyDescent="0.25">
      <c r="A846" s="5" cm="1">
        <f t="array" ref="A846">ROUNDDOWN(
_xlfn.IFS(R846="Crafted",
L846*K846*M846*P846*S846,
R846="Inorganic",
L846*I846*M846*(N846+O846+P846)*Q846*S846,
R846="Organic",
L846*J846*M846*(N846+O846+P846)*S846,
TRUE,0),2)</f>
        <v>0</v>
      </c>
      <c r="B846" s="5" t="str">
        <f t="shared" si="197"/>
        <v/>
      </c>
      <c r="E846" s="17">
        <v>0</v>
      </c>
      <c r="F846" s="17">
        <v>0</v>
      </c>
      <c r="G846" s="17">
        <v>0</v>
      </c>
      <c r="I846" s="5" t="str">
        <f t="shared" si="198"/>
        <v/>
      </c>
      <c r="J846" s="5" t="str">
        <f t="shared" si="199"/>
        <v/>
      </c>
      <c r="K846" s="5" t="str">
        <f t="shared" si="200"/>
        <v/>
      </c>
      <c r="L846" s="5" t="str">
        <f t="shared" si="201"/>
        <v/>
      </c>
      <c r="M846" s="5">
        <f t="shared" si="195"/>
        <v>1</v>
      </c>
      <c r="N846" s="5">
        <f t="shared" si="202"/>
        <v>0</v>
      </c>
      <c r="O846" s="5">
        <f t="shared" si="203"/>
        <v>0</v>
      </c>
      <c r="P846" s="5">
        <f t="shared" si="204"/>
        <v>0</v>
      </c>
      <c r="Q846" s="5">
        <f t="shared" si="196"/>
        <v>2</v>
      </c>
      <c r="S846" s="5" t="str">
        <f t="shared" si="205"/>
        <v/>
      </c>
    </row>
    <row r="847" spans="1:19" x14ac:dyDescent="0.25">
      <c r="A847" s="5" cm="1">
        <f t="array" ref="A847">ROUNDDOWN(
_xlfn.IFS(R847="Crafted",
L847*K847*M847*P847*S847,
R847="Inorganic",
L847*I847*M847*(N847+O847+P847)*Q847*S847,
R847="Organic",
L847*J847*M847*(N847+O847+P847)*S847,
TRUE,0),2)</f>
        <v>0</v>
      </c>
      <c r="B847" s="5" t="str">
        <f t="shared" si="197"/>
        <v/>
      </c>
      <c r="E847" s="17">
        <v>0</v>
      </c>
      <c r="F847" s="17">
        <v>0</v>
      </c>
      <c r="G847" s="17">
        <v>0</v>
      </c>
      <c r="I847" s="5" t="str">
        <f t="shared" si="198"/>
        <v/>
      </c>
      <c r="J847" s="5" t="str">
        <f t="shared" si="199"/>
        <v/>
      </c>
      <c r="K847" s="5" t="str">
        <f t="shared" si="200"/>
        <v/>
      </c>
      <c r="L847" s="5" t="str">
        <f t="shared" si="201"/>
        <v/>
      </c>
      <c r="M847" s="5">
        <f t="shared" si="195"/>
        <v>1</v>
      </c>
      <c r="N847" s="5">
        <f t="shared" si="202"/>
        <v>0</v>
      </c>
      <c r="O847" s="5">
        <f t="shared" si="203"/>
        <v>0</v>
      </c>
      <c r="P847" s="5">
        <f t="shared" si="204"/>
        <v>0</v>
      </c>
      <c r="Q847" s="5">
        <f t="shared" si="196"/>
        <v>2</v>
      </c>
      <c r="S847" s="5" t="str">
        <f t="shared" si="205"/>
        <v/>
      </c>
    </row>
    <row r="848" spans="1:19" x14ac:dyDescent="0.25">
      <c r="A848" s="5" cm="1">
        <f t="array" ref="A848">ROUNDDOWN(
_xlfn.IFS(R848="Crafted",
L848*K848*M848*P848*S848,
R848="Inorganic",
L848*I848*M848*(N848+O848+P848)*Q848*S848,
R848="Organic",
L848*J848*M848*(N848+O848+P848)*S848,
TRUE,0),2)</f>
        <v>0</v>
      </c>
      <c r="B848" s="5" t="str">
        <f t="shared" si="197"/>
        <v/>
      </c>
      <c r="E848" s="17">
        <v>0</v>
      </c>
      <c r="F848" s="17">
        <v>0</v>
      </c>
      <c r="G848" s="17">
        <v>0</v>
      </c>
      <c r="I848" s="5" t="str">
        <f t="shared" si="198"/>
        <v/>
      </c>
      <c r="J848" s="5" t="str">
        <f t="shared" si="199"/>
        <v/>
      </c>
      <c r="K848" s="5" t="str">
        <f t="shared" si="200"/>
        <v/>
      </c>
      <c r="L848" s="5" t="str">
        <f t="shared" si="201"/>
        <v/>
      </c>
      <c r="M848" s="5">
        <f t="shared" si="195"/>
        <v>1</v>
      </c>
      <c r="N848" s="5">
        <f t="shared" si="202"/>
        <v>0</v>
      </c>
      <c r="O848" s="5">
        <f t="shared" si="203"/>
        <v>0</v>
      </c>
      <c r="P848" s="5">
        <f t="shared" si="204"/>
        <v>0</v>
      </c>
      <c r="Q848" s="5">
        <f t="shared" si="196"/>
        <v>2</v>
      </c>
      <c r="S848" s="5" t="str">
        <f t="shared" si="205"/>
        <v/>
      </c>
    </row>
    <row r="849" spans="1:19" x14ac:dyDescent="0.25">
      <c r="A849" s="5" cm="1">
        <f t="array" ref="A849">ROUNDDOWN(
_xlfn.IFS(R849="Crafted",
L849*K849*M849*P849*S849,
R849="Inorganic",
L849*I849*M849*(N849+O849+P849)*Q849*S849,
R849="Organic",
L849*J849*M849*(N849+O849+P849)*S849,
TRUE,0),2)</f>
        <v>0</v>
      </c>
      <c r="B849" s="5" t="str">
        <f t="shared" si="197"/>
        <v/>
      </c>
      <c r="E849" s="17">
        <v>0</v>
      </c>
      <c r="F849" s="17">
        <v>0</v>
      </c>
      <c r="G849" s="17">
        <v>0</v>
      </c>
      <c r="I849" s="5" t="str">
        <f t="shared" si="198"/>
        <v/>
      </c>
      <c r="J849" s="5" t="str">
        <f t="shared" si="199"/>
        <v/>
      </c>
      <c r="K849" s="5" t="str">
        <f t="shared" si="200"/>
        <v/>
      </c>
      <c r="L849" s="5" t="str">
        <f t="shared" si="201"/>
        <v/>
      </c>
      <c r="M849" s="5">
        <f t="shared" si="195"/>
        <v>1</v>
      </c>
      <c r="N849" s="5">
        <f t="shared" si="202"/>
        <v>0</v>
      </c>
      <c r="O849" s="5">
        <f t="shared" si="203"/>
        <v>0</v>
      </c>
      <c r="P849" s="5">
        <f t="shared" si="204"/>
        <v>0</v>
      </c>
      <c r="Q849" s="5">
        <f t="shared" si="196"/>
        <v>2</v>
      </c>
      <c r="S849" s="5" t="str">
        <f t="shared" si="205"/>
        <v/>
      </c>
    </row>
    <row r="850" spans="1:19" x14ac:dyDescent="0.25">
      <c r="A850" s="5" cm="1">
        <f t="array" ref="A850">ROUNDDOWN(
_xlfn.IFS(R850="Crafted",
L850*K850*M850*P850*S850,
R850="Inorganic",
L850*I850*M850*(N850+O850+P850)*Q850*S850,
R850="Organic",
L850*J850*M850*(N850+O850+P850)*S850,
TRUE,0),2)</f>
        <v>0</v>
      </c>
      <c r="B850" s="5" t="str">
        <f t="shared" si="197"/>
        <v/>
      </c>
      <c r="E850" s="17">
        <v>0</v>
      </c>
      <c r="F850" s="17">
        <v>0</v>
      </c>
      <c r="G850" s="17">
        <v>0</v>
      </c>
      <c r="I850" s="5" t="str">
        <f t="shared" si="198"/>
        <v/>
      </c>
      <c r="J850" s="5" t="str">
        <f t="shared" si="199"/>
        <v/>
      </c>
      <c r="K850" s="5" t="str">
        <f t="shared" si="200"/>
        <v/>
      </c>
      <c r="L850" s="5" t="str">
        <f t="shared" si="201"/>
        <v/>
      </c>
      <c r="M850" s="5">
        <f t="shared" si="195"/>
        <v>1</v>
      </c>
      <c r="N850" s="5">
        <f t="shared" si="202"/>
        <v>0</v>
      </c>
      <c r="O850" s="5">
        <f t="shared" si="203"/>
        <v>0</v>
      </c>
      <c r="P850" s="5">
        <f t="shared" si="204"/>
        <v>0</v>
      </c>
      <c r="Q850" s="5">
        <f t="shared" si="196"/>
        <v>2</v>
      </c>
      <c r="S850" s="5" t="str">
        <f t="shared" si="205"/>
        <v/>
      </c>
    </row>
    <row r="851" spans="1:19" x14ac:dyDescent="0.25">
      <c r="A851" s="5" cm="1">
        <f t="array" ref="A851">ROUNDDOWN(
_xlfn.IFS(R851="Crafted",
L851*K851*M851*P851*S851,
R851="Inorganic",
L851*I851*M851*(N851+O851+P851)*Q851*S851,
R851="Organic",
L851*J851*M851*(N851+O851+P851)*S851,
TRUE,0),2)</f>
        <v>0</v>
      </c>
      <c r="B851" s="5" t="str">
        <f t="shared" si="197"/>
        <v/>
      </c>
      <c r="E851" s="17">
        <v>0</v>
      </c>
      <c r="F851" s="17">
        <v>0</v>
      </c>
      <c r="G851" s="17">
        <v>0</v>
      </c>
      <c r="I851" s="5" t="str">
        <f t="shared" si="198"/>
        <v/>
      </c>
      <c r="J851" s="5" t="str">
        <f t="shared" si="199"/>
        <v/>
      </c>
      <c r="K851" s="5" t="str">
        <f t="shared" si="200"/>
        <v/>
      </c>
      <c r="L851" s="5" t="str">
        <f t="shared" si="201"/>
        <v/>
      </c>
      <c r="M851" s="5">
        <f t="shared" si="195"/>
        <v>1</v>
      </c>
      <c r="N851" s="5">
        <f t="shared" si="202"/>
        <v>0</v>
      </c>
      <c r="O851" s="5">
        <f t="shared" si="203"/>
        <v>0</v>
      </c>
      <c r="P851" s="5">
        <f t="shared" si="204"/>
        <v>0</v>
      </c>
      <c r="Q851" s="5">
        <f t="shared" si="196"/>
        <v>2</v>
      </c>
      <c r="S851" s="5" t="str">
        <f t="shared" si="205"/>
        <v/>
      </c>
    </row>
    <row r="852" spans="1:19" x14ac:dyDescent="0.25">
      <c r="A852" s="5" cm="1">
        <f t="array" ref="A852">ROUNDDOWN(
_xlfn.IFS(R852="Crafted",
L852*K852*M852*P852*S852,
R852="Inorganic",
L852*I852*M852*(N852+O852+P852)*Q852*S852,
R852="Organic",
L852*J852*M852*(N852+O852+P852)*S852,
TRUE,0),2)</f>
        <v>0</v>
      </c>
      <c r="B852" s="5" t="str">
        <f t="shared" si="197"/>
        <v/>
      </c>
      <c r="E852" s="17">
        <v>0</v>
      </c>
      <c r="F852" s="17">
        <v>0</v>
      </c>
      <c r="G852" s="17">
        <v>0</v>
      </c>
      <c r="I852" s="5" t="str">
        <f t="shared" si="198"/>
        <v/>
      </c>
      <c r="J852" s="5" t="str">
        <f t="shared" si="199"/>
        <v/>
      </c>
      <c r="K852" s="5" t="str">
        <f t="shared" si="200"/>
        <v/>
      </c>
      <c r="L852" s="5" t="str">
        <f t="shared" si="201"/>
        <v/>
      </c>
      <c r="M852" s="5">
        <f t="shared" si="195"/>
        <v>1</v>
      </c>
      <c r="N852" s="5">
        <f t="shared" si="202"/>
        <v>0</v>
      </c>
      <c r="O852" s="5">
        <f t="shared" si="203"/>
        <v>0</v>
      </c>
      <c r="P852" s="5">
        <f t="shared" si="204"/>
        <v>0</v>
      </c>
      <c r="Q852" s="5">
        <f t="shared" si="196"/>
        <v>2</v>
      </c>
      <c r="S852" s="5" t="str">
        <f t="shared" si="205"/>
        <v/>
      </c>
    </row>
    <row r="853" spans="1:19" x14ac:dyDescent="0.25">
      <c r="A853" s="5" cm="1">
        <f t="array" ref="A853">ROUNDDOWN(
_xlfn.IFS(R853="Crafted",
L853*K853*M853*P853*S853,
R853="Inorganic",
L853*I853*M853*(N853+O853+P853)*Q853*S853,
R853="Organic",
L853*J853*M853*(N853+O853+P853)*S853,
TRUE,0),2)</f>
        <v>0</v>
      </c>
      <c r="B853" s="5" t="str">
        <f t="shared" si="197"/>
        <v/>
      </c>
      <c r="E853" s="17">
        <v>0</v>
      </c>
      <c r="F853" s="17">
        <v>0</v>
      </c>
      <c r="G853" s="17">
        <v>0</v>
      </c>
      <c r="I853" s="5" t="str">
        <f t="shared" si="198"/>
        <v/>
      </c>
      <c r="J853" s="5" t="str">
        <f t="shared" si="199"/>
        <v/>
      </c>
      <c r="K853" s="5" t="str">
        <f t="shared" si="200"/>
        <v/>
      </c>
      <c r="L853" s="5" t="str">
        <f t="shared" si="201"/>
        <v/>
      </c>
      <c r="M853" s="5">
        <f t="shared" si="195"/>
        <v>1</v>
      </c>
      <c r="N853" s="5">
        <f t="shared" si="202"/>
        <v>0</v>
      </c>
      <c r="O853" s="5">
        <f t="shared" si="203"/>
        <v>0</v>
      </c>
      <c r="P853" s="5">
        <f t="shared" si="204"/>
        <v>0</v>
      </c>
      <c r="Q853" s="5">
        <f t="shared" si="196"/>
        <v>2</v>
      </c>
      <c r="S853" s="5" t="str">
        <f t="shared" si="205"/>
        <v/>
      </c>
    </row>
    <row r="854" spans="1:19" x14ac:dyDescent="0.25">
      <c r="A854" s="5" cm="1">
        <f t="array" ref="A854">ROUNDDOWN(
_xlfn.IFS(R854="Crafted",
L854*K854*M854*P854*S854,
R854="Inorganic",
L854*I854*M854*(N854+O854+P854)*Q854*S854,
R854="Organic",
L854*J854*M854*(N854+O854+P854)*S854,
TRUE,0),2)</f>
        <v>0</v>
      </c>
      <c r="B854" s="5" t="str">
        <f t="shared" si="197"/>
        <v/>
      </c>
      <c r="E854" s="17">
        <v>0</v>
      </c>
      <c r="F854" s="17">
        <v>0</v>
      </c>
      <c r="G854" s="17">
        <v>0</v>
      </c>
      <c r="I854" s="5" t="str">
        <f t="shared" si="198"/>
        <v/>
      </c>
      <c r="J854" s="5" t="str">
        <f t="shared" si="199"/>
        <v/>
      </c>
      <c r="K854" s="5" t="str">
        <f t="shared" si="200"/>
        <v/>
      </c>
      <c r="L854" s="5" t="str">
        <f t="shared" si="201"/>
        <v/>
      </c>
      <c r="M854" s="5">
        <f t="shared" si="195"/>
        <v>1</v>
      </c>
      <c r="N854" s="5">
        <f t="shared" si="202"/>
        <v>0</v>
      </c>
      <c r="O854" s="5">
        <f t="shared" si="203"/>
        <v>0</v>
      </c>
      <c r="P854" s="5">
        <f t="shared" si="204"/>
        <v>0</v>
      </c>
      <c r="Q854" s="5">
        <f t="shared" si="196"/>
        <v>2</v>
      </c>
      <c r="S854" s="5" t="str">
        <f t="shared" si="205"/>
        <v/>
      </c>
    </row>
    <row r="855" spans="1:19" x14ac:dyDescent="0.25">
      <c r="A855" s="5" cm="1">
        <f t="array" ref="A855">ROUNDDOWN(
_xlfn.IFS(R855="Crafted",
L855*K855*M855*P855*S855,
R855="Inorganic",
L855*I855*M855*(N855+O855+P855)*Q855*S855,
R855="Organic",
L855*J855*M855*(N855+O855+P855)*S855,
TRUE,0),2)</f>
        <v>0</v>
      </c>
      <c r="B855" s="5" t="str">
        <f t="shared" si="197"/>
        <v/>
      </c>
      <c r="E855" s="17">
        <v>0</v>
      </c>
      <c r="F855" s="17">
        <v>0</v>
      </c>
      <c r="G855" s="17">
        <v>0</v>
      </c>
      <c r="I855" s="5" t="str">
        <f t="shared" si="198"/>
        <v/>
      </c>
      <c r="J855" s="5" t="str">
        <f t="shared" si="199"/>
        <v/>
      </c>
      <c r="K855" s="5" t="str">
        <f t="shared" si="200"/>
        <v/>
      </c>
      <c r="L855" s="5" t="str">
        <f t="shared" si="201"/>
        <v/>
      </c>
      <c r="M855" s="5">
        <f t="shared" si="195"/>
        <v>1</v>
      </c>
      <c r="N855" s="5">
        <f t="shared" si="202"/>
        <v>0</v>
      </c>
      <c r="O855" s="5">
        <f t="shared" si="203"/>
        <v>0</v>
      </c>
      <c r="P855" s="5">
        <f t="shared" si="204"/>
        <v>0</v>
      </c>
      <c r="Q855" s="5">
        <f t="shared" si="196"/>
        <v>2</v>
      </c>
      <c r="S855" s="5" t="str">
        <f t="shared" si="205"/>
        <v/>
      </c>
    </row>
    <row r="856" spans="1:19" x14ac:dyDescent="0.25">
      <c r="A856" s="5" cm="1">
        <f t="array" ref="A856">ROUNDDOWN(
_xlfn.IFS(R856="Crafted",
L856*K856*M856*P856*S856,
R856="Inorganic",
L856*I856*M856*(N856+O856+P856)*Q856*S856,
R856="Organic",
L856*J856*M856*(N856+O856+P856)*S856,
TRUE,0),2)</f>
        <v>0</v>
      </c>
      <c r="B856" s="5" t="str">
        <f t="shared" si="197"/>
        <v/>
      </c>
      <c r="E856" s="17">
        <v>0</v>
      </c>
      <c r="F856" s="17">
        <v>0</v>
      </c>
      <c r="G856" s="17">
        <v>0</v>
      </c>
      <c r="I856" s="5" t="str">
        <f t="shared" si="198"/>
        <v/>
      </c>
      <c r="J856" s="5" t="str">
        <f t="shared" si="199"/>
        <v/>
      </c>
      <c r="K856" s="5" t="str">
        <f t="shared" si="200"/>
        <v/>
      </c>
      <c r="L856" s="5" t="str">
        <f t="shared" si="201"/>
        <v/>
      </c>
      <c r="M856" s="5">
        <f t="shared" si="195"/>
        <v>1</v>
      </c>
      <c r="N856" s="5">
        <f t="shared" si="202"/>
        <v>0</v>
      </c>
      <c r="O856" s="5">
        <f t="shared" si="203"/>
        <v>0</v>
      </c>
      <c r="P856" s="5">
        <f t="shared" si="204"/>
        <v>0</v>
      </c>
      <c r="Q856" s="5">
        <f t="shared" si="196"/>
        <v>2</v>
      </c>
      <c r="S856" s="5" t="str">
        <f t="shared" si="205"/>
        <v/>
      </c>
    </row>
    <row r="857" spans="1:19" x14ac:dyDescent="0.25">
      <c r="A857" s="5" cm="1">
        <f t="array" ref="A857">ROUNDDOWN(
_xlfn.IFS(R857="Crafted",
L857*K857*M857*P857*S857,
R857="Inorganic",
L857*I857*M857*(N857+O857+P857)*Q857*S857,
R857="Organic",
L857*J857*M857*(N857+O857+P857)*S857,
TRUE,0),2)</f>
        <v>0</v>
      </c>
      <c r="B857" s="5" t="str">
        <f t="shared" si="197"/>
        <v/>
      </c>
      <c r="E857" s="17">
        <v>0</v>
      </c>
      <c r="F857" s="17">
        <v>0</v>
      </c>
      <c r="G857" s="17">
        <v>0</v>
      </c>
      <c r="I857" s="5" t="str">
        <f t="shared" si="198"/>
        <v/>
      </c>
      <c r="J857" s="5" t="str">
        <f t="shared" si="199"/>
        <v/>
      </c>
      <c r="K857" s="5" t="str">
        <f t="shared" si="200"/>
        <v/>
      </c>
      <c r="L857" s="5" t="str">
        <f t="shared" si="201"/>
        <v/>
      </c>
      <c r="M857" s="5">
        <f t="shared" si="195"/>
        <v>1</v>
      </c>
      <c r="N857" s="5">
        <f t="shared" si="202"/>
        <v>0</v>
      </c>
      <c r="O857" s="5">
        <f t="shared" si="203"/>
        <v>0</v>
      </c>
      <c r="P857" s="5">
        <f t="shared" si="204"/>
        <v>0</v>
      </c>
      <c r="Q857" s="5">
        <f t="shared" si="196"/>
        <v>2</v>
      </c>
      <c r="S857" s="5" t="str">
        <f t="shared" si="205"/>
        <v/>
      </c>
    </row>
    <row r="858" spans="1:19" x14ac:dyDescent="0.25">
      <c r="A858" s="5" cm="1">
        <f t="array" ref="A858">ROUNDDOWN(
_xlfn.IFS(R858="Crafted",
L858*K858*M858*P858*S858,
R858="Inorganic",
L858*I858*M858*(N858+O858+P858)*Q858*S858,
R858="Organic",
L858*J858*M858*(N858+O858+P858)*S858,
TRUE,0),2)</f>
        <v>0</v>
      </c>
      <c r="B858" s="5" t="str">
        <f t="shared" si="197"/>
        <v/>
      </c>
      <c r="E858" s="17">
        <v>0</v>
      </c>
      <c r="F858" s="17">
        <v>0</v>
      </c>
      <c r="G858" s="17">
        <v>0</v>
      </c>
      <c r="I858" s="5" t="str">
        <f t="shared" si="198"/>
        <v/>
      </c>
      <c r="J858" s="5" t="str">
        <f t="shared" si="199"/>
        <v/>
      </c>
      <c r="K858" s="5" t="str">
        <f t="shared" si="200"/>
        <v/>
      </c>
      <c r="L858" s="5" t="str">
        <f t="shared" si="201"/>
        <v/>
      </c>
      <c r="M858" s="5">
        <f t="shared" si="195"/>
        <v>1</v>
      </c>
      <c r="N858" s="5">
        <f t="shared" si="202"/>
        <v>0</v>
      </c>
      <c r="O858" s="5">
        <f t="shared" si="203"/>
        <v>0</v>
      </c>
      <c r="P858" s="5">
        <f t="shared" si="204"/>
        <v>0</v>
      </c>
      <c r="Q858" s="5">
        <f t="shared" si="196"/>
        <v>2</v>
      </c>
      <c r="S858" s="5" t="str">
        <f t="shared" si="205"/>
        <v/>
      </c>
    </row>
    <row r="859" spans="1:19" x14ac:dyDescent="0.25">
      <c r="A859" s="5" cm="1">
        <f t="array" ref="A859">ROUNDDOWN(
_xlfn.IFS(R859="Crafted",
L859*K859*M859*P859*S859,
R859="Inorganic",
L859*I859*M859*(N859+O859+P859)*Q859*S859,
R859="Organic",
L859*J859*M859*(N859+O859+P859)*S859,
TRUE,0),2)</f>
        <v>0</v>
      </c>
      <c r="B859" s="5" t="str">
        <f t="shared" si="197"/>
        <v/>
      </c>
      <c r="E859" s="17">
        <v>0</v>
      </c>
      <c r="F859" s="17">
        <v>0</v>
      </c>
      <c r="G859" s="17">
        <v>0</v>
      </c>
      <c r="I859" s="5" t="str">
        <f t="shared" si="198"/>
        <v/>
      </c>
      <c r="J859" s="5" t="str">
        <f t="shared" si="199"/>
        <v/>
      </c>
      <c r="K859" s="5" t="str">
        <f t="shared" si="200"/>
        <v/>
      </c>
      <c r="L859" s="5" t="str">
        <f t="shared" si="201"/>
        <v/>
      </c>
      <c r="M859" s="5">
        <f t="shared" si="195"/>
        <v>1</v>
      </c>
      <c r="N859" s="5">
        <f t="shared" si="202"/>
        <v>0</v>
      </c>
      <c r="O859" s="5">
        <f t="shared" si="203"/>
        <v>0</v>
      </c>
      <c r="P859" s="5">
        <f t="shared" si="204"/>
        <v>0</v>
      </c>
      <c r="Q859" s="5">
        <f t="shared" si="196"/>
        <v>2</v>
      </c>
      <c r="S859" s="5" t="str">
        <f t="shared" si="205"/>
        <v/>
      </c>
    </row>
    <row r="860" spans="1:19" x14ac:dyDescent="0.25">
      <c r="A860" s="5" cm="1">
        <f t="array" ref="A860">ROUNDDOWN(
_xlfn.IFS(R860="Crafted",
L860*K860*M860*P860*S860,
R860="Inorganic",
L860*I860*M860*(N860+O860+P860)*Q860*S860,
R860="Organic",
L860*J860*M860*(N860+O860+P860)*S860,
TRUE,0),2)</f>
        <v>0</v>
      </c>
      <c r="B860" s="5" t="str">
        <f t="shared" si="197"/>
        <v/>
      </c>
      <c r="E860" s="17">
        <v>0</v>
      </c>
      <c r="F860" s="17">
        <v>0</v>
      </c>
      <c r="G860" s="17">
        <v>0</v>
      </c>
      <c r="I860" s="5" t="str">
        <f t="shared" si="198"/>
        <v/>
      </c>
      <c r="J860" s="5" t="str">
        <f t="shared" si="199"/>
        <v/>
      </c>
      <c r="K860" s="5" t="str">
        <f t="shared" si="200"/>
        <v/>
      </c>
      <c r="L860" s="5" t="str">
        <f t="shared" si="201"/>
        <v/>
      </c>
      <c r="M860" s="5">
        <f t="shared" si="195"/>
        <v>1</v>
      </c>
      <c r="N860" s="5">
        <f t="shared" si="202"/>
        <v>0</v>
      </c>
      <c r="O860" s="5">
        <f t="shared" si="203"/>
        <v>0</v>
      </c>
      <c r="P860" s="5">
        <f t="shared" si="204"/>
        <v>0</v>
      </c>
      <c r="Q860" s="5">
        <f t="shared" si="196"/>
        <v>2</v>
      </c>
      <c r="S860" s="5" t="str">
        <f t="shared" si="205"/>
        <v/>
      </c>
    </row>
    <row r="861" spans="1:19" x14ac:dyDescent="0.25">
      <c r="A861" s="5" cm="1">
        <f t="array" ref="A861">ROUNDDOWN(
_xlfn.IFS(R861="Crafted",
L861*K861*M861*P861*S861,
R861="Inorganic",
L861*I861*M861*(N861+O861+P861)*Q861*S861,
R861="Organic",
L861*J861*M861*(N861+O861+P861)*S861,
TRUE,0),2)</f>
        <v>0</v>
      </c>
      <c r="B861" s="5" t="str">
        <f t="shared" si="197"/>
        <v/>
      </c>
      <c r="E861" s="17">
        <v>0</v>
      </c>
      <c r="F861" s="17">
        <v>0</v>
      </c>
      <c r="G861" s="17">
        <v>0</v>
      </c>
      <c r="I861" s="5" t="str">
        <f t="shared" si="198"/>
        <v/>
      </c>
      <c r="J861" s="5" t="str">
        <f t="shared" si="199"/>
        <v/>
      </c>
      <c r="K861" s="5" t="str">
        <f t="shared" si="200"/>
        <v/>
      </c>
      <c r="L861" s="5" t="str">
        <f t="shared" si="201"/>
        <v/>
      </c>
      <c r="M861" s="5">
        <f t="shared" si="195"/>
        <v>1</v>
      </c>
      <c r="N861" s="5">
        <f t="shared" si="202"/>
        <v>0</v>
      </c>
      <c r="O861" s="5">
        <f t="shared" si="203"/>
        <v>0</v>
      </c>
      <c r="P861" s="5">
        <f t="shared" si="204"/>
        <v>0</v>
      </c>
      <c r="Q861" s="5">
        <f t="shared" si="196"/>
        <v>2</v>
      </c>
      <c r="S861" s="5" t="str">
        <f t="shared" si="205"/>
        <v/>
      </c>
    </row>
    <row r="862" spans="1:19" x14ac:dyDescent="0.25">
      <c r="A862" s="5" cm="1">
        <f t="array" ref="A862">ROUNDDOWN(
_xlfn.IFS(R862="Crafted",
L862*K862*M862*P862*S862,
R862="Inorganic",
L862*I862*M862*(N862+O862+P862)*Q862*S862,
R862="Organic",
L862*J862*M862*(N862+O862+P862)*S862,
TRUE,0),2)</f>
        <v>0</v>
      </c>
      <c r="B862" s="5" t="str">
        <f t="shared" si="197"/>
        <v/>
      </c>
      <c r="E862" s="17">
        <v>0</v>
      </c>
      <c r="F862" s="17">
        <v>0</v>
      </c>
      <c r="G862" s="17">
        <v>0</v>
      </c>
      <c r="I862" s="5" t="str">
        <f t="shared" si="198"/>
        <v/>
      </c>
      <c r="J862" s="5" t="str">
        <f t="shared" si="199"/>
        <v/>
      </c>
      <c r="K862" s="5" t="str">
        <f t="shared" si="200"/>
        <v/>
      </c>
      <c r="L862" s="5" t="str">
        <f t="shared" si="201"/>
        <v/>
      </c>
      <c r="M862" s="5">
        <f t="shared" si="195"/>
        <v>1</v>
      </c>
      <c r="N862" s="5">
        <f t="shared" si="202"/>
        <v>0</v>
      </c>
      <c r="O862" s="5">
        <f t="shared" si="203"/>
        <v>0</v>
      </c>
      <c r="P862" s="5">
        <f t="shared" si="204"/>
        <v>0</v>
      </c>
      <c r="Q862" s="5">
        <f t="shared" si="196"/>
        <v>2</v>
      </c>
      <c r="S862" s="5" t="str">
        <f t="shared" si="205"/>
        <v/>
      </c>
    </row>
    <row r="863" spans="1:19" x14ac:dyDescent="0.25">
      <c r="A863" s="5" cm="1">
        <f t="array" ref="A863">ROUNDDOWN(
_xlfn.IFS(R863="Crafted",
L863*K863*M863*P863*S863,
R863="Inorganic",
L863*I863*M863*(N863+O863+P863)*Q863*S863,
R863="Organic",
L863*J863*M863*(N863+O863+P863)*S863,
TRUE,0),2)</f>
        <v>0</v>
      </c>
      <c r="B863" s="5" t="str">
        <f t="shared" si="197"/>
        <v/>
      </c>
      <c r="E863" s="17">
        <v>0</v>
      </c>
      <c r="F863" s="17">
        <v>0</v>
      </c>
      <c r="G863" s="17">
        <v>0</v>
      </c>
      <c r="I863" s="5" t="str">
        <f t="shared" si="198"/>
        <v/>
      </c>
      <c r="J863" s="5" t="str">
        <f t="shared" si="199"/>
        <v/>
      </c>
      <c r="K863" s="5" t="str">
        <f t="shared" si="200"/>
        <v/>
      </c>
      <c r="L863" s="5" t="str">
        <f t="shared" si="201"/>
        <v/>
      </c>
      <c r="M863" s="5">
        <f t="shared" ref="M863:M926" si="206">IF($B$1="Yes",1.05,1)</f>
        <v>1</v>
      </c>
      <c r="N863" s="5">
        <f t="shared" si="202"/>
        <v>0</v>
      </c>
      <c r="O863" s="5">
        <f t="shared" si="203"/>
        <v>0</v>
      </c>
      <c r="P863" s="5">
        <f t="shared" si="204"/>
        <v>0</v>
      </c>
      <c r="Q863" s="5">
        <f t="shared" ref="Q863:Q926" si="207">IF($D$1="Yes",2,1)</f>
        <v>2</v>
      </c>
      <c r="S863" s="5" t="str">
        <f t="shared" si="205"/>
        <v/>
      </c>
    </row>
    <row r="864" spans="1:19" x14ac:dyDescent="0.25">
      <c r="A864" s="5" cm="1">
        <f t="array" ref="A864">ROUNDDOWN(
_xlfn.IFS(R864="Crafted",
L864*K864*M864*P864*S864,
R864="Inorganic",
L864*I864*M864*(N864+O864+P864)*Q864*S864,
R864="Organic",
L864*J864*M864*(N864+O864+P864)*S864,
TRUE,0),2)</f>
        <v>0</v>
      </c>
      <c r="B864" s="5" t="str">
        <f t="shared" si="197"/>
        <v/>
      </c>
      <c r="E864" s="17">
        <v>0</v>
      </c>
      <c r="F864" s="17">
        <v>0</v>
      </c>
      <c r="G864" s="17">
        <v>0</v>
      </c>
      <c r="I864" s="5" t="str">
        <f t="shared" si="198"/>
        <v/>
      </c>
      <c r="J864" s="5" t="str">
        <f t="shared" si="199"/>
        <v/>
      </c>
      <c r="K864" s="5" t="str">
        <f t="shared" si="200"/>
        <v/>
      </c>
      <c r="L864" s="5" t="str">
        <f t="shared" si="201"/>
        <v/>
      </c>
      <c r="M864" s="5">
        <f t="shared" si="206"/>
        <v>1</v>
      </c>
      <c r="N864" s="5">
        <f t="shared" si="202"/>
        <v>0</v>
      </c>
      <c r="O864" s="5">
        <f t="shared" si="203"/>
        <v>0</v>
      </c>
      <c r="P864" s="5">
        <f t="shared" si="204"/>
        <v>0</v>
      </c>
      <c r="Q864" s="5">
        <f t="shared" si="207"/>
        <v>2</v>
      </c>
      <c r="S864" s="5" t="str">
        <f t="shared" si="205"/>
        <v/>
      </c>
    </row>
    <row r="865" spans="1:19" x14ac:dyDescent="0.25">
      <c r="A865" s="5" cm="1">
        <f t="array" ref="A865">ROUNDDOWN(
_xlfn.IFS(R865="Crafted",
L865*K865*M865*P865*S865,
R865="Inorganic",
L865*I865*M865*(N865+O865+P865)*Q865*S865,
R865="Organic",
L865*J865*M865*(N865+O865+P865)*S865,
TRUE,0),2)</f>
        <v>0</v>
      </c>
      <c r="B865" s="5" t="str">
        <f t="shared" si="197"/>
        <v/>
      </c>
      <c r="E865" s="17">
        <v>0</v>
      </c>
      <c r="F865" s="17">
        <v>0</v>
      </c>
      <c r="G865" s="17">
        <v>0</v>
      </c>
      <c r="I865" s="5" t="str">
        <f t="shared" si="198"/>
        <v/>
      </c>
      <c r="J865" s="5" t="str">
        <f t="shared" si="199"/>
        <v/>
      </c>
      <c r="K865" s="5" t="str">
        <f t="shared" si="200"/>
        <v/>
      </c>
      <c r="L865" s="5" t="str">
        <f t="shared" si="201"/>
        <v/>
      </c>
      <c r="M865" s="5">
        <f t="shared" si="206"/>
        <v>1</v>
      </c>
      <c r="N865" s="5">
        <f t="shared" si="202"/>
        <v>0</v>
      </c>
      <c r="O865" s="5">
        <f t="shared" si="203"/>
        <v>0</v>
      </c>
      <c r="P865" s="5">
        <f t="shared" si="204"/>
        <v>0</v>
      </c>
      <c r="Q865" s="5">
        <f t="shared" si="207"/>
        <v>2</v>
      </c>
      <c r="S865" s="5" t="str">
        <f t="shared" si="205"/>
        <v/>
      </c>
    </row>
    <row r="866" spans="1:19" x14ac:dyDescent="0.25">
      <c r="A866" s="5" cm="1">
        <f t="array" ref="A866">ROUNDDOWN(
_xlfn.IFS(R866="Crafted",
L866*K866*M866*P866*S866,
R866="Inorganic",
L866*I866*M866*(N866+O866+P866)*Q866*S866,
R866="Organic",
L866*J866*M866*(N866+O866+P866)*S866,
TRUE,0),2)</f>
        <v>0</v>
      </c>
      <c r="B866" s="5" t="str">
        <f t="shared" si="197"/>
        <v/>
      </c>
      <c r="E866" s="17">
        <v>0</v>
      </c>
      <c r="F866" s="17">
        <v>0</v>
      </c>
      <c r="G866" s="17">
        <v>0</v>
      </c>
      <c r="I866" s="5" t="str">
        <f t="shared" si="198"/>
        <v/>
      </c>
      <c r="J866" s="5" t="str">
        <f t="shared" si="199"/>
        <v/>
      </c>
      <c r="K866" s="5" t="str">
        <f t="shared" si="200"/>
        <v/>
      </c>
      <c r="L866" s="5" t="str">
        <f t="shared" si="201"/>
        <v/>
      </c>
      <c r="M866" s="5">
        <f t="shared" si="206"/>
        <v>1</v>
      </c>
      <c r="N866" s="5">
        <f t="shared" si="202"/>
        <v>0</v>
      </c>
      <c r="O866" s="5">
        <f t="shared" si="203"/>
        <v>0</v>
      </c>
      <c r="P866" s="5">
        <f t="shared" si="204"/>
        <v>0</v>
      </c>
      <c r="Q866" s="5">
        <f t="shared" si="207"/>
        <v>2</v>
      </c>
      <c r="S866" s="5" t="str">
        <f t="shared" si="205"/>
        <v/>
      </c>
    </row>
    <row r="867" spans="1:19" x14ac:dyDescent="0.25">
      <c r="A867" s="5" cm="1">
        <f t="array" ref="A867">ROUNDDOWN(
_xlfn.IFS(R867="Crafted",
L867*K867*M867*P867*S867,
R867="Inorganic",
L867*I867*M867*(N867+O867+P867)*Q867*S867,
R867="Organic",
L867*J867*M867*(N867+O867+P867)*S867,
TRUE,0),2)</f>
        <v>0</v>
      </c>
      <c r="B867" s="5" t="str">
        <f t="shared" si="197"/>
        <v/>
      </c>
      <c r="E867" s="17">
        <v>0</v>
      </c>
      <c r="F867" s="17">
        <v>0</v>
      </c>
      <c r="G867" s="17">
        <v>0</v>
      </c>
      <c r="I867" s="5" t="str">
        <f t="shared" si="198"/>
        <v/>
      </c>
      <c r="J867" s="5" t="str">
        <f t="shared" si="199"/>
        <v/>
      </c>
      <c r="K867" s="5" t="str">
        <f t="shared" si="200"/>
        <v/>
      </c>
      <c r="L867" s="5" t="str">
        <f t="shared" si="201"/>
        <v/>
      </c>
      <c r="M867" s="5">
        <f t="shared" si="206"/>
        <v>1</v>
      </c>
      <c r="N867" s="5">
        <f t="shared" si="202"/>
        <v>0</v>
      </c>
      <c r="O867" s="5">
        <f t="shared" si="203"/>
        <v>0</v>
      </c>
      <c r="P867" s="5">
        <f t="shared" si="204"/>
        <v>0</v>
      </c>
      <c r="Q867" s="5">
        <f t="shared" si="207"/>
        <v>2</v>
      </c>
      <c r="S867" s="5" t="str">
        <f t="shared" si="205"/>
        <v/>
      </c>
    </row>
    <row r="868" spans="1:19" x14ac:dyDescent="0.25">
      <c r="A868" s="5" cm="1">
        <f t="array" ref="A868">ROUNDDOWN(
_xlfn.IFS(R868="Crafted",
L868*K868*M868*P868*S868,
R868="Inorganic",
L868*I868*M868*(N868+O868+P868)*Q868*S868,
R868="Organic",
L868*J868*M868*(N868+O868+P868)*S868,
TRUE,0),2)</f>
        <v>0</v>
      </c>
      <c r="B868" s="5" t="str">
        <f t="shared" si="197"/>
        <v/>
      </c>
      <c r="E868" s="17">
        <v>0</v>
      </c>
      <c r="F868" s="17">
        <v>0</v>
      </c>
      <c r="G868" s="17">
        <v>0</v>
      </c>
      <c r="I868" s="5" t="str">
        <f t="shared" si="198"/>
        <v/>
      </c>
      <c r="J868" s="5" t="str">
        <f t="shared" si="199"/>
        <v/>
      </c>
      <c r="K868" s="5" t="str">
        <f t="shared" si="200"/>
        <v/>
      </c>
      <c r="L868" s="5" t="str">
        <f t="shared" si="201"/>
        <v/>
      </c>
      <c r="M868" s="5">
        <f t="shared" si="206"/>
        <v>1</v>
      </c>
      <c r="N868" s="5">
        <f t="shared" si="202"/>
        <v>0</v>
      </c>
      <c r="O868" s="5">
        <f t="shared" si="203"/>
        <v>0</v>
      </c>
      <c r="P868" s="5">
        <f t="shared" si="204"/>
        <v>0</v>
      </c>
      <c r="Q868" s="5">
        <f t="shared" si="207"/>
        <v>2</v>
      </c>
      <c r="S868" s="5" t="str">
        <f t="shared" si="205"/>
        <v/>
      </c>
    </row>
    <row r="869" spans="1:19" x14ac:dyDescent="0.25">
      <c r="A869" s="5" cm="1">
        <f t="array" ref="A869">ROUNDDOWN(
_xlfn.IFS(R869="Crafted",
L869*K869*M869*P869*S869,
R869="Inorganic",
L869*I869*M869*(N869+O869+P869)*Q869*S869,
R869="Organic",
L869*J869*M869*(N869+O869+P869)*S869,
TRUE,0),2)</f>
        <v>0</v>
      </c>
      <c r="B869" s="5" t="str">
        <f t="shared" si="197"/>
        <v/>
      </c>
      <c r="E869" s="17">
        <v>0</v>
      </c>
      <c r="F869" s="17">
        <v>0</v>
      </c>
      <c r="G869" s="17">
        <v>0</v>
      </c>
      <c r="I869" s="5" t="str">
        <f t="shared" si="198"/>
        <v/>
      </c>
      <c r="J869" s="5" t="str">
        <f t="shared" si="199"/>
        <v/>
      </c>
      <c r="K869" s="5" t="str">
        <f t="shared" si="200"/>
        <v/>
      </c>
      <c r="L869" s="5" t="str">
        <f t="shared" si="201"/>
        <v/>
      </c>
      <c r="M869" s="5">
        <f t="shared" si="206"/>
        <v>1</v>
      </c>
      <c r="N869" s="5">
        <f t="shared" si="202"/>
        <v>0</v>
      </c>
      <c r="O869" s="5">
        <f t="shared" si="203"/>
        <v>0</v>
      </c>
      <c r="P869" s="5">
        <f t="shared" si="204"/>
        <v>0</v>
      </c>
      <c r="Q869" s="5">
        <f t="shared" si="207"/>
        <v>2</v>
      </c>
      <c r="S869" s="5" t="str">
        <f t="shared" si="205"/>
        <v/>
      </c>
    </row>
    <row r="870" spans="1:19" x14ac:dyDescent="0.25">
      <c r="A870" s="5" cm="1">
        <f t="array" ref="A870">ROUNDDOWN(
_xlfn.IFS(R870="Crafted",
L870*K870*M870*P870*S870,
R870="Inorganic",
L870*I870*M870*(N870+O870+P870)*Q870*S870,
R870="Organic",
L870*J870*M870*(N870+O870+P870)*S870,
TRUE,0),2)</f>
        <v>0</v>
      </c>
      <c r="B870" s="5" t="str">
        <f t="shared" si="197"/>
        <v/>
      </c>
      <c r="E870" s="17">
        <v>0</v>
      </c>
      <c r="F870" s="17">
        <v>0</v>
      </c>
      <c r="G870" s="17">
        <v>0</v>
      </c>
      <c r="I870" s="5" t="str">
        <f t="shared" si="198"/>
        <v/>
      </c>
      <c r="J870" s="5" t="str">
        <f t="shared" si="199"/>
        <v/>
      </c>
      <c r="K870" s="5" t="str">
        <f t="shared" si="200"/>
        <v/>
      </c>
      <c r="L870" s="5" t="str">
        <f t="shared" si="201"/>
        <v/>
      </c>
      <c r="M870" s="5">
        <f t="shared" si="206"/>
        <v>1</v>
      </c>
      <c r="N870" s="5">
        <f t="shared" si="202"/>
        <v>0</v>
      </c>
      <c r="O870" s="5">
        <f t="shared" si="203"/>
        <v>0</v>
      </c>
      <c r="P870" s="5">
        <f t="shared" si="204"/>
        <v>0</v>
      </c>
      <c r="Q870" s="5">
        <f t="shared" si="207"/>
        <v>2</v>
      </c>
      <c r="S870" s="5" t="str">
        <f t="shared" si="205"/>
        <v/>
      </c>
    </row>
    <row r="871" spans="1:19" x14ac:dyDescent="0.25">
      <c r="A871" s="5" cm="1">
        <f t="array" ref="A871">ROUNDDOWN(
_xlfn.IFS(R871="Crafted",
L871*K871*M871*P871*S871,
R871="Inorganic",
L871*I871*M871*(N871+O871+P871)*Q871*S871,
R871="Organic",
L871*J871*M871*(N871+O871+P871)*S871,
TRUE,0),2)</f>
        <v>0</v>
      </c>
      <c r="B871" s="5" t="str">
        <f t="shared" si="197"/>
        <v/>
      </c>
      <c r="E871" s="17">
        <v>0</v>
      </c>
      <c r="F871" s="17">
        <v>0</v>
      </c>
      <c r="G871" s="17">
        <v>0</v>
      </c>
      <c r="I871" s="5" t="str">
        <f t="shared" si="198"/>
        <v/>
      </c>
      <c r="J871" s="5" t="str">
        <f t="shared" si="199"/>
        <v/>
      </c>
      <c r="K871" s="5" t="str">
        <f t="shared" si="200"/>
        <v/>
      </c>
      <c r="L871" s="5" t="str">
        <f t="shared" si="201"/>
        <v/>
      </c>
      <c r="M871" s="5">
        <f t="shared" si="206"/>
        <v>1</v>
      </c>
      <c r="N871" s="5">
        <f t="shared" si="202"/>
        <v>0</v>
      </c>
      <c r="O871" s="5">
        <f t="shared" si="203"/>
        <v>0</v>
      </c>
      <c r="P871" s="5">
        <f t="shared" si="204"/>
        <v>0</v>
      </c>
      <c r="Q871" s="5">
        <f t="shared" si="207"/>
        <v>2</v>
      </c>
      <c r="S871" s="5" t="str">
        <f t="shared" si="205"/>
        <v/>
      </c>
    </row>
    <row r="872" spans="1:19" x14ac:dyDescent="0.25">
      <c r="A872" s="5" cm="1">
        <f t="array" ref="A872">ROUNDDOWN(
_xlfn.IFS(R872="Crafted",
L872*K872*M872*P872*S872,
R872="Inorganic",
L872*I872*M872*(N872+O872+P872)*Q872*S872,
R872="Organic",
L872*J872*M872*(N872+O872+P872)*S872,
TRUE,0),2)</f>
        <v>0</v>
      </c>
      <c r="B872" s="5" t="str">
        <f t="shared" si="197"/>
        <v/>
      </c>
      <c r="E872" s="17">
        <v>0</v>
      </c>
      <c r="F872" s="17">
        <v>0</v>
      </c>
      <c r="G872" s="17">
        <v>0</v>
      </c>
      <c r="I872" s="5" t="str">
        <f t="shared" si="198"/>
        <v/>
      </c>
      <c r="J872" s="5" t="str">
        <f t="shared" si="199"/>
        <v/>
      </c>
      <c r="K872" s="5" t="str">
        <f t="shared" si="200"/>
        <v/>
      </c>
      <c r="L872" s="5" t="str">
        <f t="shared" si="201"/>
        <v/>
      </c>
      <c r="M872" s="5">
        <f t="shared" si="206"/>
        <v>1</v>
      </c>
      <c r="N872" s="5">
        <f t="shared" si="202"/>
        <v>0</v>
      </c>
      <c r="O872" s="5">
        <f t="shared" si="203"/>
        <v>0</v>
      </c>
      <c r="P872" s="5">
        <f t="shared" si="204"/>
        <v>0</v>
      </c>
      <c r="Q872" s="5">
        <f t="shared" si="207"/>
        <v>2</v>
      </c>
      <c r="S872" s="5" t="str">
        <f t="shared" si="205"/>
        <v/>
      </c>
    </row>
    <row r="873" spans="1:19" x14ac:dyDescent="0.25">
      <c r="A873" s="5" cm="1">
        <f t="array" ref="A873">ROUNDDOWN(
_xlfn.IFS(R873="Crafted",
L873*K873*M873*P873*S873,
R873="Inorganic",
L873*I873*M873*(N873+O873+P873)*Q873*S873,
R873="Organic",
L873*J873*M873*(N873+O873+P873)*S873,
TRUE,0),2)</f>
        <v>0</v>
      </c>
      <c r="B873" s="5" t="str">
        <f t="shared" si="197"/>
        <v/>
      </c>
      <c r="E873" s="17">
        <v>0</v>
      </c>
      <c r="F873" s="17">
        <v>0</v>
      </c>
      <c r="G873" s="17">
        <v>0</v>
      </c>
      <c r="I873" s="5" t="str">
        <f t="shared" si="198"/>
        <v/>
      </c>
      <c r="J873" s="5" t="str">
        <f t="shared" si="199"/>
        <v/>
      </c>
      <c r="K873" s="5" t="str">
        <f t="shared" si="200"/>
        <v/>
      </c>
      <c r="L873" s="5" t="str">
        <f t="shared" si="201"/>
        <v/>
      </c>
      <c r="M873" s="5">
        <f t="shared" si="206"/>
        <v>1</v>
      </c>
      <c r="N873" s="5">
        <f t="shared" si="202"/>
        <v>0</v>
      </c>
      <c r="O873" s="5">
        <f t="shared" si="203"/>
        <v>0</v>
      </c>
      <c r="P873" s="5">
        <f t="shared" si="204"/>
        <v>0</v>
      </c>
      <c r="Q873" s="5">
        <f t="shared" si="207"/>
        <v>2</v>
      </c>
      <c r="S873" s="5" t="str">
        <f t="shared" si="205"/>
        <v/>
      </c>
    </row>
    <row r="874" spans="1:19" x14ac:dyDescent="0.25">
      <c r="A874" s="5" cm="1">
        <f t="array" ref="A874">ROUNDDOWN(
_xlfn.IFS(R874="Crafted",
L874*K874*M874*P874*S874,
R874="Inorganic",
L874*I874*M874*(N874+O874+P874)*Q874*S874,
R874="Organic",
L874*J874*M874*(N874+O874+P874)*S874,
TRUE,0),2)</f>
        <v>0</v>
      </c>
      <c r="B874" s="5" t="str">
        <f t="shared" si="197"/>
        <v/>
      </c>
      <c r="E874" s="17">
        <v>0</v>
      </c>
      <c r="F874" s="17">
        <v>0</v>
      </c>
      <c r="G874" s="17">
        <v>0</v>
      </c>
      <c r="I874" s="5" t="str">
        <f t="shared" si="198"/>
        <v/>
      </c>
      <c r="J874" s="5" t="str">
        <f t="shared" si="199"/>
        <v/>
      </c>
      <c r="K874" s="5" t="str">
        <f t="shared" si="200"/>
        <v/>
      </c>
      <c r="L874" s="5" t="str">
        <f t="shared" si="201"/>
        <v/>
      </c>
      <c r="M874" s="5">
        <f t="shared" si="206"/>
        <v>1</v>
      </c>
      <c r="N874" s="5">
        <f t="shared" si="202"/>
        <v>0</v>
      </c>
      <c r="O874" s="5">
        <f t="shared" si="203"/>
        <v>0</v>
      </c>
      <c r="P874" s="5">
        <f t="shared" si="204"/>
        <v>0</v>
      </c>
      <c r="Q874" s="5">
        <f t="shared" si="207"/>
        <v>2</v>
      </c>
      <c r="S874" s="5" t="str">
        <f t="shared" si="205"/>
        <v/>
      </c>
    </row>
    <row r="875" spans="1:19" x14ac:dyDescent="0.25">
      <c r="A875" s="5" cm="1">
        <f t="array" ref="A875">ROUNDDOWN(
_xlfn.IFS(R875="Crafted",
L875*K875*M875*P875*S875,
R875="Inorganic",
L875*I875*M875*(N875+O875+P875)*Q875*S875,
R875="Organic",
L875*J875*M875*(N875+O875+P875)*S875,
TRUE,0),2)</f>
        <v>0</v>
      </c>
      <c r="B875" s="5" t="str">
        <f t="shared" si="197"/>
        <v/>
      </c>
      <c r="E875" s="17">
        <v>0</v>
      </c>
      <c r="F875" s="17">
        <v>0</v>
      </c>
      <c r="G875" s="17">
        <v>0</v>
      </c>
      <c r="I875" s="5" t="str">
        <f t="shared" si="198"/>
        <v/>
      </c>
      <c r="J875" s="5" t="str">
        <f t="shared" si="199"/>
        <v/>
      </c>
      <c r="K875" s="5" t="str">
        <f t="shared" si="200"/>
        <v/>
      </c>
      <c r="L875" s="5" t="str">
        <f t="shared" si="201"/>
        <v/>
      </c>
      <c r="M875" s="5">
        <f t="shared" si="206"/>
        <v>1</v>
      </c>
      <c r="N875" s="5">
        <f t="shared" si="202"/>
        <v>0</v>
      </c>
      <c r="O875" s="5">
        <f t="shared" si="203"/>
        <v>0</v>
      </c>
      <c r="P875" s="5">
        <f t="shared" si="204"/>
        <v>0</v>
      </c>
      <c r="Q875" s="5">
        <f t="shared" si="207"/>
        <v>2</v>
      </c>
      <c r="S875" s="5" t="str">
        <f t="shared" si="205"/>
        <v/>
      </c>
    </row>
    <row r="876" spans="1:19" x14ac:dyDescent="0.25">
      <c r="A876" s="5" cm="1">
        <f t="array" ref="A876">ROUNDDOWN(
_xlfn.IFS(R876="Crafted",
L876*K876*M876*P876*S876,
R876="Inorganic",
L876*I876*M876*(N876+O876+P876)*Q876*S876,
R876="Organic",
L876*J876*M876*(N876+O876+P876)*S876,
TRUE,0),2)</f>
        <v>0</v>
      </c>
      <c r="B876" s="5" t="str">
        <f t="shared" si="197"/>
        <v/>
      </c>
      <c r="E876" s="17">
        <v>0</v>
      </c>
      <c r="F876" s="17">
        <v>0</v>
      </c>
      <c r="G876" s="17">
        <v>0</v>
      </c>
      <c r="I876" s="5" t="str">
        <f t="shared" si="198"/>
        <v/>
      </c>
      <c r="J876" s="5" t="str">
        <f t="shared" si="199"/>
        <v/>
      </c>
      <c r="K876" s="5" t="str">
        <f t="shared" si="200"/>
        <v/>
      </c>
      <c r="L876" s="5" t="str">
        <f t="shared" si="201"/>
        <v/>
      </c>
      <c r="M876" s="5">
        <f t="shared" si="206"/>
        <v>1</v>
      </c>
      <c r="N876" s="5">
        <f t="shared" si="202"/>
        <v>0</v>
      </c>
      <c r="O876" s="5">
        <f t="shared" si="203"/>
        <v>0</v>
      </c>
      <c r="P876" s="5">
        <f t="shared" si="204"/>
        <v>0</v>
      </c>
      <c r="Q876" s="5">
        <f t="shared" si="207"/>
        <v>2</v>
      </c>
      <c r="S876" s="5" t="str">
        <f t="shared" si="205"/>
        <v/>
      </c>
    </row>
    <row r="877" spans="1:19" x14ac:dyDescent="0.25">
      <c r="A877" s="5" cm="1">
        <f t="array" ref="A877">ROUNDDOWN(
_xlfn.IFS(R877="Crafted",
L877*K877*M877*P877*S877,
R877="Inorganic",
L877*I877*M877*(N877+O877+P877)*Q877*S877,
R877="Organic",
L877*J877*M877*(N877+O877+P877)*S877,
TRUE,0),2)</f>
        <v>0</v>
      </c>
      <c r="B877" s="5" t="str">
        <f t="shared" si="197"/>
        <v/>
      </c>
      <c r="E877" s="17">
        <v>0</v>
      </c>
      <c r="F877" s="17">
        <v>0</v>
      </c>
      <c r="G877" s="17">
        <v>0</v>
      </c>
      <c r="I877" s="5" t="str">
        <f t="shared" si="198"/>
        <v/>
      </c>
      <c r="J877" s="5" t="str">
        <f t="shared" si="199"/>
        <v/>
      </c>
      <c r="K877" s="5" t="str">
        <f t="shared" si="200"/>
        <v/>
      </c>
      <c r="L877" s="5" t="str">
        <f t="shared" si="201"/>
        <v/>
      </c>
      <c r="M877" s="5">
        <f t="shared" si="206"/>
        <v>1</v>
      </c>
      <c r="N877" s="5">
        <f t="shared" si="202"/>
        <v>0</v>
      </c>
      <c r="O877" s="5">
        <f t="shared" si="203"/>
        <v>0</v>
      </c>
      <c r="P877" s="5">
        <f t="shared" si="204"/>
        <v>0</v>
      </c>
      <c r="Q877" s="5">
        <f t="shared" si="207"/>
        <v>2</v>
      </c>
      <c r="S877" s="5" t="str">
        <f t="shared" si="205"/>
        <v/>
      </c>
    </row>
    <row r="878" spans="1:19" x14ac:dyDescent="0.25">
      <c r="A878" s="5" cm="1">
        <f t="array" ref="A878">ROUNDDOWN(
_xlfn.IFS(R878="Crafted",
L878*K878*M878*P878*S878,
R878="Inorganic",
L878*I878*M878*(N878+O878+P878)*Q878*S878,
R878="Organic",
L878*J878*M878*(N878+O878+P878)*S878,
TRUE,0),2)</f>
        <v>0</v>
      </c>
      <c r="B878" s="5" t="str">
        <f t="shared" si="197"/>
        <v/>
      </c>
      <c r="E878" s="17">
        <v>0</v>
      </c>
      <c r="F878" s="17">
        <v>0</v>
      </c>
      <c r="G878" s="17">
        <v>0</v>
      </c>
      <c r="I878" s="5" t="str">
        <f t="shared" si="198"/>
        <v/>
      </c>
      <c r="J878" s="5" t="str">
        <f t="shared" si="199"/>
        <v/>
      </c>
      <c r="K878" s="5" t="str">
        <f t="shared" si="200"/>
        <v/>
      </c>
      <c r="L878" s="5" t="str">
        <f t="shared" si="201"/>
        <v/>
      </c>
      <c r="M878" s="5">
        <f t="shared" si="206"/>
        <v>1</v>
      </c>
      <c r="N878" s="5">
        <f t="shared" si="202"/>
        <v>0</v>
      </c>
      <c r="O878" s="5">
        <f t="shared" si="203"/>
        <v>0</v>
      </c>
      <c r="P878" s="5">
        <f t="shared" si="204"/>
        <v>0</v>
      </c>
      <c r="Q878" s="5">
        <f t="shared" si="207"/>
        <v>2</v>
      </c>
      <c r="S878" s="5" t="str">
        <f t="shared" si="205"/>
        <v/>
      </c>
    </row>
    <row r="879" spans="1:19" x14ac:dyDescent="0.25">
      <c r="A879" s="5" cm="1">
        <f t="array" ref="A879">ROUNDDOWN(
_xlfn.IFS(R879="Crafted",
L879*K879*M879*P879*S879,
R879="Inorganic",
L879*I879*M879*(N879+O879+P879)*Q879*S879,
R879="Organic",
L879*J879*M879*(N879+O879+P879)*S879,
TRUE,0),2)</f>
        <v>0</v>
      </c>
      <c r="B879" s="5" t="str">
        <f t="shared" si="197"/>
        <v/>
      </c>
      <c r="E879" s="17">
        <v>0</v>
      </c>
      <c r="F879" s="17">
        <v>0</v>
      </c>
      <c r="G879" s="17">
        <v>0</v>
      </c>
      <c r="I879" s="5" t="str">
        <f t="shared" si="198"/>
        <v/>
      </c>
      <c r="J879" s="5" t="str">
        <f t="shared" si="199"/>
        <v/>
      </c>
      <c r="K879" s="5" t="str">
        <f t="shared" si="200"/>
        <v/>
      </c>
      <c r="L879" s="5" t="str">
        <f t="shared" si="201"/>
        <v/>
      </c>
      <c r="M879" s="5">
        <f t="shared" si="206"/>
        <v>1</v>
      </c>
      <c r="N879" s="5">
        <f t="shared" si="202"/>
        <v>0</v>
      </c>
      <c r="O879" s="5">
        <f t="shared" si="203"/>
        <v>0</v>
      </c>
      <c r="P879" s="5">
        <f t="shared" si="204"/>
        <v>0</v>
      </c>
      <c r="Q879" s="5">
        <f t="shared" si="207"/>
        <v>2</v>
      </c>
      <c r="S879" s="5" t="str">
        <f t="shared" si="205"/>
        <v/>
      </c>
    </row>
    <row r="880" spans="1:19" x14ac:dyDescent="0.25">
      <c r="A880" s="5" cm="1">
        <f t="array" ref="A880">ROUNDDOWN(
_xlfn.IFS(R880="Crafted",
L880*K880*M880*P880*S880,
R880="Inorganic",
L880*I880*M880*(N880+O880+P880)*Q880*S880,
R880="Organic",
L880*J880*M880*(N880+O880+P880)*S880,
TRUE,0),2)</f>
        <v>0</v>
      </c>
      <c r="B880" s="5" t="str">
        <f t="shared" si="197"/>
        <v/>
      </c>
      <c r="E880" s="17">
        <v>0</v>
      </c>
      <c r="F880" s="17">
        <v>0</v>
      </c>
      <c r="G880" s="17">
        <v>0</v>
      </c>
      <c r="I880" s="5" t="str">
        <f t="shared" si="198"/>
        <v/>
      </c>
      <c r="J880" s="5" t="str">
        <f t="shared" si="199"/>
        <v/>
      </c>
      <c r="K880" s="5" t="str">
        <f t="shared" si="200"/>
        <v/>
      </c>
      <c r="L880" s="5" t="str">
        <f t="shared" si="201"/>
        <v/>
      </c>
      <c r="M880" s="5">
        <f t="shared" si="206"/>
        <v>1</v>
      </c>
      <c r="N880" s="5">
        <f t="shared" si="202"/>
        <v>0</v>
      </c>
      <c r="O880" s="5">
        <f t="shared" si="203"/>
        <v>0</v>
      </c>
      <c r="P880" s="5">
        <f t="shared" si="204"/>
        <v>0</v>
      </c>
      <c r="Q880" s="5">
        <f t="shared" si="207"/>
        <v>2</v>
      </c>
      <c r="S880" s="5" t="str">
        <f t="shared" si="205"/>
        <v/>
      </c>
    </row>
    <row r="881" spans="1:19" x14ac:dyDescent="0.25">
      <c r="A881" s="5" cm="1">
        <f t="array" ref="A881">ROUNDDOWN(
_xlfn.IFS(R881="Crafted",
L881*K881*M881*P881*S881,
R881="Inorganic",
L881*I881*M881*(N881+O881+P881)*Q881*S881,
R881="Organic",
L881*J881*M881*(N881+O881+P881)*S881,
TRUE,0),2)</f>
        <v>0</v>
      </c>
      <c r="B881" s="5" t="str">
        <f t="shared" si="197"/>
        <v/>
      </c>
      <c r="E881" s="17">
        <v>0</v>
      </c>
      <c r="F881" s="17">
        <v>0</v>
      </c>
      <c r="G881" s="17">
        <v>0</v>
      </c>
      <c r="I881" s="5" t="str">
        <f t="shared" si="198"/>
        <v/>
      </c>
      <c r="J881" s="5" t="str">
        <f t="shared" si="199"/>
        <v/>
      </c>
      <c r="K881" s="5" t="str">
        <f t="shared" si="200"/>
        <v/>
      </c>
      <c r="L881" s="5" t="str">
        <f t="shared" si="201"/>
        <v/>
      </c>
      <c r="M881" s="5">
        <f t="shared" si="206"/>
        <v>1</v>
      </c>
      <c r="N881" s="5">
        <f t="shared" si="202"/>
        <v>0</v>
      </c>
      <c r="O881" s="5">
        <f t="shared" si="203"/>
        <v>0</v>
      </c>
      <c r="P881" s="5">
        <f t="shared" si="204"/>
        <v>0</v>
      </c>
      <c r="Q881" s="5">
        <f t="shared" si="207"/>
        <v>2</v>
      </c>
      <c r="S881" s="5" t="str">
        <f t="shared" si="205"/>
        <v/>
      </c>
    </row>
    <row r="882" spans="1:19" x14ac:dyDescent="0.25">
      <c r="A882" s="5" cm="1">
        <f t="array" ref="A882">ROUNDDOWN(
_xlfn.IFS(R882="Crafted",
L882*K882*M882*P882*S882,
R882="Inorganic",
L882*I882*M882*(N882+O882+P882)*Q882*S882,
R882="Organic",
L882*J882*M882*(N882+O882+P882)*S882,
TRUE,0),2)</f>
        <v>0</v>
      </c>
      <c r="B882" s="5" t="str">
        <f t="shared" si="197"/>
        <v/>
      </c>
      <c r="E882" s="17">
        <v>0</v>
      </c>
      <c r="F882" s="17">
        <v>0</v>
      </c>
      <c r="G882" s="17">
        <v>0</v>
      </c>
      <c r="I882" s="5" t="str">
        <f t="shared" si="198"/>
        <v/>
      </c>
      <c r="J882" s="5" t="str">
        <f t="shared" si="199"/>
        <v/>
      </c>
      <c r="K882" s="5" t="str">
        <f t="shared" si="200"/>
        <v/>
      </c>
      <c r="L882" s="5" t="str">
        <f t="shared" si="201"/>
        <v/>
      </c>
      <c r="M882" s="5">
        <f t="shared" si="206"/>
        <v>1</v>
      </c>
      <c r="N882" s="5">
        <f t="shared" si="202"/>
        <v>0</v>
      </c>
      <c r="O882" s="5">
        <f t="shared" si="203"/>
        <v>0</v>
      </c>
      <c r="P882" s="5">
        <f t="shared" si="204"/>
        <v>0</v>
      </c>
      <c r="Q882" s="5">
        <f t="shared" si="207"/>
        <v>2</v>
      </c>
      <c r="S882" s="5" t="str">
        <f t="shared" si="205"/>
        <v/>
      </c>
    </row>
    <row r="883" spans="1:19" x14ac:dyDescent="0.25">
      <c r="A883" s="5" cm="1">
        <f t="array" ref="A883">ROUNDDOWN(
_xlfn.IFS(R883="Crafted",
L883*K883*M883*P883*S883,
R883="Inorganic",
L883*I883*M883*(N883+O883+P883)*Q883*S883,
R883="Organic",
L883*J883*M883*(N883+O883+P883)*S883,
TRUE,0),2)</f>
        <v>0</v>
      </c>
      <c r="B883" s="5" t="str">
        <f t="shared" si="197"/>
        <v/>
      </c>
      <c r="E883" s="17">
        <v>0</v>
      </c>
      <c r="F883" s="17">
        <v>0</v>
      </c>
      <c r="G883" s="17">
        <v>0</v>
      </c>
      <c r="I883" s="5" t="str">
        <f t="shared" si="198"/>
        <v/>
      </c>
      <c r="J883" s="5" t="str">
        <f t="shared" si="199"/>
        <v/>
      </c>
      <c r="K883" s="5" t="str">
        <f t="shared" si="200"/>
        <v/>
      </c>
      <c r="L883" s="5" t="str">
        <f t="shared" si="201"/>
        <v/>
      </c>
      <c r="M883" s="5">
        <f t="shared" si="206"/>
        <v>1</v>
      </c>
      <c r="N883" s="5">
        <f t="shared" si="202"/>
        <v>0</v>
      </c>
      <c r="O883" s="5">
        <f t="shared" si="203"/>
        <v>0</v>
      </c>
      <c r="P883" s="5">
        <f t="shared" si="204"/>
        <v>0</v>
      </c>
      <c r="Q883" s="5">
        <f t="shared" si="207"/>
        <v>2</v>
      </c>
      <c r="S883" s="5" t="str">
        <f t="shared" si="205"/>
        <v/>
      </c>
    </row>
    <row r="884" spans="1:19" x14ac:dyDescent="0.25">
      <c r="A884" s="5" cm="1">
        <f t="array" ref="A884">ROUNDDOWN(
_xlfn.IFS(R884="Crafted",
L884*K884*M884*P884*S884,
R884="Inorganic",
L884*I884*M884*(N884+O884+P884)*Q884*S884,
R884="Organic",
L884*J884*M884*(N884+O884+P884)*S884,
TRUE,0),2)</f>
        <v>0</v>
      </c>
      <c r="B884" s="5" t="str">
        <f t="shared" si="197"/>
        <v/>
      </c>
      <c r="E884" s="17">
        <v>0</v>
      </c>
      <c r="F884" s="17">
        <v>0</v>
      </c>
      <c r="G884" s="17">
        <v>0</v>
      </c>
      <c r="I884" s="5" t="str">
        <f t="shared" si="198"/>
        <v/>
      </c>
      <c r="J884" s="5" t="str">
        <f t="shared" si="199"/>
        <v/>
      </c>
      <c r="K884" s="5" t="str">
        <f t="shared" si="200"/>
        <v/>
      </c>
      <c r="L884" s="5" t="str">
        <f t="shared" si="201"/>
        <v/>
      </c>
      <c r="M884" s="5">
        <f t="shared" si="206"/>
        <v>1</v>
      </c>
      <c r="N884" s="5">
        <f t="shared" si="202"/>
        <v>0</v>
      </c>
      <c r="O884" s="5">
        <f t="shared" si="203"/>
        <v>0</v>
      </c>
      <c r="P884" s="5">
        <f t="shared" si="204"/>
        <v>0</v>
      </c>
      <c r="Q884" s="5">
        <f t="shared" si="207"/>
        <v>2</v>
      </c>
      <c r="S884" s="5" t="str">
        <f t="shared" si="205"/>
        <v/>
      </c>
    </row>
    <row r="885" spans="1:19" x14ac:dyDescent="0.25">
      <c r="A885" s="5" cm="1">
        <f t="array" ref="A885">ROUNDDOWN(
_xlfn.IFS(R885="Crafted",
L885*K885*M885*P885*S885,
R885="Inorganic",
L885*I885*M885*(N885+O885+P885)*Q885*S885,
R885="Organic",
L885*J885*M885*(N885+O885+P885)*S885,
TRUE,0),2)</f>
        <v>0</v>
      </c>
      <c r="B885" s="5" t="str">
        <f t="shared" si="197"/>
        <v/>
      </c>
      <c r="E885" s="17">
        <v>0</v>
      </c>
      <c r="F885" s="17">
        <v>0</v>
      </c>
      <c r="G885" s="17">
        <v>0</v>
      </c>
      <c r="I885" s="5" t="str">
        <f t="shared" si="198"/>
        <v/>
      </c>
      <c r="J885" s="5" t="str">
        <f t="shared" si="199"/>
        <v/>
      </c>
      <c r="K885" s="5" t="str">
        <f t="shared" si="200"/>
        <v/>
      </c>
      <c r="L885" s="5" t="str">
        <f t="shared" si="201"/>
        <v/>
      </c>
      <c r="M885" s="5">
        <f t="shared" si="206"/>
        <v>1</v>
      </c>
      <c r="N885" s="5">
        <f t="shared" si="202"/>
        <v>0</v>
      </c>
      <c r="O885" s="5">
        <f t="shared" si="203"/>
        <v>0</v>
      </c>
      <c r="P885" s="5">
        <f t="shared" si="204"/>
        <v>0</v>
      </c>
      <c r="Q885" s="5">
        <f t="shared" si="207"/>
        <v>2</v>
      </c>
      <c r="S885" s="5" t="str">
        <f t="shared" si="205"/>
        <v/>
      </c>
    </row>
    <row r="886" spans="1:19" x14ac:dyDescent="0.25">
      <c r="A886" s="5" cm="1">
        <f t="array" ref="A886">ROUNDDOWN(
_xlfn.IFS(R886="Crafted",
L886*K886*M886*P886*S886,
R886="Inorganic",
L886*I886*M886*(N886+O886+P886)*Q886*S886,
R886="Organic",
L886*J886*M886*(N886+O886+P886)*S886,
TRUE,0),2)</f>
        <v>0</v>
      </c>
      <c r="B886" s="5" t="str">
        <f t="shared" si="197"/>
        <v/>
      </c>
      <c r="E886" s="17">
        <v>0</v>
      </c>
      <c r="F886" s="17">
        <v>0</v>
      </c>
      <c r="G886" s="17">
        <v>0</v>
      </c>
      <c r="I886" s="5" t="str">
        <f t="shared" si="198"/>
        <v/>
      </c>
      <c r="J886" s="5" t="str">
        <f t="shared" si="199"/>
        <v/>
      </c>
      <c r="K886" s="5" t="str">
        <f t="shared" si="200"/>
        <v/>
      </c>
      <c r="L886" s="5" t="str">
        <f t="shared" si="201"/>
        <v/>
      </c>
      <c r="M886" s="5">
        <f t="shared" si="206"/>
        <v>1</v>
      </c>
      <c r="N886" s="5">
        <f t="shared" si="202"/>
        <v>0</v>
      </c>
      <c r="O886" s="5">
        <f t="shared" si="203"/>
        <v>0</v>
      </c>
      <c r="P886" s="5">
        <f t="shared" si="204"/>
        <v>0</v>
      </c>
      <c r="Q886" s="5">
        <f t="shared" si="207"/>
        <v>2</v>
      </c>
      <c r="S886" s="5" t="str">
        <f t="shared" si="205"/>
        <v/>
      </c>
    </row>
    <row r="887" spans="1:19" x14ac:dyDescent="0.25">
      <c r="A887" s="5" cm="1">
        <f t="array" ref="A887">ROUNDDOWN(
_xlfn.IFS(R887="Crafted",
L887*K887*M887*P887*S887,
R887="Inorganic",
L887*I887*M887*(N887+O887+P887)*Q887*S887,
R887="Organic",
L887*J887*M887*(N887+O887+P887)*S887,
TRUE,0),2)</f>
        <v>0</v>
      </c>
      <c r="B887" s="5" t="str">
        <f t="shared" si="197"/>
        <v/>
      </c>
      <c r="E887" s="17">
        <v>0</v>
      </c>
      <c r="F887" s="17">
        <v>0</v>
      </c>
      <c r="G887" s="17">
        <v>0</v>
      </c>
      <c r="I887" s="5" t="str">
        <f t="shared" si="198"/>
        <v/>
      </c>
      <c r="J887" s="5" t="str">
        <f t="shared" si="199"/>
        <v/>
      </c>
      <c r="K887" s="5" t="str">
        <f t="shared" si="200"/>
        <v/>
      </c>
      <c r="L887" s="5" t="str">
        <f t="shared" si="201"/>
        <v/>
      </c>
      <c r="M887" s="5">
        <f t="shared" si="206"/>
        <v>1</v>
      </c>
      <c r="N887" s="5">
        <f t="shared" si="202"/>
        <v>0</v>
      </c>
      <c r="O887" s="5">
        <f t="shared" si="203"/>
        <v>0</v>
      </c>
      <c r="P887" s="5">
        <f t="shared" si="204"/>
        <v>0</v>
      </c>
      <c r="Q887" s="5">
        <f t="shared" si="207"/>
        <v>2</v>
      </c>
      <c r="S887" s="5" t="str">
        <f t="shared" si="205"/>
        <v/>
      </c>
    </row>
    <row r="888" spans="1:19" x14ac:dyDescent="0.25">
      <c r="A888" s="5" cm="1">
        <f t="array" ref="A888">ROUNDDOWN(
_xlfn.IFS(R888="Crafted",
L888*K888*M888*P888*S888,
R888="Inorganic",
L888*I888*M888*(N888+O888+P888)*Q888*S888,
R888="Organic",
L888*J888*M888*(N888+O888+P888)*S888,
TRUE,0),2)</f>
        <v>0</v>
      </c>
      <c r="B888" s="5" t="str">
        <f t="shared" si="197"/>
        <v/>
      </c>
      <c r="E888" s="17">
        <v>0</v>
      </c>
      <c r="F888" s="17">
        <v>0</v>
      </c>
      <c r="G888" s="17">
        <v>0</v>
      </c>
      <c r="I888" s="5" t="str">
        <f t="shared" si="198"/>
        <v/>
      </c>
      <c r="J888" s="5" t="str">
        <f t="shared" si="199"/>
        <v/>
      </c>
      <c r="K888" s="5" t="str">
        <f t="shared" si="200"/>
        <v/>
      </c>
      <c r="L888" s="5" t="str">
        <f t="shared" si="201"/>
        <v/>
      </c>
      <c r="M888" s="5">
        <f t="shared" si="206"/>
        <v>1</v>
      </c>
      <c r="N888" s="5">
        <f t="shared" si="202"/>
        <v>0</v>
      </c>
      <c r="O888" s="5">
        <f t="shared" si="203"/>
        <v>0</v>
      </c>
      <c r="P888" s="5">
        <f t="shared" si="204"/>
        <v>0</v>
      </c>
      <c r="Q888" s="5">
        <f t="shared" si="207"/>
        <v>2</v>
      </c>
      <c r="S888" s="5" t="str">
        <f t="shared" si="205"/>
        <v/>
      </c>
    </row>
    <row r="889" spans="1:19" x14ac:dyDescent="0.25">
      <c r="A889" s="5" cm="1">
        <f t="array" ref="A889">ROUNDDOWN(
_xlfn.IFS(R889="Crafted",
L889*K889*M889*P889*S889,
R889="Inorganic",
L889*I889*M889*(N889+O889+P889)*Q889*S889,
R889="Organic",
L889*J889*M889*(N889+O889+P889)*S889,
TRUE,0),2)</f>
        <v>0</v>
      </c>
      <c r="B889" s="5" t="str">
        <f t="shared" si="197"/>
        <v/>
      </c>
      <c r="E889" s="17">
        <v>0</v>
      </c>
      <c r="F889" s="17">
        <v>0</v>
      </c>
      <c r="G889" s="17">
        <v>0</v>
      </c>
      <c r="I889" s="5" t="str">
        <f t="shared" si="198"/>
        <v/>
      </c>
      <c r="J889" s="5" t="str">
        <f t="shared" si="199"/>
        <v/>
      </c>
      <c r="K889" s="5" t="str">
        <f t="shared" si="200"/>
        <v/>
      </c>
      <c r="L889" s="5" t="str">
        <f t="shared" si="201"/>
        <v/>
      </c>
      <c r="M889" s="5">
        <f t="shared" si="206"/>
        <v>1</v>
      </c>
      <c r="N889" s="5">
        <f t="shared" si="202"/>
        <v>0</v>
      </c>
      <c r="O889" s="5">
        <f t="shared" si="203"/>
        <v>0</v>
      </c>
      <c r="P889" s="5">
        <f t="shared" si="204"/>
        <v>0</v>
      </c>
      <c r="Q889" s="5">
        <f t="shared" si="207"/>
        <v>2</v>
      </c>
      <c r="S889" s="5" t="str">
        <f t="shared" si="205"/>
        <v/>
      </c>
    </row>
    <row r="890" spans="1:19" x14ac:dyDescent="0.25">
      <c r="A890" s="5" cm="1">
        <f t="array" ref="A890">ROUNDDOWN(
_xlfn.IFS(R890="Crafted",
L890*K890*M890*P890*S890,
R890="Inorganic",
L890*I890*M890*(N890+O890+P890)*Q890*S890,
R890="Organic",
L890*J890*M890*(N890+O890+P890)*S890,
TRUE,0),2)</f>
        <v>0</v>
      </c>
      <c r="B890" s="5" t="str">
        <f t="shared" si="197"/>
        <v/>
      </c>
      <c r="E890" s="17">
        <v>0</v>
      </c>
      <c r="F890" s="17">
        <v>0</v>
      </c>
      <c r="G890" s="17">
        <v>0</v>
      </c>
      <c r="I890" s="5" t="str">
        <f t="shared" si="198"/>
        <v/>
      </c>
      <c r="J890" s="5" t="str">
        <f t="shared" si="199"/>
        <v/>
      </c>
      <c r="K890" s="5" t="str">
        <f t="shared" si="200"/>
        <v/>
      </c>
      <c r="L890" s="5" t="str">
        <f t="shared" si="201"/>
        <v/>
      </c>
      <c r="M890" s="5">
        <f t="shared" si="206"/>
        <v>1</v>
      </c>
      <c r="N890" s="5">
        <f t="shared" si="202"/>
        <v>0</v>
      </c>
      <c r="O890" s="5">
        <f t="shared" si="203"/>
        <v>0</v>
      </c>
      <c r="P890" s="5">
        <f t="shared" si="204"/>
        <v>0</v>
      </c>
      <c r="Q890" s="5">
        <f t="shared" si="207"/>
        <v>2</v>
      </c>
      <c r="S890" s="5" t="str">
        <f t="shared" si="205"/>
        <v/>
      </c>
    </row>
    <row r="891" spans="1:19" x14ac:dyDescent="0.25">
      <c r="A891" s="5" cm="1">
        <f t="array" ref="A891">ROUNDDOWN(
_xlfn.IFS(R891="Crafted",
L891*K891*M891*P891*S891,
R891="Inorganic",
L891*I891*M891*(N891+O891+P891)*Q891*S891,
R891="Organic",
L891*J891*M891*(N891+O891+P891)*S891,
TRUE,0),2)</f>
        <v>0</v>
      </c>
      <c r="B891" s="5" t="str">
        <f t="shared" si="197"/>
        <v/>
      </c>
      <c r="E891" s="17">
        <v>0</v>
      </c>
      <c r="F891" s="17">
        <v>0</v>
      </c>
      <c r="G891" s="17">
        <v>0</v>
      </c>
      <c r="I891" s="5" t="str">
        <f t="shared" si="198"/>
        <v/>
      </c>
      <c r="J891" s="5" t="str">
        <f t="shared" si="199"/>
        <v/>
      </c>
      <c r="K891" s="5" t="str">
        <f t="shared" si="200"/>
        <v/>
      </c>
      <c r="L891" s="5" t="str">
        <f t="shared" si="201"/>
        <v/>
      </c>
      <c r="M891" s="5">
        <f t="shared" si="206"/>
        <v>1</v>
      </c>
      <c r="N891" s="5">
        <f t="shared" si="202"/>
        <v>0</v>
      </c>
      <c r="O891" s="5">
        <f t="shared" si="203"/>
        <v>0</v>
      </c>
      <c r="P891" s="5">
        <f t="shared" si="204"/>
        <v>0</v>
      </c>
      <c r="Q891" s="5">
        <f t="shared" si="207"/>
        <v>2</v>
      </c>
      <c r="S891" s="5" t="str">
        <f t="shared" si="205"/>
        <v/>
      </c>
    </row>
    <row r="892" spans="1:19" x14ac:dyDescent="0.25">
      <c r="A892" s="5" cm="1">
        <f t="array" ref="A892">ROUNDDOWN(
_xlfn.IFS(R892="Crafted",
L892*K892*M892*P892*S892,
R892="Inorganic",
L892*I892*M892*(N892+O892+P892)*Q892*S892,
R892="Organic",
L892*J892*M892*(N892+O892+P892)*S892,
TRUE,0),2)</f>
        <v>0</v>
      </c>
      <c r="B892" s="5" t="str">
        <f t="shared" si="197"/>
        <v/>
      </c>
      <c r="E892" s="17">
        <v>0</v>
      </c>
      <c r="F892" s="17">
        <v>0</v>
      </c>
      <c r="G892" s="17">
        <v>0</v>
      </c>
      <c r="I892" s="5" t="str">
        <f t="shared" si="198"/>
        <v/>
      </c>
      <c r="J892" s="5" t="str">
        <f t="shared" si="199"/>
        <v/>
      </c>
      <c r="K892" s="5" t="str">
        <f t="shared" si="200"/>
        <v/>
      </c>
      <c r="L892" s="5" t="str">
        <f t="shared" si="201"/>
        <v/>
      </c>
      <c r="M892" s="5">
        <f t="shared" si="206"/>
        <v>1</v>
      </c>
      <c r="N892" s="5">
        <f t="shared" si="202"/>
        <v>0</v>
      </c>
      <c r="O892" s="5">
        <f t="shared" si="203"/>
        <v>0</v>
      </c>
      <c r="P892" s="5">
        <f t="shared" si="204"/>
        <v>0</v>
      </c>
      <c r="Q892" s="5">
        <f t="shared" si="207"/>
        <v>2</v>
      </c>
      <c r="S892" s="5" t="str">
        <f t="shared" si="205"/>
        <v/>
      </c>
    </row>
    <row r="893" spans="1:19" x14ac:dyDescent="0.25">
      <c r="A893" s="5" cm="1">
        <f t="array" ref="A893">ROUNDDOWN(
_xlfn.IFS(R893="Crafted",
L893*K893*M893*P893*S893,
R893="Inorganic",
L893*I893*M893*(N893+O893+P893)*Q893*S893,
R893="Organic",
L893*J893*M893*(N893+O893+P893)*S893,
TRUE,0),2)</f>
        <v>0</v>
      </c>
      <c r="B893" s="5" t="str">
        <f t="shared" si="197"/>
        <v/>
      </c>
      <c r="E893" s="17">
        <v>0</v>
      </c>
      <c r="F893" s="17">
        <v>0</v>
      </c>
      <c r="G893" s="17">
        <v>0</v>
      </c>
      <c r="I893" s="5" t="str">
        <f t="shared" si="198"/>
        <v/>
      </c>
      <c r="J893" s="5" t="str">
        <f t="shared" si="199"/>
        <v/>
      </c>
      <c r="K893" s="5" t="str">
        <f t="shared" si="200"/>
        <v/>
      </c>
      <c r="L893" s="5" t="str">
        <f t="shared" si="201"/>
        <v/>
      </c>
      <c r="M893" s="5">
        <f t="shared" si="206"/>
        <v>1</v>
      </c>
      <c r="N893" s="5">
        <f t="shared" si="202"/>
        <v>0</v>
      </c>
      <c r="O893" s="5">
        <f t="shared" si="203"/>
        <v>0</v>
      </c>
      <c r="P893" s="5">
        <f t="shared" si="204"/>
        <v>0</v>
      </c>
      <c r="Q893" s="5">
        <f t="shared" si="207"/>
        <v>2</v>
      </c>
      <c r="S893" s="5" t="str">
        <f t="shared" si="205"/>
        <v/>
      </c>
    </row>
    <row r="894" spans="1:19" x14ac:dyDescent="0.25">
      <c r="A894" s="5" cm="1">
        <f t="array" ref="A894">ROUNDDOWN(
_xlfn.IFS(R894="Crafted",
L894*K894*M894*P894*S894,
R894="Inorganic",
L894*I894*M894*(N894+O894+P894)*Q894*S894,
R894="Organic",
L894*J894*M894*(N894+O894+P894)*S894,
TRUE,0),2)</f>
        <v>0</v>
      </c>
      <c r="B894" s="5" t="str">
        <f t="shared" si="197"/>
        <v/>
      </c>
      <c r="E894" s="17">
        <v>0</v>
      </c>
      <c r="F894" s="17">
        <v>0</v>
      </c>
      <c r="G894" s="17">
        <v>0</v>
      </c>
      <c r="I894" s="5" t="str">
        <f t="shared" si="198"/>
        <v/>
      </c>
      <c r="J894" s="5" t="str">
        <f t="shared" si="199"/>
        <v/>
      </c>
      <c r="K894" s="5" t="str">
        <f t="shared" si="200"/>
        <v/>
      </c>
      <c r="L894" s="5" t="str">
        <f t="shared" si="201"/>
        <v/>
      </c>
      <c r="M894" s="5">
        <f t="shared" si="206"/>
        <v>1</v>
      </c>
      <c r="N894" s="5">
        <f t="shared" si="202"/>
        <v>0</v>
      </c>
      <c r="O894" s="5">
        <f t="shared" si="203"/>
        <v>0</v>
      </c>
      <c r="P894" s="5">
        <f t="shared" si="204"/>
        <v>0</v>
      </c>
      <c r="Q894" s="5">
        <f t="shared" si="207"/>
        <v>2</v>
      </c>
      <c r="S894" s="5" t="str">
        <f t="shared" si="205"/>
        <v/>
      </c>
    </row>
    <row r="895" spans="1:19" x14ac:dyDescent="0.25">
      <c r="A895" s="5" cm="1">
        <f t="array" ref="A895">ROUNDDOWN(
_xlfn.IFS(R895="Crafted",
L895*K895*M895*P895*S895,
R895="Inorganic",
L895*I895*M895*(N895+O895+P895)*Q895*S895,
R895="Organic",
L895*J895*M895*(N895+O895+P895)*S895,
TRUE,0),2)</f>
        <v>0</v>
      </c>
      <c r="B895" s="5" t="str">
        <f t="shared" si="197"/>
        <v/>
      </c>
      <c r="E895" s="17">
        <v>0</v>
      </c>
      <c r="F895" s="17">
        <v>0</v>
      </c>
      <c r="G895" s="17">
        <v>0</v>
      </c>
      <c r="I895" s="5" t="str">
        <f t="shared" si="198"/>
        <v/>
      </c>
      <c r="J895" s="5" t="str">
        <f t="shared" si="199"/>
        <v/>
      </c>
      <c r="K895" s="5" t="str">
        <f t="shared" si="200"/>
        <v/>
      </c>
      <c r="L895" s="5" t="str">
        <f t="shared" si="201"/>
        <v/>
      </c>
      <c r="M895" s="5">
        <f t="shared" si="206"/>
        <v>1</v>
      </c>
      <c r="N895" s="5">
        <f t="shared" si="202"/>
        <v>0</v>
      </c>
      <c r="O895" s="5">
        <f t="shared" si="203"/>
        <v>0</v>
      </c>
      <c r="P895" s="5">
        <f t="shared" si="204"/>
        <v>0</v>
      </c>
      <c r="Q895" s="5">
        <f t="shared" si="207"/>
        <v>2</v>
      </c>
      <c r="S895" s="5" t="str">
        <f t="shared" si="205"/>
        <v/>
      </c>
    </row>
    <row r="896" spans="1:19" x14ac:dyDescent="0.25">
      <c r="A896" s="5" cm="1">
        <f t="array" ref="A896">ROUNDDOWN(
_xlfn.IFS(R896="Crafted",
L896*K896*M896*P896*S896,
R896="Inorganic",
L896*I896*M896*(N896+O896+P896)*Q896*S896,
R896="Organic",
L896*J896*M896*(N896+O896+P896)*S896,
TRUE,0),2)</f>
        <v>0</v>
      </c>
      <c r="B896" s="5" t="str">
        <f t="shared" si="197"/>
        <v/>
      </c>
      <c r="E896" s="17">
        <v>0</v>
      </c>
      <c r="F896" s="17">
        <v>0</v>
      </c>
      <c r="G896" s="17">
        <v>0</v>
      </c>
      <c r="I896" s="5" t="str">
        <f t="shared" si="198"/>
        <v/>
      </c>
      <c r="J896" s="5" t="str">
        <f t="shared" si="199"/>
        <v/>
      </c>
      <c r="K896" s="5" t="str">
        <f t="shared" si="200"/>
        <v/>
      </c>
      <c r="L896" s="5" t="str">
        <f t="shared" si="201"/>
        <v/>
      </c>
      <c r="M896" s="5">
        <f t="shared" si="206"/>
        <v>1</v>
      </c>
      <c r="N896" s="5">
        <f t="shared" si="202"/>
        <v>0</v>
      </c>
      <c r="O896" s="5">
        <f t="shared" si="203"/>
        <v>0</v>
      </c>
      <c r="P896" s="5">
        <f t="shared" si="204"/>
        <v>0</v>
      </c>
      <c r="Q896" s="5">
        <f t="shared" si="207"/>
        <v>2</v>
      </c>
      <c r="S896" s="5" t="str">
        <f t="shared" si="205"/>
        <v/>
      </c>
    </row>
    <row r="897" spans="1:19" x14ac:dyDescent="0.25">
      <c r="A897" s="5" cm="1">
        <f t="array" ref="A897">ROUNDDOWN(
_xlfn.IFS(R897="Crafted",
L897*K897*M897*P897*S897,
R897="Inorganic",
L897*I897*M897*(N897+O897+P897)*Q897*S897,
R897="Organic",
L897*J897*M897*(N897+O897+P897)*S897,
TRUE,0),2)</f>
        <v>0</v>
      </c>
      <c r="B897" s="5" t="str">
        <f t="shared" si="197"/>
        <v/>
      </c>
      <c r="E897" s="17">
        <v>0</v>
      </c>
      <c r="F897" s="17">
        <v>0</v>
      </c>
      <c r="G897" s="17">
        <v>0</v>
      </c>
      <c r="I897" s="5" t="str">
        <f t="shared" si="198"/>
        <v/>
      </c>
      <c r="J897" s="5" t="str">
        <f t="shared" si="199"/>
        <v/>
      </c>
      <c r="K897" s="5" t="str">
        <f t="shared" si="200"/>
        <v/>
      </c>
      <c r="L897" s="5" t="str">
        <f t="shared" si="201"/>
        <v/>
      </c>
      <c r="M897" s="5">
        <f t="shared" si="206"/>
        <v>1</v>
      </c>
      <c r="N897" s="5">
        <f t="shared" si="202"/>
        <v>0</v>
      </c>
      <c r="O897" s="5">
        <f t="shared" si="203"/>
        <v>0</v>
      </c>
      <c r="P897" s="5">
        <f t="shared" si="204"/>
        <v>0</v>
      </c>
      <c r="Q897" s="5">
        <f t="shared" si="207"/>
        <v>2</v>
      </c>
      <c r="S897" s="5" t="str">
        <f t="shared" si="205"/>
        <v/>
      </c>
    </row>
    <row r="898" spans="1:19" x14ac:dyDescent="0.25">
      <c r="A898" s="5" cm="1">
        <f t="array" ref="A898">ROUNDDOWN(
_xlfn.IFS(R898="Crafted",
L898*K898*M898*P898*S898,
R898="Inorganic",
L898*I898*M898*(N898+O898+P898)*Q898*S898,
R898="Organic",
L898*J898*M898*(N898+O898+P898)*S898,
TRUE,0),2)</f>
        <v>0</v>
      </c>
      <c r="B898" s="5" t="str">
        <f t="shared" si="197"/>
        <v/>
      </c>
      <c r="E898" s="17">
        <v>0</v>
      </c>
      <c r="F898" s="17">
        <v>0</v>
      </c>
      <c r="G898" s="17">
        <v>0</v>
      </c>
      <c r="I898" s="5" t="str">
        <f t="shared" si="198"/>
        <v/>
      </c>
      <c r="J898" s="5" t="str">
        <f t="shared" si="199"/>
        <v/>
      </c>
      <c r="K898" s="5" t="str">
        <f t="shared" si="200"/>
        <v/>
      </c>
      <c r="L898" s="5" t="str">
        <f t="shared" si="201"/>
        <v/>
      </c>
      <c r="M898" s="5">
        <f t="shared" si="206"/>
        <v>1</v>
      </c>
      <c r="N898" s="5">
        <f t="shared" si="202"/>
        <v>0</v>
      </c>
      <c r="O898" s="5">
        <f t="shared" si="203"/>
        <v>0</v>
      </c>
      <c r="P898" s="5">
        <f t="shared" si="204"/>
        <v>0</v>
      </c>
      <c r="Q898" s="5">
        <f t="shared" si="207"/>
        <v>2</v>
      </c>
      <c r="S898" s="5" t="str">
        <f t="shared" si="205"/>
        <v/>
      </c>
    </row>
    <row r="899" spans="1:19" x14ac:dyDescent="0.25">
      <c r="A899" s="5" cm="1">
        <f t="array" ref="A899">ROUNDDOWN(
_xlfn.IFS(R899="Crafted",
L899*K899*M899*P899*S899,
R899="Inorganic",
L899*I899*M899*(N899+O899+P899)*Q899*S899,
R899="Organic",
L899*J899*M899*(N899+O899+P899)*S899,
TRUE,0),2)</f>
        <v>0</v>
      </c>
      <c r="B899" s="5" t="str">
        <f t="shared" si="197"/>
        <v/>
      </c>
      <c r="E899" s="17">
        <v>0</v>
      </c>
      <c r="F899" s="17">
        <v>0</v>
      </c>
      <c r="G899" s="17">
        <v>0</v>
      </c>
      <c r="I899" s="5" t="str">
        <f t="shared" si="198"/>
        <v/>
      </c>
      <c r="J899" s="5" t="str">
        <f t="shared" si="199"/>
        <v/>
      </c>
      <c r="K899" s="5" t="str">
        <f t="shared" si="200"/>
        <v/>
      </c>
      <c r="L899" s="5" t="str">
        <f t="shared" si="201"/>
        <v/>
      </c>
      <c r="M899" s="5">
        <f t="shared" si="206"/>
        <v>1</v>
      </c>
      <c r="N899" s="5">
        <f t="shared" si="202"/>
        <v>0</v>
      </c>
      <c r="O899" s="5">
        <f t="shared" si="203"/>
        <v>0</v>
      </c>
      <c r="P899" s="5">
        <f t="shared" si="204"/>
        <v>0</v>
      </c>
      <c r="Q899" s="5">
        <f t="shared" si="207"/>
        <v>2</v>
      </c>
      <c r="S899" s="5" t="str">
        <f t="shared" si="205"/>
        <v/>
      </c>
    </row>
    <row r="900" spans="1:19" x14ac:dyDescent="0.25">
      <c r="A900" s="5" cm="1">
        <f t="array" ref="A900">ROUNDDOWN(
_xlfn.IFS(R900="Crafted",
L900*K900*M900*P900*S900,
R900="Inorganic",
L900*I900*M900*(N900+O900+P900)*Q900*S900,
R900="Organic",
L900*J900*M900*(N900+O900+P900)*S900,
TRUE,0),2)</f>
        <v>0</v>
      </c>
      <c r="B900" s="5" t="str">
        <f t="shared" ref="B900:B963" si="208">IF(D900="","",VLOOKUP(D900,resource_list,7,FALSE))</f>
        <v/>
      </c>
      <c r="E900" s="17">
        <v>0</v>
      </c>
      <c r="F900" s="17">
        <v>0</v>
      </c>
      <c r="G900" s="17">
        <v>0</v>
      </c>
      <c r="I900" s="5" t="str">
        <f t="shared" ref="I900:I963" si="209">IF($C900="","",IF(VLOOKUP($C900,locations_outposts,5,FALSE)&gt;0, 1.1^VLOOKUP($C900,locations_outposts,5,FALSE),1))</f>
        <v/>
      </c>
      <c r="J900" s="5" t="str">
        <f t="shared" ref="J900:J963" si="210">IF($C900="","",IF(VLOOKUP($C900,locations_outposts,6,FALSE)&gt;0, 1.1^VLOOKUP($C900,locations_outposts,6,FALSE),1))</f>
        <v/>
      </c>
      <c r="K900" s="5" t="str">
        <f t="shared" ref="K900:K963" si="211">IF($C900="","",IF(VLOOKUP($C900,locations_outposts,7,FALSE)&gt;0, 1.1^VLOOKUP($C900,locations_outposts,7,FALSE),1))</f>
        <v/>
      </c>
      <c r="L900" s="5" t="str">
        <f t="shared" ref="L900:L963" si="212">IF($C900="","",IF(VLOOKUP($C900,locations_outposts,8,FALSE)&gt;0, 1.05^VLOOKUP($C900,locations_outposts,8,FALSE),1))</f>
        <v/>
      </c>
      <c r="M900" s="5">
        <f t="shared" si="206"/>
        <v>1</v>
      </c>
      <c r="N900" s="5">
        <f t="shared" ref="N900:N963" si="213">IF(D900="",0,VLOOKUP(D900,resource_list,2,FALSE)*E900)</f>
        <v>0</v>
      </c>
      <c r="O900" s="5">
        <f t="shared" ref="O900:O963" si="214">IF(D900="",0,VLOOKUP(D900,resource_list,3,FALSE)*F900)</f>
        <v>0</v>
      </c>
      <c r="P900" s="5">
        <f t="shared" ref="P900:P963" si="215">IF(D900="",0,VLOOKUP(D900,resource_list,4,FALSE)*G900)</f>
        <v>0</v>
      </c>
      <c r="Q900" s="5">
        <f t="shared" si="207"/>
        <v>2</v>
      </c>
      <c r="S900" s="5" t="str">
        <f t="shared" ref="S900:S963" si="216">IF(C900="", "",  IF(VLOOKUP(C900,locations_outposts,9,FALSE)="No", 1, 1.1))</f>
        <v/>
      </c>
    </row>
    <row r="901" spans="1:19" x14ac:dyDescent="0.25">
      <c r="A901" s="5" cm="1">
        <f t="array" ref="A901">ROUNDDOWN(
_xlfn.IFS(R901="Crafted",
L901*K901*M901*P901*S901,
R901="Inorganic",
L901*I901*M901*(N901+O901+P901)*Q901*S901,
R901="Organic",
L901*J901*M901*(N901+O901+P901)*S901,
TRUE,0),2)</f>
        <v>0</v>
      </c>
      <c r="B901" s="5" t="str">
        <f t="shared" si="208"/>
        <v/>
      </c>
      <c r="E901" s="17">
        <v>0</v>
      </c>
      <c r="F901" s="17">
        <v>0</v>
      </c>
      <c r="G901" s="17">
        <v>0</v>
      </c>
      <c r="I901" s="5" t="str">
        <f t="shared" si="209"/>
        <v/>
      </c>
      <c r="J901" s="5" t="str">
        <f t="shared" si="210"/>
        <v/>
      </c>
      <c r="K901" s="5" t="str">
        <f t="shared" si="211"/>
        <v/>
      </c>
      <c r="L901" s="5" t="str">
        <f t="shared" si="212"/>
        <v/>
      </c>
      <c r="M901" s="5">
        <f t="shared" si="206"/>
        <v>1</v>
      </c>
      <c r="N901" s="5">
        <f t="shared" si="213"/>
        <v>0</v>
      </c>
      <c r="O901" s="5">
        <f t="shared" si="214"/>
        <v>0</v>
      </c>
      <c r="P901" s="5">
        <f t="shared" si="215"/>
        <v>0</v>
      </c>
      <c r="Q901" s="5">
        <f t="shared" si="207"/>
        <v>2</v>
      </c>
      <c r="S901" s="5" t="str">
        <f t="shared" si="216"/>
        <v/>
      </c>
    </row>
    <row r="902" spans="1:19" x14ac:dyDescent="0.25">
      <c r="A902" s="5" cm="1">
        <f t="array" ref="A902">ROUNDDOWN(
_xlfn.IFS(R902="Crafted",
L902*K902*M902*P902*S902,
R902="Inorganic",
L902*I902*M902*(N902+O902+P902)*Q902*S902,
R902="Organic",
L902*J902*M902*(N902+O902+P902)*S902,
TRUE,0),2)</f>
        <v>0</v>
      </c>
      <c r="B902" s="5" t="str">
        <f t="shared" si="208"/>
        <v/>
      </c>
      <c r="E902" s="17">
        <v>0</v>
      </c>
      <c r="F902" s="17">
        <v>0</v>
      </c>
      <c r="G902" s="17">
        <v>0</v>
      </c>
      <c r="I902" s="5" t="str">
        <f t="shared" si="209"/>
        <v/>
      </c>
      <c r="J902" s="5" t="str">
        <f t="shared" si="210"/>
        <v/>
      </c>
      <c r="K902" s="5" t="str">
        <f t="shared" si="211"/>
        <v/>
      </c>
      <c r="L902" s="5" t="str">
        <f t="shared" si="212"/>
        <v/>
      </c>
      <c r="M902" s="5">
        <f t="shared" si="206"/>
        <v>1</v>
      </c>
      <c r="N902" s="5">
        <f t="shared" si="213"/>
        <v>0</v>
      </c>
      <c r="O902" s="5">
        <f t="shared" si="214"/>
        <v>0</v>
      </c>
      <c r="P902" s="5">
        <f t="shared" si="215"/>
        <v>0</v>
      </c>
      <c r="Q902" s="5">
        <f t="shared" si="207"/>
        <v>2</v>
      </c>
      <c r="S902" s="5" t="str">
        <f t="shared" si="216"/>
        <v/>
      </c>
    </row>
    <row r="903" spans="1:19" x14ac:dyDescent="0.25">
      <c r="A903" s="5" cm="1">
        <f t="array" ref="A903">ROUNDDOWN(
_xlfn.IFS(R903="Crafted",
L903*K903*M903*P903*S903,
R903="Inorganic",
L903*I903*M903*(N903+O903+P903)*Q903*S903,
R903="Organic",
L903*J903*M903*(N903+O903+P903)*S903,
TRUE,0),2)</f>
        <v>0</v>
      </c>
      <c r="B903" s="5" t="str">
        <f t="shared" si="208"/>
        <v/>
      </c>
      <c r="E903" s="17">
        <v>0</v>
      </c>
      <c r="F903" s="17">
        <v>0</v>
      </c>
      <c r="G903" s="17">
        <v>0</v>
      </c>
      <c r="I903" s="5" t="str">
        <f t="shared" si="209"/>
        <v/>
      </c>
      <c r="J903" s="5" t="str">
        <f t="shared" si="210"/>
        <v/>
      </c>
      <c r="K903" s="5" t="str">
        <f t="shared" si="211"/>
        <v/>
      </c>
      <c r="L903" s="5" t="str">
        <f t="shared" si="212"/>
        <v/>
      </c>
      <c r="M903" s="5">
        <f t="shared" si="206"/>
        <v>1</v>
      </c>
      <c r="N903" s="5">
        <f t="shared" si="213"/>
        <v>0</v>
      </c>
      <c r="O903" s="5">
        <f t="shared" si="214"/>
        <v>0</v>
      </c>
      <c r="P903" s="5">
        <f t="shared" si="215"/>
        <v>0</v>
      </c>
      <c r="Q903" s="5">
        <f t="shared" si="207"/>
        <v>2</v>
      </c>
      <c r="S903" s="5" t="str">
        <f t="shared" si="216"/>
        <v/>
      </c>
    </row>
    <row r="904" spans="1:19" x14ac:dyDescent="0.25">
      <c r="A904" s="5" cm="1">
        <f t="array" ref="A904">ROUNDDOWN(
_xlfn.IFS(R904="Crafted",
L904*K904*M904*P904*S904,
R904="Inorganic",
L904*I904*M904*(N904+O904+P904)*Q904*S904,
R904="Organic",
L904*J904*M904*(N904+O904+P904)*S904,
TRUE,0),2)</f>
        <v>0</v>
      </c>
      <c r="B904" s="5" t="str">
        <f t="shared" si="208"/>
        <v/>
      </c>
      <c r="E904" s="17">
        <v>0</v>
      </c>
      <c r="F904" s="17">
        <v>0</v>
      </c>
      <c r="G904" s="17">
        <v>0</v>
      </c>
      <c r="I904" s="5" t="str">
        <f t="shared" si="209"/>
        <v/>
      </c>
      <c r="J904" s="5" t="str">
        <f t="shared" si="210"/>
        <v/>
      </c>
      <c r="K904" s="5" t="str">
        <f t="shared" si="211"/>
        <v/>
      </c>
      <c r="L904" s="5" t="str">
        <f t="shared" si="212"/>
        <v/>
      </c>
      <c r="M904" s="5">
        <f t="shared" si="206"/>
        <v>1</v>
      </c>
      <c r="N904" s="5">
        <f t="shared" si="213"/>
        <v>0</v>
      </c>
      <c r="O904" s="5">
        <f t="shared" si="214"/>
        <v>0</v>
      </c>
      <c r="P904" s="5">
        <f t="shared" si="215"/>
        <v>0</v>
      </c>
      <c r="Q904" s="5">
        <f t="shared" si="207"/>
        <v>2</v>
      </c>
      <c r="S904" s="5" t="str">
        <f t="shared" si="216"/>
        <v/>
      </c>
    </row>
    <row r="905" spans="1:19" x14ac:dyDescent="0.25">
      <c r="A905" s="5" cm="1">
        <f t="array" ref="A905">ROUNDDOWN(
_xlfn.IFS(R905="Crafted",
L905*K905*M905*P905*S905,
R905="Inorganic",
L905*I905*M905*(N905+O905+P905)*Q905*S905,
R905="Organic",
L905*J905*M905*(N905+O905+P905)*S905,
TRUE,0),2)</f>
        <v>0</v>
      </c>
      <c r="B905" s="5" t="str">
        <f t="shared" si="208"/>
        <v/>
      </c>
      <c r="E905" s="17">
        <v>0</v>
      </c>
      <c r="F905" s="17">
        <v>0</v>
      </c>
      <c r="G905" s="17">
        <v>0</v>
      </c>
      <c r="I905" s="5" t="str">
        <f t="shared" si="209"/>
        <v/>
      </c>
      <c r="J905" s="5" t="str">
        <f t="shared" si="210"/>
        <v/>
      </c>
      <c r="K905" s="5" t="str">
        <f t="shared" si="211"/>
        <v/>
      </c>
      <c r="L905" s="5" t="str">
        <f t="shared" si="212"/>
        <v/>
      </c>
      <c r="M905" s="5">
        <f t="shared" si="206"/>
        <v>1</v>
      </c>
      <c r="N905" s="5">
        <f t="shared" si="213"/>
        <v>0</v>
      </c>
      <c r="O905" s="5">
        <f t="shared" si="214"/>
        <v>0</v>
      </c>
      <c r="P905" s="5">
        <f t="shared" si="215"/>
        <v>0</v>
      </c>
      <c r="Q905" s="5">
        <f t="shared" si="207"/>
        <v>2</v>
      </c>
      <c r="S905" s="5" t="str">
        <f t="shared" si="216"/>
        <v/>
      </c>
    </row>
    <row r="906" spans="1:19" x14ac:dyDescent="0.25">
      <c r="A906" s="5" cm="1">
        <f t="array" ref="A906">ROUNDDOWN(
_xlfn.IFS(R906="Crafted",
L906*K906*M906*P906*S906,
R906="Inorganic",
L906*I906*M906*(N906+O906+P906)*Q906*S906,
R906="Organic",
L906*J906*M906*(N906+O906+P906)*S906,
TRUE,0),2)</f>
        <v>0</v>
      </c>
      <c r="B906" s="5" t="str">
        <f t="shared" si="208"/>
        <v/>
      </c>
      <c r="E906" s="17">
        <v>0</v>
      </c>
      <c r="F906" s="17">
        <v>0</v>
      </c>
      <c r="G906" s="17">
        <v>0</v>
      </c>
      <c r="I906" s="5" t="str">
        <f t="shared" si="209"/>
        <v/>
      </c>
      <c r="J906" s="5" t="str">
        <f t="shared" si="210"/>
        <v/>
      </c>
      <c r="K906" s="5" t="str">
        <f t="shared" si="211"/>
        <v/>
      </c>
      <c r="L906" s="5" t="str">
        <f t="shared" si="212"/>
        <v/>
      </c>
      <c r="M906" s="5">
        <f t="shared" si="206"/>
        <v>1</v>
      </c>
      <c r="N906" s="5">
        <f t="shared" si="213"/>
        <v>0</v>
      </c>
      <c r="O906" s="5">
        <f t="shared" si="214"/>
        <v>0</v>
      </c>
      <c r="P906" s="5">
        <f t="shared" si="215"/>
        <v>0</v>
      </c>
      <c r="Q906" s="5">
        <f t="shared" si="207"/>
        <v>2</v>
      </c>
      <c r="S906" s="5" t="str">
        <f t="shared" si="216"/>
        <v/>
      </c>
    </row>
    <row r="907" spans="1:19" x14ac:dyDescent="0.25">
      <c r="A907" s="5" cm="1">
        <f t="array" ref="A907">ROUNDDOWN(
_xlfn.IFS(R907="Crafted",
L907*K907*M907*P907*S907,
R907="Inorganic",
L907*I907*M907*(N907+O907+P907)*Q907*S907,
R907="Organic",
L907*J907*M907*(N907+O907+P907)*S907,
TRUE,0),2)</f>
        <v>0</v>
      </c>
      <c r="B907" s="5" t="str">
        <f t="shared" si="208"/>
        <v/>
      </c>
      <c r="E907" s="17">
        <v>0</v>
      </c>
      <c r="F907" s="17">
        <v>0</v>
      </c>
      <c r="G907" s="17">
        <v>0</v>
      </c>
      <c r="I907" s="5" t="str">
        <f t="shared" si="209"/>
        <v/>
      </c>
      <c r="J907" s="5" t="str">
        <f t="shared" si="210"/>
        <v/>
      </c>
      <c r="K907" s="5" t="str">
        <f t="shared" si="211"/>
        <v/>
      </c>
      <c r="L907" s="5" t="str">
        <f t="shared" si="212"/>
        <v/>
      </c>
      <c r="M907" s="5">
        <f t="shared" si="206"/>
        <v>1</v>
      </c>
      <c r="N907" s="5">
        <f t="shared" si="213"/>
        <v>0</v>
      </c>
      <c r="O907" s="5">
        <f t="shared" si="214"/>
        <v>0</v>
      </c>
      <c r="P907" s="5">
        <f t="shared" si="215"/>
        <v>0</v>
      </c>
      <c r="Q907" s="5">
        <f t="shared" si="207"/>
        <v>2</v>
      </c>
      <c r="S907" s="5" t="str">
        <f t="shared" si="216"/>
        <v/>
      </c>
    </row>
    <row r="908" spans="1:19" x14ac:dyDescent="0.25">
      <c r="A908" s="5" cm="1">
        <f t="array" ref="A908">ROUNDDOWN(
_xlfn.IFS(R908="Crafted",
L908*K908*M908*P908*S908,
R908="Inorganic",
L908*I908*M908*(N908+O908+P908)*Q908*S908,
R908="Organic",
L908*J908*M908*(N908+O908+P908)*S908,
TRUE,0),2)</f>
        <v>0</v>
      </c>
      <c r="B908" s="5" t="str">
        <f t="shared" si="208"/>
        <v/>
      </c>
      <c r="E908" s="17">
        <v>0</v>
      </c>
      <c r="F908" s="17">
        <v>0</v>
      </c>
      <c r="G908" s="17">
        <v>0</v>
      </c>
      <c r="I908" s="5" t="str">
        <f t="shared" si="209"/>
        <v/>
      </c>
      <c r="J908" s="5" t="str">
        <f t="shared" si="210"/>
        <v/>
      </c>
      <c r="K908" s="5" t="str">
        <f t="shared" si="211"/>
        <v/>
      </c>
      <c r="L908" s="5" t="str">
        <f t="shared" si="212"/>
        <v/>
      </c>
      <c r="M908" s="5">
        <f t="shared" si="206"/>
        <v>1</v>
      </c>
      <c r="N908" s="5">
        <f t="shared" si="213"/>
        <v>0</v>
      </c>
      <c r="O908" s="5">
        <f t="shared" si="214"/>
        <v>0</v>
      </c>
      <c r="P908" s="5">
        <f t="shared" si="215"/>
        <v>0</v>
      </c>
      <c r="Q908" s="5">
        <f t="shared" si="207"/>
        <v>2</v>
      </c>
      <c r="S908" s="5" t="str">
        <f t="shared" si="216"/>
        <v/>
      </c>
    </row>
    <row r="909" spans="1:19" x14ac:dyDescent="0.25">
      <c r="A909" s="5" cm="1">
        <f t="array" ref="A909">ROUNDDOWN(
_xlfn.IFS(R909="Crafted",
L909*K909*M909*P909*S909,
R909="Inorganic",
L909*I909*M909*(N909+O909+P909)*Q909*S909,
R909="Organic",
L909*J909*M909*(N909+O909+P909)*S909,
TRUE,0),2)</f>
        <v>0</v>
      </c>
      <c r="B909" s="5" t="str">
        <f t="shared" si="208"/>
        <v/>
      </c>
      <c r="E909" s="17">
        <v>0</v>
      </c>
      <c r="F909" s="17">
        <v>0</v>
      </c>
      <c r="G909" s="17">
        <v>0</v>
      </c>
      <c r="I909" s="5" t="str">
        <f t="shared" si="209"/>
        <v/>
      </c>
      <c r="J909" s="5" t="str">
        <f t="shared" si="210"/>
        <v/>
      </c>
      <c r="K909" s="5" t="str">
        <f t="shared" si="211"/>
        <v/>
      </c>
      <c r="L909" s="5" t="str">
        <f t="shared" si="212"/>
        <v/>
      </c>
      <c r="M909" s="5">
        <f t="shared" si="206"/>
        <v>1</v>
      </c>
      <c r="N909" s="5">
        <f t="shared" si="213"/>
        <v>0</v>
      </c>
      <c r="O909" s="5">
        <f t="shared" si="214"/>
        <v>0</v>
      </c>
      <c r="P909" s="5">
        <f t="shared" si="215"/>
        <v>0</v>
      </c>
      <c r="Q909" s="5">
        <f t="shared" si="207"/>
        <v>2</v>
      </c>
      <c r="S909" s="5" t="str">
        <f t="shared" si="216"/>
        <v/>
      </c>
    </row>
    <row r="910" spans="1:19" x14ac:dyDescent="0.25">
      <c r="A910" s="5" cm="1">
        <f t="array" ref="A910">ROUNDDOWN(
_xlfn.IFS(R910="Crafted",
L910*K910*M910*P910*S910,
R910="Inorganic",
L910*I910*M910*(N910+O910+P910)*Q910*S910,
R910="Organic",
L910*J910*M910*(N910+O910+P910)*S910,
TRUE,0),2)</f>
        <v>0</v>
      </c>
      <c r="B910" s="5" t="str">
        <f t="shared" si="208"/>
        <v/>
      </c>
      <c r="E910" s="17">
        <v>0</v>
      </c>
      <c r="F910" s="17">
        <v>0</v>
      </c>
      <c r="G910" s="17">
        <v>0</v>
      </c>
      <c r="I910" s="5" t="str">
        <f t="shared" si="209"/>
        <v/>
      </c>
      <c r="J910" s="5" t="str">
        <f t="shared" si="210"/>
        <v/>
      </c>
      <c r="K910" s="5" t="str">
        <f t="shared" si="211"/>
        <v/>
      </c>
      <c r="L910" s="5" t="str">
        <f t="shared" si="212"/>
        <v/>
      </c>
      <c r="M910" s="5">
        <f t="shared" si="206"/>
        <v>1</v>
      </c>
      <c r="N910" s="5">
        <f t="shared" si="213"/>
        <v>0</v>
      </c>
      <c r="O910" s="5">
        <f t="shared" si="214"/>
        <v>0</v>
      </c>
      <c r="P910" s="5">
        <f t="shared" si="215"/>
        <v>0</v>
      </c>
      <c r="Q910" s="5">
        <f t="shared" si="207"/>
        <v>2</v>
      </c>
      <c r="S910" s="5" t="str">
        <f t="shared" si="216"/>
        <v/>
      </c>
    </row>
    <row r="911" spans="1:19" x14ac:dyDescent="0.25">
      <c r="A911" s="5" cm="1">
        <f t="array" ref="A911">ROUNDDOWN(
_xlfn.IFS(R911="Crafted",
L911*K911*M911*P911*S911,
R911="Inorganic",
L911*I911*M911*(N911+O911+P911)*Q911*S911,
R911="Organic",
L911*J911*M911*(N911+O911+P911)*S911,
TRUE,0),2)</f>
        <v>0</v>
      </c>
      <c r="B911" s="5" t="str">
        <f t="shared" si="208"/>
        <v/>
      </c>
      <c r="E911" s="17">
        <v>0</v>
      </c>
      <c r="F911" s="17">
        <v>0</v>
      </c>
      <c r="G911" s="17">
        <v>0</v>
      </c>
      <c r="I911" s="5" t="str">
        <f t="shared" si="209"/>
        <v/>
      </c>
      <c r="J911" s="5" t="str">
        <f t="shared" si="210"/>
        <v/>
      </c>
      <c r="K911" s="5" t="str">
        <f t="shared" si="211"/>
        <v/>
      </c>
      <c r="L911" s="5" t="str">
        <f t="shared" si="212"/>
        <v/>
      </c>
      <c r="M911" s="5">
        <f t="shared" si="206"/>
        <v>1</v>
      </c>
      <c r="N911" s="5">
        <f t="shared" si="213"/>
        <v>0</v>
      </c>
      <c r="O911" s="5">
        <f t="shared" si="214"/>
        <v>0</v>
      </c>
      <c r="P911" s="5">
        <f t="shared" si="215"/>
        <v>0</v>
      </c>
      <c r="Q911" s="5">
        <f t="shared" si="207"/>
        <v>2</v>
      </c>
      <c r="S911" s="5" t="str">
        <f t="shared" si="216"/>
        <v/>
      </c>
    </row>
    <row r="912" spans="1:19" x14ac:dyDescent="0.25">
      <c r="A912" s="5" cm="1">
        <f t="array" ref="A912">ROUNDDOWN(
_xlfn.IFS(R912="Crafted",
L912*K912*M912*P912*S912,
R912="Inorganic",
L912*I912*M912*(N912+O912+P912)*Q912*S912,
R912="Organic",
L912*J912*M912*(N912+O912+P912)*S912,
TRUE,0),2)</f>
        <v>0</v>
      </c>
      <c r="B912" s="5" t="str">
        <f t="shared" si="208"/>
        <v/>
      </c>
      <c r="E912" s="17">
        <v>0</v>
      </c>
      <c r="F912" s="17">
        <v>0</v>
      </c>
      <c r="G912" s="17">
        <v>0</v>
      </c>
      <c r="I912" s="5" t="str">
        <f t="shared" si="209"/>
        <v/>
      </c>
      <c r="J912" s="5" t="str">
        <f t="shared" si="210"/>
        <v/>
      </c>
      <c r="K912" s="5" t="str">
        <f t="shared" si="211"/>
        <v/>
      </c>
      <c r="L912" s="5" t="str">
        <f t="shared" si="212"/>
        <v/>
      </c>
      <c r="M912" s="5">
        <f t="shared" si="206"/>
        <v>1</v>
      </c>
      <c r="N912" s="5">
        <f t="shared" si="213"/>
        <v>0</v>
      </c>
      <c r="O912" s="5">
        <f t="shared" si="214"/>
        <v>0</v>
      </c>
      <c r="P912" s="5">
        <f t="shared" si="215"/>
        <v>0</v>
      </c>
      <c r="Q912" s="5">
        <f t="shared" si="207"/>
        <v>2</v>
      </c>
      <c r="S912" s="5" t="str">
        <f t="shared" si="216"/>
        <v/>
      </c>
    </row>
    <row r="913" spans="1:19" x14ac:dyDescent="0.25">
      <c r="A913" s="5" cm="1">
        <f t="array" ref="A913">ROUNDDOWN(
_xlfn.IFS(R913="Crafted",
L913*K913*M913*P913*S913,
R913="Inorganic",
L913*I913*M913*(N913+O913+P913)*Q913*S913,
R913="Organic",
L913*J913*M913*(N913+O913+P913)*S913,
TRUE,0),2)</f>
        <v>0</v>
      </c>
      <c r="B913" s="5" t="str">
        <f t="shared" si="208"/>
        <v/>
      </c>
      <c r="E913" s="17">
        <v>0</v>
      </c>
      <c r="F913" s="17">
        <v>0</v>
      </c>
      <c r="G913" s="17">
        <v>0</v>
      </c>
      <c r="I913" s="5" t="str">
        <f t="shared" si="209"/>
        <v/>
      </c>
      <c r="J913" s="5" t="str">
        <f t="shared" si="210"/>
        <v/>
      </c>
      <c r="K913" s="5" t="str">
        <f t="shared" si="211"/>
        <v/>
      </c>
      <c r="L913" s="5" t="str">
        <f t="shared" si="212"/>
        <v/>
      </c>
      <c r="M913" s="5">
        <f t="shared" si="206"/>
        <v>1</v>
      </c>
      <c r="N913" s="5">
        <f t="shared" si="213"/>
        <v>0</v>
      </c>
      <c r="O913" s="5">
        <f t="shared" si="214"/>
        <v>0</v>
      </c>
      <c r="P913" s="5">
        <f t="shared" si="215"/>
        <v>0</v>
      </c>
      <c r="Q913" s="5">
        <f t="shared" si="207"/>
        <v>2</v>
      </c>
      <c r="S913" s="5" t="str">
        <f t="shared" si="216"/>
        <v/>
      </c>
    </row>
    <row r="914" spans="1:19" x14ac:dyDescent="0.25">
      <c r="A914" s="5" cm="1">
        <f t="array" ref="A914">ROUNDDOWN(
_xlfn.IFS(R914="Crafted",
L914*K914*M914*P914*S914,
R914="Inorganic",
L914*I914*M914*(N914+O914+P914)*Q914*S914,
R914="Organic",
L914*J914*M914*(N914+O914+P914)*S914,
TRUE,0),2)</f>
        <v>0</v>
      </c>
      <c r="B914" s="5" t="str">
        <f t="shared" si="208"/>
        <v/>
      </c>
      <c r="E914" s="17">
        <v>0</v>
      </c>
      <c r="F914" s="17">
        <v>0</v>
      </c>
      <c r="G914" s="17">
        <v>0</v>
      </c>
      <c r="I914" s="5" t="str">
        <f t="shared" si="209"/>
        <v/>
      </c>
      <c r="J914" s="5" t="str">
        <f t="shared" si="210"/>
        <v/>
      </c>
      <c r="K914" s="5" t="str">
        <f t="shared" si="211"/>
        <v/>
      </c>
      <c r="L914" s="5" t="str">
        <f t="shared" si="212"/>
        <v/>
      </c>
      <c r="M914" s="5">
        <f t="shared" si="206"/>
        <v>1</v>
      </c>
      <c r="N914" s="5">
        <f t="shared" si="213"/>
        <v>0</v>
      </c>
      <c r="O914" s="5">
        <f t="shared" si="214"/>
        <v>0</v>
      </c>
      <c r="P914" s="5">
        <f t="shared" si="215"/>
        <v>0</v>
      </c>
      <c r="Q914" s="5">
        <f t="shared" si="207"/>
        <v>2</v>
      </c>
      <c r="S914" s="5" t="str">
        <f t="shared" si="216"/>
        <v/>
      </c>
    </row>
    <row r="915" spans="1:19" x14ac:dyDescent="0.25">
      <c r="A915" s="5" cm="1">
        <f t="array" ref="A915">ROUNDDOWN(
_xlfn.IFS(R915="Crafted",
L915*K915*M915*P915*S915,
R915="Inorganic",
L915*I915*M915*(N915+O915+P915)*Q915*S915,
R915="Organic",
L915*J915*M915*(N915+O915+P915)*S915,
TRUE,0),2)</f>
        <v>0</v>
      </c>
      <c r="B915" s="5" t="str">
        <f t="shared" si="208"/>
        <v/>
      </c>
      <c r="E915" s="17">
        <v>0</v>
      </c>
      <c r="F915" s="17">
        <v>0</v>
      </c>
      <c r="G915" s="17">
        <v>0</v>
      </c>
      <c r="I915" s="5" t="str">
        <f t="shared" si="209"/>
        <v/>
      </c>
      <c r="J915" s="5" t="str">
        <f t="shared" si="210"/>
        <v/>
      </c>
      <c r="K915" s="5" t="str">
        <f t="shared" si="211"/>
        <v/>
      </c>
      <c r="L915" s="5" t="str">
        <f t="shared" si="212"/>
        <v/>
      </c>
      <c r="M915" s="5">
        <f t="shared" si="206"/>
        <v>1</v>
      </c>
      <c r="N915" s="5">
        <f t="shared" si="213"/>
        <v>0</v>
      </c>
      <c r="O915" s="5">
        <f t="shared" si="214"/>
        <v>0</v>
      </c>
      <c r="P915" s="5">
        <f t="shared" si="215"/>
        <v>0</v>
      </c>
      <c r="Q915" s="5">
        <f t="shared" si="207"/>
        <v>2</v>
      </c>
      <c r="S915" s="5" t="str">
        <f t="shared" si="216"/>
        <v/>
      </c>
    </row>
    <row r="916" spans="1:19" x14ac:dyDescent="0.25">
      <c r="A916" s="5" cm="1">
        <f t="array" ref="A916">ROUNDDOWN(
_xlfn.IFS(R916="Crafted",
L916*K916*M916*P916*S916,
R916="Inorganic",
L916*I916*M916*(N916+O916+P916)*Q916*S916,
R916="Organic",
L916*J916*M916*(N916+O916+P916)*S916,
TRUE,0),2)</f>
        <v>0</v>
      </c>
      <c r="B916" s="5" t="str">
        <f t="shared" si="208"/>
        <v/>
      </c>
      <c r="E916" s="17">
        <v>0</v>
      </c>
      <c r="F916" s="17">
        <v>0</v>
      </c>
      <c r="G916" s="17">
        <v>0</v>
      </c>
      <c r="I916" s="5" t="str">
        <f t="shared" si="209"/>
        <v/>
      </c>
      <c r="J916" s="5" t="str">
        <f t="shared" si="210"/>
        <v/>
      </c>
      <c r="K916" s="5" t="str">
        <f t="shared" si="211"/>
        <v/>
      </c>
      <c r="L916" s="5" t="str">
        <f t="shared" si="212"/>
        <v/>
      </c>
      <c r="M916" s="5">
        <f t="shared" si="206"/>
        <v>1</v>
      </c>
      <c r="N916" s="5">
        <f t="shared" si="213"/>
        <v>0</v>
      </c>
      <c r="O916" s="5">
        <f t="shared" si="214"/>
        <v>0</v>
      </c>
      <c r="P916" s="5">
        <f t="shared" si="215"/>
        <v>0</v>
      </c>
      <c r="Q916" s="5">
        <f t="shared" si="207"/>
        <v>2</v>
      </c>
      <c r="S916" s="5" t="str">
        <f t="shared" si="216"/>
        <v/>
      </c>
    </row>
    <row r="917" spans="1:19" x14ac:dyDescent="0.25">
      <c r="A917" s="5" cm="1">
        <f t="array" ref="A917">ROUNDDOWN(
_xlfn.IFS(R917="Crafted",
L917*K917*M917*P917*S917,
R917="Inorganic",
L917*I917*M917*(N917+O917+P917)*Q917*S917,
R917="Organic",
L917*J917*M917*(N917+O917+P917)*S917,
TRUE,0),2)</f>
        <v>0</v>
      </c>
      <c r="B917" s="5" t="str">
        <f t="shared" si="208"/>
        <v/>
      </c>
      <c r="E917" s="17">
        <v>0</v>
      </c>
      <c r="F917" s="17">
        <v>0</v>
      </c>
      <c r="G917" s="17">
        <v>0</v>
      </c>
      <c r="I917" s="5" t="str">
        <f t="shared" si="209"/>
        <v/>
      </c>
      <c r="J917" s="5" t="str">
        <f t="shared" si="210"/>
        <v/>
      </c>
      <c r="K917" s="5" t="str">
        <f t="shared" si="211"/>
        <v/>
      </c>
      <c r="L917" s="5" t="str">
        <f t="shared" si="212"/>
        <v/>
      </c>
      <c r="M917" s="5">
        <f t="shared" si="206"/>
        <v>1</v>
      </c>
      <c r="N917" s="5">
        <f t="shared" si="213"/>
        <v>0</v>
      </c>
      <c r="O917" s="5">
        <f t="shared" si="214"/>
        <v>0</v>
      </c>
      <c r="P917" s="5">
        <f t="shared" si="215"/>
        <v>0</v>
      </c>
      <c r="Q917" s="5">
        <f t="shared" si="207"/>
        <v>2</v>
      </c>
      <c r="S917" s="5" t="str">
        <f t="shared" si="216"/>
        <v/>
      </c>
    </row>
    <row r="918" spans="1:19" x14ac:dyDescent="0.25">
      <c r="A918" s="5" cm="1">
        <f t="array" ref="A918">ROUNDDOWN(
_xlfn.IFS(R918="Crafted",
L918*K918*M918*P918*S918,
R918="Inorganic",
L918*I918*M918*(N918+O918+P918)*Q918*S918,
R918="Organic",
L918*J918*M918*(N918+O918+P918)*S918,
TRUE,0),2)</f>
        <v>0</v>
      </c>
      <c r="B918" s="5" t="str">
        <f t="shared" si="208"/>
        <v/>
      </c>
      <c r="E918" s="17">
        <v>0</v>
      </c>
      <c r="F918" s="17">
        <v>0</v>
      </c>
      <c r="G918" s="17">
        <v>0</v>
      </c>
      <c r="I918" s="5" t="str">
        <f t="shared" si="209"/>
        <v/>
      </c>
      <c r="J918" s="5" t="str">
        <f t="shared" si="210"/>
        <v/>
      </c>
      <c r="K918" s="5" t="str">
        <f t="shared" si="211"/>
        <v/>
      </c>
      <c r="L918" s="5" t="str">
        <f t="shared" si="212"/>
        <v/>
      </c>
      <c r="M918" s="5">
        <f t="shared" si="206"/>
        <v>1</v>
      </c>
      <c r="N918" s="5">
        <f t="shared" si="213"/>
        <v>0</v>
      </c>
      <c r="O918" s="5">
        <f t="shared" si="214"/>
        <v>0</v>
      </c>
      <c r="P918" s="5">
        <f t="shared" si="215"/>
        <v>0</v>
      </c>
      <c r="Q918" s="5">
        <f t="shared" si="207"/>
        <v>2</v>
      </c>
      <c r="S918" s="5" t="str">
        <f t="shared" si="216"/>
        <v/>
      </c>
    </row>
    <row r="919" spans="1:19" x14ac:dyDescent="0.25">
      <c r="A919" s="5" cm="1">
        <f t="array" ref="A919">ROUNDDOWN(
_xlfn.IFS(R919="Crafted",
L919*K919*M919*P919*S919,
R919="Inorganic",
L919*I919*M919*(N919+O919+P919)*Q919*S919,
R919="Organic",
L919*J919*M919*(N919+O919+P919)*S919,
TRUE,0),2)</f>
        <v>0</v>
      </c>
      <c r="B919" s="5" t="str">
        <f t="shared" si="208"/>
        <v/>
      </c>
      <c r="E919" s="17">
        <v>0</v>
      </c>
      <c r="F919" s="17">
        <v>0</v>
      </c>
      <c r="G919" s="17">
        <v>0</v>
      </c>
      <c r="I919" s="5" t="str">
        <f t="shared" si="209"/>
        <v/>
      </c>
      <c r="J919" s="5" t="str">
        <f t="shared" si="210"/>
        <v/>
      </c>
      <c r="K919" s="5" t="str">
        <f t="shared" si="211"/>
        <v/>
      </c>
      <c r="L919" s="5" t="str">
        <f t="shared" si="212"/>
        <v/>
      </c>
      <c r="M919" s="5">
        <f t="shared" si="206"/>
        <v>1</v>
      </c>
      <c r="N919" s="5">
        <f t="shared" si="213"/>
        <v>0</v>
      </c>
      <c r="O919" s="5">
        <f t="shared" si="214"/>
        <v>0</v>
      </c>
      <c r="P919" s="5">
        <f t="shared" si="215"/>
        <v>0</v>
      </c>
      <c r="Q919" s="5">
        <f t="shared" si="207"/>
        <v>2</v>
      </c>
      <c r="S919" s="5" t="str">
        <f t="shared" si="216"/>
        <v/>
      </c>
    </row>
    <row r="920" spans="1:19" x14ac:dyDescent="0.25">
      <c r="A920" s="5" cm="1">
        <f t="array" ref="A920">ROUNDDOWN(
_xlfn.IFS(R920="Crafted",
L920*K920*M920*P920*S920,
R920="Inorganic",
L920*I920*M920*(N920+O920+P920)*Q920*S920,
R920="Organic",
L920*J920*M920*(N920+O920+P920)*S920,
TRUE,0),2)</f>
        <v>0</v>
      </c>
      <c r="B920" s="5" t="str">
        <f t="shared" si="208"/>
        <v/>
      </c>
      <c r="E920" s="17">
        <v>0</v>
      </c>
      <c r="F920" s="17">
        <v>0</v>
      </c>
      <c r="G920" s="17">
        <v>0</v>
      </c>
      <c r="I920" s="5" t="str">
        <f t="shared" si="209"/>
        <v/>
      </c>
      <c r="J920" s="5" t="str">
        <f t="shared" si="210"/>
        <v/>
      </c>
      <c r="K920" s="5" t="str">
        <f t="shared" si="211"/>
        <v/>
      </c>
      <c r="L920" s="5" t="str">
        <f t="shared" si="212"/>
        <v/>
      </c>
      <c r="M920" s="5">
        <f t="shared" si="206"/>
        <v>1</v>
      </c>
      <c r="N920" s="5">
        <f t="shared" si="213"/>
        <v>0</v>
      </c>
      <c r="O920" s="5">
        <f t="shared" si="214"/>
        <v>0</v>
      </c>
      <c r="P920" s="5">
        <f t="shared" si="215"/>
        <v>0</v>
      </c>
      <c r="Q920" s="5">
        <f t="shared" si="207"/>
        <v>2</v>
      </c>
      <c r="S920" s="5" t="str">
        <f t="shared" si="216"/>
        <v/>
      </c>
    </row>
    <row r="921" spans="1:19" x14ac:dyDescent="0.25">
      <c r="A921" s="5" cm="1">
        <f t="array" ref="A921">ROUNDDOWN(
_xlfn.IFS(R921="Crafted",
L921*K921*M921*P921*S921,
R921="Inorganic",
L921*I921*M921*(N921+O921+P921)*Q921*S921,
R921="Organic",
L921*J921*M921*(N921+O921+P921)*S921,
TRUE,0),2)</f>
        <v>0</v>
      </c>
      <c r="B921" s="5" t="str">
        <f t="shared" si="208"/>
        <v/>
      </c>
      <c r="E921" s="17">
        <v>0</v>
      </c>
      <c r="F921" s="17">
        <v>0</v>
      </c>
      <c r="G921" s="17">
        <v>0</v>
      </c>
      <c r="I921" s="5" t="str">
        <f t="shared" si="209"/>
        <v/>
      </c>
      <c r="J921" s="5" t="str">
        <f t="shared" si="210"/>
        <v/>
      </c>
      <c r="K921" s="5" t="str">
        <f t="shared" si="211"/>
        <v/>
      </c>
      <c r="L921" s="5" t="str">
        <f t="shared" si="212"/>
        <v/>
      </c>
      <c r="M921" s="5">
        <f t="shared" si="206"/>
        <v>1</v>
      </c>
      <c r="N921" s="5">
        <f t="shared" si="213"/>
        <v>0</v>
      </c>
      <c r="O921" s="5">
        <f t="shared" si="214"/>
        <v>0</v>
      </c>
      <c r="P921" s="5">
        <f t="shared" si="215"/>
        <v>0</v>
      </c>
      <c r="Q921" s="5">
        <f t="shared" si="207"/>
        <v>2</v>
      </c>
      <c r="S921" s="5" t="str">
        <f t="shared" si="216"/>
        <v/>
      </c>
    </row>
    <row r="922" spans="1:19" x14ac:dyDescent="0.25">
      <c r="A922" s="5" cm="1">
        <f t="array" ref="A922">ROUNDDOWN(
_xlfn.IFS(R922="Crafted",
L922*K922*M922*P922*S922,
R922="Inorganic",
L922*I922*M922*(N922+O922+P922)*Q922*S922,
R922="Organic",
L922*J922*M922*(N922+O922+P922)*S922,
TRUE,0),2)</f>
        <v>0</v>
      </c>
      <c r="B922" s="5" t="str">
        <f t="shared" si="208"/>
        <v/>
      </c>
      <c r="E922" s="17">
        <v>0</v>
      </c>
      <c r="F922" s="17">
        <v>0</v>
      </c>
      <c r="G922" s="17">
        <v>0</v>
      </c>
      <c r="I922" s="5" t="str">
        <f t="shared" si="209"/>
        <v/>
      </c>
      <c r="J922" s="5" t="str">
        <f t="shared" si="210"/>
        <v/>
      </c>
      <c r="K922" s="5" t="str">
        <f t="shared" si="211"/>
        <v/>
      </c>
      <c r="L922" s="5" t="str">
        <f t="shared" si="212"/>
        <v/>
      </c>
      <c r="M922" s="5">
        <f t="shared" si="206"/>
        <v>1</v>
      </c>
      <c r="N922" s="5">
        <f t="shared" si="213"/>
        <v>0</v>
      </c>
      <c r="O922" s="5">
        <f t="shared" si="214"/>
        <v>0</v>
      </c>
      <c r="P922" s="5">
        <f t="shared" si="215"/>
        <v>0</v>
      </c>
      <c r="Q922" s="5">
        <f t="shared" si="207"/>
        <v>2</v>
      </c>
      <c r="S922" s="5" t="str">
        <f t="shared" si="216"/>
        <v/>
      </c>
    </row>
    <row r="923" spans="1:19" x14ac:dyDescent="0.25">
      <c r="A923" s="5" cm="1">
        <f t="array" ref="A923">ROUNDDOWN(
_xlfn.IFS(R923="Crafted",
L923*K923*M923*P923*S923,
R923="Inorganic",
L923*I923*M923*(N923+O923+P923)*Q923*S923,
R923="Organic",
L923*J923*M923*(N923+O923+P923)*S923,
TRUE,0),2)</f>
        <v>0</v>
      </c>
      <c r="B923" s="5" t="str">
        <f t="shared" si="208"/>
        <v/>
      </c>
      <c r="E923" s="17">
        <v>0</v>
      </c>
      <c r="F923" s="17">
        <v>0</v>
      </c>
      <c r="G923" s="17">
        <v>0</v>
      </c>
      <c r="I923" s="5" t="str">
        <f t="shared" si="209"/>
        <v/>
      </c>
      <c r="J923" s="5" t="str">
        <f t="shared" si="210"/>
        <v/>
      </c>
      <c r="K923" s="5" t="str">
        <f t="shared" si="211"/>
        <v/>
      </c>
      <c r="L923" s="5" t="str">
        <f t="shared" si="212"/>
        <v/>
      </c>
      <c r="M923" s="5">
        <f t="shared" si="206"/>
        <v>1</v>
      </c>
      <c r="N923" s="5">
        <f t="shared" si="213"/>
        <v>0</v>
      </c>
      <c r="O923" s="5">
        <f t="shared" si="214"/>
        <v>0</v>
      </c>
      <c r="P923" s="5">
        <f t="shared" si="215"/>
        <v>0</v>
      </c>
      <c r="Q923" s="5">
        <f t="shared" si="207"/>
        <v>2</v>
      </c>
      <c r="S923" s="5" t="str">
        <f t="shared" si="216"/>
        <v/>
      </c>
    </row>
    <row r="924" spans="1:19" x14ac:dyDescent="0.25">
      <c r="A924" s="5" cm="1">
        <f t="array" ref="A924">ROUNDDOWN(
_xlfn.IFS(R924="Crafted",
L924*K924*M924*P924*S924,
R924="Inorganic",
L924*I924*M924*(N924+O924+P924)*Q924*S924,
R924="Organic",
L924*J924*M924*(N924+O924+P924)*S924,
TRUE,0),2)</f>
        <v>0</v>
      </c>
      <c r="B924" s="5" t="str">
        <f t="shared" si="208"/>
        <v/>
      </c>
      <c r="E924" s="17">
        <v>0</v>
      </c>
      <c r="F924" s="17">
        <v>0</v>
      </c>
      <c r="G924" s="17">
        <v>0</v>
      </c>
      <c r="I924" s="5" t="str">
        <f t="shared" si="209"/>
        <v/>
      </c>
      <c r="J924" s="5" t="str">
        <f t="shared" si="210"/>
        <v/>
      </c>
      <c r="K924" s="5" t="str">
        <f t="shared" si="211"/>
        <v/>
      </c>
      <c r="L924" s="5" t="str">
        <f t="shared" si="212"/>
        <v/>
      </c>
      <c r="M924" s="5">
        <f t="shared" si="206"/>
        <v>1</v>
      </c>
      <c r="N924" s="5">
        <f t="shared" si="213"/>
        <v>0</v>
      </c>
      <c r="O924" s="5">
        <f t="shared" si="214"/>
        <v>0</v>
      </c>
      <c r="P924" s="5">
        <f t="shared" si="215"/>
        <v>0</v>
      </c>
      <c r="Q924" s="5">
        <f t="shared" si="207"/>
        <v>2</v>
      </c>
      <c r="S924" s="5" t="str">
        <f t="shared" si="216"/>
        <v/>
      </c>
    </row>
    <row r="925" spans="1:19" x14ac:dyDescent="0.25">
      <c r="A925" s="5" cm="1">
        <f t="array" ref="A925">ROUNDDOWN(
_xlfn.IFS(R925="Crafted",
L925*K925*M925*P925*S925,
R925="Inorganic",
L925*I925*M925*(N925+O925+P925)*Q925*S925,
R925="Organic",
L925*J925*M925*(N925+O925+P925)*S925,
TRUE,0),2)</f>
        <v>0</v>
      </c>
      <c r="B925" s="5" t="str">
        <f t="shared" si="208"/>
        <v/>
      </c>
      <c r="E925" s="17">
        <v>0</v>
      </c>
      <c r="F925" s="17">
        <v>0</v>
      </c>
      <c r="G925" s="17">
        <v>0</v>
      </c>
      <c r="I925" s="5" t="str">
        <f t="shared" si="209"/>
        <v/>
      </c>
      <c r="J925" s="5" t="str">
        <f t="shared" si="210"/>
        <v/>
      </c>
      <c r="K925" s="5" t="str">
        <f t="shared" si="211"/>
        <v/>
      </c>
      <c r="L925" s="5" t="str">
        <f t="shared" si="212"/>
        <v/>
      </c>
      <c r="M925" s="5">
        <f t="shared" si="206"/>
        <v>1</v>
      </c>
      <c r="N925" s="5">
        <f t="shared" si="213"/>
        <v>0</v>
      </c>
      <c r="O925" s="5">
        <f t="shared" si="214"/>
        <v>0</v>
      </c>
      <c r="P925" s="5">
        <f t="shared" si="215"/>
        <v>0</v>
      </c>
      <c r="Q925" s="5">
        <f t="shared" si="207"/>
        <v>2</v>
      </c>
      <c r="S925" s="5" t="str">
        <f t="shared" si="216"/>
        <v/>
      </c>
    </row>
    <row r="926" spans="1:19" x14ac:dyDescent="0.25">
      <c r="A926" s="5" cm="1">
        <f t="array" ref="A926">ROUNDDOWN(
_xlfn.IFS(R926="Crafted",
L926*K926*M926*P926*S926,
R926="Inorganic",
L926*I926*M926*(N926+O926+P926)*Q926*S926,
R926="Organic",
L926*J926*M926*(N926+O926+P926)*S926,
TRUE,0),2)</f>
        <v>0</v>
      </c>
      <c r="B926" s="5" t="str">
        <f t="shared" si="208"/>
        <v/>
      </c>
      <c r="E926" s="17">
        <v>0</v>
      </c>
      <c r="F926" s="17">
        <v>0</v>
      </c>
      <c r="G926" s="17">
        <v>0</v>
      </c>
      <c r="I926" s="5" t="str">
        <f t="shared" si="209"/>
        <v/>
      </c>
      <c r="J926" s="5" t="str">
        <f t="shared" si="210"/>
        <v/>
      </c>
      <c r="K926" s="5" t="str">
        <f t="shared" si="211"/>
        <v/>
      </c>
      <c r="L926" s="5" t="str">
        <f t="shared" si="212"/>
        <v/>
      </c>
      <c r="M926" s="5">
        <f t="shared" si="206"/>
        <v>1</v>
      </c>
      <c r="N926" s="5">
        <f t="shared" si="213"/>
        <v>0</v>
      </c>
      <c r="O926" s="5">
        <f t="shared" si="214"/>
        <v>0</v>
      </c>
      <c r="P926" s="5">
        <f t="shared" si="215"/>
        <v>0</v>
      </c>
      <c r="Q926" s="5">
        <f t="shared" si="207"/>
        <v>2</v>
      </c>
      <c r="S926" s="5" t="str">
        <f t="shared" si="216"/>
        <v/>
      </c>
    </row>
    <row r="927" spans="1:19" x14ac:dyDescent="0.25">
      <c r="A927" s="5" cm="1">
        <f t="array" ref="A927">ROUNDDOWN(
_xlfn.IFS(R927="Crafted",
L927*K927*M927*P927*S927,
R927="Inorganic",
L927*I927*M927*(N927+O927+P927)*Q927*S927,
R927="Organic",
L927*J927*M927*(N927+O927+P927)*S927,
TRUE,0),2)</f>
        <v>0</v>
      </c>
      <c r="B927" s="5" t="str">
        <f t="shared" si="208"/>
        <v/>
      </c>
      <c r="E927" s="17">
        <v>0</v>
      </c>
      <c r="F927" s="17">
        <v>0</v>
      </c>
      <c r="G927" s="17">
        <v>0</v>
      </c>
      <c r="I927" s="5" t="str">
        <f t="shared" si="209"/>
        <v/>
      </c>
      <c r="J927" s="5" t="str">
        <f t="shared" si="210"/>
        <v/>
      </c>
      <c r="K927" s="5" t="str">
        <f t="shared" si="211"/>
        <v/>
      </c>
      <c r="L927" s="5" t="str">
        <f t="shared" si="212"/>
        <v/>
      </c>
      <c r="M927" s="5">
        <f t="shared" ref="M927:M990" si="217">IF($B$1="Yes",1.05,1)</f>
        <v>1</v>
      </c>
      <c r="N927" s="5">
        <f t="shared" si="213"/>
        <v>0</v>
      </c>
      <c r="O927" s="5">
        <f t="shared" si="214"/>
        <v>0</v>
      </c>
      <c r="P927" s="5">
        <f t="shared" si="215"/>
        <v>0</v>
      </c>
      <c r="Q927" s="5">
        <f t="shared" ref="Q927:Q990" si="218">IF($D$1="Yes",2,1)</f>
        <v>2</v>
      </c>
      <c r="S927" s="5" t="str">
        <f t="shared" si="216"/>
        <v/>
      </c>
    </row>
    <row r="928" spans="1:19" x14ac:dyDescent="0.25">
      <c r="A928" s="5" cm="1">
        <f t="array" ref="A928">ROUNDDOWN(
_xlfn.IFS(R928="Crafted",
L928*K928*M928*P928*S928,
R928="Inorganic",
L928*I928*M928*(N928+O928+P928)*Q928*S928,
R928="Organic",
L928*J928*M928*(N928+O928+P928)*S928,
TRUE,0),2)</f>
        <v>0</v>
      </c>
      <c r="B928" s="5" t="str">
        <f t="shared" si="208"/>
        <v/>
      </c>
      <c r="E928" s="17">
        <v>0</v>
      </c>
      <c r="F928" s="17">
        <v>0</v>
      </c>
      <c r="G928" s="17">
        <v>0</v>
      </c>
      <c r="I928" s="5" t="str">
        <f t="shared" si="209"/>
        <v/>
      </c>
      <c r="J928" s="5" t="str">
        <f t="shared" si="210"/>
        <v/>
      </c>
      <c r="K928" s="5" t="str">
        <f t="shared" si="211"/>
        <v/>
      </c>
      <c r="L928" s="5" t="str">
        <f t="shared" si="212"/>
        <v/>
      </c>
      <c r="M928" s="5">
        <f t="shared" si="217"/>
        <v>1</v>
      </c>
      <c r="N928" s="5">
        <f t="shared" si="213"/>
        <v>0</v>
      </c>
      <c r="O928" s="5">
        <f t="shared" si="214"/>
        <v>0</v>
      </c>
      <c r="P928" s="5">
        <f t="shared" si="215"/>
        <v>0</v>
      </c>
      <c r="Q928" s="5">
        <f t="shared" si="218"/>
        <v>2</v>
      </c>
      <c r="S928" s="5" t="str">
        <f t="shared" si="216"/>
        <v/>
      </c>
    </row>
    <row r="929" spans="1:19" x14ac:dyDescent="0.25">
      <c r="A929" s="5" cm="1">
        <f t="array" ref="A929">ROUNDDOWN(
_xlfn.IFS(R929="Crafted",
L929*K929*M929*P929*S929,
R929="Inorganic",
L929*I929*M929*(N929+O929+P929)*Q929*S929,
R929="Organic",
L929*J929*M929*(N929+O929+P929)*S929,
TRUE,0),2)</f>
        <v>0</v>
      </c>
      <c r="B929" s="5" t="str">
        <f t="shared" si="208"/>
        <v/>
      </c>
      <c r="E929" s="17">
        <v>0</v>
      </c>
      <c r="F929" s="17">
        <v>0</v>
      </c>
      <c r="G929" s="17">
        <v>0</v>
      </c>
      <c r="I929" s="5" t="str">
        <f t="shared" si="209"/>
        <v/>
      </c>
      <c r="J929" s="5" t="str">
        <f t="shared" si="210"/>
        <v/>
      </c>
      <c r="K929" s="5" t="str">
        <f t="shared" si="211"/>
        <v/>
      </c>
      <c r="L929" s="5" t="str">
        <f t="shared" si="212"/>
        <v/>
      </c>
      <c r="M929" s="5">
        <f t="shared" si="217"/>
        <v>1</v>
      </c>
      <c r="N929" s="5">
        <f t="shared" si="213"/>
        <v>0</v>
      </c>
      <c r="O929" s="5">
        <f t="shared" si="214"/>
        <v>0</v>
      </c>
      <c r="P929" s="5">
        <f t="shared" si="215"/>
        <v>0</v>
      </c>
      <c r="Q929" s="5">
        <f t="shared" si="218"/>
        <v>2</v>
      </c>
      <c r="S929" s="5" t="str">
        <f t="shared" si="216"/>
        <v/>
      </c>
    </row>
    <row r="930" spans="1:19" x14ac:dyDescent="0.25">
      <c r="A930" s="5" cm="1">
        <f t="array" ref="A930">ROUNDDOWN(
_xlfn.IFS(R930="Crafted",
L930*K930*M930*P930*S930,
R930="Inorganic",
L930*I930*M930*(N930+O930+P930)*Q930*S930,
R930="Organic",
L930*J930*M930*(N930+O930+P930)*S930,
TRUE,0),2)</f>
        <v>0</v>
      </c>
      <c r="B930" s="5" t="str">
        <f t="shared" si="208"/>
        <v/>
      </c>
      <c r="E930" s="17">
        <v>0</v>
      </c>
      <c r="F930" s="17">
        <v>0</v>
      </c>
      <c r="G930" s="17">
        <v>0</v>
      </c>
      <c r="I930" s="5" t="str">
        <f t="shared" si="209"/>
        <v/>
      </c>
      <c r="J930" s="5" t="str">
        <f t="shared" si="210"/>
        <v/>
      </c>
      <c r="K930" s="5" t="str">
        <f t="shared" si="211"/>
        <v/>
      </c>
      <c r="L930" s="5" t="str">
        <f t="shared" si="212"/>
        <v/>
      </c>
      <c r="M930" s="5">
        <f t="shared" si="217"/>
        <v>1</v>
      </c>
      <c r="N930" s="5">
        <f t="shared" si="213"/>
        <v>0</v>
      </c>
      <c r="O930" s="5">
        <f t="shared" si="214"/>
        <v>0</v>
      </c>
      <c r="P930" s="5">
        <f t="shared" si="215"/>
        <v>0</v>
      </c>
      <c r="Q930" s="5">
        <f t="shared" si="218"/>
        <v>2</v>
      </c>
      <c r="S930" s="5" t="str">
        <f t="shared" si="216"/>
        <v/>
      </c>
    </row>
    <row r="931" spans="1:19" x14ac:dyDescent="0.25">
      <c r="A931" s="5" cm="1">
        <f t="array" ref="A931">ROUNDDOWN(
_xlfn.IFS(R931="Crafted",
L931*K931*M931*P931*S931,
R931="Inorganic",
L931*I931*M931*(N931+O931+P931)*Q931*S931,
R931="Organic",
L931*J931*M931*(N931+O931+P931)*S931,
TRUE,0),2)</f>
        <v>0</v>
      </c>
      <c r="B931" s="5" t="str">
        <f t="shared" si="208"/>
        <v/>
      </c>
      <c r="E931" s="17">
        <v>0</v>
      </c>
      <c r="F931" s="17">
        <v>0</v>
      </c>
      <c r="G931" s="17">
        <v>0</v>
      </c>
      <c r="I931" s="5" t="str">
        <f t="shared" si="209"/>
        <v/>
      </c>
      <c r="J931" s="5" t="str">
        <f t="shared" si="210"/>
        <v/>
      </c>
      <c r="K931" s="5" t="str">
        <f t="shared" si="211"/>
        <v/>
      </c>
      <c r="L931" s="5" t="str">
        <f t="shared" si="212"/>
        <v/>
      </c>
      <c r="M931" s="5">
        <f t="shared" si="217"/>
        <v>1</v>
      </c>
      <c r="N931" s="5">
        <f t="shared" si="213"/>
        <v>0</v>
      </c>
      <c r="O931" s="5">
        <f t="shared" si="214"/>
        <v>0</v>
      </c>
      <c r="P931" s="5">
        <f t="shared" si="215"/>
        <v>0</v>
      </c>
      <c r="Q931" s="5">
        <f t="shared" si="218"/>
        <v>2</v>
      </c>
      <c r="S931" s="5" t="str">
        <f t="shared" si="216"/>
        <v/>
      </c>
    </row>
    <row r="932" spans="1:19" x14ac:dyDescent="0.25">
      <c r="A932" s="5" cm="1">
        <f t="array" ref="A932">ROUNDDOWN(
_xlfn.IFS(R932="Crafted",
L932*K932*M932*P932*S932,
R932="Inorganic",
L932*I932*M932*(N932+O932+P932)*Q932*S932,
R932="Organic",
L932*J932*M932*(N932+O932+P932)*S932,
TRUE,0),2)</f>
        <v>0</v>
      </c>
      <c r="B932" s="5" t="str">
        <f t="shared" si="208"/>
        <v/>
      </c>
      <c r="E932" s="17">
        <v>0</v>
      </c>
      <c r="F932" s="17">
        <v>0</v>
      </c>
      <c r="G932" s="17">
        <v>0</v>
      </c>
      <c r="I932" s="5" t="str">
        <f t="shared" si="209"/>
        <v/>
      </c>
      <c r="J932" s="5" t="str">
        <f t="shared" si="210"/>
        <v/>
      </c>
      <c r="K932" s="5" t="str">
        <f t="shared" si="211"/>
        <v/>
      </c>
      <c r="L932" s="5" t="str">
        <f t="shared" si="212"/>
        <v/>
      </c>
      <c r="M932" s="5">
        <f t="shared" si="217"/>
        <v>1</v>
      </c>
      <c r="N932" s="5">
        <f t="shared" si="213"/>
        <v>0</v>
      </c>
      <c r="O932" s="5">
        <f t="shared" si="214"/>
        <v>0</v>
      </c>
      <c r="P932" s="5">
        <f t="shared" si="215"/>
        <v>0</v>
      </c>
      <c r="Q932" s="5">
        <f t="shared" si="218"/>
        <v>2</v>
      </c>
      <c r="S932" s="5" t="str">
        <f t="shared" si="216"/>
        <v/>
      </c>
    </row>
    <row r="933" spans="1:19" x14ac:dyDescent="0.25">
      <c r="A933" s="5" cm="1">
        <f t="array" ref="A933">ROUNDDOWN(
_xlfn.IFS(R933="Crafted",
L933*K933*M933*P933*S933,
R933="Inorganic",
L933*I933*M933*(N933+O933+P933)*Q933*S933,
R933="Organic",
L933*J933*M933*(N933+O933+P933)*S933,
TRUE,0),2)</f>
        <v>0</v>
      </c>
      <c r="B933" s="5" t="str">
        <f t="shared" si="208"/>
        <v/>
      </c>
      <c r="E933" s="17">
        <v>0</v>
      </c>
      <c r="F933" s="17">
        <v>0</v>
      </c>
      <c r="G933" s="17">
        <v>0</v>
      </c>
      <c r="I933" s="5" t="str">
        <f t="shared" si="209"/>
        <v/>
      </c>
      <c r="J933" s="5" t="str">
        <f t="shared" si="210"/>
        <v/>
      </c>
      <c r="K933" s="5" t="str">
        <f t="shared" si="211"/>
        <v/>
      </c>
      <c r="L933" s="5" t="str">
        <f t="shared" si="212"/>
        <v/>
      </c>
      <c r="M933" s="5">
        <f t="shared" si="217"/>
        <v>1</v>
      </c>
      <c r="N933" s="5">
        <f t="shared" si="213"/>
        <v>0</v>
      </c>
      <c r="O933" s="5">
        <f t="shared" si="214"/>
        <v>0</v>
      </c>
      <c r="P933" s="5">
        <f t="shared" si="215"/>
        <v>0</v>
      </c>
      <c r="Q933" s="5">
        <f t="shared" si="218"/>
        <v>2</v>
      </c>
      <c r="S933" s="5" t="str">
        <f t="shared" si="216"/>
        <v/>
      </c>
    </row>
    <row r="934" spans="1:19" x14ac:dyDescent="0.25">
      <c r="A934" s="5" cm="1">
        <f t="array" ref="A934">ROUNDDOWN(
_xlfn.IFS(R934="Crafted",
L934*K934*M934*P934*S934,
R934="Inorganic",
L934*I934*M934*(N934+O934+P934)*Q934*S934,
R934="Organic",
L934*J934*M934*(N934+O934+P934)*S934,
TRUE,0),2)</f>
        <v>0</v>
      </c>
      <c r="B934" s="5" t="str">
        <f t="shared" si="208"/>
        <v/>
      </c>
      <c r="E934" s="17">
        <v>0</v>
      </c>
      <c r="F934" s="17">
        <v>0</v>
      </c>
      <c r="G934" s="17">
        <v>0</v>
      </c>
      <c r="I934" s="5" t="str">
        <f t="shared" si="209"/>
        <v/>
      </c>
      <c r="J934" s="5" t="str">
        <f t="shared" si="210"/>
        <v/>
      </c>
      <c r="K934" s="5" t="str">
        <f t="shared" si="211"/>
        <v/>
      </c>
      <c r="L934" s="5" t="str">
        <f t="shared" si="212"/>
        <v/>
      </c>
      <c r="M934" s="5">
        <f t="shared" si="217"/>
        <v>1</v>
      </c>
      <c r="N934" s="5">
        <f t="shared" si="213"/>
        <v>0</v>
      </c>
      <c r="O934" s="5">
        <f t="shared" si="214"/>
        <v>0</v>
      </c>
      <c r="P934" s="5">
        <f t="shared" si="215"/>
        <v>0</v>
      </c>
      <c r="Q934" s="5">
        <f t="shared" si="218"/>
        <v>2</v>
      </c>
      <c r="S934" s="5" t="str">
        <f t="shared" si="216"/>
        <v/>
      </c>
    </row>
    <row r="935" spans="1:19" x14ac:dyDescent="0.25">
      <c r="A935" s="5" cm="1">
        <f t="array" ref="A935">ROUNDDOWN(
_xlfn.IFS(R935="Crafted",
L935*K935*M935*P935*S935,
R935="Inorganic",
L935*I935*M935*(N935+O935+P935)*Q935*S935,
R935="Organic",
L935*J935*M935*(N935+O935+P935)*S935,
TRUE,0),2)</f>
        <v>0</v>
      </c>
      <c r="B935" s="5" t="str">
        <f t="shared" si="208"/>
        <v/>
      </c>
      <c r="E935" s="17">
        <v>0</v>
      </c>
      <c r="F935" s="17">
        <v>0</v>
      </c>
      <c r="G935" s="17">
        <v>0</v>
      </c>
      <c r="I935" s="5" t="str">
        <f t="shared" si="209"/>
        <v/>
      </c>
      <c r="J935" s="5" t="str">
        <f t="shared" si="210"/>
        <v/>
      </c>
      <c r="K935" s="5" t="str">
        <f t="shared" si="211"/>
        <v/>
      </c>
      <c r="L935" s="5" t="str">
        <f t="shared" si="212"/>
        <v/>
      </c>
      <c r="M935" s="5">
        <f t="shared" si="217"/>
        <v>1</v>
      </c>
      <c r="N935" s="5">
        <f t="shared" si="213"/>
        <v>0</v>
      </c>
      <c r="O935" s="5">
        <f t="shared" si="214"/>
        <v>0</v>
      </c>
      <c r="P935" s="5">
        <f t="shared" si="215"/>
        <v>0</v>
      </c>
      <c r="Q935" s="5">
        <f t="shared" si="218"/>
        <v>2</v>
      </c>
      <c r="S935" s="5" t="str">
        <f t="shared" si="216"/>
        <v/>
      </c>
    </row>
    <row r="936" spans="1:19" x14ac:dyDescent="0.25">
      <c r="A936" s="5" cm="1">
        <f t="array" ref="A936">ROUNDDOWN(
_xlfn.IFS(R936="Crafted",
L936*K936*M936*P936*S936,
R936="Inorganic",
L936*I936*M936*(N936+O936+P936)*Q936*S936,
R936="Organic",
L936*J936*M936*(N936+O936+P936)*S936,
TRUE,0),2)</f>
        <v>0</v>
      </c>
      <c r="B936" s="5" t="str">
        <f t="shared" si="208"/>
        <v/>
      </c>
      <c r="E936" s="17">
        <v>0</v>
      </c>
      <c r="F936" s="17">
        <v>0</v>
      </c>
      <c r="G936" s="17">
        <v>0</v>
      </c>
      <c r="I936" s="5" t="str">
        <f t="shared" si="209"/>
        <v/>
      </c>
      <c r="J936" s="5" t="str">
        <f t="shared" si="210"/>
        <v/>
      </c>
      <c r="K936" s="5" t="str">
        <f t="shared" si="211"/>
        <v/>
      </c>
      <c r="L936" s="5" t="str">
        <f t="shared" si="212"/>
        <v/>
      </c>
      <c r="M936" s="5">
        <f t="shared" si="217"/>
        <v>1</v>
      </c>
      <c r="N936" s="5">
        <f t="shared" si="213"/>
        <v>0</v>
      </c>
      <c r="O936" s="5">
        <f t="shared" si="214"/>
        <v>0</v>
      </c>
      <c r="P936" s="5">
        <f t="shared" si="215"/>
        <v>0</v>
      </c>
      <c r="Q936" s="5">
        <f t="shared" si="218"/>
        <v>2</v>
      </c>
      <c r="S936" s="5" t="str">
        <f t="shared" si="216"/>
        <v/>
      </c>
    </row>
    <row r="937" spans="1:19" x14ac:dyDescent="0.25">
      <c r="A937" s="5" cm="1">
        <f t="array" ref="A937">ROUNDDOWN(
_xlfn.IFS(R937="Crafted",
L937*K937*M937*P937*S937,
R937="Inorganic",
L937*I937*M937*(N937+O937+P937)*Q937*S937,
R937="Organic",
L937*J937*M937*(N937+O937+P937)*S937,
TRUE,0),2)</f>
        <v>0</v>
      </c>
      <c r="B937" s="5" t="str">
        <f t="shared" si="208"/>
        <v/>
      </c>
      <c r="E937" s="17">
        <v>0</v>
      </c>
      <c r="F937" s="17">
        <v>0</v>
      </c>
      <c r="G937" s="17">
        <v>0</v>
      </c>
      <c r="I937" s="5" t="str">
        <f t="shared" si="209"/>
        <v/>
      </c>
      <c r="J937" s="5" t="str">
        <f t="shared" si="210"/>
        <v/>
      </c>
      <c r="K937" s="5" t="str">
        <f t="shared" si="211"/>
        <v/>
      </c>
      <c r="L937" s="5" t="str">
        <f t="shared" si="212"/>
        <v/>
      </c>
      <c r="M937" s="5">
        <f t="shared" si="217"/>
        <v>1</v>
      </c>
      <c r="N937" s="5">
        <f t="shared" si="213"/>
        <v>0</v>
      </c>
      <c r="O937" s="5">
        <f t="shared" si="214"/>
        <v>0</v>
      </c>
      <c r="P937" s="5">
        <f t="shared" si="215"/>
        <v>0</v>
      </c>
      <c r="Q937" s="5">
        <f t="shared" si="218"/>
        <v>2</v>
      </c>
      <c r="S937" s="5" t="str">
        <f t="shared" si="216"/>
        <v/>
      </c>
    </row>
    <row r="938" spans="1:19" x14ac:dyDescent="0.25">
      <c r="A938" s="5" cm="1">
        <f t="array" ref="A938">ROUNDDOWN(
_xlfn.IFS(R938="Crafted",
L938*K938*M938*P938*S938,
R938="Inorganic",
L938*I938*M938*(N938+O938+P938)*Q938*S938,
R938="Organic",
L938*J938*M938*(N938+O938+P938)*S938,
TRUE,0),2)</f>
        <v>0</v>
      </c>
      <c r="B938" s="5" t="str">
        <f t="shared" si="208"/>
        <v/>
      </c>
      <c r="E938" s="17">
        <v>0</v>
      </c>
      <c r="F938" s="17">
        <v>0</v>
      </c>
      <c r="G938" s="17">
        <v>0</v>
      </c>
      <c r="I938" s="5" t="str">
        <f t="shared" si="209"/>
        <v/>
      </c>
      <c r="J938" s="5" t="str">
        <f t="shared" si="210"/>
        <v/>
      </c>
      <c r="K938" s="5" t="str">
        <f t="shared" si="211"/>
        <v/>
      </c>
      <c r="L938" s="5" t="str">
        <f t="shared" si="212"/>
        <v/>
      </c>
      <c r="M938" s="5">
        <f t="shared" si="217"/>
        <v>1</v>
      </c>
      <c r="N938" s="5">
        <f t="shared" si="213"/>
        <v>0</v>
      </c>
      <c r="O938" s="5">
        <f t="shared" si="214"/>
        <v>0</v>
      </c>
      <c r="P938" s="5">
        <f t="shared" si="215"/>
        <v>0</v>
      </c>
      <c r="Q938" s="5">
        <f t="shared" si="218"/>
        <v>2</v>
      </c>
      <c r="S938" s="5" t="str">
        <f t="shared" si="216"/>
        <v/>
      </c>
    </row>
    <row r="939" spans="1:19" x14ac:dyDescent="0.25">
      <c r="A939" s="5" cm="1">
        <f t="array" ref="A939">ROUNDDOWN(
_xlfn.IFS(R939="Crafted",
L939*K939*M939*P939*S939,
R939="Inorganic",
L939*I939*M939*(N939+O939+P939)*Q939*S939,
R939="Organic",
L939*J939*M939*(N939+O939+P939)*S939,
TRUE,0),2)</f>
        <v>0</v>
      </c>
      <c r="B939" s="5" t="str">
        <f t="shared" si="208"/>
        <v/>
      </c>
      <c r="E939" s="17">
        <v>0</v>
      </c>
      <c r="F939" s="17">
        <v>0</v>
      </c>
      <c r="G939" s="17">
        <v>0</v>
      </c>
      <c r="I939" s="5" t="str">
        <f t="shared" si="209"/>
        <v/>
      </c>
      <c r="J939" s="5" t="str">
        <f t="shared" si="210"/>
        <v/>
      </c>
      <c r="K939" s="5" t="str">
        <f t="shared" si="211"/>
        <v/>
      </c>
      <c r="L939" s="5" t="str">
        <f t="shared" si="212"/>
        <v/>
      </c>
      <c r="M939" s="5">
        <f t="shared" si="217"/>
        <v>1</v>
      </c>
      <c r="N939" s="5">
        <f t="shared" si="213"/>
        <v>0</v>
      </c>
      <c r="O939" s="5">
        <f t="shared" si="214"/>
        <v>0</v>
      </c>
      <c r="P939" s="5">
        <f t="shared" si="215"/>
        <v>0</v>
      </c>
      <c r="Q939" s="5">
        <f t="shared" si="218"/>
        <v>2</v>
      </c>
      <c r="S939" s="5" t="str">
        <f t="shared" si="216"/>
        <v/>
      </c>
    </row>
    <row r="940" spans="1:19" x14ac:dyDescent="0.25">
      <c r="A940" s="5" cm="1">
        <f t="array" ref="A940">ROUNDDOWN(
_xlfn.IFS(R940="Crafted",
L940*K940*M940*P940*S940,
R940="Inorganic",
L940*I940*M940*(N940+O940+P940)*Q940*S940,
R940="Organic",
L940*J940*M940*(N940+O940+P940)*S940,
TRUE,0),2)</f>
        <v>0</v>
      </c>
      <c r="B940" s="5" t="str">
        <f t="shared" si="208"/>
        <v/>
      </c>
      <c r="E940" s="17">
        <v>0</v>
      </c>
      <c r="F940" s="17">
        <v>0</v>
      </c>
      <c r="G940" s="17">
        <v>0</v>
      </c>
      <c r="I940" s="5" t="str">
        <f t="shared" si="209"/>
        <v/>
      </c>
      <c r="J940" s="5" t="str">
        <f t="shared" si="210"/>
        <v/>
      </c>
      <c r="K940" s="5" t="str">
        <f t="shared" si="211"/>
        <v/>
      </c>
      <c r="L940" s="5" t="str">
        <f t="shared" si="212"/>
        <v/>
      </c>
      <c r="M940" s="5">
        <f t="shared" si="217"/>
        <v>1</v>
      </c>
      <c r="N940" s="5">
        <f t="shared" si="213"/>
        <v>0</v>
      </c>
      <c r="O940" s="5">
        <f t="shared" si="214"/>
        <v>0</v>
      </c>
      <c r="P940" s="5">
        <f t="shared" si="215"/>
        <v>0</v>
      </c>
      <c r="Q940" s="5">
        <f t="shared" si="218"/>
        <v>2</v>
      </c>
      <c r="S940" s="5" t="str">
        <f t="shared" si="216"/>
        <v/>
      </c>
    </row>
    <row r="941" spans="1:19" x14ac:dyDescent="0.25">
      <c r="A941" s="5" cm="1">
        <f t="array" ref="A941">ROUNDDOWN(
_xlfn.IFS(R941="Crafted",
L941*K941*M941*P941*S941,
R941="Inorganic",
L941*I941*M941*(N941+O941+P941)*Q941*S941,
R941="Organic",
L941*J941*M941*(N941+O941+P941)*S941,
TRUE,0),2)</f>
        <v>0</v>
      </c>
      <c r="B941" s="5" t="str">
        <f t="shared" si="208"/>
        <v/>
      </c>
      <c r="E941" s="17">
        <v>0</v>
      </c>
      <c r="F941" s="17">
        <v>0</v>
      </c>
      <c r="G941" s="17">
        <v>0</v>
      </c>
      <c r="I941" s="5" t="str">
        <f t="shared" si="209"/>
        <v/>
      </c>
      <c r="J941" s="5" t="str">
        <f t="shared" si="210"/>
        <v/>
      </c>
      <c r="K941" s="5" t="str">
        <f t="shared" si="211"/>
        <v/>
      </c>
      <c r="L941" s="5" t="str">
        <f t="shared" si="212"/>
        <v/>
      </c>
      <c r="M941" s="5">
        <f t="shared" si="217"/>
        <v>1</v>
      </c>
      <c r="N941" s="5">
        <f t="shared" si="213"/>
        <v>0</v>
      </c>
      <c r="O941" s="5">
        <f t="shared" si="214"/>
        <v>0</v>
      </c>
      <c r="P941" s="5">
        <f t="shared" si="215"/>
        <v>0</v>
      </c>
      <c r="Q941" s="5">
        <f t="shared" si="218"/>
        <v>2</v>
      </c>
      <c r="S941" s="5" t="str">
        <f t="shared" si="216"/>
        <v/>
      </c>
    </row>
    <row r="942" spans="1:19" x14ac:dyDescent="0.25">
      <c r="A942" s="5" cm="1">
        <f t="array" ref="A942">ROUNDDOWN(
_xlfn.IFS(R942="Crafted",
L942*K942*M942*P942*S942,
R942="Inorganic",
L942*I942*M942*(N942+O942+P942)*Q942*S942,
R942="Organic",
L942*J942*M942*(N942+O942+P942)*S942,
TRUE,0),2)</f>
        <v>0</v>
      </c>
      <c r="B942" s="5" t="str">
        <f t="shared" si="208"/>
        <v/>
      </c>
      <c r="E942" s="17">
        <v>0</v>
      </c>
      <c r="F942" s="17">
        <v>0</v>
      </c>
      <c r="G942" s="17">
        <v>0</v>
      </c>
      <c r="I942" s="5" t="str">
        <f t="shared" si="209"/>
        <v/>
      </c>
      <c r="J942" s="5" t="str">
        <f t="shared" si="210"/>
        <v/>
      </c>
      <c r="K942" s="5" t="str">
        <f t="shared" si="211"/>
        <v/>
      </c>
      <c r="L942" s="5" t="str">
        <f t="shared" si="212"/>
        <v/>
      </c>
      <c r="M942" s="5">
        <f t="shared" si="217"/>
        <v>1</v>
      </c>
      <c r="N942" s="5">
        <f t="shared" si="213"/>
        <v>0</v>
      </c>
      <c r="O942" s="5">
        <f t="shared" si="214"/>
        <v>0</v>
      </c>
      <c r="P942" s="5">
        <f t="shared" si="215"/>
        <v>0</v>
      </c>
      <c r="Q942" s="5">
        <f t="shared" si="218"/>
        <v>2</v>
      </c>
      <c r="S942" s="5" t="str">
        <f t="shared" si="216"/>
        <v/>
      </c>
    </row>
    <row r="943" spans="1:19" x14ac:dyDescent="0.25">
      <c r="A943" s="5" cm="1">
        <f t="array" ref="A943">ROUNDDOWN(
_xlfn.IFS(R943="Crafted",
L943*K943*M943*P943*S943,
R943="Inorganic",
L943*I943*M943*(N943+O943+P943)*Q943*S943,
R943="Organic",
L943*J943*M943*(N943+O943+P943)*S943,
TRUE,0),2)</f>
        <v>0</v>
      </c>
      <c r="B943" s="5" t="str">
        <f t="shared" si="208"/>
        <v/>
      </c>
      <c r="E943" s="17">
        <v>0</v>
      </c>
      <c r="F943" s="17">
        <v>0</v>
      </c>
      <c r="G943" s="17">
        <v>0</v>
      </c>
      <c r="I943" s="5" t="str">
        <f t="shared" si="209"/>
        <v/>
      </c>
      <c r="J943" s="5" t="str">
        <f t="shared" si="210"/>
        <v/>
      </c>
      <c r="K943" s="5" t="str">
        <f t="shared" si="211"/>
        <v/>
      </c>
      <c r="L943" s="5" t="str">
        <f t="shared" si="212"/>
        <v/>
      </c>
      <c r="M943" s="5">
        <f t="shared" si="217"/>
        <v>1</v>
      </c>
      <c r="N943" s="5">
        <f t="shared" si="213"/>
        <v>0</v>
      </c>
      <c r="O943" s="5">
        <f t="shared" si="214"/>
        <v>0</v>
      </c>
      <c r="P943" s="5">
        <f t="shared" si="215"/>
        <v>0</v>
      </c>
      <c r="Q943" s="5">
        <f t="shared" si="218"/>
        <v>2</v>
      </c>
      <c r="S943" s="5" t="str">
        <f t="shared" si="216"/>
        <v/>
      </c>
    </row>
    <row r="944" spans="1:19" x14ac:dyDescent="0.25">
      <c r="A944" s="5" cm="1">
        <f t="array" ref="A944">ROUNDDOWN(
_xlfn.IFS(R944="Crafted",
L944*K944*M944*P944*S944,
R944="Inorganic",
L944*I944*M944*(N944+O944+P944)*Q944*S944,
R944="Organic",
L944*J944*M944*(N944+O944+P944)*S944,
TRUE,0),2)</f>
        <v>0</v>
      </c>
      <c r="B944" s="5" t="str">
        <f t="shared" si="208"/>
        <v/>
      </c>
      <c r="E944" s="17">
        <v>0</v>
      </c>
      <c r="F944" s="17">
        <v>0</v>
      </c>
      <c r="G944" s="17">
        <v>0</v>
      </c>
      <c r="I944" s="5" t="str">
        <f t="shared" si="209"/>
        <v/>
      </c>
      <c r="J944" s="5" t="str">
        <f t="shared" si="210"/>
        <v/>
      </c>
      <c r="K944" s="5" t="str">
        <f t="shared" si="211"/>
        <v/>
      </c>
      <c r="L944" s="5" t="str">
        <f t="shared" si="212"/>
        <v/>
      </c>
      <c r="M944" s="5">
        <f t="shared" si="217"/>
        <v>1</v>
      </c>
      <c r="N944" s="5">
        <f t="shared" si="213"/>
        <v>0</v>
      </c>
      <c r="O944" s="5">
        <f t="shared" si="214"/>
        <v>0</v>
      </c>
      <c r="P944" s="5">
        <f t="shared" si="215"/>
        <v>0</v>
      </c>
      <c r="Q944" s="5">
        <f t="shared" si="218"/>
        <v>2</v>
      </c>
      <c r="S944" s="5" t="str">
        <f t="shared" si="216"/>
        <v/>
      </c>
    </row>
    <row r="945" spans="1:19" x14ac:dyDescent="0.25">
      <c r="A945" s="5" cm="1">
        <f t="array" ref="A945">ROUNDDOWN(
_xlfn.IFS(R945="Crafted",
L945*K945*M945*P945*S945,
R945="Inorganic",
L945*I945*M945*(N945+O945+P945)*Q945*S945,
R945="Organic",
L945*J945*M945*(N945+O945+P945)*S945,
TRUE,0),2)</f>
        <v>0</v>
      </c>
      <c r="B945" s="5" t="str">
        <f t="shared" si="208"/>
        <v/>
      </c>
      <c r="E945" s="17">
        <v>0</v>
      </c>
      <c r="F945" s="17">
        <v>0</v>
      </c>
      <c r="G945" s="17">
        <v>0</v>
      </c>
      <c r="I945" s="5" t="str">
        <f t="shared" si="209"/>
        <v/>
      </c>
      <c r="J945" s="5" t="str">
        <f t="shared" si="210"/>
        <v/>
      </c>
      <c r="K945" s="5" t="str">
        <f t="shared" si="211"/>
        <v/>
      </c>
      <c r="L945" s="5" t="str">
        <f t="shared" si="212"/>
        <v/>
      </c>
      <c r="M945" s="5">
        <f t="shared" si="217"/>
        <v>1</v>
      </c>
      <c r="N945" s="5">
        <f t="shared" si="213"/>
        <v>0</v>
      </c>
      <c r="O945" s="5">
        <f t="shared" si="214"/>
        <v>0</v>
      </c>
      <c r="P945" s="5">
        <f t="shared" si="215"/>
        <v>0</v>
      </c>
      <c r="Q945" s="5">
        <f t="shared" si="218"/>
        <v>2</v>
      </c>
      <c r="S945" s="5" t="str">
        <f t="shared" si="216"/>
        <v/>
      </c>
    </row>
    <row r="946" spans="1:19" x14ac:dyDescent="0.25">
      <c r="A946" s="5" cm="1">
        <f t="array" ref="A946">ROUNDDOWN(
_xlfn.IFS(R946="Crafted",
L946*K946*M946*P946*S946,
R946="Inorganic",
L946*I946*M946*(N946+O946+P946)*Q946*S946,
R946="Organic",
L946*J946*M946*(N946+O946+P946)*S946,
TRUE,0),2)</f>
        <v>0</v>
      </c>
      <c r="B946" s="5" t="str">
        <f t="shared" si="208"/>
        <v/>
      </c>
      <c r="E946" s="17">
        <v>0</v>
      </c>
      <c r="F946" s="17">
        <v>0</v>
      </c>
      <c r="G946" s="17">
        <v>0</v>
      </c>
      <c r="I946" s="5" t="str">
        <f t="shared" si="209"/>
        <v/>
      </c>
      <c r="J946" s="5" t="str">
        <f t="shared" si="210"/>
        <v/>
      </c>
      <c r="K946" s="5" t="str">
        <f t="shared" si="211"/>
        <v/>
      </c>
      <c r="L946" s="5" t="str">
        <f t="shared" si="212"/>
        <v/>
      </c>
      <c r="M946" s="5">
        <f t="shared" si="217"/>
        <v>1</v>
      </c>
      <c r="N946" s="5">
        <f t="shared" si="213"/>
        <v>0</v>
      </c>
      <c r="O946" s="5">
        <f t="shared" si="214"/>
        <v>0</v>
      </c>
      <c r="P946" s="5">
        <f t="shared" si="215"/>
        <v>0</v>
      </c>
      <c r="Q946" s="5">
        <f t="shared" si="218"/>
        <v>2</v>
      </c>
      <c r="S946" s="5" t="str">
        <f t="shared" si="216"/>
        <v/>
      </c>
    </row>
    <row r="947" spans="1:19" x14ac:dyDescent="0.25">
      <c r="A947" s="5" cm="1">
        <f t="array" ref="A947">ROUNDDOWN(
_xlfn.IFS(R947="Crafted",
L947*K947*M947*P947*S947,
R947="Inorganic",
L947*I947*M947*(N947+O947+P947)*Q947*S947,
R947="Organic",
L947*J947*M947*(N947+O947+P947)*S947,
TRUE,0),2)</f>
        <v>0</v>
      </c>
      <c r="B947" s="5" t="str">
        <f t="shared" si="208"/>
        <v/>
      </c>
      <c r="E947" s="17">
        <v>0</v>
      </c>
      <c r="F947" s="17">
        <v>0</v>
      </c>
      <c r="G947" s="17">
        <v>0</v>
      </c>
      <c r="I947" s="5" t="str">
        <f t="shared" si="209"/>
        <v/>
      </c>
      <c r="J947" s="5" t="str">
        <f t="shared" si="210"/>
        <v/>
      </c>
      <c r="K947" s="5" t="str">
        <f t="shared" si="211"/>
        <v/>
      </c>
      <c r="L947" s="5" t="str">
        <f t="shared" si="212"/>
        <v/>
      </c>
      <c r="M947" s="5">
        <f t="shared" si="217"/>
        <v>1</v>
      </c>
      <c r="N947" s="5">
        <f t="shared" si="213"/>
        <v>0</v>
      </c>
      <c r="O947" s="5">
        <f t="shared" si="214"/>
        <v>0</v>
      </c>
      <c r="P947" s="5">
        <f t="shared" si="215"/>
        <v>0</v>
      </c>
      <c r="Q947" s="5">
        <f t="shared" si="218"/>
        <v>2</v>
      </c>
      <c r="S947" s="5" t="str">
        <f t="shared" si="216"/>
        <v/>
      </c>
    </row>
    <row r="948" spans="1:19" x14ac:dyDescent="0.25">
      <c r="A948" s="5" cm="1">
        <f t="array" ref="A948">ROUNDDOWN(
_xlfn.IFS(R948="Crafted",
L948*K948*M948*P948*S948,
R948="Inorganic",
L948*I948*M948*(N948+O948+P948)*Q948*S948,
R948="Organic",
L948*J948*M948*(N948+O948+P948)*S948,
TRUE,0),2)</f>
        <v>0</v>
      </c>
      <c r="B948" s="5" t="str">
        <f t="shared" si="208"/>
        <v/>
      </c>
      <c r="E948" s="17">
        <v>0</v>
      </c>
      <c r="F948" s="17">
        <v>0</v>
      </c>
      <c r="G948" s="17">
        <v>0</v>
      </c>
      <c r="I948" s="5" t="str">
        <f t="shared" si="209"/>
        <v/>
      </c>
      <c r="J948" s="5" t="str">
        <f t="shared" si="210"/>
        <v/>
      </c>
      <c r="K948" s="5" t="str">
        <f t="shared" si="211"/>
        <v/>
      </c>
      <c r="L948" s="5" t="str">
        <f t="shared" si="212"/>
        <v/>
      </c>
      <c r="M948" s="5">
        <f t="shared" si="217"/>
        <v>1</v>
      </c>
      <c r="N948" s="5">
        <f t="shared" si="213"/>
        <v>0</v>
      </c>
      <c r="O948" s="5">
        <f t="shared" si="214"/>
        <v>0</v>
      </c>
      <c r="P948" s="5">
        <f t="shared" si="215"/>
        <v>0</v>
      </c>
      <c r="Q948" s="5">
        <f t="shared" si="218"/>
        <v>2</v>
      </c>
      <c r="S948" s="5" t="str">
        <f t="shared" si="216"/>
        <v/>
      </c>
    </row>
    <row r="949" spans="1:19" x14ac:dyDescent="0.25">
      <c r="A949" s="5" cm="1">
        <f t="array" ref="A949">ROUNDDOWN(
_xlfn.IFS(R949="Crafted",
L949*K949*M949*P949*S949,
R949="Inorganic",
L949*I949*M949*(N949+O949+P949)*Q949*S949,
R949="Organic",
L949*J949*M949*(N949+O949+P949)*S949,
TRUE,0),2)</f>
        <v>0</v>
      </c>
      <c r="B949" s="5" t="str">
        <f t="shared" si="208"/>
        <v/>
      </c>
      <c r="E949" s="17">
        <v>0</v>
      </c>
      <c r="F949" s="17">
        <v>0</v>
      </c>
      <c r="G949" s="17">
        <v>0</v>
      </c>
      <c r="I949" s="5" t="str">
        <f t="shared" si="209"/>
        <v/>
      </c>
      <c r="J949" s="5" t="str">
        <f t="shared" si="210"/>
        <v/>
      </c>
      <c r="K949" s="5" t="str">
        <f t="shared" si="211"/>
        <v/>
      </c>
      <c r="L949" s="5" t="str">
        <f t="shared" si="212"/>
        <v/>
      </c>
      <c r="M949" s="5">
        <f t="shared" si="217"/>
        <v>1</v>
      </c>
      <c r="N949" s="5">
        <f t="shared" si="213"/>
        <v>0</v>
      </c>
      <c r="O949" s="5">
        <f t="shared" si="214"/>
        <v>0</v>
      </c>
      <c r="P949" s="5">
        <f t="shared" si="215"/>
        <v>0</v>
      </c>
      <c r="Q949" s="5">
        <f t="shared" si="218"/>
        <v>2</v>
      </c>
      <c r="S949" s="5" t="str">
        <f t="shared" si="216"/>
        <v/>
      </c>
    </row>
    <row r="950" spans="1:19" x14ac:dyDescent="0.25">
      <c r="A950" s="5" cm="1">
        <f t="array" ref="A950">ROUNDDOWN(
_xlfn.IFS(R950="Crafted",
L950*K950*M950*P950*S950,
R950="Inorganic",
L950*I950*M950*(N950+O950+P950)*Q950*S950,
R950="Organic",
L950*J950*M950*(N950+O950+P950)*S950,
TRUE,0),2)</f>
        <v>0</v>
      </c>
      <c r="B950" s="5" t="str">
        <f t="shared" si="208"/>
        <v/>
      </c>
      <c r="E950" s="17">
        <v>0</v>
      </c>
      <c r="F950" s="17">
        <v>0</v>
      </c>
      <c r="G950" s="17">
        <v>0</v>
      </c>
      <c r="I950" s="5" t="str">
        <f t="shared" si="209"/>
        <v/>
      </c>
      <c r="J950" s="5" t="str">
        <f t="shared" si="210"/>
        <v/>
      </c>
      <c r="K950" s="5" t="str">
        <f t="shared" si="211"/>
        <v/>
      </c>
      <c r="L950" s="5" t="str">
        <f t="shared" si="212"/>
        <v/>
      </c>
      <c r="M950" s="5">
        <f t="shared" si="217"/>
        <v>1</v>
      </c>
      <c r="N950" s="5">
        <f t="shared" si="213"/>
        <v>0</v>
      </c>
      <c r="O950" s="5">
        <f t="shared" si="214"/>
        <v>0</v>
      </c>
      <c r="P950" s="5">
        <f t="shared" si="215"/>
        <v>0</v>
      </c>
      <c r="Q950" s="5">
        <f t="shared" si="218"/>
        <v>2</v>
      </c>
      <c r="S950" s="5" t="str">
        <f t="shared" si="216"/>
        <v/>
      </c>
    </row>
    <row r="951" spans="1:19" x14ac:dyDescent="0.25">
      <c r="A951" s="5" cm="1">
        <f t="array" ref="A951">ROUNDDOWN(
_xlfn.IFS(R951="Crafted",
L951*K951*M951*P951*S951,
R951="Inorganic",
L951*I951*M951*(N951+O951+P951)*Q951*S951,
R951="Organic",
L951*J951*M951*(N951+O951+P951)*S951,
TRUE,0),2)</f>
        <v>0</v>
      </c>
      <c r="B951" s="5" t="str">
        <f t="shared" si="208"/>
        <v/>
      </c>
      <c r="E951" s="17">
        <v>0</v>
      </c>
      <c r="F951" s="17">
        <v>0</v>
      </c>
      <c r="G951" s="17">
        <v>0</v>
      </c>
      <c r="I951" s="5" t="str">
        <f t="shared" si="209"/>
        <v/>
      </c>
      <c r="J951" s="5" t="str">
        <f t="shared" si="210"/>
        <v/>
      </c>
      <c r="K951" s="5" t="str">
        <f t="shared" si="211"/>
        <v/>
      </c>
      <c r="L951" s="5" t="str">
        <f t="shared" si="212"/>
        <v/>
      </c>
      <c r="M951" s="5">
        <f t="shared" si="217"/>
        <v>1</v>
      </c>
      <c r="N951" s="5">
        <f t="shared" si="213"/>
        <v>0</v>
      </c>
      <c r="O951" s="5">
        <f t="shared" si="214"/>
        <v>0</v>
      </c>
      <c r="P951" s="5">
        <f t="shared" si="215"/>
        <v>0</v>
      </c>
      <c r="Q951" s="5">
        <f t="shared" si="218"/>
        <v>2</v>
      </c>
      <c r="S951" s="5" t="str">
        <f t="shared" si="216"/>
        <v/>
      </c>
    </row>
    <row r="952" spans="1:19" x14ac:dyDescent="0.25">
      <c r="A952" s="5" cm="1">
        <f t="array" ref="A952">ROUNDDOWN(
_xlfn.IFS(R952="Crafted",
L952*K952*M952*P952*S952,
R952="Inorganic",
L952*I952*M952*(N952+O952+P952)*Q952*S952,
R952="Organic",
L952*J952*M952*(N952+O952+P952)*S952,
TRUE,0),2)</f>
        <v>0</v>
      </c>
      <c r="B952" s="5" t="str">
        <f t="shared" si="208"/>
        <v/>
      </c>
      <c r="E952" s="17">
        <v>0</v>
      </c>
      <c r="F952" s="17">
        <v>0</v>
      </c>
      <c r="G952" s="17">
        <v>0</v>
      </c>
      <c r="I952" s="5" t="str">
        <f t="shared" si="209"/>
        <v/>
      </c>
      <c r="J952" s="5" t="str">
        <f t="shared" si="210"/>
        <v/>
      </c>
      <c r="K952" s="5" t="str">
        <f t="shared" si="211"/>
        <v/>
      </c>
      <c r="L952" s="5" t="str">
        <f t="shared" si="212"/>
        <v/>
      </c>
      <c r="M952" s="5">
        <f t="shared" si="217"/>
        <v>1</v>
      </c>
      <c r="N952" s="5">
        <f t="shared" si="213"/>
        <v>0</v>
      </c>
      <c r="O952" s="5">
        <f t="shared" si="214"/>
        <v>0</v>
      </c>
      <c r="P952" s="5">
        <f t="shared" si="215"/>
        <v>0</v>
      </c>
      <c r="Q952" s="5">
        <f t="shared" si="218"/>
        <v>2</v>
      </c>
      <c r="S952" s="5" t="str">
        <f t="shared" si="216"/>
        <v/>
      </c>
    </row>
    <row r="953" spans="1:19" x14ac:dyDescent="0.25">
      <c r="A953" s="5" cm="1">
        <f t="array" ref="A953">ROUNDDOWN(
_xlfn.IFS(R953="Crafted",
L953*K953*M953*P953*S953,
R953="Inorganic",
L953*I953*M953*(N953+O953+P953)*Q953*S953,
R953="Organic",
L953*J953*M953*(N953+O953+P953)*S953,
TRUE,0),2)</f>
        <v>0</v>
      </c>
      <c r="B953" s="5" t="str">
        <f t="shared" si="208"/>
        <v/>
      </c>
      <c r="E953" s="17">
        <v>0</v>
      </c>
      <c r="F953" s="17">
        <v>0</v>
      </c>
      <c r="G953" s="17">
        <v>0</v>
      </c>
      <c r="I953" s="5" t="str">
        <f t="shared" si="209"/>
        <v/>
      </c>
      <c r="J953" s="5" t="str">
        <f t="shared" si="210"/>
        <v/>
      </c>
      <c r="K953" s="5" t="str">
        <f t="shared" si="211"/>
        <v/>
      </c>
      <c r="L953" s="5" t="str">
        <f t="shared" si="212"/>
        <v/>
      </c>
      <c r="M953" s="5">
        <f t="shared" si="217"/>
        <v>1</v>
      </c>
      <c r="N953" s="5">
        <f t="shared" si="213"/>
        <v>0</v>
      </c>
      <c r="O953" s="5">
        <f t="shared" si="214"/>
        <v>0</v>
      </c>
      <c r="P953" s="5">
        <f t="shared" si="215"/>
        <v>0</v>
      </c>
      <c r="Q953" s="5">
        <f t="shared" si="218"/>
        <v>2</v>
      </c>
      <c r="S953" s="5" t="str">
        <f t="shared" si="216"/>
        <v/>
      </c>
    </row>
    <row r="954" spans="1:19" x14ac:dyDescent="0.25">
      <c r="A954" s="5" cm="1">
        <f t="array" ref="A954">ROUNDDOWN(
_xlfn.IFS(R954="Crafted",
L954*K954*M954*P954*S954,
R954="Inorganic",
L954*I954*M954*(N954+O954+P954)*Q954*S954,
R954="Organic",
L954*J954*M954*(N954+O954+P954)*S954,
TRUE,0),2)</f>
        <v>0</v>
      </c>
      <c r="B954" s="5" t="str">
        <f t="shared" si="208"/>
        <v/>
      </c>
      <c r="E954" s="17">
        <v>0</v>
      </c>
      <c r="F954" s="17">
        <v>0</v>
      </c>
      <c r="G954" s="17">
        <v>0</v>
      </c>
      <c r="I954" s="5" t="str">
        <f t="shared" si="209"/>
        <v/>
      </c>
      <c r="J954" s="5" t="str">
        <f t="shared" si="210"/>
        <v/>
      </c>
      <c r="K954" s="5" t="str">
        <f t="shared" si="211"/>
        <v/>
      </c>
      <c r="L954" s="5" t="str">
        <f t="shared" si="212"/>
        <v/>
      </c>
      <c r="M954" s="5">
        <f t="shared" si="217"/>
        <v>1</v>
      </c>
      <c r="N954" s="5">
        <f t="shared" si="213"/>
        <v>0</v>
      </c>
      <c r="O954" s="5">
        <f t="shared" si="214"/>
        <v>0</v>
      </c>
      <c r="P954" s="5">
        <f t="shared" si="215"/>
        <v>0</v>
      </c>
      <c r="Q954" s="5">
        <f t="shared" si="218"/>
        <v>2</v>
      </c>
      <c r="S954" s="5" t="str">
        <f t="shared" si="216"/>
        <v/>
      </c>
    </row>
    <row r="955" spans="1:19" x14ac:dyDescent="0.25">
      <c r="A955" s="5" cm="1">
        <f t="array" ref="A955">ROUNDDOWN(
_xlfn.IFS(R955="Crafted",
L955*K955*M955*P955*S955,
R955="Inorganic",
L955*I955*M955*(N955+O955+P955)*Q955*S955,
R955="Organic",
L955*J955*M955*(N955+O955+P955)*S955,
TRUE,0),2)</f>
        <v>0</v>
      </c>
      <c r="B955" s="5" t="str">
        <f t="shared" si="208"/>
        <v/>
      </c>
      <c r="E955" s="17">
        <v>0</v>
      </c>
      <c r="F955" s="17">
        <v>0</v>
      </c>
      <c r="G955" s="17">
        <v>0</v>
      </c>
      <c r="I955" s="5" t="str">
        <f t="shared" si="209"/>
        <v/>
      </c>
      <c r="J955" s="5" t="str">
        <f t="shared" si="210"/>
        <v/>
      </c>
      <c r="K955" s="5" t="str">
        <f t="shared" si="211"/>
        <v/>
      </c>
      <c r="L955" s="5" t="str">
        <f t="shared" si="212"/>
        <v/>
      </c>
      <c r="M955" s="5">
        <f t="shared" si="217"/>
        <v>1</v>
      </c>
      <c r="N955" s="5">
        <f t="shared" si="213"/>
        <v>0</v>
      </c>
      <c r="O955" s="5">
        <f t="shared" si="214"/>
        <v>0</v>
      </c>
      <c r="P955" s="5">
        <f t="shared" si="215"/>
        <v>0</v>
      </c>
      <c r="Q955" s="5">
        <f t="shared" si="218"/>
        <v>2</v>
      </c>
      <c r="S955" s="5" t="str">
        <f t="shared" si="216"/>
        <v/>
      </c>
    </row>
    <row r="956" spans="1:19" x14ac:dyDescent="0.25">
      <c r="A956" s="5" cm="1">
        <f t="array" ref="A956">ROUNDDOWN(
_xlfn.IFS(R956="Crafted",
L956*K956*M956*P956*S956,
R956="Inorganic",
L956*I956*M956*(N956+O956+P956)*Q956*S956,
R956="Organic",
L956*J956*M956*(N956+O956+P956)*S956,
TRUE,0),2)</f>
        <v>0</v>
      </c>
      <c r="B956" s="5" t="str">
        <f t="shared" si="208"/>
        <v/>
      </c>
      <c r="E956" s="17">
        <v>0</v>
      </c>
      <c r="F956" s="17">
        <v>0</v>
      </c>
      <c r="G956" s="17">
        <v>0</v>
      </c>
      <c r="I956" s="5" t="str">
        <f t="shared" si="209"/>
        <v/>
      </c>
      <c r="J956" s="5" t="str">
        <f t="shared" si="210"/>
        <v/>
      </c>
      <c r="K956" s="5" t="str">
        <f t="shared" si="211"/>
        <v/>
      </c>
      <c r="L956" s="5" t="str">
        <f t="shared" si="212"/>
        <v/>
      </c>
      <c r="M956" s="5">
        <f t="shared" si="217"/>
        <v>1</v>
      </c>
      <c r="N956" s="5">
        <f t="shared" si="213"/>
        <v>0</v>
      </c>
      <c r="O956" s="5">
        <f t="shared" si="214"/>
        <v>0</v>
      </c>
      <c r="P956" s="5">
        <f t="shared" si="215"/>
        <v>0</v>
      </c>
      <c r="Q956" s="5">
        <f t="shared" si="218"/>
        <v>2</v>
      </c>
      <c r="S956" s="5" t="str">
        <f t="shared" si="216"/>
        <v/>
      </c>
    </row>
    <row r="957" spans="1:19" x14ac:dyDescent="0.25">
      <c r="A957" s="5" cm="1">
        <f t="array" ref="A957">ROUNDDOWN(
_xlfn.IFS(R957="Crafted",
L957*K957*M957*P957*S957,
R957="Inorganic",
L957*I957*M957*(N957+O957+P957)*Q957*S957,
R957="Organic",
L957*J957*M957*(N957+O957+P957)*S957,
TRUE,0),2)</f>
        <v>0</v>
      </c>
      <c r="B957" s="5" t="str">
        <f t="shared" si="208"/>
        <v/>
      </c>
      <c r="E957" s="17">
        <v>0</v>
      </c>
      <c r="F957" s="17">
        <v>0</v>
      </c>
      <c r="G957" s="17">
        <v>0</v>
      </c>
      <c r="I957" s="5" t="str">
        <f t="shared" si="209"/>
        <v/>
      </c>
      <c r="J957" s="5" t="str">
        <f t="shared" si="210"/>
        <v/>
      </c>
      <c r="K957" s="5" t="str">
        <f t="shared" si="211"/>
        <v/>
      </c>
      <c r="L957" s="5" t="str">
        <f t="shared" si="212"/>
        <v/>
      </c>
      <c r="M957" s="5">
        <f t="shared" si="217"/>
        <v>1</v>
      </c>
      <c r="N957" s="5">
        <f t="shared" si="213"/>
        <v>0</v>
      </c>
      <c r="O957" s="5">
        <f t="shared" si="214"/>
        <v>0</v>
      </c>
      <c r="P957" s="5">
        <f t="shared" si="215"/>
        <v>0</v>
      </c>
      <c r="Q957" s="5">
        <f t="shared" si="218"/>
        <v>2</v>
      </c>
      <c r="S957" s="5" t="str">
        <f t="shared" si="216"/>
        <v/>
      </c>
    </row>
    <row r="958" spans="1:19" x14ac:dyDescent="0.25">
      <c r="A958" s="5" cm="1">
        <f t="array" ref="A958">ROUNDDOWN(
_xlfn.IFS(R958="Crafted",
L958*K958*M958*P958*S958,
R958="Inorganic",
L958*I958*M958*(N958+O958+P958)*Q958*S958,
R958="Organic",
L958*J958*M958*(N958+O958+P958)*S958,
TRUE,0),2)</f>
        <v>0</v>
      </c>
      <c r="B958" s="5" t="str">
        <f t="shared" si="208"/>
        <v/>
      </c>
      <c r="E958" s="17">
        <v>0</v>
      </c>
      <c r="F958" s="17">
        <v>0</v>
      </c>
      <c r="G958" s="17">
        <v>0</v>
      </c>
      <c r="I958" s="5" t="str">
        <f t="shared" si="209"/>
        <v/>
      </c>
      <c r="J958" s="5" t="str">
        <f t="shared" si="210"/>
        <v/>
      </c>
      <c r="K958" s="5" t="str">
        <f t="shared" si="211"/>
        <v/>
      </c>
      <c r="L958" s="5" t="str">
        <f t="shared" si="212"/>
        <v/>
      </c>
      <c r="M958" s="5">
        <f t="shared" si="217"/>
        <v>1</v>
      </c>
      <c r="N958" s="5">
        <f t="shared" si="213"/>
        <v>0</v>
      </c>
      <c r="O958" s="5">
        <f t="shared" si="214"/>
        <v>0</v>
      </c>
      <c r="P958" s="5">
        <f t="shared" si="215"/>
        <v>0</v>
      </c>
      <c r="Q958" s="5">
        <f t="shared" si="218"/>
        <v>2</v>
      </c>
      <c r="S958" s="5" t="str">
        <f t="shared" si="216"/>
        <v/>
      </c>
    </row>
    <row r="959" spans="1:19" x14ac:dyDescent="0.25">
      <c r="A959" s="5" cm="1">
        <f t="array" ref="A959">ROUNDDOWN(
_xlfn.IFS(R959="Crafted",
L959*K959*M959*P959*S959,
R959="Inorganic",
L959*I959*M959*(N959+O959+P959)*Q959*S959,
R959="Organic",
L959*J959*M959*(N959+O959+P959)*S959,
TRUE,0),2)</f>
        <v>0</v>
      </c>
      <c r="B959" s="5" t="str">
        <f t="shared" si="208"/>
        <v/>
      </c>
      <c r="E959" s="17">
        <v>0</v>
      </c>
      <c r="F959" s="17">
        <v>0</v>
      </c>
      <c r="G959" s="17">
        <v>0</v>
      </c>
      <c r="I959" s="5" t="str">
        <f t="shared" si="209"/>
        <v/>
      </c>
      <c r="J959" s="5" t="str">
        <f t="shared" si="210"/>
        <v/>
      </c>
      <c r="K959" s="5" t="str">
        <f t="shared" si="211"/>
        <v/>
      </c>
      <c r="L959" s="5" t="str">
        <f t="shared" si="212"/>
        <v/>
      </c>
      <c r="M959" s="5">
        <f t="shared" si="217"/>
        <v>1</v>
      </c>
      <c r="N959" s="5">
        <f t="shared" si="213"/>
        <v>0</v>
      </c>
      <c r="O959" s="5">
        <f t="shared" si="214"/>
        <v>0</v>
      </c>
      <c r="P959" s="5">
        <f t="shared" si="215"/>
        <v>0</v>
      </c>
      <c r="Q959" s="5">
        <f t="shared" si="218"/>
        <v>2</v>
      </c>
      <c r="S959" s="5" t="str">
        <f t="shared" si="216"/>
        <v/>
      </c>
    </row>
    <row r="960" spans="1:19" x14ac:dyDescent="0.25">
      <c r="A960" s="5" cm="1">
        <f t="array" ref="A960">ROUNDDOWN(
_xlfn.IFS(R960="Crafted",
L960*K960*M960*P960*S960,
R960="Inorganic",
L960*I960*M960*(N960+O960+P960)*Q960*S960,
R960="Organic",
L960*J960*M960*(N960+O960+P960)*S960,
TRUE,0),2)</f>
        <v>0</v>
      </c>
      <c r="B960" s="5" t="str">
        <f t="shared" si="208"/>
        <v/>
      </c>
      <c r="E960" s="17">
        <v>0</v>
      </c>
      <c r="F960" s="17">
        <v>0</v>
      </c>
      <c r="G960" s="17">
        <v>0</v>
      </c>
      <c r="I960" s="5" t="str">
        <f t="shared" si="209"/>
        <v/>
      </c>
      <c r="J960" s="5" t="str">
        <f t="shared" si="210"/>
        <v/>
      </c>
      <c r="K960" s="5" t="str">
        <f t="shared" si="211"/>
        <v/>
      </c>
      <c r="L960" s="5" t="str">
        <f t="shared" si="212"/>
        <v/>
      </c>
      <c r="M960" s="5">
        <f t="shared" si="217"/>
        <v>1</v>
      </c>
      <c r="N960" s="5">
        <f t="shared" si="213"/>
        <v>0</v>
      </c>
      <c r="O960" s="5">
        <f t="shared" si="214"/>
        <v>0</v>
      </c>
      <c r="P960" s="5">
        <f t="shared" si="215"/>
        <v>0</v>
      </c>
      <c r="Q960" s="5">
        <f t="shared" si="218"/>
        <v>2</v>
      </c>
      <c r="S960" s="5" t="str">
        <f t="shared" si="216"/>
        <v/>
      </c>
    </row>
    <row r="961" spans="1:19" x14ac:dyDescent="0.25">
      <c r="A961" s="5" cm="1">
        <f t="array" ref="A961">ROUNDDOWN(
_xlfn.IFS(R961="Crafted",
L961*K961*M961*P961*S961,
R961="Inorganic",
L961*I961*M961*(N961+O961+P961)*Q961*S961,
R961="Organic",
L961*J961*M961*(N961+O961+P961)*S961,
TRUE,0),2)</f>
        <v>0</v>
      </c>
      <c r="B961" s="5" t="str">
        <f t="shared" si="208"/>
        <v/>
      </c>
      <c r="E961" s="17">
        <v>0</v>
      </c>
      <c r="F961" s="17">
        <v>0</v>
      </c>
      <c r="G961" s="17">
        <v>0</v>
      </c>
      <c r="I961" s="5" t="str">
        <f t="shared" si="209"/>
        <v/>
      </c>
      <c r="J961" s="5" t="str">
        <f t="shared" si="210"/>
        <v/>
      </c>
      <c r="K961" s="5" t="str">
        <f t="shared" si="211"/>
        <v/>
      </c>
      <c r="L961" s="5" t="str">
        <f t="shared" si="212"/>
        <v/>
      </c>
      <c r="M961" s="5">
        <f t="shared" si="217"/>
        <v>1</v>
      </c>
      <c r="N961" s="5">
        <f t="shared" si="213"/>
        <v>0</v>
      </c>
      <c r="O961" s="5">
        <f t="shared" si="214"/>
        <v>0</v>
      </c>
      <c r="P961" s="5">
        <f t="shared" si="215"/>
        <v>0</v>
      </c>
      <c r="Q961" s="5">
        <f t="shared" si="218"/>
        <v>2</v>
      </c>
      <c r="S961" s="5" t="str">
        <f t="shared" si="216"/>
        <v/>
      </c>
    </row>
    <row r="962" spans="1:19" x14ac:dyDescent="0.25">
      <c r="A962" s="5" cm="1">
        <f t="array" ref="A962">ROUNDDOWN(
_xlfn.IFS(R962="Crafted",
L962*K962*M962*P962*S962,
R962="Inorganic",
L962*I962*M962*(N962+O962+P962)*Q962*S962,
R962="Organic",
L962*J962*M962*(N962+O962+P962)*S962,
TRUE,0),2)</f>
        <v>0</v>
      </c>
      <c r="B962" s="5" t="str">
        <f t="shared" si="208"/>
        <v/>
      </c>
      <c r="E962" s="17">
        <v>0</v>
      </c>
      <c r="F962" s="17">
        <v>0</v>
      </c>
      <c r="G962" s="17">
        <v>0</v>
      </c>
      <c r="I962" s="5" t="str">
        <f t="shared" si="209"/>
        <v/>
      </c>
      <c r="J962" s="5" t="str">
        <f t="shared" si="210"/>
        <v/>
      </c>
      <c r="K962" s="5" t="str">
        <f t="shared" si="211"/>
        <v/>
      </c>
      <c r="L962" s="5" t="str">
        <f t="shared" si="212"/>
        <v/>
      </c>
      <c r="M962" s="5">
        <f t="shared" si="217"/>
        <v>1</v>
      </c>
      <c r="N962" s="5">
        <f t="shared" si="213"/>
        <v>0</v>
      </c>
      <c r="O962" s="5">
        <f t="shared" si="214"/>
        <v>0</v>
      </c>
      <c r="P962" s="5">
        <f t="shared" si="215"/>
        <v>0</v>
      </c>
      <c r="Q962" s="5">
        <f t="shared" si="218"/>
        <v>2</v>
      </c>
      <c r="S962" s="5" t="str">
        <f t="shared" si="216"/>
        <v/>
      </c>
    </row>
    <row r="963" spans="1:19" x14ac:dyDescent="0.25">
      <c r="A963" s="5" cm="1">
        <f t="array" ref="A963">ROUNDDOWN(
_xlfn.IFS(R963="Crafted",
L963*K963*M963*P963*S963,
R963="Inorganic",
L963*I963*M963*(N963+O963+P963)*Q963*S963,
R963="Organic",
L963*J963*M963*(N963+O963+P963)*S963,
TRUE,0),2)</f>
        <v>0</v>
      </c>
      <c r="B963" s="5" t="str">
        <f t="shared" si="208"/>
        <v/>
      </c>
      <c r="E963" s="17">
        <v>0</v>
      </c>
      <c r="F963" s="17">
        <v>0</v>
      </c>
      <c r="G963" s="17">
        <v>0</v>
      </c>
      <c r="I963" s="5" t="str">
        <f t="shared" si="209"/>
        <v/>
      </c>
      <c r="J963" s="5" t="str">
        <f t="shared" si="210"/>
        <v/>
      </c>
      <c r="K963" s="5" t="str">
        <f t="shared" si="211"/>
        <v/>
      </c>
      <c r="L963" s="5" t="str">
        <f t="shared" si="212"/>
        <v/>
      </c>
      <c r="M963" s="5">
        <f t="shared" si="217"/>
        <v>1</v>
      </c>
      <c r="N963" s="5">
        <f t="shared" si="213"/>
        <v>0</v>
      </c>
      <c r="O963" s="5">
        <f t="shared" si="214"/>
        <v>0</v>
      </c>
      <c r="P963" s="5">
        <f t="shared" si="215"/>
        <v>0</v>
      </c>
      <c r="Q963" s="5">
        <f t="shared" si="218"/>
        <v>2</v>
      </c>
      <c r="S963" s="5" t="str">
        <f t="shared" si="216"/>
        <v/>
      </c>
    </row>
    <row r="964" spans="1:19" x14ac:dyDescent="0.25">
      <c r="A964" s="5" cm="1">
        <f t="array" ref="A964">ROUNDDOWN(
_xlfn.IFS(R964="Crafted",
L964*K964*M964*P964*S964,
R964="Inorganic",
L964*I964*M964*(N964+O964+P964)*Q964*S964,
R964="Organic",
L964*J964*M964*(N964+O964+P964)*S964,
TRUE,0),2)</f>
        <v>0</v>
      </c>
      <c r="B964" s="5" t="str">
        <f t="shared" ref="B964:B1004" si="219">IF(D964="","",VLOOKUP(D964,resource_list,7,FALSE))</f>
        <v/>
      </c>
      <c r="E964" s="17">
        <v>0</v>
      </c>
      <c r="F964" s="17">
        <v>0</v>
      </c>
      <c r="G964" s="17">
        <v>0</v>
      </c>
      <c r="I964" s="5" t="str">
        <f t="shared" ref="I964:I1004" si="220">IF($C964="","",IF(VLOOKUP($C964,locations_outposts,5,FALSE)&gt;0, 1.1^VLOOKUP($C964,locations_outposts,5,FALSE),1))</f>
        <v/>
      </c>
      <c r="J964" s="5" t="str">
        <f t="shared" ref="J964:J1004" si="221">IF($C964="","",IF(VLOOKUP($C964,locations_outposts,6,FALSE)&gt;0, 1.1^VLOOKUP($C964,locations_outposts,6,FALSE),1))</f>
        <v/>
      </c>
      <c r="K964" s="5" t="str">
        <f t="shared" ref="K964:K1004" si="222">IF($C964="","",IF(VLOOKUP($C964,locations_outposts,7,FALSE)&gt;0, 1.1^VLOOKUP($C964,locations_outposts,7,FALSE),1))</f>
        <v/>
      </c>
      <c r="L964" s="5" t="str">
        <f t="shared" ref="L964:L1004" si="223">IF($C964="","",IF(VLOOKUP($C964,locations_outposts,8,FALSE)&gt;0, 1.05^VLOOKUP($C964,locations_outposts,8,FALSE),1))</f>
        <v/>
      </c>
      <c r="M964" s="5">
        <f t="shared" si="217"/>
        <v>1</v>
      </c>
      <c r="N964" s="5">
        <f t="shared" ref="N964:N1004" si="224">IF(D964="",0,VLOOKUP(D964,resource_list,2,FALSE)*E964)</f>
        <v>0</v>
      </c>
      <c r="O964" s="5">
        <f t="shared" ref="O964:O1004" si="225">IF(D964="",0,VLOOKUP(D964,resource_list,3,FALSE)*F964)</f>
        <v>0</v>
      </c>
      <c r="P964" s="5">
        <f t="shared" ref="P964:P1004" si="226">IF(D964="",0,VLOOKUP(D964,resource_list,4,FALSE)*G964)</f>
        <v>0</v>
      </c>
      <c r="Q964" s="5">
        <f t="shared" si="218"/>
        <v>2</v>
      </c>
      <c r="S964" s="5" t="str">
        <f t="shared" ref="S964:S1004" si="227">IF(C964="", "",  IF(VLOOKUP(C964,locations_outposts,9,FALSE)="No", 1, 1.1))</f>
        <v/>
      </c>
    </row>
    <row r="965" spans="1:19" x14ac:dyDescent="0.25">
      <c r="A965" s="5" cm="1">
        <f t="array" ref="A965">ROUNDDOWN(
_xlfn.IFS(R965="Crafted",
L965*K965*M965*P965*S965,
R965="Inorganic",
L965*I965*M965*(N965+O965+P965)*Q965*S965,
R965="Organic",
L965*J965*M965*(N965+O965+P965)*S965,
TRUE,0),2)</f>
        <v>0</v>
      </c>
      <c r="B965" s="5" t="str">
        <f t="shared" si="219"/>
        <v/>
      </c>
      <c r="E965" s="17">
        <v>0</v>
      </c>
      <c r="F965" s="17">
        <v>0</v>
      </c>
      <c r="G965" s="17">
        <v>0</v>
      </c>
      <c r="I965" s="5" t="str">
        <f t="shared" si="220"/>
        <v/>
      </c>
      <c r="J965" s="5" t="str">
        <f t="shared" si="221"/>
        <v/>
      </c>
      <c r="K965" s="5" t="str">
        <f t="shared" si="222"/>
        <v/>
      </c>
      <c r="L965" s="5" t="str">
        <f t="shared" si="223"/>
        <v/>
      </c>
      <c r="M965" s="5">
        <f t="shared" si="217"/>
        <v>1</v>
      </c>
      <c r="N965" s="5">
        <f t="shared" si="224"/>
        <v>0</v>
      </c>
      <c r="O965" s="5">
        <f t="shared" si="225"/>
        <v>0</v>
      </c>
      <c r="P965" s="5">
        <f t="shared" si="226"/>
        <v>0</v>
      </c>
      <c r="Q965" s="5">
        <f t="shared" si="218"/>
        <v>2</v>
      </c>
      <c r="S965" s="5" t="str">
        <f t="shared" si="227"/>
        <v/>
      </c>
    </row>
    <row r="966" spans="1:19" x14ac:dyDescent="0.25">
      <c r="A966" s="5" cm="1">
        <f t="array" ref="A966">ROUNDDOWN(
_xlfn.IFS(R966="Crafted",
L966*K966*M966*P966*S966,
R966="Inorganic",
L966*I966*M966*(N966+O966+P966)*Q966*S966,
R966="Organic",
L966*J966*M966*(N966+O966+P966)*S966,
TRUE,0),2)</f>
        <v>0</v>
      </c>
      <c r="B966" s="5" t="str">
        <f t="shared" si="219"/>
        <v/>
      </c>
      <c r="E966" s="17">
        <v>0</v>
      </c>
      <c r="F966" s="17">
        <v>0</v>
      </c>
      <c r="G966" s="17">
        <v>0</v>
      </c>
      <c r="I966" s="5" t="str">
        <f t="shared" si="220"/>
        <v/>
      </c>
      <c r="J966" s="5" t="str">
        <f t="shared" si="221"/>
        <v/>
      </c>
      <c r="K966" s="5" t="str">
        <f t="shared" si="222"/>
        <v/>
      </c>
      <c r="L966" s="5" t="str">
        <f t="shared" si="223"/>
        <v/>
      </c>
      <c r="M966" s="5">
        <f t="shared" si="217"/>
        <v>1</v>
      </c>
      <c r="N966" s="5">
        <f t="shared" si="224"/>
        <v>0</v>
      </c>
      <c r="O966" s="5">
        <f t="shared" si="225"/>
        <v>0</v>
      </c>
      <c r="P966" s="5">
        <f t="shared" si="226"/>
        <v>0</v>
      </c>
      <c r="Q966" s="5">
        <f t="shared" si="218"/>
        <v>2</v>
      </c>
      <c r="S966" s="5" t="str">
        <f t="shared" si="227"/>
        <v/>
      </c>
    </row>
    <row r="967" spans="1:19" x14ac:dyDescent="0.25">
      <c r="A967" s="5" cm="1">
        <f t="array" ref="A967">ROUNDDOWN(
_xlfn.IFS(R967="Crafted",
L967*K967*M967*P967*S967,
R967="Inorganic",
L967*I967*M967*(N967+O967+P967)*Q967*S967,
R967="Organic",
L967*J967*M967*(N967+O967+P967)*S967,
TRUE,0),2)</f>
        <v>0</v>
      </c>
      <c r="B967" s="5" t="str">
        <f t="shared" si="219"/>
        <v/>
      </c>
      <c r="E967" s="17">
        <v>0</v>
      </c>
      <c r="F967" s="17">
        <v>0</v>
      </c>
      <c r="G967" s="17">
        <v>0</v>
      </c>
      <c r="I967" s="5" t="str">
        <f t="shared" si="220"/>
        <v/>
      </c>
      <c r="J967" s="5" t="str">
        <f t="shared" si="221"/>
        <v/>
      </c>
      <c r="K967" s="5" t="str">
        <f t="shared" si="222"/>
        <v/>
      </c>
      <c r="L967" s="5" t="str">
        <f t="shared" si="223"/>
        <v/>
      </c>
      <c r="M967" s="5">
        <f t="shared" si="217"/>
        <v>1</v>
      </c>
      <c r="N967" s="5">
        <f t="shared" si="224"/>
        <v>0</v>
      </c>
      <c r="O967" s="5">
        <f t="shared" si="225"/>
        <v>0</v>
      </c>
      <c r="P967" s="5">
        <f t="shared" si="226"/>
        <v>0</v>
      </c>
      <c r="Q967" s="5">
        <f t="shared" si="218"/>
        <v>2</v>
      </c>
      <c r="S967" s="5" t="str">
        <f t="shared" si="227"/>
        <v/>
      </c>
    </row>
    <row r="968" spans="1:19" x14ac:dyDescent="0.25">
      <c r="A968" s="5" cm="1">
        <f t="array" ref="A968">ROUNDDOWN(
_xlfn.IFS(R968="Crafted",
L968*K968*M968*P968*S968,
R968="Inorganic",
L968*I968*M968*(N968+O968+P968)*Q968*S968,
R968="Organic",
L968*J968*M968*(N968+O968+P968)*S968,
TRUE,0),2)</f>
        <v>0</v>
      </c>
      <c r="B968" s="5" t="str">
        <f t="shared" si="219"/>
        <v/>
      </c>
      <c r="E968" s="17">
        <v>0</v>
      </c>
      <c r="F968" s="17">
        <v>0</v>
      </c>
      <c r="G968" s="17">
        <v>0</v>
      </c>
      <c r="I968" s="5" t="str">
        <f t="shared" si="220"/>
        <v/>
      </c>
      <c r="J968" s="5" t="str">
        <f t="shared" si="221"/>
        <v/>
      </c>
      <c r="K968" s="5" t="str">
        <f t="shared" si="222"/>
        <v/>
      </c>
      <c r="L968" s="5" t="str">
        <f t="shared" si="223"/>
        <v/>
      </c>
      <c r="M968" s="5">
        <f t="shared" si="217"/>
        <v>1</v>
      </c>
      <c r="N968" s="5">
        <f t="shared" si="224"/>
        <v>0</v>
      </c>
      <c r="O968" s="5">
        <f t="shared" si="225"/>
        <v>0</v>
      </c>
      <c r="P968" s="5">
        <f t="shared" si="226"/>
        <v>0</v>
      </c>
      <c r="Q968" s="5">
        <f t="shared" si="218"/>
        <v>2</v>
      </c>
      <c r="S968" s="5" t="str">
        <f t="shared" si="227"/>
        <v/>
      </c>
    </row>
    <row r="969" spans="1:19" x14ac:dyDescent="0.25">
      <c r="A969" s="5" cm="1">
        <f t="array" ref="A969">ROUNDDOWN(
_xlfn.IFS(R969="Crafted",
L969*K969*M969*P969*S969,
R969="Inorganic",
L969*I969*M969*(N969+O969+P969)*Q969*S969,
R969="Organic",
L969*J969*M969*(N969+O969+P969)*S969,
TRUE,0),2)</f>
        <v>0</v>
      </c>
      <c r="B969" s="5" t="str">
        <f t="shared" si="219"/>
        <v/>
      </c>
      <c r="E969" s="17">
        <v>0</v>
      </c>
      <c r="F969" s="17">
        <v>0</v>
      </c>
      <c r="G969" s="17">
        <v>0</v>
      </c>
      <c r="I969" s="5" t="str">
        <f t="shared" si="220"/>
        <v/>
      </c>
      <c r="J969" s="5" t="str">
        <f t="shared" si="221"/>
        <v/>
      </c>
      <c r="K969" s="5" t="str">
        <f t="shared" si="222"/>
        <v/>
      </c>
      <c r="L969" s="5" t="str">
        <f t="shared" si="223"/>
        <v/>
      </c>
      <c r="M969" s="5">
        <f t="shared" si="217"/>
        <v>1</v>
      </c>
      <c r="N969" s="5">
        <f t="shared" si="224"/>
        <v>0</v>
      </c>
      <c r="O969" s="5">
        <f t="shared" si="225"/>
        <v>0</v>
      </c>
      <c r="P969" s="5">
        <f t="shared" si="226"/>
        <v>0</v>
      </c>
      <c r="Q969" s="5">
        <f t="shared" si="218"/>
        <v>2</v>
      </c>
      <c r="S969" s="5" t="str">
        <f t="shared" si="227"/>
        <v/>
      </c>
    </row>
    <row r="970" spans="1:19" x14ac:dyDescent="0.25">
      <c r="A970" s="5" cm="1">
        <f t="array" ref="A970">ROUNDDOWN(
_xlfn.IFS(R970="Crafted",
L970*K970*M970*P970*S970,
R970="Inorganic",
L970*I970*M970*(N970+O970+P970)*Q970*S970,
R970="Organic",
L970*J970*M970*(N970+O970+P970)*S970,
TRUE,0),2)</f>
        <v>0</v>
      </c>
      <c r="B970" s="5" t="str">
        <f t="shared" si="219"/>
        <v/>
      </c>
      <c r="E970" s="17">
        <v>0</v>
      </c>
      <c r="F970" s="17">
        <v>0</v>
      </c>
      <c r="G970" s="17">
        <v>0</v>
      </c>
      <c r="I970" s="5" t="str">
        <f t="shared" si="220"/>
        <v/>
      </c>
      <c r="J970" s="5" t="str">
        <f t="shared" si="221"/>
        <v/>
      </c>
      <c r="K970" s="5" t="str">
        <f t="shared" si="222"/>
        <v/>
      </c>
      <c r="L970" s="5" t="str">
        <f t="shared" si="223"/>
        <v/>
      </c>
      <c r="M970" s="5">
        <f t="shared" si="217"/>
        <v>1</v>
      </c>
      <c r="N970" s="5">
        <f t="shared" si="224"/>
        <v>0</v>
      </c>
      <c r="O970" s="5">
        <f t="shared" si="225"/>
        <v>0</v>
      </c>
      <c r="P970" s="5">
        <f t="shared" si="226"/>
        <v>0</v>
      </c>
      <c r="Q970" s="5">
        <f t="shared" si="218"/>
        <v>2</v>
      </c>
      <c r="S970" s="5" t="str">
        <f t="shared" si="227"/>
        <v/>
      </c>
    </row>
    <row r="971" spans="1:19" x14ac:dyDescent="0.25">
      <c r="A971" s="5" cm="1">
        <f t="array" ref="A971">ROUNDDOWN(
_xlfn.IFS(R971="Crafted",
L971*K971*M971*P971*S971,
R971="Inorganic",
L971*I971*M971*(N971+O971+P971)*Q971*S971,
R971="Organic",
L971*J971*M971*(N971+O971+P971)*S971,
TRUE,0),2)</f>
        <v>0</v>
      </c>
      <c r="B971" s="5" t="str">
        <f t="shared" si="219"/>
        <v/>
      </c>
      <c r="E971" s="17">
        <v>0</v>
      </c>
      <c r="F971" s="17">
        <v>0</v>
      </c>
      <c r="G971" s="17">
        <v>0</v>
      </c>
      <c r="I971" s="5" t="str">
        <f t="shared" si="220"/>
        <v/>
      </c>
      <c r="J971" s="5" t="str">
        <f t="shared" si="221"/>
        <v/>
      </c>
      <c r="K971" s="5" t="str">
        <f t="shared" si="222"/>
        <v/>
      </c>
      <c r="L971" s="5" t="str">
        <f t="shared" si="223"/>
        <v/>
      </c>
      <c r="M971" s="5">
        <f t="shared" si="217"/>
        <v>1</v>
      </c>
      <c r="N971" s="5">
        <f t="shared" si="224"/>
        <v>0</v>
      </c>
      <c r="O971" s="5">
        <f t="shared" si="225"/>
        <v>0</v>
      </c>
      <c r="P971" s="5">
        <f t="shared" si="226"/>
        <v>0</v>
      </c>
      <c r="Q971" s="5">
        <f t="shared" si="218"/>
        <v>2</v>
      </c>
      <c r="S971" s="5" t="str">
        <f t="shared" si="227"/>
        <v/>
      </c>
    </row>
    <row r="972" spans="1:19" x14ac:dyDescent="0.25">
      <c r="A972" s="5" cm="1">
        <f t="array" ref="A972">ROUNDDOWN(
_xlfn.IFS(R972="Crafted",
L972*K972*M972*P972*S972,
R972="Inorganic",
L972*I972*M972*(N972+O972+P972)*Q972*S972,
R972="Organic",
L972*J972*M972*(N972+O972+P972)*S972,
TRUE,0),2)</f>
        <v>0</v>
      </c>
      <c r="B972" s="5" t="str">
        <f t="shared" si="219"/>
        <v/>
      </c>
      <c r="E972" s="17">
        <v>0</v>
      </c>
      <c r="F972" s="17">
        <v>0</v>
      </c>
      <c r="G972" s="17">
        <v>0</v>
      </c>
      <c r="I972" s="5" t="str">
        <f t="shared" si="220"/>
        <v/>
      </c>
      <c r="J972" s="5" t="str">
        <f t="shared" si="221"/>
        <v/>
      </c>
      <c r="K972" s="5" t="str">
        <f t="shared" si="222"/>
        <v/>
      </c>
      <c r="L972" s="5" t="str">
        <f t="shared" si="223"/>
        <v/>
      </c>
      <c r="M972" s="5">
        <f t="shared" si="217"/>
        <v>1</v>
      </c>
      <c r="N972" s="5">
        <f t="shared" si="224"/>
        <v>0</v>
      </c>
      <c r="O972" s="5">
        <f t="shared" si="225"/>
        <v>0</v>
      </c>
      <c r="P972" s="5">
        <f t="shared" si="226"/>
        <v>0</v>
      </c>
      <c r="Q972" s="5">
        <f t="shared" si="218"/>
        <v>2</v>
      </c>
      <c r="S972" s="5" t="str">
        <f t="shared" si="227"/>
        <v/>
      </c>
    </row>
    <row r="973" spans="1:19" x14ac:dyDescent="0.25">
      <c r="A973" s="5" cm="1">
        <f t="array" ref="A973">ROUNDDOWN(
_xlfn.IFS(R973="Crafted",
L973*K973*M973*P973*S973,
R973="Inorganic",
L973*I973*M973*(N973+O973+P973)*Q973*S973,
R973="Organic",
L973*J973*M973*(N973+O973+P973)*S973,
TRUE,0),2)</f>
        <v>0</v>
      </c>
      <c r="B973" s="5" t="str">
        <f t="shared" si="219"/>
        <v/>
      </c>
      <c r="E973" s="17">
        <v>0</v>
      </c>
      <c r="F973" s="17">
        <v>0</v>
      </c>
      <c r="G973" s="17">
        <v>0</v>
      </c>
      <c r="I973" s="5" t="str">
        <f t="shared" si="220"/>
        <v/>
      </c>
      <c r="J973" s="5" t="str">
        <f t="shared" si="221"/>
        <v/>
      </c>
      <c r="K973" s="5" t="str">
        <f t="shared" si="222"/>
        <v/>
      </c>
      <c r="L973" s="5" t="str">
        <f t="shared" si="223"/>
        <v/>
      </c>
      <c r="M973" s="5">
        <f t="shared" si="217"/>
        <v>1</v>
      </c>
      <c r="N973" s="5">
        <f t="shared" si="224"/>
        <v>0</v>
      </c>
      <c r="O973" s="5">
        <f t="shared" si="225"/>
        <v>0</v>
      </c>
      <c r="P973" s="5">
        <f t="shared" si="226"/>
        <v>0</v>
      </c>
      <c r="Q973" s="5">
        <f t="shared" si="218"/>
        <v>2</v>
      </c>
      <c r="S973" s="5" t="str">
        <f t="shared" si="227"/>
        <v/>
      </c>
    </row>
    <row r="974" spans="1:19" x14ac:dyDescent="0.25">
      <c r="A974" s="5" cm="1">
        <f t="array" ref="A974">ROUNDDOWN(
_xlfn.IFS(R974="Crafted",
L974*K974*M974*P974*S974,
R974="Inorganic",
L974*I974*M974*(N974+O974+P974)*Q974*S974,
R974="Organic",
L974*J974*M974*(N974+O974+P974)*S974,
TRUE,0),2)</f>
        <v>0</v>
      </c>
      <c r="B974" s="5" t="str">
        <f t="shared" si="219"/>
        <v/>
      </c>
      <c r="E974" s="17">
        <v>0</v>
      </c>
      <c r="F974" s="17">
        <v>0</v>
      </c>
      <c r="G974" s="17">
        <v>0</v>
      </c>
      <c r="I974" s="5" t="str">
        <f t="shared" si="220"/>
        <v/>
      </c>
      <c r="J974" s="5" t="str">
        <f t="shared" si="221"/>
        <v/>
      </c>
      <c r="K974" s="5" t="str">
        <f t="shared" si="222"/>
        <v/>
      </c>
      <c r="L974" s="5" t="str">
        <f t="shared" si="223"/>
        <v/>
      </c>
      <c r="M974" s="5">
        <f t="shared" si="217"/>
        <v>1</v>
      </c>
      <c r="N974" s="5">
        <f t="shared" si="224"/>
        <v>0</v>
      </c>
      <c r="O974" s="5">
        <f t="shared" si="225"/>
        <v>0</v>
      </c>
      <c r="P974" s="5">
        <f t="shared" si="226"/>
        <v>0</v>
      </c>
      <c r="Q974" s="5">
        <f t="shared" si="218"/>
        <v>2</v>
      </c>
      <c r="S974" s="5" t="str">
        <f t="shared" si="227"/>
        <v/>
      </c>
    </row>
    <row r="975" spans="1:19" x14ac:dyDescent="0.25">
      <c r="A975" s="5" cm="1">
        <f t="array" ref="A975">ROUNDDOWN(
_xlfn.IFS(R975="Crafted",
L975*K975*M975*P975*S975,
R975="Inorganic",
L975*I975*M975*(N975+O975+P975)*Q975*S975,
R975="Organic",
L975*J975*M975*(N975+O975+P975)*S975,
TRUE,0),2)</f>
        <v>0</v>
      </c>
      <c r="B975" s="5" t="str">
        <f t="shared" si="219"/>
        <v/>
      </c>
      <c r="E975" s="17">
        <v>0</v>
      </c>
      <c r="F975" s="17">
        <v>0</v>
      </c>
      <c r="G975" s="17">
        <v>0</v>
      </c>
      <c r="I975" s="5" t="str">
        <f t="shared" si="220"/>
        <v/>
      </c>
      <c r="J975" s="5" t="str">
        <f t="shared" si="221"/>
        <v/>
      </c>
      <c r="K975" s="5" t="str">
        <f t="shared" si="222"/>
        <v/>
      </c>
      <c r="L975" s="5" t="str">
        <f t="shared" si="223"/>
        <v/>
      </c>
      <c r="M975" s="5">
        <f t="shared" si="217"/>
        <v>1</v>
      </c>
      <c r="N975" s="5">
        <f t="shared" si="224"/>
        <v>0</v>
      </c>
      <c r="O975" s="5">
        <f t="shared" si="225"/>
        <v>0</v>
      </c>
      <c r="P975" s="5">
        <f t="shared" si="226"/>
        <v>0</v>
      </c>
      <c r="Q975" s="5">
        <f t="shared" si="218"/>
        <v>2</v>
      </c>
      <c r="S975" s="5" t="str">
        <f t="shared" si="227"/>
        <v/>
      </c>
    </row>
    <row r="976" spans="1:19" x14ac:dyDescent="0.25">
      <c r="A976" s="5" cm="1">
        <f t="array" ref="A976">ROUNDDOWN(
_xlfn.IFS(R976="Crafted",
L976*K976*M976*P976*S976,
R976="Inorganic",
L976*I976*M976*(N976+O976+P976)*Q976*S976,
R976="Organic",
L976*J976*M976*(N976+O976+P976)*S976,
TRUE,0),2)</f>
        <v>0</v>
      </c>
      <c r="B976" s="5" t="str">
        <f t="shared" si="219"/>
        <v/>
      </c>
      <c r="E976" s="17">
        <v>0</v>
      </c>
      <c r="F976" s="17">
        <v>0</v>
      </c>
      <c r="G976" s="17">
        <v>0</v>
      </c>
      <c r="I976" s="5" t="str">
        <f t="shared" si="220"/>
        <v/>
      </c>
      <c r="J976" s="5" t="str">
        <f t="shared" si="221"/>
        <v/>
      </c>
      <c r="K976" s="5" t="str">
        <f t="shared" si="222"/>
        <v/>
      </c>
      <c r="L976" s="5" t="str">
        <f t="shared" si="223"/>
        <v/>
      </c>
      <c r="M976" s="5">
        <f t="shared" si="217"/>
        <v>1</v>
      </c>
      <c r="N976" s="5">
        <f t="shared" si="224"/>
        <v>0</v>
      </c>
      <c r="O976" s="5">
        <f t="shared" si="225"/>
        <v>0</v>
      </c>
      <c r="P976" s="5">
        <f t="shared" si="226"/>
        <v>0</v>
      </c>
      <c r="Q976" s="5">
        <f t="shared" si="218"/>
        <v>2</v>
      </c>
      <c r="S976" s="5" t="str">
        <f t="shared" si="227"/>
        <v/>
      </c>
    </row>
    <row r="977" spans="1:19" x14ac:dyDescent="0.25">
      <c r="A977" s="5" cm="1">
        <f t="array" ref="A977">ROUNDDOWN(
_xlfn.IFS(R977="Crafted",
L977*K977*M977*P977*S977,
R977="Inorganic",
L977*I977*M977*(N977+O977+P977)*Q977*S977,
R977="Organic",
L977*J977*M977*(N977+O977+P977)*S977,
TRUE,0),2)</f>
        <v>0</v>
      </c>
      <c r="B977" s="5" t="str">
        <f t="shared" si="219"/>
        <v/>
      </c>
      <c r="E977" s="17">
        <v>0</v>
      </c>
      <c r="F977" s="17">
        <v>0</v>
      </c>
      <c r="G977" s="17">
        <v>0</v>
      </c>
      <c r="I977" s="5" t="str">
        <f t="shared" si="220"/>
        <v/>
      </c>
      <c r="J977" s="5" t="str">
        <f t="shared" si="221"/>
        <v/>
      </c>
      <c r="K977" s="5" t="str">
        <f t="shared" si="222"/>
        <v/>
      </c>
      <c r="L977" s="5" t="str">
        <f t="shared" si="223"/>
        <v/>
      </c>
      <c r="M977" s="5">
        <f t="shared" si="217"/>
        <v>1</v>
      </c>
      <c r="N977" s="5">
        <f t="shared" si="224"/>
        <v>0</v>
      </c>
      <c r="O977" s="5">
        <f t="shared" si="225"/>
        <v>0</v>
      </c>
      <c r="P977" s="5">
        <f t="shared" si="226"/>
        <v>0</v>
      </c>
      <c r="Q977" s="5">
        <f t="shared" si="218"/>
        <v>2</v>
      </c>
      <c r="S977" s="5" t="str">
        <f t="shared" si="227"/>
        <v/>
      </c>
    </row>
    <row r="978" spans="1:19" x14ac:dyDescent="0.25">
      <c r="A978" s="5" cm="1">
        <f t="array" ref="A978">ROUNDDOWN(
_xlfn.IFS(R978="Crafted",
L978*K978*M978*P978*S978,
R978="Inorganic",
L978*I978*M978*(N978+O978+P978)*Q978*S978,
R978="Organic",
L978*J978*M978*(N978+O978+P978)*S978,
TRUE,0),2)</f>
        <v>0</v>
      </c>
      <c r="B978" s="5" t="str">
        <f t="shared" si="219"/>
        <v/>
      </c>
      <c r="E978" s="17">
        <v>0</v>
      </c>
      <c r="F978" s="17">
        <v>0</v>
      </c>
      <c r="G978" s="17">
        <v>0</v>
      </c>
      <c r="I978" s="5" t="str">
        <f t="shared" si="220"/>
        <v/>
      </c>
      <c r="J978" s="5" t="str">
        <f t="shared" si="221"/>
        <v/>
      </c>
      <c r="K978" s="5" t="str">
        <f t="shared" si="222"/>
        <v/>
      </c>
      <c r="L978" s="5" t="str">
        <f t="shared" si="223"/>
        <v/>
      </c>
      <c r="M978" s="5">
        <f t="shared" si="217"/>
        <v>1</v>
      </c>
      <c r="N978" s="5">
        <f t="shared" si="224"/>
        <v>0</v>
      </c>
      <c r="O978" s="5">
        <f t="shared" si="225"/>
        <v>0</v>
      </c>
      <c r="P978" s="5">
        <f t="shared" si="226"/>
        <v>0</v>
      </c>
      <c r="Q978" s="5">
        <f t="shared" si="218"/>
        <v>2</v>
      </c>
      <c r="S978" s="5" t="str">
        <f t="shared" si="227"/>
        <v/>
      </c>
    </row>
    <row r="979" spans="1:19" x14ac:dyDescent="0.25">
      <c r="A979" s="5" cm="1">
        <f t="array" ref="A979">ROUNDDOWN(
_xlfn.IFS(R979="Crafted",
L979*K979*M979*P979*S979,
R979="Inorganic",
L979*I979*M979*(N979+O979+P979)*Q979*S979,
R979="Organic",
L979*J979*M979*(N979+O979+P979)*S979,
TRUE,0),2)</f>
        <v>0</v>
      </c>
      <c r="B979" s="5" t="str">
        <f t="shared" si="219"/>
        <v/>
      </c>
      <c r="E979" s="17">
        <v>0</v>
      </c>
      <c r="F979" s="17">
        <v>0</v>
      </c>
      <c r="G979" s="17">
        <v>0</v>
      </c>
      <c r="I979" s="5" t="str">
        <f t="shared" si="220"/>
        <v/>
      </c>
      <c r="J979" s="5" t="str">
        <f t="shared" si="221"/>
        <v/>
      </c>
      <c r="K979" s="5" t="str">
        <f t="shared" si="222"/>
        <v/>
      </c>
      <c r="L979" s="5" t="str">
        <f t="shared" si="223"/>
        <v/>
      </c>
      <c r="M979" s="5">
        <f t="shared" si="217"/>
        <v>1</v>
      </c>
      <c r="N979" s="5">
        <f t="shared" si="224"/>
        <v>0</v>
      </c>
      <c r="O979" s="5">
        <f t="shared" si="225"/>
        <v>0</v>
      </c>
      <c r="P979" s="5">
        <f t="shared" si="226"/>
        <v>0</v>
      </c>
      <c r="Q979" s="5">
        <f t="shared" si="218"/>
        <v>2</v>
      </c>
      <c r="S979" s="5" t="str">
        <f t="shared" si="227"/>
        <v/>
      </c>
    </row>
    <row r="980" spans="1:19" x14ac:dyDescent="0.25">
      <c r="A980" s="5" cm="1">
        <f t="array" ref="A980">ROUNDDOWN(
_xlfn.IFS(R980="Crafted",
L980*K980*M980*P980*S980,
R980="Inorganic",
L980*I980*M980*(N980+O980+P980)*Q980*S980,
R980="Organic",
L980*J980*M980*(N980+O980+P980)*S980,
TRUE,0),2)</f>
        <v>0</v>
      </c>
      <c r="B980" s="5" t="str">
        <f t="shared" si="219"/>
        <v/>
      </c>
      <c r="E980" s="17">
        <v>0</v>
      </c>
      <c r="F980" s="17">
        <v>0</v>
      </c>
      <c r="G980" s="17">
        <v>0</v>
      </c>
      <c r="I980" s="5" t="str">
        <f t="shared" si="220"/>
        <v/>
      </c>
      <c r="J980" s="5" t="str">
        <f t="shared" si="221"/>
        <v/>
      </c>
      <c r="K980" s="5" t="str">
        <f t="shared" si="222"/>
        <v/>
      </c>
      <c r="L980" s="5" t="str">
        <f t="shared" si="223"/>
        <v/>
      </c>
      <c r="M980" s="5">
        <f t="shared" si="217"/>
        <v>1</v>
      </c>
      <c r="N980" s="5">
        <f t="shared" si="224"/>
        <v>0</v>
      </c>
      <c r="O980" s="5">
        <f t="shared" si="225"/>
        <v>0</v>
      </c>
      <c r="P980" s="5">
        <f t="shared" si="226"/>
        <v>0</v>
      </c>
      <c r="Q980" s="5">
        <f t="shared" si="218"/>
        <v>2</v>
      </c>
      <c r="S980" s="5" t="str">
        <f t="shared" si="227"/>
        <v/>
      </c>
    </row>
    <row r="981" spans="1:19" x14ac:dyDescent="0.25">
      <c r="A981" s="5" cm="1">
        <f t="array" ref="A981">ROUNDDOWN(
_xlfn.IFS(R981="Crafted",
L981*K981*M981*P981*S981,
R981="Inorganic",
L981*I981*M981*(N981+O981+P981)*Q981*S981,
R981="Organic",
L981*J981*M981*(N981+O981+P981)*S981,
TRUE,0),2)</f>
        <v>0</v>
      </c>
      <c r="B981" s="5" t="str">
        <f t="shared" si="219"/>
        <v/>
      </c>
      <c r="E981" s="17">
        <v>0</v>
      </c>
      <c r="F981" s="17">
        <v>0</v>
      </c>
      <c r="G981" s="17">
        <v>0</v>
      </c>
      <c r="I981" s="5" t="str">
        <f t="shared" si="220"/>
        <v/>
      </c>
      <c r="J981" s="5" t="str">
        <f t="shared" si="221"/>
        <v/>
      </c>
      <c r="K981" s="5" t="str">
        <f t="shared" si="222"/>
        <v/>
      </c>
      <c r="L981" s="5" t="str">
        <f t="shared" si="223"/>
        <v/>
      </c>
      <c r="M981" s="5">
        <f t="shared" si="217"/>
        <v>1</v>
      </c>
      <c r="N981" s="5">
        <f t="shared" si="224"/>
        <v>0</v>
      </c>
      <c r="O981" s="5">
        <f t="shared" si="225"/>
        <v>0</v>
      </c>
      <c r="P981" s="5">
        <f t="shared" si="226"/>
        <v>0</v>
      </c>
      <c r="Q981" s="5">
        <f t="shared" si="218"/>
        <v>2</v>
      </c>
      <c r="S981" s="5" t="str">
        <f t="shared" si="227"/>
        <v/>
      </c>
    </row>
    <row r="982" spans="1:19" x14ac:dyDescent="0.25">
      <c r="A982" s="5" cm="1">
        <f t="array" ref="A982">ROUNDDOWN(
_xlfn.IFS(R982="Crafted",
L982*K982*M982*P982*S982,
R982="Inorganic",
L982*I982*M982*(N982+O982+P982)*Q982*S982,
R982="Organic",
L982*J982*M982*(N982+O982+P982)*S982,
TRUE,0),2)</f>
        <v>0</v>
      </c>
      <c r="B982" s="5" t="str">
        <f t="shared" si="219"/>
        <v/>
      </c>
      <c r="E982" s="17">
        <v>0</v>
      </c>
      <c r="F982" s="17">
        <v>0</v>
      </c>
      <c r="G982" s="17">
        <v>0</v>
      </c>
      <c r="I982" s="5" t="str">
        <f t="shared" si="220"/>
        <v/>
      </c>
      <c r="J982" s="5" t="str">
        <f t="shared" si="221"/>
        <v/>
      </c>
      <c r="K982" s="5" t="str">
        <f t="shared" si="222"/>
        <v/>
      </c>
      <c r="L982" s="5" t="str">
        <f t="shared" si="223"/>
        <v/>
      </c>
      <c r="M982" s="5">
        <f t="shared" si="217"/>
        <v>1</v>
      </c>
      <c r="N982" s="5">
        <f t="shared" si="224"/>
        <v>0</v>
      </c>
      <c r="O982" s="5">
        <f t="shared" si="225"/>
        <v>0</v>
      </c>
      <c r="P982" s="5">
        <f t="shared" si="226"/>
        <v>0</v>
      </c>
      <c r="Q982" s="5">
        <f t="shared" si="218"/>
        <v>2</v>
      </c>
      <c r="S982" s="5" t="str">
        <f t="shared" si="227"/>
        <v/>
      </c>
    </row>
    <row r="983" spans="1:19" x14ac:dyDescent="0.25">
      <c r="A983" s="5" cm="1">
        <f t="array" ref="A983">ROUNDDOWN(
_xlfn.IFS(R983="Crafted",
L983*K983*M983*P983*S983,
R983="Inorganic",
L983*I983*M983*(N983+O983+P983)*Q983*S983,
R983="Organic",
L983*J983*M983*(N983+O983+P983)*S983,
TRUE,0),2)</f>
        <v>0</v>
      </c>
      <c r="B983" s="5" t="str">
        <f t="shared" si="219"/>
        <v/>
      </c>
      <c r="E983" s="17">
        <v>0</v>
      </c>
      <c r="F983" s="17">
        <v>0</v>
      </c>
      <c r="G983" s="17">
        <v>0</v>
      </c>
      <c r="I983" s="5" t="str">
        <f t="shared" si="220"/>
        <v/>
      </c>
      <c r="J983" s="5" t="str">
        <f t="shared" si="221"/>
        <v/>
      </c>
      <c r="K983" s="5" t="str">
        <f t="shared" si="222"/>
        <v/>
      </c>
      <c r="L983" s="5" t="str">
        <f t="shared" si="223"/>
        <v/>
      </c>
      <c r="M983" s="5">
        <f t="shared" si="217"/>
        <v>1</v>
      </c>
      <c r="N983" s="5">
        <f t="shared" si="224"/>
        <v>0</v>
      </c>
      <c r="O983" s="5">
        <f t="shared" si="225"/>
        <v>0</v>
      </c>
      <c r="P983" s="5">
        <f t="shared" si="226"/>
        <v>0</v>
      </c>
      <c r="Q983" s="5">
        <f t="shared" si="218"/>
        <v>2</v>
      </c>
      <c r="S983" s="5" t="str">
        <f t="shared" si="227"/>
        <v/>
      </c>
    </row>
    <row r="984" spans="1:19" x14ac:dyDescent="0.25">
      <c r="A984" s="5" cm="1">
        <f t="array" ref="A984">ROUNDDOWN(
_xlfn.IFS(R984="Crafted",
L984*K984*M984*P984*S984,
R984="Inorganic",
L984*I984*M984*(N984+O984+P984)*Q984*S984,
R984="Organic",
L984*J984*M984*(N984+O984+P984)*S984,
TRUE,0),2)</f>
        <v>0</v>
      </c>
      <c r="B984" s="5" t="str">
        <f t="shared" si="219"/>
        <v/>
      </c>
      <c r="E984" s="17">
        <v>0</v>
      </c>
      <c r="F984" s="17">
        <v>0</v>
      </c>
      <c r="G984" s="17">
        <v>0</v>
      </c>
      <c r="I984" s="5" t="str">
        <f t="shared" si="220"/>
        <v/>
      </c>
      <c r="J984" s="5" t="str">
        <f t="shared" si="221"/>
        <v/>
      </c>
      <c r="K984" s="5" t="str">
        <f t="shared" si="222"/>
        <v/>
      </c>
      <c r="L984" s="5" t="str">
        <f t="shared" si="223"/>
        <v/>
      </c>
      <c r="M984" s="5">
        <f t="shared" si="217"/>
        <v>1</v>
      </c>
      <c r="N984" s="5">
        <f t="shared" si="224"/>
        <v>0</v>
      </c>
      <c r="O984" s="5">
        <f t="shared" si="225"/>
        <v>0</v>
      </c>
      <c r="P984" s="5">
        <f t="shared" si="226"/>
        <v>0</v>
      </c>
      <c r="Q984" s="5">
        <f t="shared" si="218"/>
        <v>2</v>
      </c>
      <c r="S984" s="5" t="str">
        <f t="shared" si="227"/>
        <v/>
      </c>
    </row>
    <row r="985" spans="1:19" x14ac:dyDescent="0.25">
      <c r="A985" s="5" cm="1">
        <f t="array" ref="A985">ROUNDDOWN(
_xlfn.IFS(R985="Crafted",
L985*K985*M985*P985*S985,
R985="Inorganic",
L985*I985*M985*(N985+O985+P985)*Q985*S985,
R985="Organic",
L985*J985*M985*(N985+O985+P985)*S985,
TRUE,0),2)</f>
        <v>0</v>
      </c>
      <c r="B985" s="5" t="str">
        <f t="shared" si="219"/>
        <v/>
      </c>
      <c r="E985" s="17">
        <v>0</v>
      </c>
      <c r="F985" s="17">
        <v>0</v>
      </c>
      <c r="G985" s="17">
        <v>0</v>
      </c>
      <c r="I985" s="5" t="str">
        <f t="shared" si="220"/>
        <v/>
      </c>
      <c r="J985" s="5" t="str">
        <f t="shared" si="221"/>
        <v/>
      </c>
      <c r="K985" s="5" t="str">
        <f t="shared" si="222"/>
        <v/>
      </c>
      <c r="L985" s="5" t="str">
        <f t="shared" si="223"/>
        <v/>
      </c>
      <c r="M985" s="5">
        <f t="shared" si="217"/>
        <v>1</v>
      </c>
      <c r="N985" s="5">
        <f t="shared" si="224"/>
        <v>0</v>
      </c>
      <c r="O985" s="5">
        <f t="shared" si="225"/>
        <v>0</v>
      </c>
      <c r="P985" s="5">
        <f t="shared" si="226"/>
        <v>0</v>
      </c>
      <c r="Q985" s="5">
        <f t="shared" si="218"/>
        <v>2</v>
      </c>
      <c r="S985" s="5" t="str">
        <f t="shared" si="227"/>
        <v/>
      </c>
    </row>
    <row r="986" spans="1:19" x14ac:dyDescent="0.25">
      <c r="A986" s="5" cm="1">
        <f t="array" ref="A986">ROUNDDOWN(
_xlfn.IFS(R986="Crafted",
L986*K986*M986*P986*S986,
R986="Inorganic",
L986*I986*M986*(N986+O986+P986)*Q986*S986,
R986="Organic",
L986*J986*M986*(N986+O986+P986)*S986,
TRUE,0),2)</f>
        <v>0</v>
      </c>
      <c r="B986" s="5" t="str">
        <f t="shared" si="219"/>
        <v/>
      </c>
      <c r="E986" s="17">
        <v>0</v>
      </c>
      <c r="F986" s="17">
        <v>0</v>
      </c>
      <c r="G986" s="17">
        <v>0</v>
      </c>
      <c r="I986" s="5" t="str">
        <f t="shared" si="220"/>
        <v/>
      </c>
      <c r="J986" s="5" t="str">
        <f t="shared" si="221"/>
        <v/>
      </c>
      <c r="K986" s="5" t="str">
        <f t="shared" si="222"/>
        <v/>
      </c>
      <c r="L986" s="5" t="str">
        <f t="shared" si="223"/>
        <v/>
      </c>
      <c r="M986" s="5">
        <f t="shared" si="217"/>
        <v>1</v>
      </c>
      <c r="N986" s="5">
        <f t="shared" si="224"/>
        <v>0</v>
      </c>
      <c r="O986" s="5">
        <f t="shared" si="225"/>
        <v>0</v>
      </c>
      <c r="P986" s="5">
        <f t="shared" si="226"/>
        <v>0</v>
      </c>
      <c r="Q986" s="5">
        <f t="shared" si="218"/>
        <v>2</v>
      </c>
      <c r="S986" s="5" t="str">
        <f t="shared" si="227"/>
        <v/>
      </c>
    </row>
    <row r="987" spans="1:19" x14ac:dyDescent="0.25">
      <c r="A987" s="5" cm="1">
        <f t="array" ref="A987">ROUNDDOWN(
_xlfn.IFS(R987="Crafted",
L987*K987*M987*P987*S987,
R987="Inorganic",
L987*I987*M987*(N987+O987+P987)*Q987*S987,
R987="Organic",
L987*J987*M987*(N987+O987+P987)*S987,
TRUE,0),2)</f>
        <v>0</v>
      </c>
      <c r="B987" s="5" t="str">
        <f t="shared" si="219"/>
        <v/>
      </c>
      <c r="E987" s="17">
        <v>0</v>
      </c>
      <c r="F987" s="17">
        <v>0</v>
      </c>
      <c r="G987" s="17">
        <v>0</v>
      </c>
      <c r="I987" s="5" t="str">
        <f t="shared" si="220"/>
        <v/>
      </c>
      <c r="J987" s="5" t="str">
        <f t="shared" si="221"/>
        <v/>
      </c>
      <c r="K987" s="5" t="str">
        <f t="shared" si="222"/>
        <v/>
      </c>
      <c r="L987" s="5" t="str">
        <f t="shared" si="223"/>
        <v/>
      </c>
      <c r="M987" s="5">
        <f t="shared" si="217"/>
        <v>1</v>
      </c>
      <c r="N987" s="5">
        <f t="shared" si="224"/>
        <v>0</v>
      </c>
      <c r="O987" s="5">
        <f t="shared" si="225"/>
        <v>0</v>
      </c>
      <c r="P987" s="5">
        <f t="shared" si="226"/>
        <v>0</v>
      </c>
      <c r="Q987" s="5">
        <f t="shared" si="218"/>
        <v>2</v>
      </c>
      <c r="S987" s="5" t="str">
        <f t="shared" si="227"/>
        <v/>
      </c>
    </row>
    <row r="988" spans="1:19" x14ac:dyDescent="0.25">
      <c r="A988" s="5" cm="1">
        <f t="array" ref="A988">ROUNDDOWN(
_xlfn.IFS(R988="Crafted",
L988*K988*M988*P988*S988,
R988="Inorganic",
L988*I988*M988*(N988+O988+P988)*Q988*S988,
R988="Organic",
L988*J988*M988*(N988+O988+P988)*S988,
TRUE,0),2)</f>
        <v>0</v>
      </c>
      <c r="B988" s="5" t="str">
        <f t="shared" si="219"/>
        <v/>
      </c>
      <c r="E988" s="17">
        <v>0</v>
      </c>
      <c r="F988" s="17">
        <v>0</v>
      </c>
      <c r="G988" s="17">
        <v>0</v>
      </c>
      <c r="I988" s="5" t="str">
        <f t="shared" si="220"/>
        <v/>
      </c>
      <c r="J988" s="5" t="str">
        <f t="shared" si="221"/>
        <v/>
      </c>
      <c r="K988" s="5" t="str">
        <f t="shared" si="222"/>
        <v/>
      </c>
      <c r="L988" s="5" t="str">
        <f t="shared" si="223"/>
        <v/>
      </c>
      <c r="M988" s="5">
        <f t="shared" si="217"/>
        <v>1</v>
      </c>
      <c r="N988" s="5">
        <f t="shared" si="224"/>
        <v>0</v>
      </c>
      <c r="O988" s="5">
        <f t="shared" si="225"/>
        <v>0</v>
      </c>
      <c r="P988" s="5">
        <f t="shared" si="226"/>
        <v>0</v>
      </c>
      <c r="Q988" s="5">
        <f t="shared" si="218"/>
        <v>2</v>
      </c>
      <c r="S988" s="5" t="str">
        <f t="shared" si="227"/>
        <v/>
      </c>
    </row>
    <row r="989" spans="1:19" x14ac:dyDescent="0.25">
      <c r="A989" s="5" cm="1">
        <f t="array" ref="A989">ROUNDDOWN(
_xlfn.IFS(R989="Crafted",
L989*K989*M989*P989*S989,
R989="Inorganic",
L989*I989*M989*(N989+O989+P989)*Q989*S989,
R989="Organic",
L989*J989*M989*(N989+O989+P989)*S989,
TRUE,0),2)</f>
        <v>0</v>
      </c>
      <c r="B989" s="5" t="str">
        <f t="shared" si="219"/>
        <v/>
      </c>
      <c r="E989" s="17">
        <v>0</v>
      </c>
      <c r="F989" s="17">
        <v>0</v>
      </c>
      <c r="G989" s="17">
        <v>0</v>
      </c>
      <c r="I989" s="5" t="str">
        <f t="shared" si="220"/>
        <v/>
      </c>
      <c r="J989" s="5" t="str">
        <f t="shared" si="221"/>
        <v/>
      </c>
      <c r="K989" s="5" t="str">
        <f t="shared" si="222"/>
        <v/>
      </c>
      <c r="L989" s="5" t="str">
        <f t="shared" si="223"/>
        <v/>
      </c>
      <c r="M989" s="5">
        <f t="shared" si="217"/>
        <v>1</v>
      </c>
      <c r="N989" s="5">
        <f t="shared" si="224"/>
        <v>0</v>
      </c>
      <c r="O989" s="5">
        <f t="shared" si="225"/>
        <v>0</v>
      </c>
      <c r="P989" s="5">
        <f t="shared" si="226"/>
        <v>0</v>
      </c>
      <c r="Q989" s="5">
        <f t="shared" si="218"/>
        <v>2</v>
      </c>
      <c r="S989" s="5" t="str">
        <f t="shared" si="227"/>
        <v/>
      </c>
    </row>
    <row r="990" spans="1:19" x14ac:dyDescent="0.25">
      <c r="A990" s="5" cm="1">
        <f t="array" ref="A990">ROUNDDOWN(
_xlfn.IFS(R990="Crafted",
L990*K990*M990*P990*S990,
R990="Inorganic",
L990*I990*M990*(N990+O990+P990)*Q990*S990,
R990="Organic",
L990*J990*M990*(N990+O990+P990)*S990,
TRUE,0),2)</f>
        <v>0</v>
      </c>
      <c r="B990" s="5" t="str">
        <f t="shared" si="219"/>
        <v/>
      </c>
      <c r="E990" s="17">
        <v>0</v>
      </c>
      <c r="F990" s="17">
        <v>0</v>
      </c>
      <c r="G990" s="17">
        <v>0</v>
      </c>
      <c r="I990" s="5" t="str">
        <f t="shared" si="220"/>
        <v/>
      </c>
      <c r="J990" s="5" t="str">
        <f t="shared" si="221"/>
        <v/>
      </c>
      <c r="K990" s="5" t="str">
        <f t="shared" si="222"/>
        <v/>
      </c>
      <c r="L990" s="5" t="str">
        <f t="shared" si="223"/>
        <v/>
      </c>
      <c r="M990" s="5">
        <f t="shared" si="217"/>
        <v>1</v>
      </c>
      <c r="N990" s="5">
        <f t="shared" si="224"/>
        <v>0</v>
      </c>
      <c r="O990" s="5">
        <f t="shared" si="225"/>
        <v>0</v>
      </c>
      <c r="P990" s="5">
        <f t="shared" si="226"/>
        <v>0</v>
      </c>
      <c r="Q990" s="5">
        <f t="shared" si="218"/>
        <v>2</v>
      </c>
      <c r="S990" s="5" t="str">
        <f t="shared" si="227"/>
        <v/>
      </c>
    </row>
    <row r="991" spans="1:19" x14ac:dyDescent="0.25">
      <c r="A991" s="5" cm="1">
        <f t="array" ref="A991">ROUNDDOWN(
_xlfn.IFS(R991="Crafted",
L991*K991*M991*P991*S991,
R991="Inorganic",
L991*I991*M991*(N991+O991+P991)*Q991*S991,
R991="Organic",
L991*J991*M991*(N991+O991+P991)*S991,
TRUE,0),2)</f>
        <v>0</v>
      </c>
      <c r="B991" s="5" t="str">
        <f t="shared" si="219"/>
        <v/>
      </c>
      <c r="E991" s="17">
        <v>0</v>
      </c>
      <c r="F991" s="17">
        <v>0</v>
      </c>
      <c r="G991" s="17">
        <v>0</v>
      </c>
      <c r="I991" s="5" t="str">
        <f t="shared" si="220"/>
        <v/>
      </c>
      <c r="J991" s="5" t="str">
        <f t="shared" si="221"/>
        <v/>
      </c>
      <c r="K991" s="5" t="str">
        <f t="shared" si="222"/>
        <v/>
      </c>
      <c r="L991" s="5" t="str">
        <f t="shared" si="223"/>
        <v/>
      </c>
      <c r="M991" s="5">
        <f t="shared" ref="M991:M1004" si="228">IF($B$1="Yes",1.05,1)</f>
        <v>1</v>
      </c>
      <c r="N991" s="5">
        <f t="shared" si="224"/>
        <v>0</v>
      </c>
      <c r="O991" s="5">
        <f t="shared" si="225"/>
        <v>0</v>
      </c>
      <c r="P991" s="5">
        <f t="shared" si="226"/>
        <v>0</v>
      </c>
      <c r="Q991" s="5">
        <f t="shared" ref="Q991:Q1004" si="229">IF($D$1="Yes",2,1)</f>
        <v>2</v>
      </c>
      <c r="S991" s="5" t="str">
        <f t="shared" si="227"/>
        <v/>
      </c>
    </row>
    <row r="992" spans="1:19" x14ac:dyDescent="0.25">
      <c r="A992" s="5" cm="1">
        <f t="array" ref="A992">ROUNDDOWN(
_xlfn.IFS(R992="Crafted",
L992*K992*M992*P992*S992,
R992="Inorganic",
L992*I992*M992*(N992+O992+P992)*Q992*S992,
R992="Organic",
L992*J992*M992*(N992+O992+P992)*S992,
TRUE,0),2)</f>
        <v>0</v>
      </c>
      <c r="B992" s="5" t="str">
        <f t="shared" si="219"/>
        <v/>
      </c>
      <c r="E992" s="17">
        <v>0</v>
      </c>
      <c r="F992" s="17">
        <v>0</v>
      </c>
      <c r="G992" s="17">
        <v>0</v>
      </c>
      <c r="I992" s="5" t="str">
        <f t="shared" si="220"/>
        <v/>
      </c>
      <c r="J992" s="5" t="str">
        <f t="shared" si="221"/>
        <v/>
      </c>
      <c r="K992" s="5" t="str">
        <f t="shared" si="222"/>
        <v/>
      </c>
      <c r="L992" s="5" t="str">
        <f t="shared" si="223"/>
        <v/>
      </c>
      <c r="M992" s="5">
        <f t="shared" si="228"/>
        <v>1</v>
      </c>
      <c r="N992" s="5">
        <f t="shared" si="224"/>
        <v>0</v>
      </c>
      <c r="O992" s="5">
        <f t="shared" si="225"/>
        <v>0</v>
      </c>
      <c r="P992" s="5">
        <f t="shared" si="226"/>
        <v>0</v>
      </c>
      <c r="Q992" s="5">
        <f t="shared" si="229"/>
        <v>2</v>
      </c>
      <c r="S992" s="5" t="str">
        <f t="shared" si="227"/>
        <v/>
      </c>
    </row>
    <row r="993" spans="1:19" x14ac:dyDescent="0.25">
      <c r="A993" s="5" cm="1">
        <f t="array" ref="A993">ROUNDDOWN(
_xlfn.IFS(R993="Crafted",
L993*K993*M993*P993*S993,
R993="Inorganic",
L993*I993*M993*(N993+O993+P993)*Q993*S993,
R993="Organic",
L993*J993*M993*(N993+O993+P993)*S993,
TRUE,0),2)</f>
        <v>0</v>
      </c>
      <c r="B993" s="5" t="str">
        <f t="shared" si="219"/>
        <v/>
      </c>
      <c r="E993" s="17">
        <v>0</v>
      </c>
      <c r="F993" s="17">
        <v>0</v>
      </c>
      <c r="G993" s="17">
        <v>0</v>
      </c>
      <c r="I993" s="5" t="str">
        <f t="shared" si="220"/>
        <v/>
      </c>
      <c r="J993" s="5" t="str">
        <f t="shared" si="221"/>
        <v/>
      </c>
      <c r="K993" s="5" t="str">
        <f t="shared" si="222"/>
        <v/>
      </c>
      <c r="L993" s="5" t="str">
        <f t="shared" si="223"/>
        <v/>
      </c>
      <c r="M993" s="5">
        <f t="shared" si="228"/>
        <v>1</v>
      </c>
      <c r="N993" s="5">
        <f t="shared" si="224"/>
        <v>0</v>
      </c>
      <c r="O993" s="5">
        <f t="shared" si="225"/>
        <v>0</v>
      </c>
      <c r="P993" s="5">
        <f t="shared" si="226"/>
        <v>0</v>
      </c>
      <c r="Q993" s="5">
        <f t="shared" si="229"/>
        <v>2</v>
      </c>
      <c r="S993" s="5" t="str">
        <f t="shared" si="227"/>
        <v/>
      </c>
    </row>
    <row r="994" spans="1:19" x14ac:dyDescent="0.25">
      <c r="A994" s="5" cm="1">
        <f t="array" ref="A994">ROUNDDOWN(
_xlfn.IFS(R994="Crafted",
L994*K994*M994*P994*S994,
R994="Inorganic",
L994*I994*M994*(N994+O994+P994)*Q994*S994,
R994="Organic",
L994*J994*M994*(N994+O994+P994)*S994,
TRUE,0),2)</f>
        <v>0</v>
      </c>
      <c r="B994" s="5" t="str">
        <f t="shared" si="219"/>
        <v/>
      </c>
      <c r="E994" s="17">
        <v>0</v>
      </c>
      <c r="F994" s="17">
        <v>0</v>
      </c>
      <c r="G994" s="17">
        <v>0</v>
      </c>
      <c r="I994" s="5" t="str">
        <f t="shared" si="220"/>
        <v/>
      </c>
      <c r="J994" s="5" t="str">
        <f t="shared" si="221"/>
        <v/>
      </c>
      <c r="K994" s="5" t="str">
        <f t="shared" si="222"/>
        <v/>
      </c>
      <c r="L994" s="5" t="str">
        <f t="shared" si="223"/>
        <v/>
      </c>
      <c r="M994" s="5">
        <f t="shared" si="228"/>
        <v>1</v>
      </c>
      <c r="N994" s="5">
        <f t="shared" si="224"/>
        <v>0</v>
      </c>
      <c r="O994" s="5">
        <f t="shared" si="225"/>
        <v>0</v>
      </c>
      <c r="P994" s="5">
        <f t="shared" si="226"/>
        <v>0</v>
      </c>
      <c r="Q994" s="5">
        <f t="shared" si="229"/>
        <v>2</v>
      </c>
      <c r="S994" s="5" t="str">
        <f t="shared" si="227"/>
        <v/>
      </c>
    </row>
    <row r="995" spans="1:19" x14ac:dyDescent="0.25">
      <c r="A995" s="5" cm="1">
        <f t="array" ref="A995">ROUNDDOWN(
_xlfn.IFS(R995="Crafted",
L995*K995*M995*P995*S995,
R995="Inorganic",
L995*I995*M995*(N995+O995+P995)*Q995*S995,
R995="Organic",
L995*J995*M995*(N995+O995+P995)*S995,
TRUE,0),2)</f>
        <v>0</v>
      </c>
      <c r="B995" s="5" t="str">
        <f t="shared" si="219"/>
        <v/>
      </c>
      <c r="E995" s="17">
        <v>0</v>
      </c>
      <c r="F995" s="17">
        <v>0</v>
      </c>
      <c r="G995" s="17">
        <v>0</v>
      </c>
      <c r="I995" s="5" t="str">
        <f t="shared" si="220"/>
        <v/>
      </c>
      <c r="J995" s="5" t="str">
        <f t="shared" si="221"/>
        <v/>
      </c>
      <c r="K995" s="5" t="str">
        <f t="shared" si="222"/>
        <v/>
      </c>
      <c r="L995" s="5" t="str">
        <f t="shared" si="223"/>
        <v/>
      </c>
      <c r="M995" s="5">
        <f t="shared" si="228"/>
        <v>1</v>
      </c>
      <c r="N995" s="5">
        <f t="shared" si="224"/>
        <v>0</v>
      </c>
      <c r="O995" s="5">
        <f t="shared" si="225"/>
        <v>0</v>
      </c>
      <c r="P995" s="5">
        <f t="shared" si="226"/>
        <v>0</v>
      </c>
      <c r="Q995" s="5">
        <f t="shared" si="229"/>
        <v>2</v>
      </c>
      <c r="S995" s="5" t="str">
        <f t="shared" si="227"/>
        <v/>
      </c>
    </row>
    <row r="996" spans="1:19" x14ac:dyDescent="0.25">
      <c r="A996" s="5" cm="1">
        <f t="array" ref="A996">ROUNDDOWN(
_xlfn.IFS(R996="Crafted",
L996*K996*M996*P996*S996,
R996="Inorganic",
L996*I996*M996*(N996+O996+P996)*Q996*S996,
R996="Organic",
L996*J996*M996*(N996+O996+P996)*S996,
TRUE,0),2)</f>
        <v>0</v>
      </c>
      <c r="B996" s="5" t="str">
        <f t="shared" si="219"/>
        <v/>
      </c>
      <c r="E996" s="17">
        <v>0</v>
      </c>
      <c r="F996" s="17">
        <v>0</v>
      </c>
      <c r="G996" s="17">
        <v>0</v>
      </c>
      <c r="I996" s="5" t="str">
        <f t="shared" si="220"/>
        <v/>
      </c>
      <c r="J996" s="5" t="str">
        <f t="shared" si="221"/>
        <v/>
      </c>
      <c r="K996" s="5" t="str">
        <f t="shared" si="222"/>
        <v/>
      </c>
      <c r="L996" s="5" t="str">
        <f t="shared" si="223"/>
        <v/>
      </c>
      <c r="M996" s="5">
        <f t="shared" si="228"/>
        <v>1</v>
      </c>
      <c r="N996" s="5">
        <f t="shared" si="224"/>
        <v>0</v>
      </c>
      <c r="O996" s="5">
        <f t="shared" si="225"/>
        <v>0</v>
      </c>
      <c r="P996" s="5">
        <f t="shared" si="226"/>
        <v>0</v>
      </c>
      <c r="Q996" s="5">
        <f t="shared" si="229"/>
        <v>2</v>
      </c>
      <c r="S996" s="5" t="str">
        <f t="shared" si="227"/>
        <v/>
      </c>
    </row>
    <row r="997" spans="1:19" x14ac:dyDescent="0.25">
      <c r="A997" s="5" cm="1">
        <f t="array" ref="A997">ROUNDDOWN(
_xlfn.IFS(R997="Crafted",
L997*K997*M997*P997*S997,
R997="Inorganic",
L997*I997*M997*(N997+O997+P997)*Q997*S997,
R997="Organic",
L997*J997*M997*(N997+O997+P997)*S997,
TRUE,0),2)</f>
        <v>0</v>
      </c>
      <c r="B997" s="5" t="str">
        <f t="shared" si="219"/>
        <v/>
      </c>
      <c r="E997" s="17">
        <v>0</v>
      </c>
      <c r="F997" s="17">
        <v>0</v>
      </c>
      <c r="G997" s="17">
        <v>0</v>
      </c>
      <c r="I997" s="5" t="str">
        <f t="shared" si="220"/>
        <v/>
      </c>
      <c r="J997" s="5" t="str">
        <f t="shared" si="221"/>
        <v/>
      </c>
      <c r="K997" s="5" t="str">
        <f t="shared" si="222"/>
        <v/>
      </c>
      <c r="L997" s="5" t="str">
        <f t="shared" si="223"/>
        <v/>
      </c>
      <c r="M997" s="5">
        <f t="shared" si="228"/>
        <v>1</v>
      </c>
      <c r="N997" s="5">
        <f t="shared" si="224"/>
        <v>0</v>
      </c>
      <c r="O997" s="5">
        <f t="shared" si="225"/>
        <v>0</v>
      </c>
      <c r="P997" s="5">
        <f t="shared" si="226"/>
        <v>0</v>
      </c>
      <c r="Q997" s="5">
        <f t="shared" si="229"/>
        <v>2</v>
      </c>
      <c r="S997" s="5" t="str">
        <f t="shared" si="227"/>
        <v/>
      </c>
    </row>
    <row r="998" spans="1:19" x14ac:dyDescent="0.25">
      <c r="A998" s="5" cm="1">
        <f t="array" ref="A998">ROUNDDOWN(
_xlfn.IFS(R998="Crafted",
L998*K998*M998*P998*S998,
R998="Inorganic",
L998*I998*M998*(N998+O998+P998)*Q998*S998,
R998="Organic",
L998*J998*M998*(N998+O998+P998)*S998,
TRUE,0),2)</f>
        <v>0</v>
      </c>
      <c r="B998" s="5" t="str">
        <f t="shared" si="219"/>
        <v/>
      </c>
      <c r="E998" s="17">
        <v>0</v>
      </c>
      <c r="F998" s="17">
        <v>0</v>
      </c>
      <c r="G998" s="17">
        <v>0</v>
      </c>
      <c r="I998" s="5" t="str">
        <f t="shared" si="220"/>
        <v/>
      </c>
      <c r="J998" s="5" t="str">
        <f t="shared" si="221"/>
        <v/>
      </c>
      <c r="K998" s="5" t="str">
        <f t="shared" si="222"/>
        <v/>
      </c>
      <c r="L998" s="5" t="str">
        <f t="shared" si="223"/>
        <v/>
      </c>
      <c r="M998" s="5">
        <f t="shared" si="228"/>
        <v>1</v>
      </c>
      <c r="N998" s="5">
        <f t="shared" si="224"/>
        <v>0</v>
      </c>
      <c r="O998" s="5">
        <f t="shared" si="225"/>
        <v>0</v>
      </c>
      <c r="P998" s="5">
        <f t="shared" si="226"/>
        <v>0</v>
      </c>
      <c r="Q998" s="5">
        <f t="shared" si="229"/>
        <v>2</v>
      </c>
      <c r="S998" s="5" t="str">
        <f t="shared" si="227"/>
        <v/>
      </c>
    </row>
    <row r="999" spans="1:19" x14ac:dyDescent="0.25">
      <c r="A999" s="5" cm="1">
        <f t="array" ref="A999">ROUNDDOWN(
_xlfn.IFS(R999="Crafted",
L999*K999*M999*P999*S999,
R999="Inorganic",
L999*I999*M999*(N999+O999+P999)*Q999*S999,
R999="Organic",
L999*J999*M999*(N999+O999+P999)*S999,
TRUE,0),2)</f>
        <v>0</v>
      </c>
      <c r="B999" s="5" t="str">
        <f t="shared" si="219"/>
        <v/>
      </c>
      <c r="E999" s="17">
        <v>0</v>
      </c>
      <c r="F999" s="17">
        <v>0</v>
      </c>
      <c r="G999" s="17">
        <v>0</v>
      </c>
      <c r="I999" s="5" t="str">
        <f t="shared" si="220"/>
        <v/>
      </c>
      <c r="J999" s="5" t="str">
        <f t="shared" si="221"/>
        <v/>
      </c>
      <c r="K999" s="5" t="str">
        <f t="shared" si="222"/>
        <v/>
      </c>
      <c r="L999" s="5" t="str">
        <f t="shared" si="223"/>
        <v/>
      </c>
      <c r="M999" s="5">
        <f t="shared" si="228"/>
        <v>1</v>
      </c>
      <c r="N999" s="5">
        <f t="shared" si="224"/>
        <v>0</v>
      </c>
      <c r="O999" s="5">
        <f t="shared" si="225"/>
        <v>0</v>
      </c>
      <c r="P999" s="5">
        <f t="shared" si="226"/>
        <v>0</v>
      </c>
      <c r="Q999" s="5">
        <f t="shared" si="229"/>
        <v>2</v>
      </c>
      <c r="S999" s="5" t="str">
        <f t="shared" si="227"/>
        <v/>
      </c>
    </row>
    <row r="1000" spans="1:19" x14ac:dyDescent="0.25">
      <c r="A1000" s="5" cm="1">
        <f t="array" ref="A1000">ROUNDDOWN(
_xlfn.IFS(R1000="Crafted",
L1000*K1000*M1000*P1000*S1000,
R1000="Inorganic",
L1000*I1000*M1000*(N1000+O1000+P1000)*Q1000*S1000,
R1000="Organic",
L1000*J1000*M1000*(N1000+O1000+P1000)*S1000,
TRUE,0),2)</f>
        <v>0</v>
      </c>
      <c r="B1000" s="5" t="str">
        <f t="shared" si="219"/>
        <v/>
      </c>
      <c r="E1000" s="17">
        <v>0</v>
      </c>
      <c r="F1000" s="17">
        <v>0</v>
      </c>
      <c r="G1000" s="17">
        <v>0</v>
      </c>
      <c r="I1000" s="5" t="str">
        <f t="shared" si="220"/>
        <v/>
      </c>
      <c r="J1000" s="5" t="str">
        <f t="shared" si="221"/>
        <v/>
      </c>
      <c r="K1000" s="5" t="str">
        <f t="shared" si="222"/>
        <v/>
      </c>
      <c r="L1000" s="5" t="str">
        <f t="shared" si="223"/>
        <v/>
      </c>
      <c r="M1000" s="5">
        <f t="shared" si="228"/>
        <v>1</v>
      </c>
      <c r="N1000" s="5">
        <f t="shared" si="224"/>
        <v>0</v>
      </c>
      <c r="O1000" s="5">
        <f t="shared" si="225"/>
        <v>0</v>
      </c>
      <c r="P1000" s="5">
        <f t="shared" si="226"/>
        <v>0</v>
      </c>
      <c r="Q1000" s="5">
        <f t="shared" si="229"/>
        <v>2</v>
      </c>
      <c r="S1000" s="5" t="str">
        <f t="shared" si="227"/>
        <v/>
      </c>
    </row>
    <row r="1001" spans="1:19" x14ac:dyDescent="0.25">
      <c r="A1001" s="5" cm="1">
        <f t="array" ref="A1001">ROUNDDOWN(
_xlfn.IFS(R1001="Crafted",
L1001*K1001*M1001*P1001*S1001,
R1001="Inorganic",
L1001*I1001*M1001*(N1001+O1001+P1001)*Q1001*S1001,
R1001="Organic",
L1001*J1001*M1001*(N1001+O1001+P1001)*S1001,
TRUE,0),2)</f>
        <v>0</v>
      </c>
      <c r="B1001" s="5" t="str">
        <f t="shared" si="219"/>
        <v/>
      </c>
      <c r="E1001" s="17">
        <v>0</v>
      </c>
      <c r="F1001" s="17">
        <v>0</v>
      </c>
      <c r="G1001" s="17">
        <v>0</v>
      </c>
      <c r="I1001" s="5" t="str">
        <f t="shared" si="220"/>
        <v/>
      </c>
      <c r="J1001" s="5" t="str">
        <f t="shared" si="221"/>
        <v/>
      </c>
      <c r="K1001" s="5" t="str">
        <f t="shared" si="222"/>
        <v/>
      </c>
      <c r="L1001" s="5" t="str">
        <f t="shared" si="223"/>
        <v/>
      </c>
      <c r="M1001" s="5">
        <f t="shared" si="228"/>
        <v>1</v>
      </c>
      <c r="N1001" s="5">
        <f t="shared" si="224"/>
        <v>0</v>
      </c>
      <c r="O1001" s="5">
        <f t="shared" si="225"/>
        <v>0</v>
      </c>
      <c r="P1001" s="5">
        <f t="shared" si="226"/>
        <v>0</v>
      </c>
      <c r="Q1001" s="5">
        <f t="shared" si="229"/>
        <v>2</v>
      </c>
      <c r="S1001" s="5" t="str">
        <f t="shared" si="227"/>
        <v/>
      </c>
    </row>
    <row r="1002" spans="1:19" x14ac:dyDescent="0.25">
      <c r="A1002" s="5" cm="1">
        <f t="array" ref="A1002">ROUNDDOWN(
_xlfn.IFS(R1002="Crafted",
L1002*K1002*M1002*P1002*S1002,
R1002="Inorganic",
L1002*I1002*M1002*(N1002+O1002+P1002)*Q1002*S1002,
R1002="Organic",
L1002*J1002*M1002*(N1002+O1002+P1002)*S1002,
TRUE,0),2)</f>
        <v>0</v>
      </c>
      <c r="B1002" s="5" t="str">
        <f t="shared" si="219"/>
        <v/>
      </c>
      <c r="E1002" s="17">
        <v>0</v>
      </c>
      <c r="F1002" s="17">
        <v>0</v>
      </c>
      <c r="G1002" s="17">
        <v>0</v>
      </c>
      <c r="I1002" s="5" t="str">
        <f t="shared" si="220"/>
        <v/>
      </c>
      <c r="J1002" s="5" t="str">
        <f t="shared" si="221"/>
        <v/>
      </c>
      <c r="K1002" s="5" t="str">
        <f t="shared" si="222"/>
        <v/>
      </c>
      <c r="L1002" s="5" t="str">
        <f t="shared" si="223"/>
        <v/>
      </c>
      <c r="M1002" s="5">
        <f t="shared" si="228"/>
        <v>1</v>
      </c>
      <c r="N1002" s="5">
        <f t="shared" si="224"/>
        <v>0</v>
      </c>
      <c r="O1002" s="5">
        <f t="shared" si="225"/>
        <v>0</v>
      </c>
      <c r="P1002" s="5">
        <f t="shared" si="226"/>
        <v>0</v>
      </c>
      <c r="Q1002" s="5">
        <f t="shared" si="229"/>
        <v>2</v>
      </c>
      <c r="S1002" s="5" t="str">
        <f t="shared" si="227"/>
        <v/>
      </c>
    </row>
    <row r="1003" spans="1:19" x14ac:dyDescent="0.25">
      <c r="A1003" s="5" cm="1">
        <f t="array" ref="A1003">ROUNDDOWN(
_xlfn.IFS(R1003="Crafted",
L1003*K1003*M1003*P1003*S1003,
R1003="Inorganic",
L1003*I1003*M1003*(N1003+O1003+P1003)*Q1003*S1003,
R1003="Organic",
L1003*J1003*M1003*(N1003+O1003+P1003)*S1003,
TRUE,0),2)</f>
        <v>0</v>
      </c>
      <c r="B1003" s="5" t="str">
        <f t="shared" si="219"/>
        <v/>
      </c>
      <c r="E1003" s="17">
        <v>0</v>
      </c>
      <c r="F1003" s="17">
        <v>0</v>
      </c>
      <c r="G1003" s="17">
        <v>0</v>
      </c>
      <c r="I1003" s="5" t="str">
        <f t="shared" si="220"/>
        <v/>
      </c>
      <c r="J1003" s="5" t="str">
        <f t="shared" si="221"/>
        <v/>
      </c>
      <c r="K1003" s="5" t="str">
        <f t="shared" si="222"/>
        <v/>
      </c>
      <c r="L1003" s="5" t="str">
        <f t="shared" si="223"/>
        <v/>
      </c>
      <c r="M1003" s="5">
        <f t="shared" si="228"/>
        <v>1</v>
      </c>
      <c r="N1003" s="5">
        <f t="shared" si="224"/>
        <v>0</v>
      </c>
      <c r="O1003" s="5">
        <f t="shared" si="225"/>
        <v>0</v>
      </c>
      <c r="P1003" s="5">
        <f t="shared" si="226"/>
        <v>0</v>
      </c>
      <c r="Q1003" s="5">
        <f t="shared" si="229"/>
        <v>2</v>
      </c>
      <c r="S1003" s="5" t="str">
        <f t="shared" si="227"/>
        <v/>
      </c>
    </row>
    <row r="1004" spans="1:19" x14ac:dyDescent="0.25">
      <c r="A1004" s="5" cm="1">
        <f t="array" ref="A1004">ROUNDDOWN(
_xlfn.IFS(R1004="Crafted",
L1004*K1004*M1004*P1004*S1004,
R1004="Inorganic",
L1004*I1004*M1004*(N1004+O1004+P1004)*Q1004*S1004,
R1004="Organic",
L1004*J1004*M1004*(N1004+O1004+P1004)*S1004,
TRUE,0),2)</f>
        <v>0</v>
      </c>
      <c r="B1004" s="5" t="str">
        <f t="shared" si="219"/>
        <v/>
      </c>
      <c r="E1004" s="17">
        <v>0</v>
      </c>
      <c r="F1004" s="17">
        <v>0</v>
      </c>
      <c r="G1004" s="17">
        <v>0</v>
      </c>
      <c r="I1004" s="5" t="str">
        <f t="shared" si="220"/>
        <v/>
      </c>
      <c r="J1004" s="5" t="str">
        <f t="shared" si="221"/>
        <v/>
      </c>
      <c r="K1004" s="5" t="str">
        <f t="shared" si="222"/>
        <v/>
      </c>
      <c r="L1004" s="5" t="str">
        <f t="shared" si="223"/>
        <v/>
      </c>
      <c r="M1004" s="5">
        <f t="shared" si="228"/>
        <v>1</v>
      </c>
      <c r="N1004" s="5">
        <f t="shared" si="224"/>
        <v>0</v>
      </c>
      <c r="O1004" s="5">
        <f t="shared" si="225"/>
        <v>0</v>
      </c>
      <c r="P1004" s="5">
        <f t="shared" si="226"/>
        <v>0</v>
      </c>
      <c r="Q1004" s="5">
        <f t="shared" si="229"/>
        <v>2</v>
      </c>
      <c r="S1004" s="5" t="str">
        <f t="shared" si="227"/>
        <v/>
      </c>
    </row>
  </sheetData>
  <sheetProtection sheet="1" objects="1" scenarios="1" formatCells="0" formatColumns="0" formatRows="0"/>
  <dataConsolidate/>
  <phoneticPr fontId="2" type="noConversion"/>
  <conditionalFormatting sqref="A4:G1140">
    <cfRule type="expression" dxfId="7" priority="21">
      <formula>AND($A4&gt;$B4,$R4="Crafted")</formula>
    </cfRule>
    <cfRule type="expression" dxfId="6" priority="22">
      <formula>AND($A4&gt;$B4,$R4&lt;&gt;"Crafted")</formula>
    </cfRule>
  </conditionalFormatting>
  <dataValidations count="2">
    <dataValidation type="list" allowBlank="1" showInputMessage="1" showErrorMessage="1" sqref="D1:D2 H4:H1140 B1:B2" xr:uid="{D79D7B65-092A-423D-B441-3164ADD2409C}">
      <formula1>"Yes,No"</formula1>
    </dataValidation>
    <dataValidation type="whole" allowBlank="1" showInputMessage="1" showErrorMessage="1" sqref="E4:G1140" xr:uid="{AD113D5C-DD1F-4D98-9E56-7C02FA1EE689}">
      <formula1>0</formula1>
      <formula2>1000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B06C9C-5517-46B1-A7CE-391D10A0267F}">
          <x14:formula1>
            <xm:f>Locations!$A$2:$A$26</xm:f>
          </x14:formula1>
          <xm:sqref>C4:C1140</xm:sqref>
        </x14:dataValidation>
        <x14:dataValidation type="list" allowBlank="1" showInputMessage="1" showErrorMessage="1" xr:uid="{3729777A-52C6-4E52-AD86-417D55FFB08E}">
          <x14:formula1>
            <xm:f>'Resource List'!$A$3:$A$90</xm:f>
          </x14:formula1>
          <xm:sqref>D4:D1140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2908-4C48-471C-9099-15568E037ADA}">
  <sheetPr codeName="Sheet3"/>
  <dimension ref="A1:M1000"/>
  <sheetViews>
    <sheetView workbookViewId="0">
      <selection activeCell="B29" sqref="B29"/>
    </sheetView>
  </sheetViews>
  <sheetFormatPr defaultRowHeight="15" x14ac:dyDescent="0.25"/>
  <cols>
    <col min="1" max="1" width="32" style="17" customWidth="1"/>
    <col min="2" max="2" width="19.5703125" style="17" customWidth="1"/>
    <col min="3" max="3" width="11.7109375" style="17" customWidth="1"/>
    <col min="4" max="4" width="14.28515625" style="5" customWidth="1"/>
    <col min="5" max="5" width="15.85546875" style="5" customWidth="1"/>
    <col min="6" max="6" width="15.42578125" style="5" customWidth="1"/>
    <col min="7" max="7" width="57.42578125" style="17" bestFit="1" customWidth="1"/>
    <col min="8" max="8" width="36.7109375" style="17" bestFit="1" customWidth="1"/>
    <col min="9" max="9" width="33.5703125" style="17" customWidth="1"/>
    <col min="10" max="10" width="31" style="17" bestFit="1" customWidth="1"/>
    <col min="11" max="11" width="36.85546875" style="17" bestFit="1" customWidth="1"/>
    <col min="12" max="12" width="17.85546875" style="17" customWidth="1"/>
    <col min="13" max="13" width="18" style="17" customWidth="1"/>
    <col min="14" max="14" width="4.7109375" style="5" customWidth="1"/>
    <col min="15" max="15" width="22.7109375" style="5" customWidth="1"/>
    <col min="16" max="16384" width="9.140625" style="5"/>
  </cols>
  <sheetData>
    <row r="1" spans="1:13" s="10" customFormat="1" x14ac:dyDescent="0.25">
      <c r="A1" s="7" t="s">
        <v>103</v>
      </c>
      <c r="B1" s="7" t="s">
        <v>102</v>
      </c>
      <c r="C1" s="7" t="s">
        <v>89</v>
      </c>
      <c r="D1" s="9" t="s">
        <v>97</v>
      </c>
      <c r="E1" s="9" t="s">
        <v>124</v>
      </c>
      <c r="F1" s="8" t="s">
        <v>100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</row>
    <row r="2" spans="1:13" x14ac:dyDescent="0.25">
      <c r="A2" s="17" t="s">
        <v>2</v>
      </c>
      <c r="B2" s="17" t="s">
        <v>43</v>
      </c>
      <c r="C2" s="17">
        <v>4</v>
      </c>
      <c r="D2" s="5">
        <f t="shared" ref="D2:D65" si="0">SUM(
IF(G2="",0,_xlfn.XLOOKUP(_xlfn.CONCAT(G2," - ",A2),production_rates_outpost_resources,production_rates_production_rates,0)),
IF(H2="",0,_xlfn.XLOOKUP(_xlfn.CONCAT(H2," - ",A2),production_rates_outpost_resources,production_rates_production_rates,0)),
IF(I2="",0,_xlfn.XLOOKUP(_xlfn.CONCAT(I2," - ",A2),production_rates_outpost_resources,production_rates_production_rates,0)),
IF(J2="",0,_xlfn.XLOOKUP(_xlfn.CONCAT(J2," - ",A2),production_rates_outpost_resources,production_rates_production_rates,0)),
IF(K2="",0,_xlfn.XLOOKUP(_xlfn.CONCAT(K2," - ",A2),production_rates_outpost_resources,production_rates_production_rates,0)),
IF(L2="",0,_xlfn.XLOOKUP(_xlfn.CONCAT(L2," - ",A2),production_rates_outpost_resources,production_rates_production_rates,0)),
IF(M2="",0,_xlfn.XLOOKUP(_xlfn.CONCAT(M2," - ",A2),production_rates_outpost_resources,production_rates_production_rates,0)))</f>
        <v>31.92</v>
      </c>
      <c r="E2" s="5">
        <f>IF(D2=0,"",D2/C2)</f>
        <v>7.98</v>
      </c>
      <c r="F2" s="11">
        <f t="shared" ref="F2:F65" si="1">IF(D2=0,"",D2/C2/VLOOKUP($B2,target_rates_table,2,FALSE))</f>
        <v>1</v>
      </c>
      <c r="G2" s="17" t="s">
        <v>51</v>
      </c>
      <c r="H2" s="17" t="s">
        <v>52</v>
      </c>
    </row>
    <row r="3" spans="1:13" x14ac:dyDescent="0.25">
      <c r="A3" s="17" t="s">
        <v>5</v>
      </c>
      <c r="B3" s="17" t="s">
        <v>43</v>
      </c>
      <c r="C3" s="17">
        <v>2</v>
      </c>
      <c r="D3" s="5">
        <f t="shared" si="0"/>
        <v>14.98</v>
      </c>
      <c r="E3" s="5">
        <f>IF(D3=0,"",D3/C3)</f>
        <v>7.49</v>
      </c>
      <c r="F3" s="11">
        <f t="shared" si="1"/>
        <v>0.93859649122807021</v>
      </c>
      <c r="G3" s="17" t="s">
        <v>98</v>
      </c>
    </row>
    <row r="4" spans="1:13" x14ac:dyDescent="0.25">
      <c r="A4" s="17" t="s">
        <v>74</v>
      </c>
      <c r="B4" s="17" t="s">
        <v>43</v>
      </c>
      <c r="C4" s="17">
        <v>1</v>
      </c>
      <c r="D4" s="5">
        <f t="shared" si="0"/>
        <v>7.56</v>
      </c>
      <c r="E4" s="5">
        <f t="shared" ref="E4:E66" si="2">IF(D4=0,"",D4/C4)</f>
        <v>7.56</v>
      </c>
      <c r="F4" s="11">
        <f t="shared" si="1"/>
        <v>0.94736842105263153</v>
      </c>
      <c r="G4" s="17" t="s">
        <v>86</v>
      </c>
    </row>
    <row r="5" spans="1:13" x14ac:dyDescent="0.25">
      <c r="A5" s="17" t="s">
        <v>75</v>
      </c>
      <c r="B5" s="17" t="s">
        <v>43</v>
      </c>
      <c r="C5" s="17">
        <v>3</v>
      </c>
      <c r="D5" s="5">
        <f t="shared" si="0"/>
        <v>23.38</v>
      </c>
      <c r="E5" s="5">
        <f t="shared" si="2"/>
        <v>7.793333333333333</v>
      </c>
      <c r="F5" s="11">
        <f t="shared" si="1"/>
        <v>0.97660818713450281</v>
      </c>
      <c r="G5" s="17" t="s">
        <v>86</v>
      </c>
    </row>
    <row r="6" spans="1:13" x14ac:dyDescent="0.25">
      <c r="A6" s="17" t="s">
        <v>76</v>
      </c>
      <c r="B6" s="17" t="s">
        <v>43</v>
      </c>
      <c r="C6" s="17">
        <v>1</v>
      </c>
      <c r="D6" s="5">
        <f t="shared" si="0"/>
        <v>7.57</v>
      </c>
      <c r="E6" s="5">
        <f t="shared" si="2"/>
        <v>7.57</v>
      </c>
      <c r="F6" s="11">
        <f t="shared" si="1"/>
        <v>0.94862155388471181</v>
      </c>
      <c r="G6" s="17" t="s">
        <v>86</v>
      </c>
    </row>
    <row r="7" spans="1:13" x14ac:dyDescent="0.25">
      <c r="A7" s="17" t="s">
        <v>78</v>
      </c>
      <c r="B7" s="17" t="s">
        <v>43</v>
      </c>
      <c r="C7" s="17">
        <v>1</v>
      </c>
      <c r="D7" s="5">
        <f t="shared" si="0"/>
        <v>7.78</v>
      </c>
      <c r="E7" s="5">
        <f t="shared" si="2"/>
        <v>7.78</v>
      </c>
      <c r="F7" s="11">
        <f t="shared" si="1"/>
        <v>0.97493734335839599</v>
      </c>
      <c r="G7" s="17" t="s">
        <v>85</v>
      </c>
    </row>
    <row r="8" spans="1:13" x14ac:dyDescent="0.25">
      <c r="A8" s="17" t="s">
        <v>77</v>
      </c>
      <c r="B8" s="17" t="s">
        <v>43</v>
      </c>
      <c r="C8" s="17">
        <v>1</v>
      </c>
      <c r="D8" s="5">
        <f t="shared" si="0"/>
        <v>7.5</v>
      </c>
      <c r="E8" s="5">
        <f t="shared" si="2"/>
        <v>7.5</v>
      </c>
      <c r="F8" s="11">
        <f t="shared" si="1"/>
        <v>0.93984962406015038</v>
      </c>
      <c r="G8" s="17" t="s">
        <v>85</v>
      </c>
    </row>
    <row r="9" spans="1:13" x14ac:dyDescent="0.25">
      <c r="A9" s="17" t="s">
        <v>79</v>
      </c>
      <c r="B9" s="17" t="s">
        <v>43</v>
      </c>
      <c r="C9" s="17">
        <v>1</v>
      </c>
      <c r="D9" s="5">
        <f t="shared" si="0"/>
        <v>7.57</v>
      </c>
      <c r="E9" s="5">
        <f t="shared" si="2"/>
        <v>7.57</v>
      </c>
      <c r="F9" s="11">
        <f t="shared" si="1"/>
        <v>0.94862155388471181</v>
      </c>
      <c r="G9" s="17" t="s">
        <v>86</v>
      </c>
    </row>
    <row r="10" spans="1:13" x14ac:dyDescent="0.25">
      <c r="A10" s="17" t="s">
        <v>81</v>
      </c>
      <c r="B10" s="17" t="s">
        <v>43</v>
      </c>
      <c r="C10" s="17">
        <v>1</v>
      </c>
      <c r="D10" s="5">
        <f t="shared" si="0"/>
        <v>7.9</v>
      </c>
      <c r="E10" s="5">
        <f t="shared" si="2"/>
        <v>7.9</v>
      </c>
      <c r="F10" s="11">
        <f t="shared" si="1"/>
        <v>0.9899749373433584</v>
      </c>
      <c r="G10" s="17" t="s">
        <v>87</v>
      </c>
    </row>
    <row r="11" spans="1:13" x14ac:dyDescent="0.25">
      <c r="A11" s="17" t="s">
        <v>80</v>
      </c>
      <c r="B11" s="17" t="s">
        <v>43</v>
      </c>
      <c r="C11" s="17">
        <v>1</v>
      </c>
      <c r="D11" s="5">
        <f t="shared" si="0"/>
        <v>7.64</v>
      </c>
      <c r="E11" s="5">
        <f t="shared" si="2"/>
        <v>7.64</v>
      </c>
      <c r="F11" s="11">
        <f t="shared" si="1"/>
        <v>0.95739348370927313</v>
      </c>
      <c r="G11" s="17" t="s">
        <v>87</v>
      </c>
    </row>
    <row r="12" spans="1:13" x14ac:dyDescent="0.25">
      <c r="A12" s="17" t="s">
        <v>71</v>
      </c>
      <c r="B12" s="17" t="s">
        <v>43</v>
      </c>
      <c r="C12" s="17">
        <v>1</v>
      </c>
      <c r="D12" s="5">
        <f t="shared" si="0"/>
        <v>7.56</v>
      </c>
      <c r="E12" s="5">
        <f t="shared" si="2"/>
        <v>7.56</v>
      </c>
      <c r="F12" s="11">
        <f t="shared" si="1"/>
        <v>0.94736842105263153</v>
      </c>
      <c r="G12" s="17" t="s">
        <v>69</v>
      </c>
    </row>
    <row r="13" spans="1:13" x14ac:dyDescent="0.25">
      <c r="A13" s="17" t="s">
        <v>70</v>
      </c>
      <c r="B13" s="17" t="s">
        <v>43</v>
      </c>
      <c r="C13" s="17">
        <v>2</v>
      </c>
      <c r="D13" s="5">
        <f t="shared" si="0"/>
        <v>15.64</v>
      </c>
      <c r="E13" s="5">
        <f t="shared" si="2"/>
        <v>7.82</v>
      </c>
      <c r="F13" s="11">
        <f t="shared" si="1"/>
        <v>0.97994987468671679</v>
      </c>
      <c r="G13" s="17" t="s">
        <v>69</v>
      </c>
    </row>
    <row r="14" spans="1:13" x14ac:dyDescent="0.25">
      <c r="A14" s="17" t="s">
        <v>82</v>
      </c>
      <c r="B14" s="17" t="s">
        <v>43</v>
      </c>
      <c r="C14" s="17">
        <v>2</v>
      </c>
      <c r="D14" s="5">
        <f t="shared" si="0"/>
        <v>15.84</v>
      </c>
      <c r="E14" s="5">
        <f t="shared" si="2"/>
        <v>7.92</v>
      </c>
      <c r="F14" s="11">
        <f t="shared" si="1"/>
        <v>0.99248120300751874</v>
      </c>
      <c r="G14" s="17" t="s">
        <v>73</v>
      </c>
    </row>
    <row r="15" spans="1:13" x14ac:dyDescent="0.25">
      <c r="A15" s="17" t="s">
        <v>72</v>
      </c>
      <c r="B15" s="17" t="s">
        <v>43</v>
      </c>
      <c r="C15" s="17">
        <v>1</v>
      </c>
      <c r="D15" s="5">
        <f t="shared" si="0"/>
        <v>7.57</v>
      </c>
      <c r="E15" s="5">
        <f t="shared" si="2"/>
        <v>7.57</v>
      </c>
      <c r="F15" s="11">
        <f t="shared" si="1"/>
        <v>0.94862155388471181</v>
      </c>
      <c r="G15" s="17" t="s">
        <v>73</v>
      </c>
    </row>
    <row r="16" spans="1:13" x14ac:dyDescent="0.25">
      <c r="A16" s="17" t="s">
        <v>83</v>
      </c>
      <c r="B16" s="17" t="s">
        <v>43</v>
      </c>
      <c r="C16" s="17">
        <v>1</v>
      </c>
      <c r="D16" s="5">
        <f t="shared" si="0"/>
        <v>7.48</v>
      </c>
      <c r="E16" s="5">
        <f t="shared" si="2"/>
        <v>7.48</v>
      </c>
      <c r="F16" s="11">
        <f t="shared" si="1"/>
        <v>0.93734335839598992</v>
      </c>
      <c r="G16" s="17" t="s">
        <v>73</v>
      </c>
    </row>
    <row r="17" spans="1:9" x14ac:dyDescent="0.25">
      <c r="A17" s="17" t="s">
        <v>20</v>
      </c>
      <c r="B17" s="17" t="s">
        <v>43</v>
      </c>
      <c r="C17" s="17">
        <v>1</v>
      </c>
      <c r="D17" s="5">
        <f t="shared" si="0"/>
        <v>7.78</v>
      </c>
      <c r="E17" s="5">
        <f t="shared" si="2"/>
        <v>7.78</v>
      </c>
      <c r="F17" s="11">
        <f t="shared" si="1"/>
        <v>0.97493734335839599</v>
      </c>
      <c r="G17" s="17" t="s">
        <v>84</v>
      </c>
    </row>
    <row r="18" spans="1:9" x14ac:dyDescent="0.25">
      <c r="D18" s="5">
        <f t="shared" si="0"/>
        <v>0</v>
      </c>
      <c r="E18" s="5" t="str">
        <f t="shared" si="2"/>
        <v/>
      </c>
      <c r="F18" s="11" t="str">
        <f t="shared" si="1"/>
        <v/>
      </c>
    </row>
    <row r="19" spans="1:9" x14ac:dyDescent="0.25">
      <c r="A19" s="17" t="s">
        <v>126</v>
      </c>
      <c r="B19" s="17" t="s">
        <v>116</v>
      </c>
      <c r="C19" s="17">
        <v>1</v>
      </c>
      <c r="D19" s="5">
        <f t="shared" si="0"/>
        <v>9.99</v>
      </c>
      <c r="E19" s="5">
        <f t="shared" si="2"/>
        <v>9.99</v>
      </c>
      <c r="F19" s="11">
        <f t="shared" si="1"/>
        <v>0.999</v>
      </c>
      <c r="G19" s="17" t="s">
        <v>129</v>
      </c>
    </row>
    <row r="20" spans="1:9" x14ac:dyDescent="0.25">
      <c r="A20" s="17" t="s">
        <v>127</v>
      </c>
      <c r="B20" s="17" t="s">
        <v>116</v>
      </c>
      <c r="C20" s="17">
        <v>1</v>
      </c>
      <c r="D20" s="5">
        <f t="shared" si="0"/>
        <v>9.99</v>
      </c>
      <c r="E20" s="5">
        <f t="shared" si="2"/>
        <v>9.99</v>
      </c>
      <c r="F20" s="11">
        <f t="shared" si="1"/>
        <v>0.999</v>
      </c>
      <c r="G20" s="17" t="s">
        <v>129</v>
      </c>
    </row>
    <row r="21" spans="1:9" x14ac:dyDescent="0.25">
      <c r="A21" s="17" t="s">
        <v>168</v>
      </c>
      <c r="B21" s="17" t="s">
        <v>116</v>
      </c>
      <c r="C21" s="17">
        <v>2</v>
      </c>
      <c r="D21" s="5">
        <f t="shared" si="0"/>
        <v>19.98</v>
      </c>
      <c r="E21" s="5">
        <f t="shared" si="2"/>
        <v>9.99</v>
      </c>
      <c r="F21" s="11">
        <f t="shared" si="1"/>
        <v>0.999</v>
      </c>
      <c r="G21" s="17" t="s">
        <v>129</v>
      </c>
    </row>
    <row r="22" spans="1:9" x14ac:dyDescent="0.25">
      <c r="A22" s="17" t="s">
        <v>141</v>
      </c>
      <c r="B22" s="17" t="s">
        <v>154</v>
      </c>
      <c r="C22" s="17">
        <v>2</v>
      </c>
      <c r="D22" s="5" t="e">
        <f t="shared" si="0"/>
        <v>#N/A</v>
      </c>
      <c r="E22" s="5" t="e">
        <f t="shared" si="2"/>
        <v>#N/A</v>
      </c>
      <c r="F22" s="11" t="e">
        <f t="shared" si="1"/>
        <v>#N/A</v>
      </c>
      <c r="G22" s="17" t="s">
        <v>129</v>
      </c>
    </row>
    <row r="23" spans="1:9" x14ac:dyDescent="0.25">
      <c r="D23" s="5">
        <f t="shared" si="0"/>
        <v>0</v>
      </c>
      <c r="E23" s="5" t="str">
        <f t="shared" si="2"/>
        <v/>
      </c>
      <c r="F23" s="11" t="str">
        <f t="shared" si="1"/>
        <v/>
      </c>
    </row>
    <row r="24" spans="1:9" x14ac:dyDescent="0.25">
      <c r="A24" s="17" t="s">
        <v>27</v>
      </c>
      <c r="B24" s="17" t="s">
        <v>156</v>
      </c>
      <c r="C24" s="17">
        <v>18</v>
      </c>
      <c r="D24" s="5" t="e">
        <f t="shared" si="0"/>
        <v>#N/A</v>
      </c>
      <c r="E24" s="5" t="e">
        <f t="shared" si="2"/>
        <v>#N/A</v>
      </c>
      <c r="F24" s="11" t="e">
        <f t="shared" si="1"/>
        <v>#N/A</v>
      </c>
      <c r="G24" s="17" t="s">
        <v>161</v>
      </c>
      <c r="H24" s="17" t="s">
        <v>162</v>
      </c>
      <c r="I24" s="17" t="s">
        <v>163</v>
      </c>
    </row>
    <row r="25" spans="1:9" x14ac:dyDescent="0.25">
      <c r="D25" s="5">
        <f t="shared" si="0"/>
        <v>0</v>
      </c>
      <c r="E25" s="5" t="str">
        <f t="shared" si="2"/>
        <v/>
      </c>
      <c r="F25" s="11" t="str">
        <f t="shared" si="1"/>
        <v/>
      </c>
    </row>
    <row r="26" spans="1:9" x14ac:dyDescent="0.25">
      <c r="D26" s="5">
        <f t="shared" si="0"/>
        <v>0</v>
      </c>
      <c r="E26" s="5" t="str">
        <f t="shared" si="2"/>
        <v/>
      </c>
      <c r="F26" s="11" t="str">
        <f t="shared" si="1"/>
        <v/>
      </c>
    </row>
    <row r="27" spans="1:9" x14ac:dyDescent="0.25">
      <c r="D27" s="5">
        <f t="shared" si="0"/>
        <v>0</v>
      </c>
      <c r="E27" s="5" t="str">
        <f t="shared" si="2"/>
        <v/>
      </c>
      <c r="F27" s="11" t="str">
        <f t="shared" si="1"/>
        <v/>
      </c>
    </row>
    <row r="28" spans="1:9" x14ac:dyDescent="0.25">
      <c r="D28" s="5">
        <f t="shared" si="0"/>
        <v>0</v>
      </c>
      <c r="E28" s="5" t="str">
        <f t="shared" si="2"/>
        <v/>
      </c>
      <c r="F28" s="11" t="str">
        <f t="shared" si="1"/>
        <v/>
      </c>
    </row>
    <row r="29" spans="1:9" x14ac:dyDescent="0.25">
      <c r="D29" s="5">
        <f t="shared" si="0"/>
        <v>0</v>
      </c>
      <c r="E29" s="5" t="str">
        <f t="shared" si="2"/>
        <v/>
      </c>
      <c r="F29" s="11" t="str">
        <f t="shared" si="1"/>
        <v/>
      </c>
    </row>
    <row r="30" spans="1:9" x14ac:dyDescent="0.25">
      <c r="D30" s="5">
        <f t="shared" si="0"/>
        <v>0</v>
      </c>
      <c r="E30" s="5" t="str">
        <f t="shared" si="2"/>
        <v/>
      </c>
      <c r="F30" s="11" t="str">
        <f t="shared" si="1"/>
        <v/>
      </c>
    </row>
    <row r="31" spans="1:9" x14ac:dyDescent="0.25">
      <c r="D31" s="5">
        <f t="shared" si="0"/>
        <v>0</v>
      </c>
      <c r="E31" s="5" t="str">
        <f t="shared" si="2"/>
        <v/>
      </c>
      <c r="F31" s="11" t="str">
        <f t="shared" si="1"/>
        <v/>
      </c>
    </row>
    <row r="32" spans="1:9" x14ac:dyDescent="0.25">
      <c r="D32" s="5">
        <f t="shared" si="0"/>
        <v>0</v>
      </c>
      <c r="E32" s="5" t="str">
        <f t="shared" si="2"/>
        <v/>
      </c>
      <c r="F32" s="11" t="str">
        <f t="shared" si="1"/>
        <v/>
      </c>
    </row>
    <row r="33" spans="4:6" x14ac:dyDescent="0.25">
      <c r="D33" s="5">
        <f t="shared" si="0"/>
        <v>0</v>
      </c>
      <c r="E33" s="5" t="str">
        <f t="shared" si="2"/>
        <v/>
      </c>
      <c r="F33" s="11" t="str">
        <f t="shared" si="1"/>
        <v/>
      </c>
    </row>
    <row r="34" spans="4:6" x14ac:dyDescent="0.25">
      <c r="D34" s="5">
        <f t="shared" si="0"/>
        <v>0</v>
      </c>
      <c r="E34" s="5" t="str">
        <f t="shared" si="2"/>
        <v/>
      </c>
      <c r="F34" s="11" t="str">
        <f t="shared" si="1"/>
        <v/>
      </c>
    </row>
    <row r="35" spans="4:6" x14ac:dyDescent="0.25">
      <c r="D35" s="5">
        <f t="shared" si="0"/>
        <v>0</v>
      </c>
      <c r="E35" s="5" t="str">
        <f t="shared" si="2"/>
        <v/>
      </c>
      <c r="F35" s="11" t="str">
        <f t="shared" si="1"/>
        <v/>
      </c>
    </row>
    <row r="36" spans="4:6" x14ac:dyDescent="0.25">
      <c r="D36" s="5">
        <f t="shared" si="0"/>
        <v>0</v>
      </c>
      <c r="E36" s="5" t="str">
        <f t="shared" si="2"/>
        <v/>
      </c>
      <c r="F36" s="11" t="str">
        <f t="shared" si="1"/>
        <v/>
      </c>
    </row>
    <row r="37" spans="4:6" x14ac:dyDescent="0.25">
      <c r="D37" s="5">
        <f t="shared" si="0"/>
        <v>0</v>
      </c>
      <c r="E37" s="5" t="str">
        <f t="shared" si="2"/>
        <v/>
      </c>
      <c r="F37" s="11" t="str">
        <f t="shared" si="1"/>
        <v/>
      </c>
    </row>
    <row r="38" spans="4:6" x14ac:dyDescent="0.25">
      <c r="D38" s="5">
        <f t="shared" si="0"/>
        <v>0</v>
      </c>
      <c r="E38" s="5" t="str">
        <f t="shared" si="2"/>
        <v/>
      </c>
      <c r="F38" s="11" t="str">
        <f t="shared" si="1"/>
        <v/>
      </c>
    </row>
    <row r="39" spans="4:6" x14ac:dyDescent="0.25">
      <c r="D39" s="5">
        <f t="shared" si="0"/>
        <v>0</v>
      </c>
      <c r="E39" s="5" t="str">
        <f t="shared" si="2"/>
        <v/>
      </c>
      <c r="F39" s="11" t="str">
        <f t="shared" si="1"/>
        <v/>
      </c>
    </row>
    <row r="40" spans="4:6" x14ac:dyDescent="0.25">
      <c r="D40" s="5">
        <f t="shared" si="0"/>
        <v>0</v>
      </c>
      <c r="E40" s="5" t="str">
        <f t="shared" si="2"/>
        <v/>
      </c>
      <c r="F40" s="11" t="str">
        <f t="shared" si="1"/>
        <v/>
      </c>
    </row>
    <row r="41" spans="4:6" x14ac:dyDescent="0.25">
      <c r="D41" s="5">
        <f t="shared" si="0"/>
        <v>0</v>
      </c>
      <c r="E41" s="5" t="str">
        <f t="shared" si="2"/>
        <v/>
      </c>
      <c r="F41" s="11" t="str">
        <f t="shared" si="1"/>
        <v/>
      </c>
    </row>
    <row r="42" spans="4:6" x14ac:dyDescent="0.25">
      <c r="D42" s="5">
        <f t="shared" si="0"/>
        <v>0</v>
      </c>
      <c r="E42" s="5" t="str">
        <f t="shared" si="2"/>
        <v/>
      </c>
      <c r="F42" s="11" t="str">
        <f t="shared" si="1"/>
        <v/>
      </c>
    </row>
    <row r="43" spans="4:6" x14ac:dyDescent="0.25">
      <c r="D43" s="5">
        <f t="shared" si="0"/>
        <v>0</v>
      </c>
      <c r="E43" s="5" t="str">
        <f t="shared" si="2"/>
        <v/>
      </c>
      <c r="F43" s="11" t="str">
        <f t="shared" si="1"/>
        <v/>
      </c>
    </row>
    <row r="44" spans="4:6" x14ac:dyDescent="0.25">
      <c r="D44" s="5">
        <f t="shared" si="0"/>
        <v>0</v>
      </c>
      <c r="E44" s="5" t="str">
        <f t="shared" si="2"/>
        <v/>
      </c>
      <c r="F44" s="11" t="str">
        <f t="shared" si="1"/>
        <v/>
      </c>
    </row>
    <row r="45" spans="4:6" x14ac:dyDescent="0.25">
      <c r="D45" s="5">
        <f t="shared" si="0"/>
        <v>0</v>
      </c>
      <c r="E45" s="5" t="str">
        <f t="shared" si="2"/>
        <v/>
      </c>
      <c r="F45" s="11" t="str">
        <f t="shared" si="1"/>
        <v/>
      </c>
    </row>
    <row r="46" spans="4:6" x14ac:dyDescent="0.25">
      <c r="D46" s="5">
        <f t="shared" si="0"/>
        <v>0</v>
      </c>
      <c r="E46" s="5" t="str">
        <f t="shared" si="2"/>
        <v/>
      </c>
      <c r="F46" s="11" t="str">
        <f t="shared" si="1"/>
        <v/>
      </c>
    </row>
    <row r="47" spans="4:6" x14ac:dyDescent="0.25">
      <c r="D47" s="5">
        <f t="shared" si="0"/>
        <v>0</v>
      </c>
      <c r="E47" s="5" t="str">
        <f t="shared" si="2"/>
        <v/>
      </c>
      <c r="F47" s="11" t="str">
        <f t="shared" si="1"/>
        <v/>
      </c>
    </row>
    <row r="48" spans="4:6" x14ac:dyDescent="0.25">
      <c r="D48" s="5">
        <f t="shared" si="0"/>
        <v>0</v>
      </c>
      <c r="E48" s="5" t="str">
        <f t="shared" si="2"/>
        <v/>
      </c>
      <c r="F48" s="11" t="str">
        <f t="shared" si="1"/>
        <v/>
      </c>
    </row>
    <row r="49" spans="4:6" x14ac:dyDescent="0.25">
      <c r="D49" s="5">
        <f t="shared" si="0"/>
        <v>0</v>
      </c>
      <c r="E49" s="5" t="str">
        <f t="shared" si="2"/>
        <v/>
      </c>
      <c r="F49" s="11" t="str">
        <f t="shared" si="1"/>
        <v/>
      </c>
    </row>
    <row r="50" spans="4:6" x14ac:dyDescent="0.25">
      <c r="D50" s="5">
        <f t="shared" si="0"/>
        <v>0</v>
      </c>
      <c r="E50" s="5" t="str">
        <f t="shared" si="2"/>
        <v/>
      </c>
      <c r="F50" s="11" t="str">
        <f t="shared" si="1"/>
        <v/>
      </c>
    </row>
    <row r="51" spans="4:6" x14ac:dyDescent="0.25">
      <c r="D51" s="5">
        <f t="shared" si="0"/>
        <v>0</v>
      </c>
      <c r="E51" s="5" t="str">
        <f t="shared" si="2"/>
        <v/>
      </c>
      <c r="F51" s="11" t="str">
        <f t="shared" si="1"/>
        <v/>
      </c>
    </row>
    <row r="52" spans="4:6" x14ac:dyDescent="0.25">
      <c r="D52" s="5">
        <f t="shared" si="0"/>
        <v>0</v>
      </c>
      <c r="E52" s="5" t="str">
        <f t="shared" si="2"/>
        <v/>
      </c>
      <c r="F52" s="11" t="str">
        <f t="shared" si="1"/>
        <v/>
      </c>
    </row>
    <row r="53" spans="4:6" x14ac:dyDescent="0.25">
      <c r="D53" s="5">
        <f t="shared" si="0"/>
        <v>0</v>
      </c>
      <c r="E53" s="5" t="str">
        <f t="shared" si="2"/>
        <v/>
      </c>
      <c r="F53" s="11" t="str">
        <f t="shared" si="1"/>
        <v/>
      </c>
    </row>
    <row r="54" spans="4:6" x14ac:dyDescent="0.25">
      <c r="D54" s="5">
        <f t="shared" si="0"/>
        <v>0</v>
      </c>
      <c r="E54" s="5" t="str">
        <f t="shared" si="2"/>
        <v/>
      </c>
      <c r="F54" s="11" t="str">
        <f t="shared" si="1"/>
        <v/>
      </c>
    </row>
    <row r="55" spans="4:6" x14ac:dyDescent="0.25">
      <c r="D55" s="5">
        <f t="shared" si="0"/>
        <v>0</v>
      </c>
      <c r="E55" s="5" t="str">
        <f t="shared" si="2"/>
        <v/>
      </c>
      <c r="F55" s="11" t="str">
        <f t="shared" si="1"/>
        <v/>
      </c>
    </row>
    <row r="56" spans="4:6" x14ac:dyDescent="0.25">
      <c r="D56" s="5">
        <f t="shared" si="0"/>
        <v>0</v>
      </c>
      <c r="E56" s="5" t="str">
        <f t="shared" si="2"/>
        <v/>
      </c>
      <c r="F56" s="11" t="str">
        <f t="shared" si="1"/>
        <v/>
      </c>
    </row>
    <row r="57" spans="4:6" x14ac:dyDescent="0.25">
      <c r="D57" s="5">
        <f t="shared" si="0"/>
        <v>0</v>
      </c>
      <c r="E57" s="5" t="str">
        <f t="shared" si="2"/>
        <v/>
      </c>
      <c r="F57" s="11" t="str">
        <f t="shared" si="1"/>
        <v/>
      </c>
    </row>
    <row r="58" spans="4:6" x14ac:dyDescent="0.25">
      <c r="D58" s="5">
        <f t="shared" si="0"/>
        <v>0</v>
      </c>
      <c r="E58" s="5" t="str">
        <f t="shared" si="2"/>
        <v/>
      </c>
      <c r="F58" s="11" t="str">
        <f t="shared" si="1"/>
        <v/>
      </c>
    </row>
    <row r="59" spans="4:6" x14ac:dyDescent="0.25">
      <c r="D59" s="5">
        <f t="shared" si="0"/>
        <v>0</v>
      </c>
      <c r="E59" s="5" t="str">
        <f t="shared" si="2"/>
        <v/>
      </c>
      <c r="F59" s="11" t="str">
        <f t="shared" si="1"/>
        <v/>
      </c>
    </row>
    <row r="60" spans="4:6" x14ac:dyDescent="0.25">
      <c r="D60" s="5">
        <f t="shared" si="0"/>
        <v>0</v>
      </c>
      <c r="E60" s="5" t="str">
        <f t="shared" si="2"/>
        <v/>
      </c>
      <c r="F60" s="11" t="str">
        <f t="shared" si="1"/>
        <v/>
      </c>
    </row>
    <row r="61" spans="4:6" x14ac:dyDescent="0.25">
      <c r="D61" s="5">
        <f t="shared" si="0"/>
        <v>0</v>
      </c>
      <c r="E61" s="5" t="str">
        <f t="shared" si="2"/>
        <v/>
      </c>
      <c r="F61" s="11" t="str">
        <f t="shared" si="1"/>
        <v/>
      </c>
    </row>
    <row r="62" spans="4:6" x14ac:dyDescent="0.25">
      <c r="D62" s="5">
        <f t="shared" si="0"/>
        <v>0</v>
      </c>
      <c r="E62" s="5" t="str">
        <f t="shared" si="2"/>
        <v/>
      </c>
      <c r="F62" s="11" t="str">
        <f t="shared" si="1"/>
        <v/>
      </c>
    </row>
    <row r="63" spans="4:6" x14ac:dyDescent="0.25">
      <c r="D63" s="5">
        <f t="shared" si="0"/>
        <v>0</v>
      </c>
      <c r="E63" s="5" t="str">
        <f t="shared" si="2"/>
        <v/>
      </c>
      <c r="F63" s="11" t="str">
        <f t="shared" si="1"/>
        <v/>
      </c>
    </row>
    <row r="64" spans="4:6" x14ac:dyDescent="0.25">
      <c r="D64" s="5">
        <f t="shared" si="0"/>
        <v>0</v>
      </c>
      <c r="E64" s="5" t="str">
        <f t="shared" si="2"/>
        <v/>
      </c>
      <c r="F64" s="11" t="str">
        <f t="shared" si="1"/>
        <v/>
      </c>
    </row>
    <row r="65" spans="4:6" x14ac:dyDescent="0.25">
      <c r="D65" s="5">
        <f t="shared" si="0"/>
        <v>0</v>
      </c>
      <c r="E65" s="5" t="str">
        <f t="shared" si="2"/>
        <v/>
      </c>
      <c r="F65" s="11" t="str">
        <f t="shared" si="1"/>
        <v/>
      </c>
    </row>
    <row r="66" spans="4:6" x14ac:dyDescent="0.25">
      <c r="D66" s="5">
        <f t="shared" ref="D66:D129" si="3">SUM(
IF(G66="",0,_xlfn.XLOOKUP(_xlfn.CONCAT(G66," - ",A66),production_rates_outpost_resources,production_rates_production_rates,0)),
IF(H66="",0,_xlfn.XLOOKUP(_xlfn.CONCAT(H66," - ",A66),production_rates_outpost_resources,production_rates_production_rates,0)),
IF(I66="",0,_xlfn.XLOOKUP(_xlfn.CONCAT(I66," - ",A66),production_rates_outpost_resources,production_rates_production_rates,0)),
IF(J66="",0,_xlfn.XLOOKUP(_xlfn.CONCAT(J66," - ",A66),production_rates_outpost_resources,production_rates_production_rates,0)),
IF(K66="",0,_xlfn.XLOOKUP(_xlfn.CONCAT(K66," - ",A66),production_rates_outpost_resources,production_rates_production_rates,0)),
IF(L66="",0,_xlfn.XLOOKUP(_xlfn.CONCAT(L66," - ",A66),production_rates_outpost_resources,production_rates_production_rates,0)),
IF(M66="",0,_xlfn.XLOOKUP(_xlfn.CONCAT(M66," - ",A66),production_rates_outpost_resources,production_rates_production_rates,0)))</f>
        <v>0</v>
      </c>
      <c r="E66" s="5" t="str">
        <f t="shared" si="2"/>
        <v/>
      </c>
      <c r="F66" s="11" t="str">
        <f t="shared" ref="F66:F129" si="4">IF(D66=0,"",D66/C66/VLOOKUP($B66,target_rates_table,2,FALSE))</f>
        <v/>
      </c>
    </row>
    <row r="67" spans="4:6" x14ac:dyDescent="0.25">
      <c r="D67" s="5">
        <f t="shared" si="3"/>
        <v>0</v>
      </c>
      <c r="E67" s="5" t="str">
        <f t="shared" ref="E67:E130" si="5">IF(D67=0,"",D67/C67)</f>
        <v/>
      </c>
      <c r="F67" s="11" t="str">
        <f t="shared" si="4"/>
        <v/>
      </c>
    </row>
    <row r="68" spans="4:6" x14ac:dyDescent="0.25">
      <c r="D68" s="5">
        <f t="shared" si="3"/>
        <v>0</v>
      </c>
      <c r="E68" s="5" t="str">
        <f t="shared" si="5"/>
        <v/>
      </c>
      <c r="F68" s="11" t="str">
        <f t="shared" si="4"/>
        <v/>
      </c>
    </row>
    <row r="69" spans="4:6" x14ac:dyDescent="0.25">
      <c r="D69" s="5">
        <f t="shared" si="3"/>
        <v>0</v>
      </c>
      <c r="E69" s="5" t="str">
        <f t="shared" si="5"/>
        <v/>
      </c>
      <c r="F69" s="11" t="str">
        <f t="shared" si="4"/>
        <v/>
      </c>
    </row>
    <row r="70" spans="4:6" x14ac:dyDescent="0.25">
      <c r="D70" s="5">
        <f t="shared" si="3"/>
        <v>0</v>
      </c>
      <c r="E70" s="5" t="str">
        <f t="shared" si="5"/>
        <v/>
      </c>
      <c r="F70" s="11" t="str">
        <f t="shared" si="4"/>
        <v/>
      </c>
    </row>
    <row r="71" spans="4:6" x14ac:dyDescent="0.25">
      <c r="D71" s="5">
        <f t="shared" si="3"/>
        <v>0</v>
      </c>
      <c r="E71" s="5" t="str">
        <f t="shared" si="5"/>
        <v/>
      </c>
      <c r="F71" s="11" t="str">
        <f t="shared" si="4"/>
        <v/>
      </c>
    </row>
    <row r="72" spans="4:6" x14ac:dyDescent="0.25">
      <c r="D72" s="5">
        <f t="shared" si="3"/>
        <v>0</v>
      </c>
      <c r="E72" s="5" t="str">
        <f t="shared" si="5"/>
        <v/>
      </c>
      <c r="F72" s="11" t="str">
        <f t="shared" si="4"/>
        <v/>
      </c>
    </row>
    <row r="73" spans="4:6" x14ac:dyDescent="0.25">
      <c r="D73" s="5">
        <f t="shared" si="3"/>
        <v>0</v>
      </c>
      <c r="E73" s="5" t="str">
        <f t="shared" si="5"/>
        <v/>
      </c>
      <c r="F73" s="11" t="str">
        <f t="shared" si="4"/>
        <v/>
      </c>
    </row>
    <row r="74" spans="4:6" x14ac:dyDescent="0.25">
      <c r="D74" s="5">
        <f t="shared" si="3"/>
        <v>0</v>
      </c>
      <c r="E74" s="5" t="str">
        <f t="shared" si="5"/>
        <v/>
      </c>
      <c r="F74" s="11" t="str">
        <f t="shared" si="4"/>
        <v/>
      </c>
    </row>
    <row r="75" spans="4:6" x14ac:dyDescent="0.25">
      <c r="D75" s="5">
        <f t="shared" si="3"/>
        <v>0</v>
      </c>
      <c r="E75" s="5" t="str">
        <f t="shared" si="5"/>
        <v/>
      </c>
      <c r="F75" s="11" t="str">
        <f t="shared" si="4"/>
        <v/>
      </c>
    </row>
    <row r="76" spans="4:6" x14ac:dyDescent="0.25">
      <c r="D76" s="5">
        <f t="shared" si="3"/>
        <v>0</v>
      </c>
      <c r="E76" s="5" t="str">
        <f t="shared" si="5"/>
        <v/>
      </c>
      <c r="F76" s="11" t="str">
        <f t="shared" si="4"/>
        <v/>
      </c>
    </row>
    <row r="77" spans="4:6" x14ac:dyDescent="0.25">
      <c r="D77" s="5">
        <f t="shared" si="3"/>
        <v>0</v>
      </c>
      <c r="E77" s="5" t="str">
        <f t="shared" si="5"/>
        <v/>
      </c>
      <c r="F77" s="11" t="str">
        <f t="shared" si="4"/>
        <v/>
      </c>
    </row>
    <row r="78" spans="4:6" x14ac:dyDescent="0.25">
      <c r="D78" s="5">
        <f t="shared" si="3"/>
        <v>0</v>
      </c>
      <c r="E78" s="5" t="str">
        <f t="shared" si="5"/>
        <v/>
      </c>
      <c r="F78" s="11" t="str">
        <f t="shared" si="4"/>
        <v/>
      </c>
    </row>
    <row r="79" spans="4:6" x14ac:dyDescent="0.25">
      <c r="D79" s="5">
        <f t="shared" si="3"/>
        <v>0</v>
      </c>
      <c r="E79" s="5" t="str">
        <f t="shared" si="5"/>
        <v/>
      </c>
      <c r="F79" s="11" t="str">
        <f t="shared" si="4"/>
        <v/>
      </c>
    </row>
    <row r="80" spans="4:6" x14ac:dyDescent="0.25">
      <c r="D80" s="5">
        <f t="shared" si="3"/>
        <v>0</v>
      </c>
      <c r="E80" s="5" t="str">
        <f t="shared" si="5"/>
        <v/>
      </c>
      <c r="F80" s="11" t="str">
        <f t="shared" si="4"/>
        <v/>
      </c>
    </row>
    <row r="81" spans="4:6" x14ac:dyDescent="0.25">
      <c r="D81" s="5">
        <f t="shared" si="3"/>
        <v>0</v>
      </c>
      <c r="E81" s="5" t="str">
        <f t="shared" si="5"/>
        <v/>
      </c>
      <c r="F81" s="11" t="str">
        <f t="shared" si="4"/>
        <v/>
      </c>
    </row>
    <row r="82" spans="4:6" x14ac:dyDescent="0.25">
      <c r="D82" s="5">
        <f t="shared" si="3"/>
        <v>0</v>
      </c>
      <c r="E82" s="5" t="str">
        <f t="shared" si="5"/>
        <v/>
      </c>
      <c r="F82" s="11" t="str">
        <f t="shared" si="4"/>
        <v/>
      </c>
    </row>
    <row r="83" spans="4:6" x14ac:dyDescent="0.25">
      <c r="D83" s="5">
        <f t="shared" si="3"/>
        <v>0</v>
      </c>
      <c r="E83" s="5" t="str">
        <f t="shared" si="5"/>
        <v/>
      </c>
      <c r="F83" s="11" t="str">
        <f t="shared" si="4"/>
        <v/>
      </c>
    </row>
    <row r="84" spans="4:6" x14ac:dyDescent="0.25">
      <c r="D84" s="5">
        <f t="shared" si="3"/>
        <v>0</v>
      </c>
      <c r="E84" s="5" t="str">
        <f t="shared" si="5"/>
        <v/>
      </c>
      <c r="F84" s="11" t="str">
        <f t="shared" si="4"/>
        <v/>
      </c>
    </row>
    <row r="85" spans="4:6" x14ac:dyDescent="0.25">
      <c r="D85" s="5">
        <f t="shared" si="3"/>
        <v>0</v>
      </c>
      <c r="E85" s="5" t="str">
        <f t="shared" si="5"/>
        <v/>
      </c>
      <c r="F85" s="11" t="str">
        <f t="shared" si="4"/>
        <v/>
      </c>
    </row>
    <row r="86" spans="4:6" x14ac:dyDescent="0.25">
      <c r="D86" s="5">
        <f t="shared" si="3"/>
        <v>0</v>
      </c>
      <c r="E86" s="5" t="str">
        <f t="shared" si="5"/>
        <v/>
      </c>
      <c r="F86" s="11" t="str">
        <f t="shared" si="4"/>
        <v/>
      </c>
    </row>
    <row r="87" spans="4:6" x14ac:dyDescent="0.25">
      <c r="D87" s="5">
        <f t="shared" si="3"/>
        <v>0</v>
      </c>
      <c r="E87" s="5" t="str">
        <f t="shared" si="5"/>
        <v/>
      </c>
      <c r="F87" s="11" t="str">
        <f t="shared" si="4"/>
        <v/>
      </c>
    </row>
    <row r="88" spans="4:6" x14ac:dyDescent="0.25">
      <c r="D88" s="5">
        <f t="shared" si="3"/>
        <v>0</v>
      </c>
      <c r="E88" s="5" t="str">
        <f t="shared" si="5"/>
        <v/>
      </c>
      <c r="F88" s="11" t="str">
        <f t="shared" si="4"/>
        <v/>
      </c>
    </row>
    <row r="89" spans="4:6" x14ac:dyDescent="0.25">
      <c r="D89" s="5">
        <f t="shared" si="3"/>
        <v>0</v>
      </c>
      <c r="E89" s="5" t="str">
        <f t="shared" si="5"/>
        <v/>
      </c>
      <c r="F89" s="11" t="str">
        <f t="shared" si="4"/>
        <v/>
      </c>
    </row>
    <row r="90" spans="4:6" x14ac:dyDescent="0.25">
      <c r="D90" s="5">
        <f t="shared" si="3"/>
        <v>0</v>
      </c>
      <c r="E90" s="5" t="str">
        <f t="shared" si="5"/>
        <v/>
      </c>
      <c r="F90" s="11" t="str">
        <f t="shared" si="4"/>
        <v/>
      </c>
    </row>
    <row r="91" spans="4:6" x14ac:dyDescent="0.25">
      <c r="D91" s="5">
        <f t="shared" si="3"/>
        <v>0</v>
      </c>
      <c r="E91" s="5" t="str">
        <f t="shared" si="5"/>
        <v/>
      </c>
      <c r="F91" s="11" t="str">
        <f t="shared" si="4"/>
        <v/>
      </c>
    </row>
    <row r="92" spans="4:6" x14ac:dyDescent="0.25">
      <c r="D92" s="5">
        <f t="shared" si="3"/>
        <v>0</v>
      </c>
      <c r="E92" s="5" t="str">
        <f t="shared" si="5"/>
        <v/>
      </c>
      <c r="F92" s="11" t="str">
        <f t="shared" si="4"/>
        <v/>
      </c>
    </row>
    <row r="93" spans="4:6" x14ac:dyDescent="0.25">
      <c r="D93" s="5">
        <f t="shared" si="3"/>
        <v>0</v>
      </c>
      <c r="E93" s="5" t="str">
        <f t="shared" si="5"/>
        <v/>
      </c>
      <c r="F93" s="11" t="str">
        <f t="shared" si="4"/>
        <v/>
      </c>
    </row>
    <row r="94" spans="4:6" x14ac:dyDescent="0.25">
      <c r="D94" s="5">
        <f t="shared" si="3"/>
        <v>0</v>
      </c>
      <c r="E94" s="5" t="str">
        <f t="shared" si="5"/>
        <v/>
      </c>
      <c r="F94" s="11" t="str">
        <f t="shared" si="4"/>
        <v/>
      </c>
    </row>
    <row r="95" spans="4:6" x14ac:dyDescent="0.25">
      <c r="D95" s="5">
        <f t="shared" si="3"/>
        <v>0</v>
      </c>
      <c r="E95" s="5" t="str">
        <f t="shared" si="5"/>
        <v/>
      </c>
      <c r="F95" s="11" t="str">
        <f t="shared" si="4"/>
        <v/>
      </c>
    </row>
    <row r="96" spans="4:6" x14ac:dyDescent="0.25">
      <c r="D96" s="5">
        <f t="shared" si="3"/>
        <v>0</v>
      </c>
      <c r="E96" s="5" t="str">
        <f t="shared" si="5"/>
        <v/>
      </c>
      <c r="F96" s="11" t="str">
        <f t="shared" si="4"/>
        <v/>
      </c>
    </row>
    <row r="97" spans="4:6" x14ac:dyDescent="0.25">
      <c r="D97" s="5">
        <f t="shared" si="3"/>
        <v>0</v>
      </c>
      <c r="E97" s="5" t="str">
        <f t="shared" si="5"/>
        <v/>
      </c>
      <c r="F97" s="11" t="str">
        <f t="shared" si="4"/>
        <v/>
      </c>
    </row>
    <row r="98" spans="4:6" x14ac:dyDescent="0.25">
      <c r="D98" s="5">
        <f t="shared" si="3"/>
        <v>0</v>
      </c>
      <c r="E98" s="5" t="str">
        <f t="shared" si="5"/>
        <v/>
      </c>
      <c r="F98" s="11" t="str">
        <f t="shared" si="4"/>
        <v/>
      </c>
    </row>
    <row r="99" spans="4:6" x14ac:dyDescent="0.25">
      <c r="D99" s="5">
        <f t="shared" si="3"/>
        <v>0</v>
      </c>
      <c r="E99" s="5" t="str">
        <f t="shared" si="5"/>
        <v/>
      </c>
      <c r="F99" s="11" t="str">
        <f t="shared" si="4"/>
        <v/>
      </c>
    </row>
    <row r="100" spans="4:6" x14ac:dyDescent="0.25">
      <c r="D100" s="5">
        <f t="shared" si="3"/>
        <v>0</v>
      </c>
      <c r="E100" s="5" t="str">
        <f t="shared" si="5"/>
        <v/>
      </c>
      <c r="F100" s="11" t="str">
        <f t="shared" si="4"/>
        <v/>
      </c>
    </row>
    <row r="101" spans="4:6" x14ac:dyDescent="0.25">
      <c r="D101" s="5">
        <f t="shared" si="3"/>
        <v>0</v>
      </c>
      <c r="E101" s="5" t="str">
        <f t="shared" si="5"/>
        <v/>
      </c>
      <c r="F101" s="11" t="str">
        <f t="shared" si="4"/>
        <v/>
      </c>
    </row>
    <row r="102" spans="4:6" x14ac:dyDescent="0.25">
      <c r="D102" s="5">
        <f t="shared" si="3"/>
        <v>0</v>
      </c>
      <c r="E102" s="5" t="str">
        <f t="shared" si="5"/>
        <v/>
      </c>
      <c r="F102" s="11" t="str">
        <f t="shared" si="4"/>
        <v/>
      </c>
    </row>
    <row r="103" spans="4:6" x14ac:dyDescent="0.25">
      <c r="D103" s="5">
        <f t="shared" si="3"/>
        <v>0</v>
      </c>
      <c r="E103" s="5" t="str">
        <f t="shared" si="5"/>
        <v/>
      </c>
      <c r="F103" s="11" t="str">
        <f t="shared" si="4"/>
        <v/>
      </c>
    </row>
    <row r="104" spans="4:6" x14ac:dyDescent="0.25">
      <c r="D104" s="5">
        <f t="shared" si="3"/>
        <v>0</v>
      </c>
      <c r="E104" s="5" t="str">
        <f t="shared" si="5"/>
        <v/>
      </c>
      <c r="F104" s="11" t="str">
        <f t="shared" si="4"/>
        <v/>
      </c>
    </row>
    <row r="105" spans="4:6" x14ac:dyDescent="0.25">
      <c r="D105" s="5">
        <f t="shared" si="3"/>
        <v>0</v>
      </c>
      <c r="E105" s="5" t="str">
        <f t="shared" si="5"/>
        <v/>
      </c>
      <c r="F105" s="11" t="str">
        <f t="shared" si="4"/>
        <v/>
      </c>
    </row>
    <row r="106" spans="4:6" x14ac:dyDescent="0.25">
      <c r="D106" s="5">
        <f t="shared" si="3"/>
        <v>0</v>
      </c>
      <c r="E106" s="5" t="str">
        <f t="shared" si="5"/>
        <v/>
      </c>
      <c r="F106" s="11" t="str">
        <f t="shared" si="4"/>
        <v/>
      </c>
    </row>
    <row r="107" spans="4:6" x14ac:dyDescent="0.25">
      <c r="D107" s="5">
        <f t="shared" si="3"/>
        <v>0</v>
      </c>
      <c r="E107" s="5" t="str">
        <f t="shared" si="5"/>
        <v/>
      </c>
      <c r="F107" s="11" t="str">
        <f t="shared" si="4"/>
        <v/>
      </c>
    </row>
    <row r="108" spans="4:6" x14ac:dyDescent="0.25">
      <c r="D108" s="5">
        <f t="shared" si="3"/>
        <v>0</v>
      </c>
      <c r="E108" s="5" t="str">
        <f t="shared" si="5"/>
        <v/>
      </c>
      <c r="F108" s="11" t="str">
        <f t="shared" si="4"/>
        <v/>
      </c>
    </row>
    <row r="109" spans="4:6" x14ac:dyDescent="0.25">
      <c r="D109" s="5">
        <f t="shared" si="3"/>
        <v>0</v>
      </c>
      <c r="E109" s="5" t="str">
        <f t="shared" si="5"/>
        <v/>
      </c>
      <c r="F109" s="11" t="str">
        <f t="shared" si="4"/>
        <v/>
      </c>
    </row>
    <row r="110" spans="4:6" x14ac:dyDescent="0.25">
      <c r="D110" s="5">
        <f t="shared" si="3"/>
        <v>0</v>
      </c>
      <c r="E110" s="5" t="str">
        <f t="shared" si="5"/>
        <v/>
      </c>
      <c r="F110" s="11" t="str">
        <f t="shared" si="4"/>
        <v/>
      </c>
    </row>
    <row r="111" spans="4:6" x14ac:dyDescent="0.25">
      <c r="D111" s="5">
        <f t="shared" si="3"/>
        <v>0</v>
      </c>
      <c r="E111" s="5" t="str">
        <f t="shared" si="5"/>
        <v/>
      </c>
      <c r="F111" s="11" t="str">
        <f t="shared" si="4"/>
        <v/>
      </c>
    </row>
    <row r="112" spans="4:6" x14ac:dyDescent="0.25">
      <c r="D112" s="5">
        <f t="shared" si="3"/>
        <v>0</v>
      </c>
      <c r="E112" s="5" t="str">
        <f t="shared" si="5"/>
        <v/>
      </c>
      <c r="F112" s="11" t="str">
        <f t="shared" si="4"/>
        <v/>
      </c>
    </row>
    <row r="113" spans="4:6" x14ac:dyDescent="0.25">
      <c r="D113" s="5">
        <f t="shared" si="3"/>
        <v>0</v>
      </c>
      <c r="E113" s="5" t="str">
        <f t="shared" si="5"/>
        <v/>
      </c>
      <c r="F113" s="11" t="str">
        <f t="shared" si="4"/>
        <v/>
      </c>
    </row>
    <row r="114" spans="4:6" x14ac:dyDescent="0.25">
      <c r="D114" s="5">
        <f t="shared" si="3"/>
        <v>0</v>
      </c>
      <c r="E114" s="5" t="str">
        <f t="shared" si="5"/>
        <v/>
      </c>
      <c r="F114" s="11" t="str">
        <f t="shared" si="4"/>
        <v/>
      </c>
    </row>
    <row r="115" spans="4:6" x14ac:dyDescent="0.25">
      <c r="D115" s="5">
        <f t="shared" si="3"/>
        <v>0</v>
      </c>
      <c r="E115" s="5" t="str">
        <f t="shared" si="5"/>
        <v/>
      </c>
      <c r="F115" s="11" t="str">
        <f t="shared" si="4"/>
        <v/>
      </c>
    </row>
    <row r="116" spans="4:6" x14ac:dyDescent="0.25">
      <c r="D116" s="5">
        <f t="shared" si="3"/>
        <v>0</v>
      </c>
      <c r="E116" s="5" t="str">
        <f t="shared" si="5"/>
        <v/>
      </c>
      <c r="F116" s="11" t="str">
        <f t="shared" si="4"/>
        <v/>
      </c>
    </row>
    <row r="117" spans="4:6" x14ac:dyDescent="0.25">
      <c r="D117" s="5">
        <f t="shared" si="3"/>
        <v>0</v>
      </c>
      <c r="E117" s="5" t="str">
        <f t="shared" si="5"/>
        <v/>
      </c>
      <c r="F117" s="11" t="str">
        <f t="shared" si="4"/>
        <v/>
      </c>
    </row>
    <row r="118" spans="4:6" x14ac:dyDescent="0.25">
      <c r="D118" s="5">
        <f t="shared" si="3"/>
        <v>0</v>
      </c>
      <c r="E118" s="5" t="str">
        <f t="shared" si="5"/>
        <v/>
      </c>
      <c r="F118" s="11" t="str">
        <f t="shared" si="4"/>
        <v/>
      </c>
    </row>
    <row r="119" spans="4:6" x14ac:dyDescent="0.25">
      <c r="D119" s="5">
        <f t="shared" si="3"/>
        <v>0</v>
      </c>
      <c r="E119" s="5" t="str">
        <f t="shared" si="5"/>
        <v/>
      </c>
      <c r="F119" s="11" t="str">
        <f t="shared" si="4"/>
        <v/>
      </c>
    </row>
    <row r="120" spans="4:6" x14ac:dyDescent="0.25">
      <c r="D120" s="5">
        <f t="shared" si="3"/>
        <v>0</v>
      </c>
      <c r="E120" s="5" t="str">
        <f t="shared" si="5"/>
        <v/>
      </c>
      <c r="F120" s="11" t="str">
        <f t="shared" si="4"/>
        <v/>
      </c>
    </row>
    <row r="121" spans="4:6" x14ac:dyDescent="0.25">
      <c r="D121" s="5">
        <f t="shared" si="3"/>
        <v>0</v>
      </c>
      <c r="E121" s="5" t="str">
        <f t="shared" si="5"/>
        <v/>
      </c>
      <c r="F121" s="11" t="str">
        <f t="shared" si="4"/>
        <v/>
      </c>
    </row>
    <row r="122" spans="4:6" x14ac:dyDescent="0.25">
      <c r="D122" s="5">
        <f t="shared" si="3"/>
        <v>0</v>
      </c>
      <c r="E122" s="5" t="str">
        <f t="shared" si="5"/>
        <v/>
      </c>
      <c r="F122" s="11" t="str">
        <f t="shared" si="4"/>
        <v/>
      </c>
    </row>
    <row r="123" spans="4:6" x14ac:dyDescent="0.25">
      <c r="D123" s="5">
        <f t="shared" si="3"/>
        <v>0</v>
      </c>
      <c r="E123" s="5" t="str">
        <f t="shared" si="5"/>
        <v/>
      </c>
      <c r="F123" s="11" t="str">
        <f t="shared" si="4"/>
        <v/>
      </c>
    </row>
    <row r="124" spans="4:6" x14ac:dyDescent="0.25">
      <c r="D124" s="5">
        <f t="shared" si="3"/>
        <v>0</v>
      </c>
      <c r="E124" s="5" t="str">
        <f t="shared" si="5"/>
        <v/>
      </c>
      <c r="F124" s="11" t="str">
        <f t="shared" si="4"/>
        <v/>
      </c>
    </row>
    <row r="125" spans="4:6" x14ac:dyDescent="0.25">
      <c r="D125" s="5">
        <f t="shared" si="3"/>
        <v>0</v>
      </c>
      <c r="E125" s="5" t="str">
        <f t="shared" si="5"/>
        <v/>
      </c>
      <c r="F125" s="11" t="str">
        <f t="shared" si="4"/>
        <v/>
      </c>
    </row>
    <row r="126" spans="4:6" x14ac:dyDescent="0.25">
      <c r="D126" s="5">
        <f t="shared" si="3"/>
        <v>0</v>
      </c>
      <c r="E126" s="5" t="str">
        <f t="shared" si="5"/>
        <v/>
      </c>
      <c r="F126" s="11" t="str">
        <f t="shared" si="4"/>
        <v/>
      </c>
    </row>
    <row r="127" spans="4:6" x14ac:dyDescent="0.25">
      <c r="D127" s="5">
        <f t="shared" si="3"/>
        <v>0</v>
      </c>
      <c r="E127" s="5" t="str">
        <f t="shared" si="5"/>
        <v/>
      </c>
      <c r="F127" s="11" t="str">
        <f t="shared" si="4"/>
        <v/>
      </c>
    </row>
    <row r="128" spans="4:6" x14ac:dyDescent="0.25">
      <c r="D128" s="5">
        <f t="shared" si="3"/>
        <v>0</v>
      </c>
      <c r="E128" s="5" t="str">
        <f t="shared" si="5"/>
        <v/>
      </c>
      <c r="F128" s="11" t="str">
        <f t="shared" si="4"/>
        <v/>
      </c>
    </row>
    <row r="129" spans="4:6" x14ac:dyDescent="0.25">
      <c r="D129" s="5">
        <f t="shared" si="3"/>
        <v>0</v>
      </c>
      <c r="E129" s="5" t="str">
        <f t="shared" si="5"/>
        <v/>
      </c>
      <c r="F129" s="11" t="str">
        <f t="shared" si="4"/>
        <v/>
      </c>
    </row>
    <row r="130" spans="4:6" x14ac:dyDescent="0.25">
      <c r="D130" s="5">
        <f t="shared" ref="D130:D193" si="6">SUM(
IF(G130="",0,_xlfn.XLOOKUP(_xlfn.CONCAT(G130," - ",A130),production_rates_outpost_resources,production_rates_production_rates,0)),
IF(H130="",0,_xlfn.XLOOKUP(_xlfn.CONCAT(H130," - ",A130),production_rates_outpost_resources,production_rates_production_rates,0)),
IF(I130="",0,_xlfn.XLOOKUP(_xlfn.CONCAT(I130," - ",A130),production_rates_outpost_resources,production_rates_production_rates,0)),
IF(J130="",0,_xlfn.XLOOKUP(_xlfn.CONCAT(J130," - ",A130),production_rates_outpost_resources,production_rates_production_rates,0)),
IF(K130="",0,_xlfn.XLOOKUP(_xlfn.CONCAT(K130," - ",A130),production_rates_outpost_resources,production_rates_production_rates,0)),
IF(L130="",0,_xlfn.XLOOKUP(_xlfn.CONCAT(L130," - ",A130),production_rates_outpost_resources,production_rates_production_rates,0)),
IF(M130="",0,_xlfn.XLOOKUP(_xlfn.CONCAT(M130," - ",A130),production_rates_outpost_resources,production_rates_production_rates,0)))</f>
        <v>0</v>
      </c>
      <c r="E130" s="5" t="str">
        <f t="shared" si="5"/>
        <v/>
      </c>
      <c r="F130" s="11" t="str">
        <f t="shared" ref="F130:F193" si="7">IF(D130=0,"",D130/C130/VLOOKUP($B130,target_rates_table,2,FALSE))</f>
        <v/>
      </c>
    </row>
    <row r="131" spans="4:6" x14ac:dyDescent="0.25">
      <c r="D131" s="5">
        <f t="shared" si="6"/>
        <v>0</v>
      </c>
      <c r="E131" s="5" t="str">
        <f t="shared" ref="E131:E194" si="8">IF(D131=0,"",D131/C131)</f>
        <v/>
      </c>
      <c r="F131" s="11" t="str">
        <f t="shared" si="7"/>
        <v/>
      </c>
    </row>
    <row r="132" spans="4:6" x14ac:dyDescent="0.25">
      <c r="D132" s="5">
        <f t="shared" si="6"/>
        <v>0</v>
      </c>
      <c r="E132" s="5" t="str">
        <f t="shared" si="8"/>
        <v/>
      </c>
      <c r="F132" s="11" t="str">
        <f t="shared" si="7"/>
        <v/>
      </c>
    </row>
    <row r="133" spans="4:6" x14ac:dyDescent="0.25">
      <c r="D133" s="5">
        <f t="shared" si="6"/>
        <v>0</v>
      </c>
      <c r="E133" s="5" t="str">
        <f t="shared" si="8"/>
        <v/>
      </c>
      <c r="F133" s="11" t="str">
        <f t="shared" si="7"/>
        <v/>
      </c>
    </row>
    <row r="134" spans="4:6" x14ac:dyDescent="0.25">
      <c r="D134" s="5">
        <f t="shared" si="6"/>
        <v>0</v>
      </c>
      <c r="E134" s="5" t="str">
        <f t="shared" si="8"/>
        <v/>
      </c>
      <c r="F134" s="11" t="str">
        <f t="shared" si="7"/>
        <v/>
      </c>
    </row>
    <row r="135" spans="4:6" x14ac:dyDescent="0.25">
      <c r="D135" s="5">
        <f t="shared" si="6"/>
        <v>0</v>
      </c>
      <c r="E135" s="5" t="str">
        <f t="shared" si="8"/>
        <v/>
      </c>
      <c r="F135" s="11" t="str">
        <f t="shared" si="7"/>
        <v/>
      </c>
    </row>
    <row r="136" spans="4:6" x14ac:dyDescent="0.25">
      <c r="D136" s="5">
        <f t="shared" si="6"/>
        <v>0</v>
      </c>
      <c r="E136" s="5" t="str">
        <f t="shared" si="8"/>
        <v/>
      </c>
      <c r="F136" s="11" t="str">
        <f t="shared" si="7"/>
        <v/>
      </c>
    </row>
    <row r="137" spans="4:6" x14ac:dyDescent="0.25">
      <c r="D137" s="5">
        <f t="shared" si="6"/>
        <v>0</v>
      </c>
      <c r="E137" s="5" t="str">
        <f t="shared" si="8"/>
        <v/>
      </c>
      <c r="F137" s="11" t="str">
        <f t="shared" si="7"/>
        <v/>
      </c>
    </row>
    <row r="138" spans="4:6" x14ac:dyDescent="0.25">
      <c r="D138" s="5">
        <f t="shared" si="6"/>
        <v>0</v>
      </c>
      <c r="E138" s="5" t="str">
        <f t="shared" si="8"/>
        <v/>
      </c>
      <c r="F138" s="11" t="str">
        <f t="shared" si="7"/>
        <v/>
      </c>
    </row>
    <row r="139" spans="4:6" x14ac:dyDescent="0.25">
      <c r="D139" s="5">
        <f t="shared" si="6"/>
        <v>0</v>
      </c>
      <c r="E139" s="5" t="str">
        <f t="shared" si="8"/>
        <v/>
      </c>
      <c r="F139" s="11" t="str">
        <f t="shared" si="7"/>
        <v/>
      </c>
    </row>
    <row r="140" spans="4:6" x14ac:dyDescent="0.25">
      <c r="D140" s="5">
        <f t="shared" si="6"/>
        <v>0</v>
      </c>
      <c r="E140" s="5" t="str">
        <f t="shared" si="8"/>
        <v/>
      </c>
      <c r="F140" s="11" t="str">
        <f t="shared" si="7"/>
        <v/>
      </c>
    </row>
    <row r="141" spans="4:6" x14ac:dyDescent="0.25">
      <c r="D141" s="5">
        <f t="shared" si="6"/>
        <v>0</v>
      </c>
      <c r="E141" s="5" t="str">
        <f t="shared" si="8"/>
        <v/>
      </c>
      <c r="F141" s="11" t="str">
        <f t="shared" si="7"/>
        <v/>
      </c>
    </row>
    <row r="142" spans="4:6" x14ac:dyDescent="0.25">
      <c r="D142" s="5">
        <f t="shared" si="6"/>
        <v>0</v>
      </c>
      <c r="E142" s="5" t="str">
        <f t="shared" si="8"/>
        <v/>
      </c>
      <c r="F142" s="11" t="str">
        <f t="shared" si="7"/>
        <v/>
      </c>
    </row>
    <row r="143" spans="4:6" x14ac:dyDescent="0.25">
      <c r="D143" s="5">
        <f t="shared" si="6"/>
        <v>0</v>
      </c>
      <c r="E143" s="5" t="str">
        <f t="shared" si="8"/>
        <v/>
      </c>
      <c r="F143" s="11" t="str">
        <f t="shared" si="7"/>
        <v/>
      </c>
    </row>
    <row r="144" spans="4:6" x14ac:dyDescent="0.25">
      <c r="D144" s="5">
        <f t="shared" si="6"/>
        <v>0</v>
      </c>
      <c r="E144" s="5" t="str">
        <f t="shared" si="8"/>
        <v/>
      </c>
      <c r="F144" s="11" t="str">
        <f t="shared" si="7"/>
        <v/>
      </c>
    </row>
    <row r="145" spans="4:6" x14ac:dyDescent="0.25">
      <c r="D145" s="5">
        <f t="shared" si="6"/>
        <v>0</v>
      </c>
      <c r="E145" s="5" t="str">
        <f t="shared" si="8"/>
        <v/>
      </c>
      <c r="F145" s="11" t="str">
        <f t="shared" si="7"/>
        <v/>
      </c>
    </row>
    <row r="146" spans="4:6" x14ac:dyDescent="0.25">
      <c r="D146" s="5">
        <f t="shared" si="6"/>
        <v>0</v>
      </c>
      <c r="E146" s="5" t="str">
        <f t="shared" si="8"/>
        <v/>
      </c>
      <c r="F146" s="11" t="str">
        <f t="shared" si="7"/>
        <v/>
      </c>
    </row>
    <row r="147" spans="4:6" x14ac:dyDescent="0.25">
      <c r="D147" s="5">
        <f t="shared" si="6"/>
        <v>0</v>
      </c>
      <c r="E147" s="5" t="str">
        <f t="shared" si="8"/>
        <v/>
      </c>
      <c r="F147" s="11" t="str">
        <f t="shared" si="7"/>
        <v/>
      </c>
    </row>
    <row r="148" spans="4:6" x14ac:dyDescent="0.25">
      <c r="D148" s="5">
        <f t="shared" si="6"/>
        <v>0</v>
      </c>
      <c r="E148" s="5" t="str">
        <f t="shared" si="8"/>
        <v/>
      </c>
      <c r="F148" s="11" t="str">
        <f t="shared" si="7"/>
        <v/>
      </c>
    </row>
    <row r="149" spans="4:6" x14ac:dyDescent="0.25">
      <c r="D149" s="5">
        <f t="shared" si="6"/>
        <v>0</v>
      </c>
      <c r="E149" s="5" t="str">
        <f t="shared" si="8"/>
        <v/>
      </c>
      <c r="F149" s="11" t="str">
        <f t="shared" si="7"/>
        <v/>
      </c>
    </row>
    <row r="150" spans="4:6" x14ac:dyDescent="0.25">
      <c r="D150" s="5">
        <f t="shared" si="6"/>
        <v>0</v>
      </c>
      <c r="E150" s="5" t="str">
        <f t="shared" si="8"/>
        <v/>
      </c>
      <c r="F150" s="11" t="str">
        <f t="shared" si="7"/>
        <v/>
      </c>
    </row>
    <row r="151" spans="4:6" x14ac:dyDescent="0.25">
      <c r="D151" s="5">
        <f t="shared" si="6"/>
        <v>0</v>
      </c>
      <c r="E151" s="5" t="str">
        <f t="shared" si="8"/>
        <v/>
      </c>
      <c r="F151" s="11" t="str">
        <f t="shared" si="7"/>
        <v/>
      </c>
    </row>
    <row r="152" spans="4:6" x14ac:dyDescent="0.25">
      <c r="D152" s="5">
        <f t="shared" si="6"/>
        <v>0</v>
      </c>
      <c r="E152" s="5" t="str">
        <f t="shared" si="8"/>
        <v/>
      </c>
      <c r="F152" s="11" t="str">
        <f t="shared" si="7"/>
        <v/>
      </c>
    </row>
    <row r="153" spans="4:6" x14ac:dyDescent="0.25">
      <c r="D153" s="5">
        <f t="shared" si="6"/>
        <v>0</v>
      </c>
      <c r="E153" s="5" t="str">
        <f t="shared" si="8"/>
        <v/>
      </c>
      <c r="F153" s="11" t="str">
        <f t="shared" si="7"/>
        <v/>
      </c>
    </row>
    <row r="154" spans="4:6" x14ac:dyDescent="0.25">
      <c r="D154" s="5">
        <f t="shared" si="6"/>
        <v>0</v>
      </c>
      <c r="E154" s="5" t="str">
        <f t="shared" si="8"/>
        <v/>
      </c>
      <c r="F154" s="11" t="str">
        <f t="shared" si="7"/>
        <v/>
      </c>
    </row>
    <row r="155" spans="4:6" x14ac:dyDescent="0.25">
      <c r="D155" s="5">
        <f t="shared" si="6"/>
        <v>0</v>
      </c>
      <c r="E155" s="5" t="str">
        <f t="shared" si="8"/>
        <v/>
      </c>
      <c r="F155" s="11" t="str">
        <f t="shared" si="7"/>
        <v/>
      </c>
    </row>
    <row r="156" spans="4:6" x14ac:dyDescent="0.25">
      <c r="D156" s="5">
        <f t="shared" si="6"/>
        <v>0</v>
      </c>
      <c r="E156" s="5" t="str">
        <f t="shared" si="8"/>
        <v/>
      </c>
      <c r="F156" s="11" t="str">
        <f t="shared" si="7"/>
        <v/>
      </c>
    </row>
    <row r="157" spans="4:6" x14ac:dyDescent="0.25">
      <c r="D157" s="5">
        <f t="shared" si="6"/>
        <v>0</v>
      </c>
      <c r="E157" s="5" t="str">
        <f t="shared" si="8"/>
        <v/>
      </c>
      <c r="F157" s="11" t="str">
        <f t="shared" si="7"/>
        <v/>
      </c>
    </row>
    <row r="158" spans="4:6" x14ac:dyDescent="0.25">
      <c r="D158" s="5">
        <f t="shared" si="6"/>
        <v>0</v>
      </c>
      <c r="E158" s="5" t="str">
        <f t="shared" si="8"/>
        <v/>
      </c>
      <c r="F158" s="11" t="str">
        <f t="shared" si="7"/>
        <v/>
      </c>
    </row>
    <row r="159" spans="4:6" x14ac:dyDescent="0.25">
      <c r="D159" s="5">
        <f t="shared" si="6"/>
        <v>0</v>
      </c>
      <c r="E159" s="5" t="str">
        <f t="shared" si="8"/>
        <v/>
      </c>
      <c r="F159" s="11" t="str">
        <f t="shared" si="7"/>
        <v/>
      </c>
    </row>
    <row r="160" spans="4:6" x14ac:dyDescent="0.25">
      <c r="D160" s="5">
        <f t="shared" si="6"/>
        <v>0</v>
      </c>
      <c r="E160" s="5" t="str">
        <f t="shared" si="8"/>
        <v/>
      </c>
      <c r="F160" s="11" t="str">
        <f t="shared" si="7"/>
        <v/>
      </c>
    </row>
    <row r="161" spans="4:6" x14ac:dyDescent="0.25">
      <c r="D161" s="5">
        <f t="shared" si="6"/>
        <v>0</v>
      </c>
      <c r="E161" s="5" t="str">
        <f t="shared" si="8"/>
        <v/>
      </c>
      <c r="F161" s="11" t="str">
        <f t="shared" si="7"/>
        <v/>
      </c>
    </row>
    <row r="162" spans="4:6" x14ac:dyDescent="0.25">
      <c r="D162" s="5">
        <f t="shared" si="6"/>
        <v>0</v>
      </c>
      <c r="E162" s="5" t="str">
        <f t="shared" si="8"/>
        <v/>
      </c>
      <c r="F162" s="11" t="str">
        <f t="shared" si="7"/>
        <v/>
      </c>
    </row>
    <row r="163" spans="4:6" x14ac:dyDescent="0.25">
      <c r="D163" s="5">
        <f t="shared" si="6"/>
        <v>0</v>
      </c>
      <c r="E163" s="5" t="str">
        <f t="shared" si="8"/>
        <v/>
      </c>
      <c r="F163" s="11" t="str">
        <f t="shared" si="7"/>
        <v/>
      </c>
    </row>
    <row r="164" spans="4:6" x14ac:dyDescent="0.25">
      <c r="D164" s="5">
        <f t="shared" si="6"/>
        <v>0</v>
      </c>
      <c r="E164" s="5" t="str">
        <f t="shared" si="8"/>
        <v/>
      </c>
      <c r="F164" s="11" t="str">
        <f t="shared" si="7"/>
        <v/>
      </c>
    </row>
    <row r="165" spans="4:6" x14ac:dyDescent="0.25">
      <c r="D165" s="5">
        <f t="shared" si="6"/>
        <v>0</v>
      </c>
      <c r="E165" s="5" t="str">
        <f t="shared" si="8"/>
        <v/>
      </c>
      <c r="F165" s="11" t="str">
        <f t="shared" si="7"/>
        <v/>
      </c>
    </row>
    <row r="166" spans="4:6" x14ac:dyDescent="0.25">
      <c r="D166" s="5">
        <f t="shared" si="6"/>
        <v>0</v>
      </c>
      <c r="E166" s="5" t="str">
        <f t="shared" si="8"/>
        <v/>
      </c>
      <c r="F166" s="11" t="str">
        <f t="shared" si="7"/>
        <v/>
      </c>
    </row>
    <row r="167" spans="4:6" x14ac:dyDescent="0.25">
      <c r="D167" s="5">
        <f t="shared" si="6"/>
        <v>0</v>
      </c>
      <c r="E167" s="5" t="str">
        <f t="shared" si="8"/>
        <v/>
      </c>
      <c r="F167" s="11" t="str">
        <f t="shared" si="7"/>
        <v/>
      </c>
    </row>
    <row r="168" spans="4:6" x14ac:dyDescent="0.25">
      <c r="D168" s="5">
        <f t="shared" si="6"/>
        <v>0</v>
      </c>
      <c r="E168" s="5" t="str">
        <f t="shared" si="8"/>
        <v/>
      </c>
      <c r="F168" s="11" t="str">
        <f t="shared" si="7"/>
        <v/>
      </c>
    </row>
    <row r="169" spans="4:6" x14ac:dyDescent="0.25">
      <c r="D169" s="5">
        <f t="shared" si="6"/>
        <v>0</v>
      </c>
      <c r="E169" s="5" t="str">
        <f t="shared" si="8"/>
        <v/>
      </c>
      <c r="F169" s="11" t="str">
        <f t="shared" si="7"/>
        <v/>
      </c>
    </row>
    <row r="170" spans="4:6" x14ac:dyDescent="0.25">
      <c r="D170" s="5">
        <f t="shared" si="6"/>
        <v>0</v>
      </c>
      <c r="E170" s="5" t="str">
        <f t="shared" si="8"/>
        <v/>
      </c>
      <c r="F170" s="11" t="str">
        <f t="shared" si="7"/>
        <v/>
      </c>
    </row>
    <row r="171" spans="4:6" x14ac:dyDescent="0.25">
      <c r="D171" s="5">
        <f t="shared" si="6"/>
        <v>0</v>
      </c>
      <c r="E171" s="5" t="str">
        <f t="shared" si="8"/>
        <v/>
      </c>
      <c r="F171" s="11" t="str">
        <f t="shared" si="7"/>
        <v/>
      </c>
    </row>
    <row r="172" spans="4:6" x14ac:dyDescent="0.25">
      <c r="D172" s="5">
        <f t="shared" si="6"/>
        <v>0</v>
      </c>
      <c r="E172" s="5" t="str">
        <f t="shared" si="8"/>
        <v/>
      </c>
      <c r="F172" s="11" t="str">
        <f t="shared" si="7"/>
        <v/>
      </c>
    </row>
    <row r="173" spans="4:6" x14ac:dyDescent="0.25">
      <c r="D173" s="5">
        <f t="shared" si="6"/>
        <v>0</v>
      </c>
      <c r="E173" s="5" t="str">
        <f t="shared" si="8"/>
        <v/>
      </c>
      <c r="F173" s="11" t="str">
        <f t="shared" si="7"/>
        <v/>
      </c>
    </row>
    <row r="174" spans="4:6" x14ac:dyDescent="0.25">
      <c r="D174" s="5">
        <f t="shared" si="6"/>
        <v>0</v>
      </c>
      <c r="E174" s="5" t="str">
        <f t="shared" si="8"/>
        <v/>
      </c>
      <c r="F174" s="11" t="str">
        <f t="shared" si="7"/>
        <v/>
      </c>
    </row>
    <row r="175" spans="4:6" x14ac:dyDescent="0.25">
      <c r="D175" s="5">
        <f t="shared" si="6"/>
        <v>0</v>
      </c>
      <c r="E175" s="5" t="str">
        <f t="shared" si="8"/>
        <v/>
      </c>
      <c r="F175" s="11" t="str">
        <f t="shared" si="7"/>
        <v/>
      </c>
    </row>
    <row r="176" spans="4:6" x14ac:dyDescent="0.25">
      <c r="D176" s="5">
        <f t="shared" si="6"/>
        <v>0</v>
      </c>
      <c r="E176" s="5" t="str">
        <f t="shared" si="8"/>
        <v/>
      </c>
      <c r="F176" s="11" t="str">
        <f t="shared" si="7"/>
        <v/>
      </c>
    </row>
    <row r="177" spans="4:6" x14ac:dyDescent="0.25">
      <c r="D177" s="5">
        <f t="shared" si="6"/>
        <v>0</v>
      </c>
      <c r="E177" s="5" t="str">
        <f t="shared" si="8"/>
        <v/>
      </c>
      <c r="F177" s="11" t="str">
        <f t="shared" si="7"/>
        <v/>
      </c>
    </row>
    <row r="178" spans="4:6" x14ac:dyDescent="0.25">
      <c r="D178" s="5">
        <f t="shared" si="6"/>
        <v>0</v>
      </c>
      <c r="E178" s="5" t="str">
        <f t="shared" si="8"/>
        <v/>
      </c>
      <c r="F178" s="11" t="str">
        <f t="shared" si="7"/>
        <v/>
      </c>
    </row>
    <row r="179" spans="4:6" x14ac:dyDescent="0.25">
      <c r="D179" s="5">
        <f t="shared" si="6"/>
        <v>0</v>
      </c>
      <c r="E179" s="5" t="str">
        <f t="shared" si="8"/>
        <v/>
      </c>
      <c r="F179" s="11" t="str">
        <f t="shared" si="7"/>
        <v/>
      </c>
    </row>
    <row r="180" spans="4:6" x14ac:dyDescent="0.25">
      <c r="D180" s="5">
        <f t="shared" si="6"/>
        <v>0</v>
      </c>
      <c r="E180" s="5" t="str">
        <f t="shared" si="8"/>
        <v/>
      </c>
      <c r="F180" s="11" t="str">
        <f t="shared" si="7"/>
        <v/>
      </c>
    </row>
    <row r="181" spans="4:6" x14ac:dyDescent="0.25">
      <c r="D181" s="5">
        <f t="shared" si="6"/>
        <v>0</v>
      </c>
      <c r="E181" s="5" t="str">
        <f t="shared" si="8"/>
        <v/>
      </c>
      <c r="F181" s="11" t="str">
        <f t="shared" si="7"/>
        <v/>
      </c>
    </row>
    <row r="182" spans="4:6" x14ac:dyDescent="0.25">
      <c r="D182" s="5">
        <f t="shared" si="6"/>
        <v>0</v>
      </c>
      <c r="E182" s="5" t="str">
        <f t="shared" si="8"/>
        <v/>
      </c>
      <c r="F182" s="11" t="str">
        <f t="shared" si="7"/>
        <v/>
      </c>
    </row>
    <row r="183" spans="4:6" x14ac:dyDescent="0.25">
      <c r="D183" s="5">
        <f t="shared" si="6"/>
        <v>0</v>
      </c>
      <c r="E183" s="5" t="str">
        <f t="shared" si="8"/>
        <v/>
      </c>
      <c r="F183" s="11" t="str">
        <f t="shared" si="7"/>
        <v/>
      </c>
    </row>
    <row r="184" spans="4:6" x14ac:dyDescent="0.25">
      <c r="D184" s="5">
        <f t="shared" si="6"/>
        <v>0</v>
      </c>
      <c r="E184" s="5" t="str">
        <f t="shared" si="8"/>
        <v/>
      </c>
      <c r="F184" s="11" t="str">
        <f t="shared" si="7"/>
        <v/>
      </c>
    </row>
    <row r="185" spans="4:6" x14ac:dyDescent="0.25">
      <c r="D185" s="5">
        <f t="shared" si="6"/>
        <v>0</v>
      </c>
      <c r="E185" s="5" t="str">
        <f t="shared" si="8"/>
        <v/>
      </c>
      <c r="F185" s="11" t="str">
        <f t="shared" si="7"/>
        <v/>
      </c>
    </row>
    <row r="186" spans="4:6" x14ac:dyDescent="0.25">
      <c r="D186" s="5">
        <f t="shared" si="6"/>
        <v>0</v>
      </c>
      <c r="E186" s="5" t="str">
        <f t="shared" si="8"/>
        <v/>
      </c>
      <c r="F186" s="11" t="str">
        <f t="shared" si="7"/>
        <v/>
      </c>
    </row>
    <row r="187" spans="4:6" x14ac:dyDescent="0.25">
      <c r="D187" s="5">
        <f t="shared" si="6"/>
        <v>0</v>
      </c>
      <c r="E187" s="5" t="str">
        <f t="shared" si="8"/>
        <v/>
      </c>
      <c r="F187" s="11" t="str">
        <f t="shared" si="7"/>
        <v/>
      </c>
    </row>
    <row r="188" spans="4:6" x14ac:dyDescent="0.25">
      <c r="D188" s="5">
        <f t="shared" si="6"/>
        <v>0</v>
      </c>
      <c r="E188" s="5" t="str">
        <f t="shared" si="8"/>
        <v/>
      </c>
      <c r="F188" s="11" t="str">
        <f t="shared" si="7"/>
        <v/>
      </c>
    </row>
    <row r="189" spans="4:6" x14ac:dyDescent="0.25">
      <c r="D189" s="5">
        <f t="shared" si="6"/>
        <v>0</v>
      </c>
      <c r="E189" s="5" t="str">
        <f t="shared" si="8"/>
        <v/>
      </c>
      <c r="F189" s="11" t="str">
        <f t="shared" si="7"/>
        <v/>
      </c>
    </row>
    <row r="190" spans="4:6" x14ac:dyDescent="0.25">
      <c r="D190" s="5">
        <f t="shared" si="6"/>
        <v>0</v>
      </c>
      <c r="E190" s="5" t="str">
        <f t="shared" si="8"/>
        <v/>
      </c>
      <c r="F190" s="11" t="str">
        <f t="shared" si="7"/>
        <v/>
      </c>
    </row>
    <row r="191" spans="4:6" x14ac:dyDescent="0.25">
      <c r="D191" s="5">
        <f t="shared" si="6"/>
        <v>0</v>
      </c>
      <c r="E191" s="5" t="str">
        <f t="shared" si="8"/>
        <v/>
      </c>
      <c r="F191" s="11" t="str">
        <f t="shared" si="7"/>
        <v/>
      </c>
    </row>
    <row r="192" spans="4:6" x14ac:dyDescent="0.25">
      <c r="D192" s="5">
        <f t="shared" si="6"/>
        <v>0</v>
      </c>
      <c r="E192" s="5" t="str">
        <f t="shared" si="8"/>
        <v/>
      </c>
      <c r="F192" s="11" t="str">
        <f t="shared" si="7"/>
        <v/>
      </c>
    </row>
    <row r="193" spans="4:6" x14ac:dyDescent="0.25">
      <c r="D193" s="5">
        <f t="shared" si="6"/>
        <v>0</v>
      </c>
      <c r="E193" s="5" t="str">
        <f t="shared" si="8"/>
        <v/>
      </c>
      <c r="F193" s="11" t="str">
        <f t="shared" si="7"/>
        <v/>
      </c>
    </row>
    <row r="194" spans="4:6" x14ac:dyDescent="0.25">
      <c r="D194" s="5">
        <f t="shared" ref="D194:D257" si="9">SUM(
IF(G194="",0,_xlfn.XLOOKUP(_xlfn.CONCAT(G194," - ",A194),production_rates_outpost_resources,production_rates_production_rates,0)),
IF(H194="",0,_xlfn.XLOOKUP(_xlfn.CONCAT(H194," - ",A194),production_rates_outpost_resources,production_rates_production_rates,0)),
IF(I194="",0,_xlfn.XLOOKUP(_xlfn.CONCAT(I194," - ",A194),production_rates_outpost_resources,production_rates_production_rates,0)),
IF(J194="",0,_xlfn.XLOOKUP(_xlfn.CONCAT(J194," - ",A194),production_rates_outpost_resources,production_rates_production_rates,0)),
IF(K194="",0,_xlfn.XLOOKUP(_xlfn.CONCAT(K194," - ",A194),production_rates_outpost_resources,production_rates_production_rates,0)),
IF(L194="",0,_xlfn.XLOOKUP(_xlfn.CONCAT(L194," - ",A194),production_rates_outpost_resources,production_rates_production_rates,0)),
IF(M194="",0,_xlfn.XLOOKUP(_xlfn.CONCAT(M194," - ",A194),production_rates_outpost_resources,production_rates_production_rates,0)))</f>
        <v>0</v>
      </c>
      <c r="E194" s="5" t="str">
        <f t="shared" si="8"/>
        <v/>
      </c>
      <c r="F194" s="11" t="str">
        <f t="shared" ref="F194:F257" si="10">IF(D194=0,"",D194/C194/VLOOKUP($B194,target_rates_table,2,FALSE))</f>
        <v/>
      </c>
    </row>
    <row r="195" spans="4:6" x14ac:dyDescent="0.25">
      <c r="D195" s="5">
        <f t="shared" si="9"/>
        <v>0</v>
      </c>
      <c r="E195" s="5" t="str">
        <f t="shared" ref="E195:E258" si="11">IF(D195=0,"",D195/C195)</f>
        <v/>
      </c>
      <c r="F195" s="11" t="str">
        <f t="shared" si="10"/>
        <v/>
      </c>
    </row>
    <row r="196" spans="4:6" x14ac:dyDescent="0.25">
      <c r="D196" s="5">
        <f t="shared" si="9"/>
        <v>0</v>
      </c>
      <c r="E196" s="5" t="str">
        <f t="shared" si="11"/>
        <v/>
      </c>
      <c r="F196" s="11" t="str">
        <f t="shared" si="10"/>
        <v/>
      </c>
    </row>
    <row r="197" spans="4:6" x14ac:dyDescent="0.25">
      <c r="D197" s="5">
        <f t="shared" si="9"/>
        <v>0</v>
      </c>
      <c r="E197" s="5" t="str">
        <f t="shared" si="11"/>
        <v/>
      </c>
      <c r="F197" s="11" t="str">
        <f t="shared" si="10"/>
        <v/>
      </c>
    </row>
    <row r="198" spans="4:6" x14ac:dyDescent="0.25">
      <c r="D198" s="5">
        <f t="shared" si="9"/>
        <v>0</v>
      </c>
      <c r="E198" s="5" t="str">
        <f t="shared" si="11"/>
        <v/>
      </c>
      <c r="F198" s="11" t="str">
        <f t="shared" si="10"/>
        <v/>
      </c>
    </row>
    <row r="199" spans="4:6" x14ac:dyDescent="0.25">
      <c r="D199" s="5">
        <f t="shared" si="9"/>
        <v>0</v>
      </c>
      <c r="E199" s="5" t="str">
        <f t="shared" si="11"/>
        <v/>
      </c>
      <c r="F199" s="11" t="str">
        <f t="shared" si="10"/>
        <v/>
      </c>
    </row>
    <row r="200" spans="4:6" x14ac:dyDescent="0.25">
      <c r="D200" s="5">
        <f t="shared" si="9"/>
        <v>0</v>
      </c>
      <c r="E200" s="5" t="str">
        <f t="shared" si="11"/>
        <v/>
      </c>
      <c r="F200" s="11" t="str">
        <f t="shared" si="10"/>
        <v/>
      </c>
    </row>
    <row r="201" spans="4:6" x14ac:dyDescent="0.25">
      <c r="D201" s="5">
        <f t="shared" si="9"/>
        <v>0</v>
      </c>
      <c r="E201" s="5" t="str">
        <f t="shared" si="11"/>
        <v/>
      </c>
      <c r="F201" s="11" t="str">
        <f t="shared" si="10"/>
        <v/>
      </c>
    </row>
    <row r="202" spans="4:6" x14ac:dyDescent="0.25">
      <c r="D202" s="5">
        <f t="shared" si="9"/>
        <v>0</v>
      </c>
      <c r="E202" s="5" t="str">
        <f t="shared" si="11"/>
        <v/>
      </c>
      <c r="F202" s="11" t="str">
        <f t="shared" si="10"/>
        <v/>
      </c>
    </row>
    <row r="203" spans="4:6" x14ac:dyDescent="0.25">
      <c r="D203" s="5">
        <f t="shared" si="9"/>
        <v>0</v>
      </c>
      <c r="E203" s="5" t="str">
        <f t="shared" si="11"/>
        <v/>
      </c>
      <c r="F203" s="11" t="str">
        <f t="shared" si="10"/>
        <v/>
      </c>
    </row>
    <row r="204" spans="4:6" x14ac:dyDescent="0.25">
      <c r="D204" s="5">
        <f t="shared" si="9"/>
        <v>0</v>
      </c>
      <c r="E204" s="5" t="str">
        <f t="shared" si="11"/>
        <v/>
      </c>
      <c r="F204" s="11" t="str">
        <f t="shared" si="10"/>
        <v/>
      </c>
    </row>
    <row r="205" spans="4:6" x14ac:dyDescent="0.25">
      <c r="D205" s="5">
        <f t="shared" si="9"/>
        <v>0</v>
      </c>
      <c r="E205" s="5" t="str">
        <f t="shared" si="11"/>
        <v/>
      </c>
      <c r="F205" s="11" t="str">
        <f t="shared" si="10"/>
        <v/>
      </c>
    </row>
    <row r="206" spans="4:6" x14ac:dyDescent="0.25">
      <c r="D206" s="5">
        <f t="shared" si="9"/>
        <v>0</v>
      </c>
      <c r="E206" s="5" t="str">
        <f t="shared" si="11"/>
        <v/>
      </c>
      <c r="F206" s="11" t="str">
        <f t="shared" si="10"/>
        <v/>
      </c>
    </row>
    <row r="207" spans="4:6" x14ac:dyDescent="0.25">
      <c r="D207" s="5">
        <f t="shared" si="9"/>
        <v>0</v>
      </c>
      <c r="E207" s="5" t="str">
        <f t="shared" si="11"/>
        <v/>
      </c>
      <c r="F207" s="11" t="str">
        <f t="shared" si="10"/>
        <v/>
      </c>
    </row>
    <row r="208" spans="4:6" x14ac:dyDescent="0.25">
      <c r="D208" s="5">
        <f t="shared" si="9"/>
        <v>0</v>
      </c>
      <c r="E208" s="5" t="str">
        <f t="shared" si="11"/>
        <v/>
      </c>
      <c r="F208" s="11" t="str">
        <f t="shared" si="10"/>
        <v/>
      </c>
    </row>
    <row r="209" spans="4:6" x14ac:dyDescent="0.25">
      <c r="D209" s="5">
        <f t="shared" si="9"/>
        <v>0</v>
      </c>
      <c r="E209" s="5" t="str">
        <f t="shared" si="11"/>
        <v/>
      </c>
      <c r="F209" s="11" t="str">
        <f t="shared" si="10"/>
        <v/>
      </c>
    </row>
    <row r="210" spans="4:6" x14ac:dyDescent="0.25">
      <c r="D210" s="5">
        <f t="shared" si="9"/>
        <v>0</v>
      </c>
      <c r="E210" s="5" t="str">
        <f t="shared" si="11"/>
        <v/>
      </c>
      <c r="F210" s="11" t="str">
        <f t="shared" si="10"/>
        <v/>
      </c>
    </row>
    <row r="211" spans="4:6" x14ac:dyDescent="0.25">
      <c r="D211" s="5">
        <f t="shared" si="9"/>
        <v>0</v>
      </c>
      <c r="E211" s="5" t="str">
        <f t="shared" si="11"/>
        <v/>
      </c>
      <c r="F211" s="11" t="str">
        <f t="shared" si="10"/>
        <v/>
      </c>
    </row>
    <row r="212" spans="4:6" x14ac:dyDescent="0.25">
      <c r="D212" s="5">
        <f t="shared" si="9"/>
        <v>0</v>
      </c>
      <c r="E212" s="5" t="str">
        <f t="shared" si="11"/>
        <v/>
      </c>
      <c r="F212" s="11" t="str">
        <f t="shared" si="10"/>
        <v/>
      </c>
    </row>
    <row r="213" spans="4:6" x14ac:dyDescent="0.25">
      <c r="D213" s="5">
        <f t="shared" si="9"/>
        <v>0</v>
      </c>
      <c r="E213" s="5" t="str">
        <f t="shared" si="11"/>
        <v/>
      </c>
      <c r="F213" s="11" t="str">
        <f t="shared" si="10"/>
        <v/>
      </c>
    </row>
    <row r="214" spans="4:6" x14ac:dyDescent="0.25">
      <c r="D214" s="5">
        <f t="shared" si="9"/>
        <v>0</v>
      </c>
      <c r="E214" s="5" t="str">
        <f t="shared" si="11"/>
        <v/>
      </c>
      <c r="F214" s="11" t="str">
        <f t="shared" si="10"/>
        <v/>
      </c>
    </row>
    <row r="215" spans="4:6" x14ac:dyDescent="0.25">
      <c r="D215" s="5">
        <f t="shared" si="9"/>
        <v>0</v>
      </c>
      <c r="E215" s="5" t="str">
        <f t="shared" si="11"/>
        <v/>
      </c>
      <c r="F215" s="11" t="str">
        <f t="shared" si="10"/>
        <v/>
      </c>
    </row>
    <row r="216" spans="4:6" x14ac:dyDescent="0.25">
      <c r="D216" s="5">
        <f t="shared" si="9"/>
        <v>0</v>
      </c>
      <c r="E216" s="5" t="str">
        <f t="shared" si="11"/>
        <v/>
      </c>
      <c r="F216" s="11" t="str">
        <f t="shared" si="10"/>
        <v/>
      </c>
    </row>
    <row r="217" spans="4:6" x14ac:dyDescent="0.25">
      <c r="D217" s="5">
        <f t="shared" si="9"/>
        <v>0</v>
      </c>
      <c r="E217" s="5" t="str">
        <f t="shared" si="11"/>
        <v/>
      </c>
      <c r="F217" s="11" t="str">
        <f t="shared" si="10"/>
        <v/>
      </c>
    </row>
    <row r="218" spans="4:6" x14ac:dyDescent="0.25">
      <c r="D218" s="5">
        <f t="shared" si="9"/>
        <v>0</v>
      </c>
      <c r="E218" s="5" t="str">
        <f t="shared" si="11"/>
        <v/>
      </c>
      <c r="F218" s="11" t="str">
        <f t="shared" si="10"/>
        <v/>
      </c>
    </row>
    <row r="219" spans="4:6" x14ac:dyDescent="0.25">
      <c r="D219" s="5">
        <f t="shared" si="9"/>
        <v>0</v>
      </c>
      <c r="E219" s="5" t="str">
        <f t="shared" si="11"/>
        <v/>
      </c>
      <c r="F219" s="11" t="str">
        <f t="shared" si="10"/>
        <v/>
      </c>
    </row>
    <row r="220" spans="4:6" x14ac:dyDescent="0.25">
      <c r="D220" s="5">
        <f t="shared" si="9"/>
        <v>0</v>
      </c>
      <c r="E220" s="5" t="str">
        <f t="shared" si="11"/>
        <v/>
      </c>
      <c r="F220" s="11" t="str">
        <f t="shared" si="10"/>
        <v/>
      </c>
    </row>
    <row r="221" spans="4:6" x14ac:dyDescent="0.25">
      <c r="D221" s="5">
        <f t="shared" si="9"/>
        <v>0</v>
      </c>
      <c r="E221" s="5" t="str">
        <f t="shared" si="11"/>
        <v/>
      </c>
      <c r="F221" s="11" t="str">
        <f t="shared" si="10"/>
        <v/>
      </c>
    </row>
    <row r="222" spans="4:6" x14ac:dyDescent="0.25">
      <c r="D222" s="5">
        <f t="shared" si="9"/>
        <v>0</v>
      </c>
      <c r="E222" s="5" t="str">
        <f t="shared" si="11"/>
        <v/>
      </c>
      <c r="F222" s="11" t="str">
        <f t="shared" si="10"/>
        <v/>
      </c>
    </row>
    <row r="223" spans="4:6" x14ac:dyDescent="0.25">
      <c r="D223" s="5">
        <f t="shared" si="9"/>
        <v>0</v>
      </c>
      <c r="E223" s="5" t="str">
        <f t="shared" si="11"/>
        <v/>
      </c>
      <c r="F223" s="11" t="str">
        <f t="shared" si="10"/>
        <v/>
      </c>
    </row>
    <row r="224" spans="4:6" x14ac:dyDescent="0.25">
      <c r="D224" s="5">
        <f t="shared" si="9"/>
        <v>0</v>
      </c>
      <c r="E224" s="5" t="str">
        <f t="shared" si="11"/>
        <v/>
      </c>
      <c r="F224" s="11" t="str">
        <f t="shared" si="10"/>
        <v/>
      </c>
    </row>
    <row r="225" spans="4:6" x14ac:dyDescent="0.25">
      <c r="D225" s="5">
        <f t="shared" si="9"/>
        <v>0</v>
      </c>
      <c r="E225" s="5" t="str">
        <f t="shared" si="11"/>
        <v/>
      </c>
      <c r="F225" s="11" t="str">
        <f t="shared" si="10"/>
        <v/>
      </c>
    </row>
    <row r="226" spans="4:6" x14ac:dyDescent="0.25">
      <c r="D226" s="5">
        <f t="shared" si="9"/>
        <v>0</v>
      </c>
      <c r="E226" s="5" t="str">
        <f t="shared" si="11"/>
        <v/>
      </c>
      <c r="F226" s="11" t="str">
        <f t="shared" si="10"/>
        <v/>
      </c>
    </row>
    <row r="227" spans="4:6" x14ac:dyDescent="0.25">
      <c r="D227" s="5">
        <f t="shared" si="9"/>
        <v>0</v>
      </c>
      <c r="E227" s="5" t="str">
        <f t="shared" si="11"/>
        <v/>
      </c>
      <c r="F227" s="11" t="str">
        <f t="shared" si="10"/>
        <v/>
      </c>
    </row>
    <row r="228" spans="4:6" x14ac:dyDescent="0.25">
      <c r="D228" s="5">
        <f t="shared" si="9"/>
        <v>0</v>
      </c>
      <c r="E228" s="5" t="str">
        <f t="shared" si="11"/>
        <v/>
      </c>
      <c r="F228" s="11" t="str">
        <f t="shared" si="10"/>
        <v/>
      </c>
    </row>
    <row r="229" spans="4:6" x14ac:dyDescent="0.25">
      <c r="D229" s="5">
        <f t="shared" si="9"/>
        <v>0</v>
      </c>
      <c r="E229" s="5" t="str">
        <f t="shared" si="11"/>
        <v/>
      </c>
      <c r="F229" s="11" t="str">
        <f t="shared" si="10"/>
        <v/>
      </c>
    </row>
    <row r="230" spans="4:6" x14ac:dyDescent="0.25">
      <c r="D230" s="5">
        <f t="shared" si="9"/>
        <v>0</v>
      </c>
      <c r="E230" s="5" t="str">
        <f t="shared" si="11"/>
        <v/>
      </c>
      <c r="F230" s="11" t="str">
        <f t="shared" si="10"/>
        <v/>
      </c>
    </row>
    <row r="231" spans="4:6" x14ac:dyDescent="0.25">
      <c r="D231" s="5">
        <f t="shared" si="9"/>
        <v>0</v>
      </c>
      <c r="E231" s="5" t="str">
        <f t="shared" si="11"/>
        <v/>
      </c>
      <c r="F231" s="11" t="str">
        <f t="shared" si="10"/>
        <v/>
      </c>
    </row>
    <row r="232" spans="4:6" x14ac:dyDescent="0.25">
      <c r="D232" s="5">
        <f t="shared" si="9"/>
        <v>0</v>
      </c>
      <c r="E232" s="5" t="str">
        <f t="shared" si="11"/>
        <v/>
      </c>
      <c r="F232" s="11" t="str">
        <f t="shared" si="10"/>
        <v/>
      </c>
    </row>
    <row r="233" spans="4:6" x14ac:dyDescent="0.25">
      <c r="D233" s="5">
        <f t="shared" si="9"/>
        <v>0</v>
      </c>
      <c r="E233" s="5" t="str">
        <f t="shared" si="11"/>
        <v/>
      </c>
      <c r="F233" s="11" t="str">
        <f t="shared" si="10"/>
        <v/>
      </c>
    </row>
    <row r="234" spans="4:6" x14ac:dyDescent="0.25">
      <c r="D234" s="5">
        <f t="shared" si="9"/>
        <v>0</v>
      </c>
      <c r="E234" s="5" t="str">
        <f t="shared" si="11"/>
        <v/>
      </c>
      <c r="F234" s="11" t="str">
        <f t="shared" si="10"/>
        <v/>
      </c>
    </row>
    <row r="235" spans="4:6" x14ac:dyDescent="0.25">
      <c r="D235" s="5">
        <f t="shared" si="9"/>
        <v>0</v>
      </c>
      <c r="E235" s="5" t="str">
        <f t="shared" si="11"/>
        <v/>
      </c>
      <c r="F235" s="11" t="str">
        <f t="shared" si="10"/>
        <v/>
      </c>
    </row>
    <row r="236" spans="4:6" x14ac:dyDescent="0.25">
      <c r="D236" s="5">
        <f t="shared" si="9"/>
        <v>0</v>
      </c>
      <c r="E236" s="5" t="str">
        <f t="shared" si="11"/>
        <v/>
      </c>
      <c r="F236" s="11" t="str">
        <f t="shared" si="10"/>
        <v/>
      </c>
    </row>
    <row r="237" spans="4:6" x14ac:dyDescent="0.25">
      <c r="D237" s="5">
        <f t="shared" si="9"/>
        <v>0</v>
      </c>
      <c r="E237" s="5" t="str">
        <f t="shared" si="11"/>
        <v/>
      </c>
      <c r="F237" s="11" t="str">
        <f t="shared" si="10"/>
        <v/>
      </c>
    </row>
    <row r="238" spans="4:6" x14ac:dyDescent="0.25">
      <c r="D238" s="5">
        <f t="shared" si="9"/>
        <v>0</v>
      </c>
      <c r="E238" s="5" t="str">
        <f t="shared" si="11"/>
        <v/>
      </c>
      <c r="F238" s="11" t="str">
        <f t="shared" si="10"/>
        <v/>
      </c>
    </row>
    <row r="239" spans="4:6" x14ac:dyDescent="0.25">
      <c r="D239" s="5">
        <f t="shared" si="9"/>
        <v>0</v>
      </c>
      <c r="E239" s="5" t="str">
        <f t="shared" si="11"/>
        <v/>
      </c>
      <c r="F239" s="11" t="str">
        <f t="shared" si="10"/>
        <v/>
      </c>
    </row>
    <row r="240" spans="4:6" x14ac:dyDescent="0.25">
      <c r="D240" s="5">
        <f t="shared" si="9"/>
        <v>0</v>
      </c>
      <c r="E240" s="5" t="str">
        <f t="shared" si="11"/>
        <v/>
      </c>
      <c r="F240" s="11" t="str">
        <f t="shared" si="10"/>
        <v/>
      </c>
    </row>
    <row r="241" spans="4:6" x14ac:dyDescent="0.25">
      <c r="D241" s="5">
        <f t="shared" si="9"/>
        <v>0</v>
      </c>
      <c r="E241" s="5" t="str">
        <f t="shared" si="11"/>
        <v/>
      </c>
      <c r="F241" s="11" t="str">
        <f t="shared" si="10"/>
        <v/>
      </c>
    </row>
    <row r="242" spans="4:6" x14ac:dyDescent="0.25">
      <c r="D242" s="5">
        <f t="shared" si="9"/>
        <v>0</v>
      </c>
      <c r="E242" s="5" t="str">
        <f t="shared" si="11"/>
        <v/>
      </c>
      <c r="F242" s="11" t="str">
        <f t="shared" si="10"/>
        <v/>
      </c>
    </row>
    <row r="243" spans="4:6" x14ac:dyDescent="0.25">
      <c r="D243" s="5">
        <f t="shared" si="9"/>
        <v>0</v>
      </c>
      <c r="E243" s="5" t="str">
        <f t="shared" si="11"/>
        <v/>
      </c>
      <c r="F243" s="11" t="str">
        <f t="shared" si="10"/>
        <v/>
      </c>
    </row>
    <row r="244" spans="4:6" x14ac:dyDescent="0.25">
      <c r="D244" s="5">
        <f t="shared" si="9"/>
        <v>0</v>
      </c>
      <c r="E244" s="5" t="str">
        <f t="shared" si="11"/>
        <v/>
      </c>
      <c r="F244" s="11" t="str">
        <f t="shared" si="10"/>
        <v/>
      </c>
    </row>
    <row r="245" spans="4:6" x14ac:dyDescent="0.25">
      <c r="D245" s="5">
        <f t="shared" si="9"/>
        <v>0</v>
      </c>
      <c r="E245" s="5" t="str">
        <f t="shared" si="11"/>
        <v/>
      </c>
      <c r="F245" s="11" t="str">
        <f t="shared" si="10"/>
        <v/>
      </c>
    </row>
    <row r="246" spans="4:6" x14ac:dyDescent="0.25">
      <c r="D246" s="5">
        <f t="shared" si="9"/>
        <v>0</v>
      </c>
      <c r="E246" s="5" t="str">
        <f t="shared" si="11"/>
        <v/>
      </c>
      <c r="F246" s="11" t="str">
        <f t="shared" si="10"/>
        <v/>
      </c>
    </row>
    <row r="247" spans="4:6" x14ac:dyDescent="0.25">
      <c r="D247" s="5">
        <f t="shared" si="9"/>
        <v>0</v>
      </c>
      <c r="E247" s="5" t="str">
        <f t="shared" si="11"/>
        <v/>
      </c>
      <c r="F247" s="11" t="str">
        <f t="shared" si="10"/>
        <v/>
      </c>
    </row>
    <row r="248" spans="4:6" x14ac:dyDescent="0.25">
      <c r="D248" s="5">
        <f t="shared" si="9"/>
        <v>0</v>
      </c>
      <c r="E248" s="5" t="str">
        <f t="shared" si="11"/>
        <v/>
      </c>
      <c r="F248" s="11" t="str">
        <f t="shared" si="10"/>
        <v/>
      </c>
    </row>
    <row r="249" spans="4:6" x14ac:dyDescent="0.25">
      <c r="D249" s="5">
        <f t="shared" si="9"/>
        <v>0</v>
      </c>
      <c r="E249" s="5" t="str">
        <f t="shared" si="11"/>
        <v/>
      </c>
      <c r="F249" s="11" t="str">
        <f t="shared" si="10"/>
        <v/>
      </c>
    </row>
    <row r="250" spans="4:6" x14ac:dyDescent="0.25">
      <c r="D250" s="5">
        <f t="shared" si="9"/>
        <v>0</v>
      </c>
      <c r="E250" s="5" t="str">
        <f t="shared" si="11"/>
        <v/>
      </c>
      <c r="F250" s="11" t="str">
        <f t="shared" si="10"/>
        <v/>
      </c>
    </row>
    <row r="251" spans="4:6" x14ac:dyDescent="0.25">
      <c r="D251" s="5">
        <f t="shared" si="9"/>
        <v>0</v>
      </c>
      <c r="E251" s="5" t="str">
        <f t="shared" si="11"/>
        <v/>
      </c>
      <c r="F251" s="11" t="str">
        <f t="shared" si="10"/>
        <v/>
      </c>
    </row>
    <row r="252" spans="4:6" x14ac:dyDescent="0.25">
      <c r="D252" s="5">
        <f t="shared" si="9"/>
        <v>0</v>
      </c>
      <c r="E252" s="5" t="str">
        <f t="shared" si="11"/>
        <v/>
      </c>
      <c r="F252" s="11" t="str">
        <f t="shared" si="10"/>
        <v/>
      </c>
    </row>
    <row r="253" spans="4:6" x14ac:dyDescent="0.25">
      <c r="D253" s="5">
        <f t="shared" si="9"/>
        <v>0</v>
      </c>
      <c r="E253" s="5" t="str">
        <f t="shared" si="11"/>
        <v/>
      </c>
      <c r="F253" s="11" t="str">
        <f t="shared" si="10"/>
        <v/>
      </c>
    </row>
    <row r="254" spans="4:6" x14ac:dyDescent="0.25">
      <c r="D254" s="5">
        <f t="shared" si="9"/>
        <v>0</v>
      </c>
      <c r="E254" s="5" t="str">
        <f t="shared" si="11"/>
        <v/>
      </c>
      <c r="F254" s="11" t="str">
        <f t="shared" si="10"/>
        <v/>
      </c>
    </row>
    <row r="255" spans="4:6" x14ac:dyDescent="0.25">
      <c r="D255" s="5">
        <f t="shared" si="9"/>
        <v>0</v>
      </c>
      <c r="E255" s="5" t="str">
        <f t="shared" si="11"/>
        <v/>
      </c>
      <c r="F255" s="11" t="str">
        <f t="shared" si="10"/>
        <v/>
      </c>
    </row>
    <row r="256" spans="4:6" x14ac:dyDescent="0.25">
      <c r="D256" s="5">
        <f t="shared" si="9"/>
        <v>0</v>
      </c>
      <c r="E256" s="5" t="str">
        <f t="shared" si="11"/>
        <v/>
      </c>
      <c r="F256" s="11" t="str">
        <f t="shared" si="10"/>
        <v/>
      </c>
    </row>
    <row r="257" spans="4:6" x14ac:dyDescent="0.25">
      <c r="D257" s="5">
        <f t="shared" si="9"/>
        <v>0</v>
      </c>
      <c r="E257" s="5" t="str">
        <f t="shared" si="11"/>
        <v/>
      </c>
      <c r="F257" s="11" t="str">
        <f t="shared" si="10"/>
        <v/>
      </c>
    </row>
    <row r="258" spans="4:6" x14ac:dyDescent="0.25">
      <c r="D258" s="5">
        <f t="shared" ref="D258:D321" si="12">SUM(
IF(G258="",0,_xlfn.XLOOKUP(_xlfn.CONCAT(G258," - ",A258),production_rates_outpost_resources,production_rates_production_rates,0)),
IF(H258="",0,_xlfn.XLOOKUP(_xlfn.CONCAT(H258," - ",A258),production_rates_outpost_resources,production_rates_production_rates,0)),
IF(I258="",0,_xlfn.XLOOKUP(_xlfn.CONCAT(I258," - ",A258),production_rates_outpost_resources,production_rates_production_rates,0)),
IF(J258="",0,_xlfn.XLOOKUP(_xlfn.CONCAT(J258," - ",A258),production_rates_outpost_resources,production_rates_production_rates,0)),
IF(K258="",0,_xlfn.XLOOKUP(_xlfn.CONCAT(K258," - ",A258),production_rates_outpost_resources,production_rates_production_rates,0)),
IF(L258="",0,_xlfn.XLOOKUP(_xlfn.CONCAT(L258," - ",A258),production_rates_outpost_resources,production_rates_production_rates,0)),
IF(M258="",0,_xlfn.XLOOKUP(_xlfn.CONCAT(M258," - ",A258),production_rates_outpost_resources,production_rates_production_rates,0)))</f>
        <v>0</v>
      </c>
      <c r="E258" s="5" t="str">
        <f t="shared" si="11"/>
        <v/>
      </c>
      <c r="F258" s="11" t="str">
        <f t="shared" ref="F258:F321" si="13">IF(D258=0,"",D258/C258/VLOOKUP($B258,target_rates_table,2,FALSE))</f>
        <v/>
      </c>
    </row>
    <row r="259" spans="4:6" x14ac:dyDescent="0.25">
      <c r="D259" s="5">
        <f t="shared" si="12"/>
        <v>0</v>
      </c>
      <c r="E259" s="5" t="str">
        <f t="shared" ref="E259:E322" si="14">IF(D259=0,"",D259/C259)</f>
        <v/>
      </c>
      <c r="F259" s="11" t="str">
        <f t="shared" si="13"/>
        <v/>
      </c>
    </row>
    <row r="260" spans="4:6" x14ac:dyDescent="0.25">
      <c r="D260" s="5">
        <f t="shared" si="12"/>
        <v>0</v>
      </c>
      <c r="E260" s="5" t="str">
        <f t="shared" si="14"/>
        <v/>
      </c>
      <c r="F260" s="11" t="str">
        <f t="shared" si="13"/>
        <v/>
      </c>
    </row>
    <row r="261" spans="4:6" x14ac:dyDescent="0.25">
      <c r="D261" s="5">
        <f t="shared" si="12"/>
        <v>0</v>
      </c>
      <c r="E261" s="5" t="str">
        <f t="shared" si="14"/>
        <v/>
      </c>
      <c r="F261" s="11" t="str">
        <f t="shared" si="13"/>
        <v/>
      </c>
    </row>
    <row r="262" spans="4:6" x14ac:dyDescent="0.25">
      <c r="D262" s="5">
        <f t="shared" si="12"/>
        <v>0</v>
      </c>
      <c r="E262" s="5" t="str">
        <f t="shared" si="14"/>
        <v/>
      </c>
      <c r="F262" s="11" t="str">
        <f t="shared" si="13"/>
        <v/>
      </c>
    </row>
    <row r="263" spans="4:6" x14ac:dyDescent="0.25">
      <c r="D263" s="5">
        <f t="shared" si="12"/>
        <v>0</v>
      </c>
      <c r="E263" s="5" t="str">
        <f t="shared" si="14"/>
        <v/>
      </c>
      <c r="F263" s="11" t="str">
        <f t="shared" si="13"/>
        <v/>
      </c>
    </row>
    <row r="264" spans="4:6" x14ac:dyDescent="0.25">
      <c r="D264" s="5">
        <f t="shared" si="12"/>
        <v>0</v>
      </c>
      <c r="E264" s="5" t="str">
        <f t="shared" si="14"/>
        <v/>
      </c>
      <c r="F264" s="11" t="str">
        <f t="shared" si="13"/>
        <v/>
      </c>
    </row>
    <row r="265" spans="4:6" x14ac:dyDescent="0.25">
      <c r="D265" s="5">
        <f t="shared" si="12"/>
        <v>0</v>
      </c>
      <c r="E265" s="5" t="str">
        <f t="shared" si="14"/>
        <v/>
      </c>
      <c r="F265" s="11" t="str">
        <f t="shared" si="13"/>
        <v/>
      </c>
    </row>
    <row r="266" spans="4:6" x14ac:dyDescent="0.25">
      <c r="D266" s="5">
        <f t="shared" si="12"/>
        <v>0</v>
      </c>
      <c r="E266" s="5" t="str">
        <f t="shared" si="14"/>
        <v/>
      </c>
      <c r="F266" s="11" t="str">
        <f t="shared" si="13"/>
        <v/>
      </c>
    </row>
    <row r="267" spans="4:6" x14ac:dyDescent="0.25">
      <c r="D267" s="5">
        <f t="shared" si="12"/>
        <v>0</v>
      </c>
      <c r="E267" s="5" t="str">
        <f t="shared" si="14"/>
        <v/>
      </c>
      <c r="F267" s="11" t="str">
        <f t="shared" si="13"/>
        <v/>
      </c>
    </row>
    <row r="268" spans="4:6" x14ac:dyDescent="0.25">
      <c r="D268" s="5">
        <f t="shared" si="12"/>
        <v>0</v>
      </c>
      <c r="E268" s="5" t="str">
        <f t="shared" si="14"/>
        <v/>
      </c>
      <c r="F268" s="11" t="str">
        <f t="shared" si="13"/>
        <v/>
      </c>
    </row>
    <row r="269" spans="4:6" x14ac:dyDescent="0.25">
      <c r="D269" s="5">
        <f t="shared" si="12"/>
        <v>0</v>
      </c>
      <c r="E269" s="5" t="str">
        <f t="shared" si="14"/>
        <v/>
      </c>
      <c r="F269" s="11" t="str">
        <f t="shared" si="13"/>
        <v/>
      </c>
    </row>
    <row r="270" spans="4:6" x14ac:dyDescent="0.25">
      <c r="D270" s="5">
        <f t="shared" si="12"/>
        <v>0</v>
      </c>
      <c r="E270" s="5" t="str">
        <f t="shared" si="14"/>
        <v/>
      </c>
      <c r="F270" s="11" t="str">
        <f t="shared" si="13"/>
        <v/>
      </c>
    </row>
    <row r="271" spans="4:6" x14ac:dyDescent="0.25">
      <c r="D271" s="5">
        <f t="shared" si="12"/>
        <v>0</v>
      </c>
      <c r="E271" s="5" t="str">
        <f t="shared" si="14"/>
        <v/>
      </c>
      <c r="F271" s="11" t="str">
        <f t="shared" si="13"/>
        <v/>
      </c>
    </row>
    <row r="272" spans="4:6" x14ac:dyDescent="0.25">
      <c r="D272" s="5">
        <f t="shared" si="12"/>
        <v>0</v>
      </c>
      <c r="E272" s="5" t="str">
        <f t="shared" si="14"/>
        <v/>
      </c>
      <c r="F272" s="11" t="str">
        <f t="shared" si="13"/>
        <v/>
      </c>
    </row>
    <row r="273" spans="4:6" x14ac:dyDescent="0.25">
      <c r="D273" s="5">
        <f t="shared" si="12"/>
        <v>0</v>
      </c>
      <c r="E273" s="5" t="str">
        <f t="shared" si="14"/>
        <v/>
      </c>
      <c r="F273" s="11" t="str">
        <f t="shared" si="13"/>
        <v/>
      </c>
    </row>
    <row r="274" spans="4:6" x14ac:dyDescent="0.25">
      <c r="D274" s="5">
        <f t="shared" si="12"/>
        <v>0</v>
      </c>
      <c r="E274" s="5" t="str">
        <f t="shared" si="14"/>
        <v/>
      </c>
      <c r="F274" s="11" t="str">
        <f t="shared" si="13"/>
        <v/>
      </c>
    </row>
    <row r="275" spans="4:6" x14ac:dyDescent="0.25">
      <c r="D275" s="5">
        <f t="shared" si="12"/>
        <v>0</v>
      </c>
      <c r="E275" s="5" t="str">
        <f t="shared" si="14"/>
        <v/>
      </c>
      <c r="F275" s="11" t="str">
        <f t="shared" si="13"/>
        <v/>
      </c>
    </row>
    <row r="276" spans="4:6" x14ac:dyDescent="0.25">
      <c r="D276" s="5">
        <f t="shared" si="12"/>
        <v>0</v>
      </c>
      <c r="E276" s="5" t="str">
        <f t="shared" si="14"/>
        <v/>
      </c>
      <c r="F276" s="11" t="str">
        <f t="shared" si="13"/>
        <v/>
      </c>
    </row>
    <row r="277" spans="4:6" x14ac:dyDescent="0.25">
      <c r="D277" s="5">
        <f t="shared" si="12"/>
        <v>0</v>
      </c>
      <c r="E277" s="5" t="str">
        <f t="shared" si="14"/>
        <v/>
      </c>
      <c r="F277" s="11" t="str">
        <f t="shared" si="13"/>
        <v/>
      </c>
    </row>
    <row r="278" spans="4:6" x14ac:dyDescent="0.25">
      <c r="D278" s="5">
        <f t="shared" si="12"/>
        <v>0</v>
      </c>
      <c r="E278" s="5" t="str">
        <f t="shared" si="14"/>
        <v/>
      </c>
      <c r="F278" s="11" t="str">
        <f t="shared" si="13"/>
        <v/>
      </c>
    </row>
    <row r="279" spans="4:6" x14ac:dyDescent="0.25">
      <c r="D279" s="5">
        <f t="shared" si="12"/>
        <v>0</v>
      </c>
      <c r="E279" s="5" t="str">
        <f t="shared" si="14"/>
        <v/>
      </c>
      <c r="F279" s="11" t="str">
        <f t="shared" si="13"/>
        <v/>
      </c>
    </row>
    <row r="280" spans="4:6" x14ac:dyDescent="0.25">
      <c r="D280" s="5">
        <f t="shared" si="12"/>
        <v>0</v>
      </c>
      <c r="E280" s="5" t="str">
        <f t="shared" si="14"/>
        <v/>
      </c>
      <c r="F280" s="11" t="str">
        <f t="shared" si="13"/>
        <v/>
      </c>
    </row>
    <row r="281" spans="4:6" x14ac:dyDescent="0.25">
      <c r="D281" s="5">
        <f t="shared" si="12"/>
        <v>0</v>
      </c>
      <c r="E281" s="5" t="str">
        <f t="shared" si="14"/>
        <v/>
      </c>
      <c r="F281" s="11" t="str">
        <f t="shared" si="13"/>
        <v/>
      </c>
    </row>
    <row r="282" spans="4:6" x14ac:dyDescent="0.25">
      <c r="D282" s="5">
        <f t="shared" si="12"/>
        <v>0</v>
      </c>
      <c r="E282" s="5" t="str">
        <f t="shared" si="14"/>
        <v/>
      </c>
      <c r="F282" s="11" t="str">
        <f t="shared" si="13"/>
        <v/>
      </c>
    </row>
    <row r="283" spans="4:6" x14ac:dyDescent="0.25">
      <c r="D283" s="5">
        <f t="shared" si="12"/>
        <v>0</v>
      </c>
      <c r="E283" s="5" t="str">
        <f t="shared" si="14"/>
        <v/>
      </c>
      <c r="F283" s="11" t="str">
        <f t="shared" si="13"/>
        <v/>
      </c>
    </row>
    <row r="284" spans="4:6" x14ac:dyDescent="0.25">
      <c r="D284" s="5">
        <f t="shared" si="12"/>
        <v>0</v>
      </c>
      <c r="E284" s="5" t="str">
        <f t="shared" si="14"/>
        <v/>
      </c>
      <c r="F284" s="11" t="str">
        <f t="shared" si="13"/>
        <v/>
      </c>
    </row>
    <row r="285" spans="4:6" x14ac:dyDescent="0.25">
      <c r="D285" s="5">
        <f t="shared" si="12"/>
        <v>0</v>
      </c>
      <c r="E285" s="5" t="str">
        <f t="shared" si="14"/>
        <v/>
      </c>
      <c r="F285" s="11" t="str">
        <f t="shared" si="13"/>
        <v/>
      </c>
    </row>
    <row r="286" spans="4:6" x14ac:dyDescent="0.25">
      <c r="D286" s="5">
        <f t="shared" si="12"/>
        <v>0</v>
      </c>
      <c r="E286" s="5" t="str">
        <f t="shared" si="14"/>
        <v/>
      </c>
      <c r="F286" s="11" t="str">
        <f t="shared" si="13"/>
        <v/>
      </c>
    </row>
    <row r="287" spans="4:6" x14ac:dyDescent="0.25">
      <c r="D287" s="5">
        <f t="shared" si="12"/>
        <v>0</v>
      </c>
      <c r="E287" s="5" t="str">
        <f t="shared" si="14"/>
        <v/>
      </c>
      <c r="F287" s="11" t="str">
        <f t="shared" si="13"/>
        <v/>
      </c>
    </row>
    <row r="288" spans="4:6" x14ac:dyDescent="0.25">
      <c r="D288" s="5">
        <f t="shared" si="12"/>
        <v>0</v>
      </c>
      <c r="E288" s="5" t="str">
        <f t="shared" si="14"/>
        <v/>
      </c>
      <c r="F288" s="11" t="str">
        <f t="shared" si="13"/>
        <v/>
      </c>
    </row>
    <row r="289" spans="4:6" x14ac:dyDescent="0.25">
      <c r="D289" s="5">
        <f t="shared" si="12"/>
        <v>0</v>
      </c>
      <c r="E289" s="5" t="str">
        <f t="shared" si="14"/>
        <v/>
      </c>
      <c r="F289" s="11" t="str">
        <f t="shared" si="13"/>
        <v/>
      </c>
    </row>
    <row r="290" spans="4:6" x14ac:dyDescent="0.25">
      <c r="D290" s="5">
        <f t="shared" si="12"/>
        <v>0</v>
      </c>
      <c r="E290" s="5" t="str">
        <f t="shared" si="14"/>
        <v/>
      </c>
      <c r="F290" s="11" t="str">
        <f t="shared" si="13"/>
        <v/>
      </c>
    </row>
    <row r="291" spans="4:6" x14ac:dyDescent="0.25">
      <c r="D291" s="5">
        <f t="shared" si="12"/>
        <v>0</v>
      </c>
      <c r="E291" s="5" t="str">
        <f t="shared" si="14"/>
        <v/>
      </c>
      <c r="F291" s="11" t="str">
        <f t="shared" si="13"/>
        <v/>
      </c>
    </row>
    <row r="292" spans="4:6" x14ac:dyDescent="0.25">
      <c r="D292" s="5">
        <f t="shared" si="12"/>
        <v>0</v>
      </c>
      <c r="E292" s="5" t="str">
        <f t="shared" si="14"/>
        <v/>
      </c>
      <c r="F292" s="11" t="str">
        <f t="shared" si="13"/>
        <v/>
      </c>
    </row>
    <row r="293" spans="4:6" x14ac:dyDescent="0.25">
      <c r="D293" s="5">
        <f t="shared" si="12"/>
        <v>0</v>
      </c>
      <c r="E293" s="5" t="str">
        <f t="shared" si="14"/>
        <v/>
      </c>
      <c r="F293" s="11" t="str">
        <f t="shared" si="13"/>
        <v/>
      </c>
    </row>
    <row r="294" spans="4:6" x14ac:dyDescent="0.25">
      <c r="D294" s="5">
        <f t="shared" si="12"/>
        <v>0</v>
      </c>
      <c r="E294" s="5" t="str">
        <f t="shared" si="14"/>
        <v/>
      </c>
      <c r="F294" s="11" t="str">
        <f t="shared" si="13"/>
        <v/>
      </c>
    </row>
    <row r="295" spans="4:6" x14ac:dyDescent="0.25">
      <c r="D295" s="5">
        <f t="shared" si="12"/>
        <v>0</v>
      </c>
      <c r="E295" s="5" t="str">
        <f t="shared" si="14"/>
        <v/>
      </c>
      <c r="F295" s="11" t="str">
        <f t="shared" si="13"/>
        <v/>
      </c>
    </row>
    <row r="296" spans="4:6" x14ac:dyDescent="0.25">
      <c r="D296" s="5">
        <f t="shared" si="12"/>
        <v>0</v>
      </c>
      <c r="E296" s="5" t="str">
        <f t="shared" si="14"/>
        <v/>
      </c>
      <c r="F296" s="11" t="str">
        <f t="shared" si="13"/>
        <v/>
      </c>
    </row>
    <row r="297" spans="4:6" x14ac:dyDescent="0.25">
      <c r="D297" s="5">
        <f t="shared" si="12"/>
        <v>0</v>
      </c>
      <c r="E297" s="5" t="str">
        <f t="shared" si="14"/>
        <v/>
      </c>
      <c r="F297" s="11" t="str">
        <f t="shared" si="13"/>
        <v/>
      </c>
    </row>
    <row r="298" spans="4:6" x14ac:dyDescent="0.25">
      <c r="D298" s="5">
        <f t="shared" si="12"/>
        <v>0</v>
      </c>
      <c r="E298" s="5" t="str">
        <f t="shared" si="14"/>
        <v/>
      </c>
      <c r="F298" s="11" t="str">
        <f t="shared" si="13"/>
        <v/>
      </c>
    </row>
    <row r="299" spans="4:6" x14ac:dyDescent="0.25">
      <c r="D299" s="5">
        <f t="shared" si="12"/>
        <v>0</v>
      </c>
      <c r="E299" s="5" t="str">
        <f t="shared" si="14"/>
        <v/>
      </c>
      <c r="F299" s="11" t="str">
        <f t="shared" si="13"/>
        <v/>
      </c>
    </row>
    <row r="300" spans="4:6" x14ac:dyDescent="0.25">
      <c r="D300" s="5">
        <f t="shared" si="12"/>
        <v>0</v>
      </c>
      <c r="E300" s="5" t="str">
        <f t="shared" si="14"/>
        <v/>
      </c>
      <c r="F300" s="11" t="str">
        <f t="shared" si="13"/>
        <v/>
      </c>
    </row>
    <row r="301" spans="4:6" x14ac:dyDescent="0.25">
      <c r="D301" s="5">
        <f t="shared" si="12"/>
        <v>0</v>
      </c>
      <c r="E301" s="5" t="str">
        <f t="shared" si="14"/>
        <v/>
      </c>
      <c r="F301" s="11" t="str">
        <f t="shared" si="13"/>
        <v/>
      </c>
    </row>
    <row r="302" spans="4:6" x14ac:dyDescent="0.25">
      <c r="D302" s="5">
        <f t="shared" si="12"/>
        <v>0</v>
      </c>
      <c r="E302" s="5" t="str">
        <f t="shared" si="14"/>
        <v/>
      </c>
      <c r="F302" s="11" t="str">
        <f t="shared" si="13"/>
        <v/>
      </c>
    </row>
    <row r="303" spans="4:6" x14ac:dyDescent="0.25">
      <c r="D303" s="5">
        <f t="shared" si="12"/>
        <v>0</v>
      </c>
      <c r="E303" s="5" t="str">
        <f t="shared" si="14"/>
        <v/>
      </c>
      <c r="F303" s="11" t="str">
        <f t="shared" si="13"/>
        <v/>
      </c>
    </row>
    <row r="304" spans="4:6" x14ac:dyDescent="0.25">
      <c r="D304" s="5">
        <f t="shared" si="12"/>
        <v>0</v>
      </c>
      <c r="E304" s="5" t="str">
        <f t="shared" si="14"/>
        <v/>
      </c>
      <c r="F304" s="11" t="str">
        <f t="shared" si="13"/>
        <v/>
      </c>
    </row>
    <row r="305" spans="4:6" x14ac:dyDescent="0.25">
      <c r="D305" s="5">
        <f t="shared" si="12"/>
        <v>0</v>
      </c>
      <c r="E305" s="5" t="str">
        <f t="shared" si="14"/>
        <v/>
      </c>
      <c r="F305" s="11" t="str">
        <f t="shared" si="13"/>
        <v/>
      </c>
    </row>
    <row r="306" spans="4:6" x14ac:dyDescent="0.25">
      <c r="D306" s="5">
        <f t="shared" si="12"/>
        <v>0</v>
      </c>
      <c r="E306" s="5" t="str">
        <f t="shared" si="14"/>
        <v/>
      </c>
      <c r="F306" s="11" t="str">
        <f t="shared" si="13"/>
        <v/>
      </c>
    </row>
    <row r="307" spans="4:6" x14ac:dyDescent="0.25">
      <c r="D307" s="5">
        <f t="shared" si="12"/>
        <v>0</v>
      </c>
      <c r="E307" s="5" t="str">
        <f t="shared" si="14"/>
        <v/>
      </c>
      <c r="F307" s="11" t="str">
        <f t="shared" si="13"/>
        <v/>
      </c>
    </row>
    <row r="308" spans="4:6" x14ac:dyDescent="0.25">
      <c r="D308" s="5">
        <f t="shared" si="12"/>
        <v>0</v>
      </c>
      <c r="E308" s="5" t="str">
        <f t="shared" si="14"/>
        <v/>
      </c>
      <c r="F308" s="11" t="str">
        <f t="shared" si="13"/>
        <v/>
      </c>
    </row>
    <row r="309" spans="4:6" x14ac:dyDescent="0.25">
      <c r="D309" s="5">
        <f t="shared" si="12"/>
        <v>0</v>
      </c>
      <c r="E309" s="5" t="str">
        <f t="shared" si="14"/>
        <v/>
      </c>
      <c r="F309" s="11" t="str">
        <f t="shared" si="13"/>
        <v/>
      </c>
    </row>
    <row r="310" spans="4:6" x14ac:dyDescent="0.25">
      <c r="D310" s="5">
        <f t="shared" si="12"/>
        <v>0</v>
      </c>
      <c r="E310" s="5" t="str">
        <f t="shared" si="14"/>
        <v/>
      </c>
      <c r="F310" s="11" t="str">
        <f t="shared" si="13"/>
        <v/>
      </c>
    </row>
    <row r="311" spans="4:6" x14ac:dyDescent="0.25">
      <c r="D311" s="5">
        <f t="shared" si="12"/>
        <v>0</v>
      </c>
      <c r="E311" s="5" t="str">
        <f t="shared" si="14"/>
        <v/>
      </c>
      <c r="F311" s="11" t="str">
        <f t="shared" si="13"/>
        <v/>
      </c>
    </row>
    <row r="312" spans="4:6" x14ac:dyDescent="0.25">
      <c r="D312" s="5">
        <f t="shared" si="12"/>
        <v>0</v>
      </c>
      <c r="E312" s="5" t="str">
        <f t="shared" si="14"/>
        <v/>
      </c>
      <c r="F312" s="11" t="str">
        <f t="shared" si="13"/>
        <v/>
      </c>
    </row>
    <row r="313" spans="4:6" x14ac:dyDescent="0.25">
      <c r="D313" s="5">
        <f t="shared" si="12"/>
        <v>0</v>
      </c>
      <c r="E313" s="5" t="str">
        <f t="shared" si="14"/>
        <v/>
      </c>
      <c r="F313" s="11" t="str">
        <f t="shared" si="13"/>
        <v/>
      </c>
    </row>
    <row r="314" spans="4:6" x14ac:dyDescent="0.25">
      <c r="D314" s="5">
        <f t="shared" si="12"/>
        <v>0</v>
      </c>
      <c r="E314" s="5" t="str">
        <f t="shared" si="14"/>
        <v/>
      </c>
      <c r="F314" s="11" t="str">
        <f t="shared" si="13"/>
        <v/>
      </c>
    </row>
    <row r="315" spans="4:6" x14ac:dyDescent="0.25">
      <c r="D315" s="5">
        <f t="shared" si="12"/>
        <v>0</v>
      </c>
      <c r="E315" s="5" t="str">
        <f t="shared" si="14"/>
        <v/>
      </c>
      <c r="F315" s="11" t="str">
        <f t="shared" si="13"/>
        <v/>
      </c>
    </row>
    <row r="316" spans="4:6" x14ac:dyDescent="0.25">
      <c r="D316" s="5">
        <f t="shared" si="12"/>
        <v>0</v>
      </c>
      <c r="E316" s="5" t="str">
        <f t="shared" si="14"/>
        <v/>
      </c>
      <c r="F316" s="11" t="str">
        <f t="shared" si="13"/>
        <v/>
      </c>
    </row>
    <row r="317" spans="4:6" x14ac:dyDescent="0.25">
      <c r="D317" s="5">
        <f t="shared" si="12"/>
        <v>0</v>
      </c>
      <c r="E317" s="5" t="str">
        <f t="shared" si="14"/>
        <v/>
      </c>
      <c r="F317" s="11" t="str">
        <f t="shared" si="13"/>
        <v/>
      </c>
    </row>
    <row r="318" spans="4:6" x14ac:dyDescent="0.25">
      <c r="D318" s="5">
        <f t="shared" si="12"/>
        <v>0</v>
      </c>
      <c r="E318" s="5" t="str">
        <f t="shared" si="14"/>
        <v/>
      </c>
      <c r="F318" s="11" t="str">
        <f t="shared" si="13"/>
        <v/>
      </c>
    </row>
    <row r="319" spans="4:6" x14ac:dyDescent="0.25">
      <c r="D319" s="5">
        <f t="shared" si="12"/>
        <v>0</v>
      </c>
      <c r="E319" s="5" t="str">
        <f t="shared" si="14"/>
        <v/>
      </c>
      <c r="F319" s="11" t="str">
        <f t="shared" si="13"/>
        <v/>
      </c>
    </row>
    <row r="320" spans="4:6" x14ac:dyDescent="0.25">
      <c r="D320" s="5">
        <f t="shared" si="12"/>
        <v>0</v>
      </c>
      <c r="E320" s="5" t="str">
        <f t="shared" si="14"/>
        <v/>
      </c>
      <c r="F320" s="11" t="str">
        <f t="shared" si="13"/>
        <v/>
      </c>
    </row>
    <row r="321" spans="4:6" x14ac:dyDescent="0.25">
      <c r="D321" s="5">
        <f t="shared" si="12"/>
        <v>0</v>
      </c>
      <c r="E321" s="5" t="str">
        <f t="shared" si="14"/>
        <v/>
      </c>
      <c r="F321" s="11" t="str">
        <f t="shared" si="13"/>
        <v/>
      </c>
    </row>
    <row r="322" spans="4:6" x14ac:dyDescent="0.25">
      <c r="D322" s="5">
        <f t="shared" ref="D322:D385" si="15">SUM(
IF(G322="",0,_xlfn.XLOOKUP(_xlfn.CONCAT(G322," - ",A322),production_rates_outpost_resources,production_rates_production_rates,0)),
IF(H322="",0,_xlfn.XLOOKUP(_xlfn.CONCAT(H322," - ",A322),production_rates_outpost_resources,production_rates_production_rates,0)),
IF(I322="",0,_xlfn.XLOOKUP(_xlfn.CONCAT(I322," - ",A322),production_rates_outpost_resources,production_rates_production_rates,0)),
IF(J322="",0,_xlfn.XLOOKUP(_xlfn.CONCAT(J322," - ",A322),production_rates_outpost_resources,production_rates_production_rates,0)),
IF(K322="",0,_xlfn.XLOOKUP(_xlfn.CONCAT(K322," - ",A322),production_rates_outpost_resources,production_rates_production_rates,0)),
IF(L322="",0,_xlfn.XLOOKUP(_xlfn.CONCAT(L322," - ",A322),production_rates_outpost_resources,production_rates_production_rates,0)),
IF(M322="",0,_xlfn.XLOOKUP(_xlfn.CONCAT(M322," - ",A322),production_rates_outpost_resources,production_rates_production_rates,0)))</f>
        <v>0</v>
      </c>
      <c r="E322" s="5" t="str">
        <f t="shared" si="14"/>
        <v/>
      </c>
      <c r="F322" s="11" t="str">
        <f t="shared" ref="F322:F385" si="16">IF(D322=0,"",D322/C322/VLOOKUP($B322,target_rates_table,2,FALSE))</f>
        <v/>
      </c>
    </row>
    <row r="323" spans="4:6" x14ac:dyDescent="0.25">
      <c r="D323" s="5">
        <f t="shared" si="15"/>
        <v>0</v>
      </c>
      <c r="E323" s="5" t="str">
        <f t="shared" ref="E323:E386" si="17">IF(D323=0,"",D323/C323)</f>
        <v/>
      </c>
      <c r="F323" s="11" t="str">
        <f t="shared" si="16"/>
        <v/>
      </c>
    </row>
    <row r="324" spans="4:6" x14ac:dyDescent="0.25">
      <c r="D324" s="5">
        <f t="shared" si="15"/>
        <v>0</v>
      </c>
      <c r="E324" s="5" t="str">
        <f t="shared" si="17"/>
        <v/>
      </c>
      <c r="F324" s="11" t="str">
        <f t="shared" si="16"/>
        <v/>
      </c>
    </row>
    <row r="325" spans="4:6" x14ac:dyDescent="0.25">
      <c r="D325" s="5">
        <f t="shared" si="15"/>
        <v>0</v>
      </c>
      <c r="E325" s="5" t="str">
        <f t="shared" si="17"/>
        <v/>
      </c>
      <c r="F325" s="11" t="str">
        <f t="shared" si="16"/>
        <v/>
      </c>
    </row>
    <row r="326" spans="4:6" x14ac:dyDescent="0.25">
      <c r="D326" s="5">
        <f t="shared" si="15"/>
        <v>0</v>
      </c>
      <c r="E326" s="5" t="str">
        <f t="shared" si="17"/>
        <v/>
      </c>
      <c r="F326" s="11" t="str">
        <f t="shared" si="16"/>
        <v/>
      </c>
    </row>
    <row r="327" spans="4:6" x14ac:dyDescent="0.25">
      <c r="D327" s="5">
        <f t="shared" si="15"/>
        <v>0</v>
      </c>
      <c r="E327" s="5" t="str">
        <f t="shared" si="17"/>
        <v/>
      </c>
      <c r="F327" s="11" t="str">
        <f t="shared" si="16"/>
        <v/>
      </c>
    </row>
    <row r="328" spans="4:6" x14ac:dyDescent="0.25">
      <c r="D328" s="5">
        <f t="shared" si="15"/>
        <v>0</v>
      </c>
      <c r="E328" s="5" t="str">
        <f t="shared" si="17"/>
        <v/>
      </c>
      <c r="F328" s="11" t="str">
        <f t="shared" si="16"/>
        <v/>
      </c>
    </row>
    <row r="329" spans="4:6" x14ac:dyDescent="0.25">
      <c r="D329" s="5">
        <f t="shared" si="15"/>
        <v>0</v>
      </c>
      <c r="E329" s="5" t="str">
        <f t="shared" si="17"/>
        <v/>
      </c>
      <c r="F329" s="11" t="str">
        <f t="shared" si="16"/>
        <v/>
      </c>
    </row>
    <row r="330" spans="4:6" x14ac:dyDescent="0.25">
      <c r="D330" s="5">
        <f t="shared" si="15"/>
        <v>0</v>
      </c>
      <c r="E330" s="5" t="str">
        <f t="shared" si="17"/>
        <v/>
      </c>
      <c r="F330" s="11" t="str">
        <f t="shared" si="16"/>
        <v/>
      </c>
    </row>
    <row r="331" spans="4:6" x14ac:dyDescent="0.25">
      <c r="D331" s="5">
        <f t="shared" si="15"/>
        <v>0</v>
      </c>
      <c r="E331" s="5" t="str">
        <f t="shared" si="17"/>
        <v/>
      </c>
      <c r="F331" s="11" t="str">
        <f t="shared" si="16"/>
        <v/>
      </c>
    </row>
    <row r="332" spans="4:6" x14ac:dyDescent="0.25">
      <c r="D332" s="5">
        <f t="shared" si="15"/>
        <v>0</v>
      </c>
      <c r="E332" s="5" t="str">
        <f t="shared" si="17"/>
        <v/>
      </c>
      <c r="F332" s="11" t="str">
        <f t="shared" si="16"/>
        <v/>
      </c>
    </row>
    <row r="333" spans="4:6" x14ac:dyDescent="0.25">
      <c r="D333" s="5">
        <f t="shared" si="15"/>
        <v>0</v>
      </c>
      <c r="E333" s="5" t="str">
        <f t="shared" si="17"/>
        <v/>
      </c>
      <c r="F333" s="11" t="str">
        <f t="shared" si="16"/>
        <v/>
      </c>
    </row>
    <row r="334" spans="4:6" x14ac:dyDescent="0.25">
      <c r="D334" s="5">
        <f t="shared" si="15"/>
        <v>0</v>
      </c>
      <c r="E334" s="5" t="str">
        <f t="shared" si="17"/>
        <v/>
      </c>
      <c r="F334" s="11" t="str">
        <f t="shared" si="16"/>
        <v/>
      </c>
    </row>
    <row r="335" spans="4:6" x14ac:dyDescent="0.25">
      <c r="D335" s="5">
        <f t="shared" si="15"/>
        <v>0</v>
      </c>
      <c r="E335" s="5" t="str">
        <f t="shared" si="17"/>
        <v/>
      </c>
      <c r="F335" s="11" t="str">
        <f t="shared" si="16"/>
        <v/>
      </c>
    </row>
    <row r="336" spans="4:6" x14ac:dyDescent="0.25">
      <c r="D336" s="5">
        <f t="shared" si="15"/>
        <v>0</v>
      </c>
      <c r="E336" s="5" t="str">
        <f t="shared" si="17"/>
        <v/>
      </c>
      <c r="F336" s="11" t="str">
        <f t="shared" si="16"/>
        <v/>
      </c>
    </row>
    <row r="337" spans="4:6" x14ac:dyDescent="0.25">
      <c r="D337" s="5">
        <f t="shared" si="15"/>
        <v>0</v>
      </c>
      <c r="E337" s="5" t="str">
        <f t="shared" si="17"/>
        <v/>
      </c>
      <c r="F337" s="11" t="str">
        <f t="shared" si="16"/>
        <v/>
      </c>
    </row>
    <row r="338" spans="4:6" x14ac:dyDescent="0.25">
      <c r="D338" s="5">
        <f t="shared" si="15"/>
        <v>0</v>
      </c>
      <c r="E338" s="5" t="str">
        <f t="shared" si="17"/>
        <v/>
      </c>
      <c r="F338" s="11" t="str">
        <f t="shared" si="16"/>
        <v/>
      </c>
    </row>
    <row r="339" spans="4:6" x14ac:dyDescent="0.25">
      <c r="D339" s="5">
        <f t="shared" si="15"/>
        <v>0</v>
      </c>
      <c r="E339" s="5" t="str">
        <f t="shared" si="17"/>
        <v/>
      </c>
      <c r="F339" s="11" t="str">
        <f t="shared" si="16"/>
        <v/>
      </c>
    </row>
    <row r="340" spans="4:6" x14ac:dyDescent="0.25">
      <c r="D340" s="5">
        <f t="shared" si="15"/>
        <v>0</v>
      </c>
      <c r="E340" s="5" t="str">
        <f t="shared" si="17"/>
        <v/>
      </c>
      <c r="F340" s="11" t="str">
        <f t="shared" si="16"/>
        <v/>
      </c>
    </row>
    <row r="341" spans="4:6" x14ac:dyDescent="0.25">
      <c r="D341" s="5">
        <f t="shared" si="15"/>
        <v>0</v>
      </c>
      <c r="E341" s="5" t="str">
        <f t="shared" si="17"/>
        <v/>
      </c>
      <c r="F341" s="11" t="str">
        <f t="shared" si="16"/>
        <v/>
      </c>
    </row>
    <row r="342" spans="4:6" x14ac:dyDescent="0.25">
      <c r="D342" s="5">
        <f t="shared" si="15"/>
        <v>0</v>
      </c>
      <c r="E342" s="5" t="str">
        <f t="shared" si="17"/>
        <v/>
      </c>
      <c r="F342" s="11" t="str">
        <f t="shared" si="16"/>
        <v/>
      </c>
    </row>
    <row r="343" spans="4:6" x14ac:dyDescent="0.25">
      <c r="D343" s="5">
        <f t="shared" si="15"/>
        <v>0</v>
      </c>
      <c r="E343" s="5" t="str">
        <f t="shared" si="17"/>
        <v/>
      </c>
      <c r="F343" s="11" t="str">
        <f t="shared" si="16"/>
        <v/>
      </c>
    </row>
    <row r="344" spans="4:6" x14ac:dyDescent="0.25">
      <c r="D344" s="5">
        <f t="shared" si="15"/>
        <v>0</v>
      </c>
      <c r="E344" s="5" t="str">
        <f t="shared" si="17"/>
        <v/>
      </c>
      <c r="F344" s="11" t="str">
        <f t="shared" si="16"/>
        <v/>
      </c>
    </row>
    <row r="345" spans="4:6" x14ac:dyDescent="0.25">
      <c r="D345" s="5">
        <f t="shared" si="15"/>
        <v>0</v>
      </c>
      <c r="E345" s="5" t="str">
        <f t="shared" si="17"/>
        <v/>
      </c>
      <c r="F345" s="11" t="str">
        <f t="shared" si="16"/>
        <v/>
      </c>
    </row>
    <row r="346" spans="4:6" x14ac:dyDescent="0.25">
      <c r="D346" s="5">
        <f t="shared" si="15"/>
        <v>0</v>
      </c>
      <c r="E346" s="5" t="str">
        <f t="shared" si="17"/>
        <v/>
      </c>
      <c r="F346" s="11" t="str">
        <f t="shared" si="16"/>
        <v/>
      </c>
    </row>
    <row r="347" spans="4:6" x14ac:dyDescent="0.25">
      <c r="D347" s="5">
        <f t="shared" si="15"/>
        <v>0</v>
      </c>
      <c r="E347" s="5" t="str">
        <f t="shared" si="17"/>
        <v/>
      </c>
      <c r="F347" s="11" t="str">
        <f t="shared" si="16"/>
        <v/>
      </c>
    </row>
    <row r="348" spans="4:6" x14ac:dyDescent="0.25">
      <c r="D348" s="5">
        <f t="shared" si="15"/>
        <v>0</v>
      </c>
      <c r="E348" s="5" t="str">
        <f t="shared" si="17"/>
        <v/>
      </c>
      <c r="F348" s="11" t="str">
        <f t="shared" si="16"/>
        <v/>
      </c>
    </row>
    <row r="349" spans="4:6" x14ac:dyDescent="0.25">
      <c r="D349" s="5">
        <f t="shared" si="15"/>
        <v>0</v>
      </c>
      <c r="E349" s="5" t="str">
        <f t="shared" si="17"/>
        <v/>
      </c>
      <c r="F349" s="11" t="str">
        <f t="shared" si="16"/>
        <v/>
      </c>
    </row>
    <row r="350" spans="4:6" x14ac:dyDescent="0.25">
      <c r="D350" s="5">
        <f t="shared" si="15"/>
        <v>0</v>
      </c>
      <c r="E350" s="5" t="str">
        <f t="shared" si="17"/>
        <v/>
      </c>
      <c r="F350" s="11" t="str">
        <f t="shared" si="16"/>
        <v/>
      </c>
    </row>
    <row r="351" spans="4:6" x14ac:dyDescent="0.25">
      <c r="D351" s="5">
        <f t="shared" si="15"/>
        <v>0</v>
      </c>
      <c r="E351" s="5" t="str">
        <f t="shared" si="17"/>
        <v/>
      </c>
      <c r="F351" s="11" t="str">
        <f t="shared" si="16"/>
        <v/>
      </c>
    </row>
    <row r="352" spans="4:6" x14ac:dyDescent="0.25">
      <c r="D352" s="5">
        <f t="shared" si="15"/>
        <v>0</v>
      </c>
      <c r="E352" s="5" t="str">
        <f t="shared" si="17"/>
        <v/>
      </c>
      <c r="F352" s="11" t="str">
        <f t="shared" si="16"/>
        <v/>
      </c>
    </row>
    <row r="353" spans="4:6" x14ac:dyDescent="0.25">
      <c r="D353" s="5">
        <f t="shared" si="15"/>
        <v>0</v>
      </c>
      <c r="E353" s="5" t="str">
        <f t="shared" si="17"/>
        <v/>
      </c>
      <c r="F353" s="11" t="str">
        <f t="shared" si="16"/>
        <v/>
      </c>
    </row>
    <row r="354" spans="4:6" x14ac:dyDescent="0.25">
      <c r="D354" s="5">
        <f t="shared" si="15"/>
        <v>0</v>
      </c>
      <c r="E354" s="5" t="str">
        <f t="shared" si="17"/>
        <v/>
      </c>
      <c r="F354" s="11" t="str">
        <f t="shared" si="16"/>
        <v/>
      </c>
    </row>
    <row r="355" spans="4:6" x14ac:dyDescent="0.25">
      <c r="D355" s="5">
        <f t="shared" si="15"/>
        <v>0</v>
      </c>
      <c r="E355" s="5" t="str">
        <f t="shared" si="17"/>
        <v/>
      </c>
      <c r="F355" s="11" t="str">
        <f t="shared" si="16"/>
        <v/>
      </c>
    </row>
    <row r="356" spans="4:6" x14ac:dyDescent="0.25">
      <c r="D356" s="5">
        <f t="shared" si="15"/>
        <v>0</v>
      </c>
      <c r="E356" s="5" t="str">
        <f t="shared" si="17"/>
        <v/>
      </c>
      <c r="F356" s="11" t="str">
        <f t="shared" si="16"/>
        <v/>
      </c>
    </row>
    <row r="357" spans="4:6" x14ac:dyDescent="0.25">
      <c r="D357" s="5">
        <f t="shared" si="15"/>
        <v>0</v>
      </c>
      <c r="E357" s="5" t="str">
        <f t="shared" si="17"/>
        <v/>
      </c>
      <c r="F357" s="11" t="str">
        <f t="shared" si="16"/>
        <v/>
      </c>
    </row>
    <row r="358" spans="4:6" x14ac:dyDescent="0.25">
      <c r="D358" s="5">
        <f t="shared" si="15"/>
        <v>0</v>
      </c>
      <c r="E358" s="5" t="str">
        <f t="shared" si="17"/>
        <v/>
      </c>
      <c r="F358" s="11" t="str">
        <f t="shared" si="16"/>
        <v/>
      </c>
    </row>
    <row r="359" spans="4:6" x14ac:dyDescent="0.25">
      <c r="D359" s="5">
        <f t="shared" si="15"/>
        <v>0</v>
      </c>
      <c r="E359" s="5" t="str">
        <f t="shared" si="17"/>
        <v/>
      </c>
      <c r="F359" s="11" t="str">
        <f t="shared" si="16"/>
        <v/>
      </c>
    </row>
    <row r="360" spans="4:6" x14ac:dyDescent="0.25">
      <c r="D360" s="5">
        <f t="shared" si="15"/>
        <v>0</v>
      </c>
      <c r="E360" s="5" t="str">
        <f t="shared" si="17"/>
        <v/>
      </c>
      <c r="F360" s="11" t="str">
        <f t="shared" si="16"/>
        <v/>
      </c>
    </row>
    <row r="361" spans="4:6" x14ac:dyDescent="0.25">
      <c r="D361" s="5">
        <f t="shared" si="15"/>
        <v>0</v>
      </c>
      <c r="E361" s="5" t="str">
        <f t="shared" si="17"/>
        <v/>
      </c>
      <c r="F361" s="11" t="str">
        <f t="shared" si="16"/>
        <v/>
      </c>
    </row>
    <row r="362" spans="4:6" x14ac:dyDescent="0.25">
      <c r="D362" s="5">
        <f t="shared" si="15"/>
        <v>0</v>
      </c>
      <c r="E362" s="5" t="str">
        <f t="shared" si="17"/>
        <v/>
      </c>
      <c r="F362" s="11" t="str">
        <f t="shared" si="16"/>
        <v/>
      </c>
    </row>
    <row r="363" spans="4:6" x14ac:dyDescent="0.25">
      <c r="D363" s="5">
        <f t="shared" si="15"/>
        <v>0</v>
      </c>
      <c r="E363" s="5" t="str">
        <f t="shared" si="17"/>
        <v/>
      </c>
      <c r="F363" s="11" t="str">
        <f t="shared" si="16"/>
        <v/>
      </c>
    </row>
    <row r="364" spans="4:6" x14ac:dyDescent="0.25">
      <c r="D364" s="5">
        <f t="shared" si="15"/>
        <v>0</v>
      </c>
      <c r="E364" s="5" t="str">
        <f t="shared" si="17"/>
        <v/>
      </c>
      <c r="F364" s="11" t="str">
        <f t="shared" si="16"/>
        <v/>
      </c>
    </row>
    <row r="365" spans="4:6" x14ac:dyDescent="0.25">
      <c r="D365" s="5">
        <f t="shared" si="15"/>
        <v>0</v>
      </c>
      <c r="E365" s="5" t="str">
        <f t="shared" si="17"/>
        <v/>
      </c>
      <c r="F365" s="11" t="str">
        <f t="shared" si="16"/>
        <v/>
      </c>
    </row>
    <row r="366" spans="4:6" x14ac:dyDescent="0.25">
      <c r="D366" s="5">
        <f t="shared" si="15"/>
        <v>0</v>
      </c>
      <c r="E366" s="5" t="str">
        <f t="shared" si="17"/>
        <v/>
      </c>
      <c r="F366" s="11" t="str">
        <f t="shared" si="16"/>
        <v/>
      </c>
    </row>
    <row r="367" spans="4:6" x14ac:dyDescent="0.25">
      <c r="D367" s="5">
        <f t="shared" si="15"/>
        <v>0</v>
      </c>
      <c r="E367" s="5" t="str">
        <f t="shared" si="17"/>
        <v/>
      </c>
      <c r="F367" s="11" t="str">
        <f t="shared" si="16"/>
        <v/>
      </c>
    </row>
    <row r="368" spans="4:6" x14ac:dyDescent="0.25">
      <c r="D368" s="5">
        <f t="shared" si="15"/>
        <v>0</v>
      </c>
      <c r="E368" s="5" t="str">
        <f t="shared" si="17"/>
        <v/>
      </c>
      <c r="F368" s="11" t="str">
        <f t="shared" si="16"/>
        <v/>
      </c>
    </row>
    <row r="369" spans="4:6" x14ac:dyDescent="0.25">
      <c r="D369" s="5">
        <f t="shared" si="15"/>
        <v>0</v>
      </c>
      <c r="E369" s="5" t="str">
        <f t="shared" si="17"/>
        <v/>
      </c>
      <c r="F369" s="11" t="str">
        <f t="shared" si="16"/>
        <v/>
      </c>
    </row>
    <row r="370" spans="4:6" x14ac:dyDescent="0.25">
      <c r="D370" s="5">
        <f t="shared" si="15"/>
        <v>0</v>
      </c>
      <c r="E370" s="5" t="str">
        <f t="shared" si="17"/>
        <v/>
      </c>
      <c r="F370" s="11" t="str">
        <f t="shared" si="16"/>
        <v/>
      </c>
    </row>
    <row r="371" spans="4:6" x14ac:dyDescent="0.25">
      <c r="D371" s="5">
        <f t="shared" si="15"/>
        <v>0</v>
      </c>
      <c r="E371" s="5" t="str">
        <f t="shared" si="17"/>
        <v/>
      </c>
      <c r="F371" s="11" t="str">
        <f t="shared" si="16"/>
        <v/>
      </c>
    </row>
    <row r="372" spans="4:6" x14ac:dyDescent="0.25">
      <c r="D372" s="5">
        <f t="shared" si="15"/>
        <v>0</v>
      </c>
      <c r="E372" s="5" t="str">
        <f t="shared" si="17"/>
        <v/>
      </c>
      <c r="F372" s="11" t="str">
        <f t="shared" si="16"/>
        <v/>
      </c>
    </row>
    <row r="373" spans="4:6" x14ac:dyDescent="0.25">
      <c r="D373" s="5">
        <f t="shared" si="15"/>
        <v>0</v>
      </c>
      <c r="E373" s="5" t="str">
        <f t="shared" si="17"/>
        <v/>
      </c>
      <c r="F373" s="11" t="str">
        <f t="shared" si="16"/>
        <v/>
      </c>
    </row>
    <row r="374" spans="4:6" x14ac:dyDescent="0.25">
      <c r="D374" s="5">
        <f t="shared" si="15"/>
        <v>0</v>
      </c>
      <c r="E374" s="5" t="str">
        <f t="shared" si="17"/>
        <v/>
      </c>
      <c r="F374" s="11" t="str">
        <f t="shared" si="16"/>
        <v/>
      </c>
    </row>
    <row r="375" spans="4:6" x14ac:dyDescent="0.25">
      <c r="D375" s="5">
        <f t="shared" si="15"/>
        <v>0</v>
      </c>
      <c r="E375" s="5" t="str">
        <f t="shared" si="17"/>
        <v/>
      </c>
      <c r="F375" s="11" t="str">
        <f t="shared" si="16"/>
        <v/>
      </c>
    </row>
    <row r="376" spans="4:6" x14ac:dyDescent="0.25">
      <c r="D376" s="5">
        <f t="shared" si="15"/>
        <v>0</v>
      </c>
      <c r="E376" s="5" t="str">
        <f t="shared" si="17"/>
        <v/>
      </c>
      <c r="F376" s="11" t="str">
        <f t="shared" si="16"/>
        <v/>
      </c>
    </row>
    <row r="377" spans="4:6" x14ac:dyDescent="0.25">
      <c r="D377" s="5">
        <f t="shared" si="15"/>
        <v>0</v>
      </c>
      <c r="E377" s="5" t="str">
        <f t="shared" si="17"/>
        <v/>
      </c>
      <c r="F377" s="11" t="str">
        <f t="shared" si="16"/>
        <v/>
      </c>
    </row>
    <row r="378" spans="4:6" x14ac:dyDescent="0.25">
      <c r="D378" s="5">
        <f t="shared" si="15"/>
        <v>0</v>
      </c>
      <c r="E378" s="5" t="str">
        <f t="shared" si="17"/>
        <v/>
      </c>
      <c r="F378" s="11" t="str">
        <f t="shared" si="16"/>
        <v/>
      </c>
    </row>
    <row r="379" spans="4:6" x14ac:dyDescent="0.25">
      <c r="D379" s="5">
        <f t="shared" si="15"/>
        <v>0</v>
      </c>
      <c r="E379" s="5" t="str">
        <f t="shared" si="17"/>
        <v/>
      </c>
      <c r="F379" s="11" t="str">
        <f t="shared" si="16"/>
        <v/>
      </c>
    </row>
    <row r="380" spans="4:6" x14ac:dyDescent="0.25">
      <c r="D380" s="5">
        <f t="shared" si="15"/>
        <v>0</v>
      </c>
      <c r="E380" s="5" t="str">
        <f t="shared" si="17"/>
        <v/>
      </c>
      <c r="F380" s="11" t="str">
        <f t="shared" si="16"/>
        <v/>
      </c>
    </row>
    <row r="381" spans="4:6" x14ac:dyDescent="0.25">
      <c r="D381" s="5">
        <f t="shared" si="15"/>
        <v>0</v>
      </c>
      <c r="E381" s="5" t="str">
        <f t="shared" si="17"/>
        <v/>
      </c>
      <c r="F381" s="11" t="str">
        <f t="shared" si="16"/>
        <v/>
      </c>
    </row>
    <row r="382" spans="4:6" x14ac:dyDescent="0.25">
      <c r="D382" s="5">
        <f t="shared" si="15"/>
        <v>0</v>
      </c>
      <c r="E382" s="5" t="str">
        <f t="shared" si="17"/>
        <v/>
      </c>
      <c r="F382" s="11" t="str">
        <f t="shared" si="16"/>
        <v/>
      </c>
    </row>
    <row r="383" spans="4:6" x14ac:dyDescent="0.25">
      <c r="D383" s="5">
        <f t="shared" si="15"/>
        <v>0</v>
      </c>
      <c r="E383" s="5" t="str">
        <f t="shared" si="17"/>
        <v/>
      </c>
      <c r="F383" s="11" t="str">
        <f t="shared" si="16"/>
        <v/>
      </c>
    </row>
    <row r="384" spans="4:6" x14ac:dyDescent="0.25">
      <c r="D384" s="5">
        <f t="shared" si="15"/>
        <v>0</v>
      </c>
      <c r="E384" s="5" t="str">
        <f t="shared" si="17"/>
        <v/>
      </c>
      <c r="F384" s="11" t="str">
        <f t="shared" si="16"/>
        <v/>
      </c>
    </row>
    <row r="385" spans="4:6" x14ac:dyDescent="0.25">
      <c r="D385" s="5">
        <f t="shared" si="15"/>
        <v>0</v>
      </c>
      <c r="E385" s="5" t="str">
        <f t="shared" si="17"/>
        <v/>
      </c>
      <c r="F385" s="11" t="str">
        <f t="shared" si="16"/>
        <v/>
      </c>
    </row>
    <row r="386" spans="4:6" x14ac:dyDescent="0.25">
      <c r="D386" s="5">
        <f t="shared" ref="D386:D449" si="18">SUM(
IF(G386="",0,_xlfn.XLOOKUP(_xlfn.CONCAT(G386," - ",A386),production_rates_outpost_resources,production_rates_production_rates,0)),
IF(H386="",0,_xlfn.XLOOKUP(_xlfn.CONCAT(H386," - ",A386),production_rates_outpost_resources,production_rates_production_rates,0)),
IF(I386="",0,_xlfn.XLOOKUP(_xlfn.CONCAT(I386," - ",A386),production_rates_outpost_resources,production_rates_production_rates,0)),
IF(J386="",0,_xlfn.XLOOKUP(_xlfn.CONCAT(J386," - ",A386),production_rates_outpost_resources,production_rates_production_rates,0)),
IF(K386="",0,_xlfn.XLOOKUP(_xlfn.CONCAT(K386," - ",A386),production_rates_outpost_resources,production_rates_production_rates,0)),
IF(L386="",0,_xlfn.XLOOKUP(_xlfn.CONCAT(L386," - ",A386),production_rates_outpost_resources,production_rates_production_rates,0)),
IF(M386="",0,_xlfn.XLOOKUP(_xlfn.CONCAT(M386," - ",A386),production_rates_outpost_resources,production_rates_production_rates,0)))</f>
        <v>0</v>
      </c>
      <c r="E386" s="5" t="str">
        <f t="shared" si="17"/>
        <v/>
      </c>
      <c r="F386" s="11" t="str">
        <f t="shared" ref="F386:F449" si="19">IF(D386=0,"",D386/C386/VLOOKUP($B386,target_rates_table,2,FALSE))</f>
        <v/>
      </c>
    </row>
    <row r="387" spans="4:6" x14ac:dyDescent="0.25">
      <c r="D387" s="5">
        <f t="shared" si="18"/>
        <v>0</v>
      </c>
      <c r="E387" s="5" t="str">
        <f t="shared" ref="E387:E450" si="20">IF(D387=0,"",D387/C387)</f>
        <v/>
      </c>
      <c r="F387" s="11" t="str">
        <f t="shared" si="19"/>
        <v/>
      </c>
    </row>
    <row r="388" spans="4:6" x14ac:dyDescent="0.25">
      <c r="D388" s="5">
        <f t="shared" si="18"/>
        <v>0</v>
      </c>
      <c r="E388" s="5" t="str">
        <f t="shared" si="20"/>
        <v/>
      </c>
      <c r="F388" s="11" t="str">
        <f t="shared" si="19"/>
        <v/>
      </c>
    </row>
    <row r="389" spans="4:6" x14ac:dyDescent="0.25">
      <c r="D389" s="5">
        <f t="shared" si="18"/>
        <v>0</v>
      </c>
      <c r="E389" s="5" t="str">
        <f t="shared" si="20"/>
        <v/>
      </c>
      <c r="F389" s="11" t="str">
        <f t="shared" si="19"/>
        <v/>
      </c>
    </row>
    <row r="390" spans="4:6" x14ac:dyDescent="0.25">
      <c r="D390" s="5">
        <f t="shared" si="18"/>
        <v>0</v>
      </c>
      <c r="E390" s="5" t="str">
        <f t="shared" si="20"/>
        <v/>
      </c>
      <c r="F390" s="11" t="str">
        <f t="shared" si="19"/>
        <v/>
      </c>
    </row>
    <row r="391" spans="4:6" x14ac:dyDescent="0.25">
      <c r="D391" s="5">
        <f t="shared" si="18"/>
        <v>0</v>
      </c>
      <c r="E391" s="5" t="str">
        <f t="shared" si="20"/>
        <v/>
      </c>
      <c r="F391" s="11" t="str">
        <f t="shared" si="19"/>
        <v/>
      </c>
    </row>
    <row r="392" spans="4:6" x14ac:dyDescent="0.25">
      <c r="D392" s="5">
        <f t="shared" si="18"/>
        <v>0</v>
      </c>
      <c r="E392" s="5" t="str">
        <f t="shared" si="20"/>
        <v/>
      </c>
      <c r="F392" s="11" t="str">
        <f t="shared" si="19"/>
        <v/>
      </c>
    </row>
    <row r="393" spans="4:6" x14ac:dyDescent="0.25">
      <c r="D393" s="5">
        <f t="shared" si="18"/>
        <v>0</v>
      </c>
      <c r="E393" s="5" t="str">
        <f t="shared" si="20"/>
        <v/>
      </c>
      <c r="F393" s="11" t="str">
        <f t="shared" si="19"/>
        <v/>
      </c>
    </row>
    <row r="394" spans="4:6" x14ac:dyDescent="0.25">
      <c r="D394" s="5">
        <f t="shared" si="18"/>
        <v>0</v>
      </c>
      <c r="E394" s="5" t="str">
        <f t="shared" si="20"/>
        <v/>
      </c>
      <c r="F394" s="11" t="str">
        <f t="shared" si="19"/>
        <v/>
      </c>
    </row>
    <row r="395" spans="4:6" x14ac:dyDescent="0.25">
      <c r="D395" s="5">
        <f t="shared" si="18"/>
        <v>0</v>
      </c>
      <c r="E395" s="5" t="str">
        <f t="shared" si="20"/>
        <v/>
      </c>
      <c r="F395" s="11" t="str">
        <f t="shared" si="19"/>
        <v/>
      </c>
    </row>
    <row r="396" spans="4:6" x14ac:dyDescent="0.25">
      <c r="D396" s="5">
        <f t="shared" si="18"/>
        <v>0</v>
      </c>
      <c r="E396" s="5" t="str">
        <f t="shared" si="20"/>
        <v/>
      </c>
      <c r="F396" s="11" t="str">
        <f t="shared" si="19"/>
        <v/>
      </c>
    </row>
    <row r="397" spans="4:6" x14ac:dyDescent="0.25">
      <c r="D397" s="5">
        <f t="shared" si="18"/>
        <v>0</v>
      </c>
      <c r="E397" s="5" t="str">
        <f t="shared" si="20"/>
        <v/>
      </c>
      <c r="F397" s="11" t="str">
        <f t="shared" si="19"/>
        <v/>
      </c>
    </row>
    <row r="398" spans="4:6" x14ac:dyDescent="0.25">
      <c r="D398" s="5">
        <f t="shared" si="18"/>
        <v>0</v>
      </c>
      <c r="E398" s="5" t="str">
        <f t="shared" si="20"/>
        <v/>
      </c>
      <c r="F398" s="11" t="str">
        <f t="shared" si="19"/>
        <v/>
      </c>
    </row>
    <row r="399" spans="4:6" x14ac:dyDescent="0.25">
      <c r="D399" s="5">
        <f t="shared" si="18"/>
        <v>0</v>
      </c>
      <c r="E399" s="5" t="str">
        <f t="shared" si="20"/>
        <v/>
      </c>
      <c r="F399" s="11" t="str">
        <f t="shared" si="19"/>
        <v/>
      </c>
    </row>
    <row r="400" spans="4:6" x14ac:dyDescent="0.25">
      <c r="D400" s="5">
        <f t="shared" si="18"/>
        <v>0</v>
      </c>
      <c r="E400" s="5" t="str">
        <f t="shared" si="20"/>
        <v/>
      </c>
      <c r="F400" s="11" t="str">
        <f t="shared" si="19"/>
        <v/>
      </c>
    </row>
    <row r="401" spans="4:6" x14ac:dyDescent="0.25">
      <c r="D401" s="5">
        <f t="shared" si="18"/>
        <v>0</v>
      </c>
      <c r="E401" s="5" t="str">
        <f t="shared" si="20"/>
        <v/>
      </c>
      <c r="F401" s="11" t="str">
        <f t="shared" si="19"/>
        <v/>
      </c>
    </row>
    <row r="402" spans="4:6" x14ac:dyDescent="0.25">
      <c r="D402" s="5">
        <f t="shared" si="18"/>
        <v>0</v>
      </c>
      <c r="E402" s="5" t="str">
        <f t="shared" si="20"/>
        <v/>
      </c>
      <c r="F402" s="11" t="str">
        <f t="shared" si="19"/>
        <v/>
      </c>
    </row>
    <row r="403" spans="4:6" x14ac:dyDescent="0.25">
      <c r="D403" s="5">
        <f t="shared" si="18"/>
        <v>0</v>
      </c>
      <c r="E403" s="5" t="str">
        <f t="shared" si="20"/>
        <v/>
      </c>
      <c r="F403" s="11" t="str">
        <f t="shared" si="19"/>
        <v/>
      </c>
    </row>
    <row r="404" spans="4:6" x14ac:dyDescent="0.25">
      <c r="D404" s="5">
        <f t="shared" si="18"/>
        <v>0</v>
      </c>
      <c r="E404" s="5" t="str">
        <f t="shared" si="20"/>
        <v/>
      </c>
      <c r="F404" s="11" t="str">
        <f t="shared" si="19"/>
        <v/>
      </c>
    </row>
    <row r="405" spans="4:6" x14ac:dyDescent="0.25">
      <c r="D405" s="5">
        <f t="shared" si="18"/>
        <v>0</v>
      </c>
      <c r="E405" s="5" t="str">
        <f t="shared" si="20"/>
        <v/>
      </c>
      <c r="F405" s="11" t="str">
        <f t="shared" si="19"/>
        <v/>
      </c>
    </row>
    <row r="406" spans="4:6" x14ac:dyDescent="0.25">
      <c r="D406" s="5">
        <f t="shared" si="18"/>
        <v>0</v>
      </c>
      <c r="E406" s="5" t="str">
        <f t="shared" si="20"/>
        <v/>
      </c>
      <c r="F406" s="11" t="str">
        <f t="shared" si="19"/>
        <v/>
      </c>
    </row>
    <row r="407" spans="4:6" x14ac:dyDescent="0.25">
      <c r="D407" s="5">
        <f t="shared" si="18"/>
        <v>0</v>
      </c>
      <c r="E407" s="5" t="str">
        <f t="shared" si="20"/>
        <v/>
      </c>
      <c r="F407" s="11" t="str">
        <f t="shared" si="19"/>
        <v/>
      </c>
    </row>
    <row r="408" spans="4:6" x14ac:dyDescent="0.25">
      <c r="D408" s="5">
        <f t="shared" si="18"/>
        <v>0</v>
      </c>
      <c r="E408" s="5" t="str">
        <f t="shared" si="20"/>
        <v/>
      </c>
      <c r="F408" s="11" t="str">
        <f t="shared" si="19"/>
        <v/>
      </c>
    </row>
    <row r="409" spans="4:6" x14ac:dyDescent="0.25">
      <c r="D409" s="5">
        <f t="shared" si="18"/>
        <v>0</v>
      </c>
      <c r="E409" s="5" t="str">
        <f t="shared" si="20"/>
        <v/>
      </c>
      <c r="F409" s="11" t="str">
        <f t="shared" si="19"/>
        <v/>
      </c>
    </row>
    <row r="410" spans="4:6" x14ac:dyDescent="0.25">
      <c r="D410" s="5">
        <f t="shared" si="18"/>
        <v>0</v>
      </c>
      <c r="E410" s="5" t="str">
        <f t="shared" si="20"/>
        <v/>
      </c>
      <c r="F410" s="11" t="str">
        <f t="shared" si="19"/>
        <v/>
      </c>
    </row>
    <row r="411" spans="4:6" x14ac:dyDescent="0.25">
      <c r="D411" s="5">
        <f t="shared" si="18"/>
        <v>0</v>
      </c>
      <c r="E411" s="5" t="str">
        <f t="shared" si="20"/>
        <v/>
      </c>
      <c r="F411" s="11" t="str">
        <f t="shared" si="19"/>
        <v/>
      </c>
    </row>
    <row r="412" spans="4:6" x14ac:dyDescent="0.25">
      <c r="D412" s="5">
        <f t="shared" si="18"/>
        <v>0</v>
      </c>
      <c r="E412" s="5" t="str">
        <f t="shared" si="20"/>
        <v/>
      </c>
      <c r="F412" s="11" t="str">
        <f t="shared" si="19"/>
        <v/>
      </c>
    </row>
    <row r="413" spans="4:6" x14ac:dyDescent="0.25">
      <c r="D413" s="5">
        <f t="shared" si="18"/>
        <v>0</v>
      </c>
      <c r="E413" s="5" t="str">
        <f t="shared" si="20"/>
        <v/>
      </c>
      <c r="F413" s="11" t="str">
        <f t="shared" si="19"/>
        <v/>
      </c>
    </row>
    <row r="414" spans="4:6" x14ac:dyDescent="0.25">
      <c r="D414" s="5">
        <f t="shared" si="18"/>
        <v>0</v>
      </c>
      <c r="E414" s="5" t="str">
        <f t="shared" si="20"/>
        <v/>
      </c>
      <c r="F414" s="11" t="str">
        <f t="shared" si="19"/>
        <v/>
      </c>
    </row>
    <row r="415" spans="4:6" x14ac:dyDescent="0.25">
      <c r="D415" s="5">
        <f t="shared" si="18"/>
        <v>0</v>
      </c>
      <c r="E415" s="5" t="str">
        <f t="shared" si="20"/>
        <v/>
      </c>
      <c r="F415" s="11" t="str">
        <f t="shared" si="19"/>
        <v/>
      </c>
    </row>
    <row r="416" spans="4:6" x14ac:dyDescent="0.25">
      <c r="D416" s="5">
        <f t="shared" si="18"/>
        <v>0</v>
      </c>
      <c r="E416" s="5" t="str">
        <f t="shared" si="20"/>
        <v/>
      </c>
      <c r="F416" s="11" t="str">
        <f t="shared" si="19"/>
        <v/>
      </c>
    </row>
    <row r="417" spans="4:6" x14ac:dyDescent="0.25">
      <c r="D417" s="5">
        <f t="shared" si="18"/>
        <v>0</v>
      </c>
      <c r="E417" s="5" t="str">
        <f t="shared" si="20"/>
        <v/>
      </c>
      <c r="F417" s="11" t="str">
        <f t="shared" si="19"/>
        <v/>
      </c>
    </row>
    <row r="418" spans="4:6" x14ac:dyDescent="0.25">
      <c r="D418" s="5">
        <f t="shared" si="18"/>
        <v>0</v>
      </c>
      <c r="E418" s="5" t="str">
        <f t="shared" si="20"/>
        <v/>
      </c>
      <c r="F418" s="11" t="str">
        <f t="shared" si="19"/>
        <v/>
      </c>
    </row>
    <row r="419" spans="4:6" x14ac:dyDescent="0.25">
      <c r="D419" s="5">
        <f t="shared" si="18"/>
        <v>0</v>
      </c>
      <c r="E419" s="5" t="str">
        <f t="shared" si="20"/>
        <v/>
      </c>
      <c r="F419" s="11" t="str">
        <f t="shared" si="19"/>
        <v/>
      </c>
    </row>
    <row r="420" spans="4:6" x14ac:dyDescent="0.25">
      <c r="D420" s="5">
        <f t="shared" si="18"/>
        <v>0</v>
      </c>
      <c r="E420" s="5" t="str">
        <f t="shared" si="20"/>
        <v/>
      </c>
      <c r="F420" s="11" t="str">
        <f t="shared" si="19"/>
        <v/>
      </c>
    </row>
    <row r="421" spans="4:6" x14ac:dyDescent="0.25">
      <c r="D421" s="5">
        <f t="shared" si="18"/>
        <v>0</v>
      </c>
      <c r="E421" s="5" t="str">
        <f t="shared" si="20"/>
        <v/>
      </c>
      <c r="F421" s="11" t="str">
        <f t="shared" si="19"/>
        <v/>
      </c>
    </row>
    <row r="422" spans="4:6" x14ac:dyDescent="0.25">
      <c r="D422" s="5">
        <f t="shared" si="18"/>
        <v>0</v>
      </c>
      <c r="E422" s="5" t="str">
        <f t="shared" si="20"/>
        <v/>
      </c>
      <c r="F422" s="11" t="str">
        <f t="shared" si="19"/>
        <v/>
      </c>
    </row>
    <row r="423" spans="4:6" x14ac:dyDescent="0.25">
      <c r="D423" s="5">
        <f t="shared" si="18"/>
        <v>0</v>
      </c>
      <c r="E423" s="5" t="str">
        <f t="shared" si="20"/>
        <v/>
      </c>
      <c r="F423" s="11" t="str">
        <f t="shared" si="19"/>
        <v/>
      </c>
    </row>
    <row r="424" spans="4:6" x14ac:dyDescent="0.25">
      <c r="D424" s="5">
        <f t="shared" si="18"/>
        <v>0</v>
      </c>
      <c r="E424" s="5" t="str">
        <f t="shared" si="20"/>
        <v/>
      </c>
      <c r="F424" s="11" t="str">
        <f t="shared" si="19"/>
        <v/>
      </c>
    </row>
    <row r="425" spans="4:6" x14ac:dyDescent="0.25">
      <c r="D425" s="5">
        <f t="shared" si="18"/>
        <v>0</v>
      </c>
      <c r="E425" s="5" t="str">
        <f t="shared" si="20"/>
        <v/>
      </c>
      <c r="F425" s="11" t="str">
        <f t="shared" si="19"/>
        <v/>
      </c>
    </row>
    <row r="426" spans="4:6" x14ac:dyDescent="0.25">
      <c r="D426" s="5">
        <f t="shared" si="18"/>
        <v>0</v>
      </c>
      <c r="E426" s="5" t="str">
        <f t="shared" si="20"/>
        <v/>
      </c>
      <c r="F426" s="11" t="str">
        <f t="shared" si="19"/>
        <v/>
      </c>
    </row>
    <row r="427" spans="4:6" x14ac:dyDescent="0.25">
      <c r="D427" s="5">
        <f t="shared" si="18"/>
        <v>0</v>
      </c>
      <c r="E427" s="5" t="str">
        <f t="shared" si="20"/>
        <v/>
      </c>
      <c r="F427" s="11" t="str">
        <f t="shared" si="19"/>
        <v/>
      </c>
    </row>
    <row r="428" spans="4:6" x14ac:dyDescent="0.25">
      <c r="D428" s="5">
        <f t="shared" si="18"/>
        <v>0</v>
      </c>
      <c r="E428" s="5" t="str">
        <f t="shared" si="20"/>
        <v/>
      </c>
      <c r="F428" s="11" t="str">
        <f t="shared" si="19"/>
        <v/>
      </c>
    </row>
    <row r="429" spans="4:6" x14ac:dyDescent="0.25">
      <c r="D429" s="5">
        <f t="shared" si="18"/>
        <v>0</v>
      </c>
      <c r="E429" s="5" t="str">
        <f t="shared" si="20"/>
        <v/>
      </c>
      <c r="F429" s="11" t="str">
        <f t="shared" si="19"/>
        <v/>
      </c>
    </row>
    <row r="430" spans="4:6" x14ac:dyDescent="0.25">
      <c r="D430" s="5">
        <f t="shared" si="18"/>
        <v>0</v>
      </c>
      <c r="E430" s="5" t="str">
        <f t="shared" si="20"/>
        <v/>
      </c>
      <c r="F430" s="11" t="str">
        <f t="shared" si="19"/>
        <v/>
      </c>
    </row>
    <row r="431" spans="4:6" x14ac:dyDescent="0.25">
      <c r="D431" s="5">
        <f t="shared" si="18"/>
        <v>0</v>
      </c>
      <c r="E431" s="5" t="str">
        <f t="shared" si="20"/>
        <v/>
      </c>
      <c r="F431" s="11" t="str">
        <f t="shared" si="19"/>
        <v/>
      </c>
    </row>
    <row r="432" spans="4:6" x14ac:dyDescent="0.25">
      <c r="D432" s="5">
        <f t="shared" si="18"/>
        <v>0</v>
      </c>
      <c r="E432" s="5" t="str">
        <f t="shared" si="20"/>
        <v/>
      </c>
      <c r="F432" s="11" t="str">
        <f t="shared" si="19"/>
        <v/>
      </c>
    </row>
    <row r="433" spans="4:6" x14ac:dyDescent="0.25">
      <c r="D433" s="5">
        <f t="shared" si="18"/>
        <v>0</v>
      </c>
      <c r="E433" s="5" t="str">
        <f t="shared" si="20"/>
        <v/>
      </c>
      <c r="F433" s="11" t="str">
        <f t="shared" si="19"/>
        <v/>
      </c>
    </row>
    <row r="434" spans="4:6" x14ac:dyDescent="0.25">
      <c r="D434" s="5">
        <f t="shared" si="18"/>
        <v>0</v>
      </c>
      <c r="E434" s="5" t="str">
        <f t="shared" si="20"/>
        <v/>
      </c>
      <c r="F434" s="11" t="str">
        <f t="shared" si="19"/>
        <v/>
      </c>
    </row>
    <row r="435" spans="4:6" x14ac:dyDescent="0.25">
      <c r="D435" s="5">
        <f t="shared" si="18"/>
        <v>0</v>
      </c>
      <c r="E435" s="5" t="str">
        <f t="shared" si="20"/>
        <v/>
      </c>
      <c r="F435" s="11" t="str">
        <f t="shared" si="19"/>
        <v/>
      </c>
    </row>
    <row r="436" spans="4:6" x14ac:dyDescent="0.25">
      <c r="D436" s="5">
        <f t="shared" si="18"/>
        <v>0</v>
      </c>
      <c r="E436" s="5" t="str">
        <f t="shared" si="20"/>
        <v/>
      </c>
      <c r="F436" s="11" t="str">
        <f t="shared" si="19"/>
        <v/>
      </c>
    </row>
    <row r="437" spans="4:6" x14ac:dyDescent="0.25">
      <c r="D437" s="5">
        <f t="shared" si="18"/>
        <v>0</v>
      </c>
      <c r="E437" s="5" t="str">
        <f t="shared" si="20"/>
        <v/>
      </c>
      <c r="F437" s="11" t="str">
        <f t="shared" si="19"/>
        <v/>
      </c>
    </row>
    <row r="438" spans="4:6" x14ac:dyDescent="0.25">
      <c r="D438" s="5">
        <f t="shared" si="18"/>
        <v>0</v>
      </c>
      <c r="E438" s="5" t="str">
        <f t="shared" si="20"/>
        <v/>
      </c>
      <c r="F438" s="11" t="str">
        <f t="shared" si="19"/>
        <v/>
      </c>
    </row>
    <row r="439" spans="4:6" x14ac:dyDescent="0.25">
      <c r="D439" s="5">
        <f t="shared" si="18"/>
        <v>0</v>
      </c>
      <c r="E439" s="5" t="str">
        <f t="shared" si="20"/>
        <v/>
      </c>
      <c r="F439" s="11" t="str">
        <f t="shared" si="19"/>
        <v/>
      </c>
    </row>
    <row r="440" spans="4:6" x14ac:dyDescent="0.25">
      <c r="D440" s="5">
        <f t="shared" si="18"/>
        <v>0</v>
      </c>
      <c r="E440" s="5" t="str">
        <f t="shared" si="20"/>
        <v/>
      </c>
      <c r="F440" s="11" t="str">
        <f t="shared" si="19"/>
        <v/>
      </c>
    </row>
    <row r="441" spans="4:6" x14ac:dyDescent="0.25">
      <c r="D441" s="5">
        <f t="shared" si="18"/>
        <v>0</v>
      </c>
      <c r="E441" s="5" t="str">
        <f t="shared" si="20"/>
        <v/>
      </c>
      <c r="F441" s="11" t="str">
        <f t="shared" si="19"/>
        <v/>
      </c>
    </row>
    <row r="442" spans="4:6" x14ac:dyDescent="0.25">
      <c r="D442" s="5">
        <f t="shared" si="18"/>
        <v>0</v>
      </c>
      <c r="E442" s="5" t="str">
        <f t="shared" si="20"/>
        <v/>
      </c>
      <c r="F442" s="11" t="str">
        <f t="shared" si="19"/>
        <v/>
      </c>
    </row>
    <row r="443" spans="4:6" x14ac:dyDescent="0.25">
      <c r="D443" s="5">
        <f t="shared" si="18"/>
        <v>0</v>
      </c>
      <c r="E443" s="5" t="str">
        <f t="shared" si="20"/>
        <v/>
      </c>
      <c r="F443" s="11" t="str">
        <f t="shared" si="19"/>
        <v/>
      </c>
    </row>
    <row r="444" spans="4:6" x14ac:dyDescent="0.25">
      <c r="D444" s="5">
        <f t="shared" si="18"/>
        <v>0</v>
      </c>
      <c r="E444" s="5" t="str">
        <f t="shared" si="20"/>
        <v/>
      </c>
      <c r="F444" s="11" t="str">
        <f t="shared" si="19"/>
        <v/>
      </c>
    </row>
    <row r="445" spans="4:6" x14ac:dyDescent="0.25">
      <c r="D445" s="5">
        <f t="shared" si="18"/>
        <v>0</v>
      </c>
      <c r="E445" s="5" t="str">
        <f t="shared" si="20"/>
        <v/>
      </c>
      <c r="F445" s="11" t="str">
        <f t="shared" si="19"/>
        <v/>
      </c>
    </row>
    <row r="446" spans="4:6" x14ac:dyDescent="0.25">
      <c r="D446" s="5">
        <f t="shared" si="18"/>
        <v>0</v>
      </c>
      <c r="E446" s="5" t="str">
        <f t="shared" si="20"/>
        <v/>
      </c>
      <c r="F446" s="11" t="str">
        <f t="shared" si="19"/>
        <v/>
      </c>
    </row>
    <row r="447" spans="4:6" x14ac:dyDescent="0.25">
      <c r="D447" s="5">
        <f t="shared" si="18"/>
        <v>0</v>
      </c>
      <c r="E447" s="5" t="str">
        <f t="shared" si="20"/>
        <v/>
      </c>
      <c r="F447" s="11" t="str">
        <f t="shared" si="19"/>
        <v/>
      </c>
    </row>
    <row r="448" spans="4:6" x14ac:dyDescent="0.25">
      <c r="D448" s="5">
        <f t="shared" si="18"/>
        <v>0</v>
      </c>
      <c r="E448" s="5" t="str">
        <f t="shared" si="20"/>
        <v/>
      </c>
      <c r="F448" s="11" t="str">
        <f t="shared" si="19"/>
        <v/>
      </c>
    </row>
    <row r="449" spans="4:6" x14ac:dyDescent="0.25">
      <c r="D449" s="5">
        <f t="shared" si="18"/>
        <v>0</v>
      </c>
      <c r="E449" s="5" t="str">
        <f t="shared" si="20"/>
        <v/>
      </c>
      <c r="F449" s="11" t="str">
        <f t="shared" si="19"/>
        <v/>
      </c>
    </row>
    <row r="450" spans="4:6" x14ac:dyDescent="0.25">
      <c r="D450" s="5">
        <f t="shared" ref="D450:D513" si="21">SUM(
IF(G450="",0,_xlfn.XLOOKUP(_xlfn.CONCAT(G450," - ",A450),production_rates_outpost_resources,production_rates_production_rates,0)),
IF(H450="",0,_xlfn.XLOOKUP(_xlfn.CONCAT(H450," - ",A450),production_rates_outpost_resources,production_rates_production_rates,0)),
IF(I450="",0,_xlfn.XLOOKUP(_xlfn.CONCAT(I450," - ",A450),production_rates_outpost_resources,production_rates_production_rates,0)),
IF(J450="",0,_xlfn.XLOOKUP(_xlfn.CONCAT(J450," - ",A450),production_rates_outpost_resources,production_rates_production_rates,0)),
IF(K450="",0,_xlfn.XLOOKUP(_xlfn.CONCAT(K450," - ",A450),production_rates_outpost_resources,production_rates_production_rates,0)),
IF(L450="",0,_xlfn.XLOOKUP(_xlfn.CONCAT(L450," - ",A450),production_rates_outpost_resources,production_rates_production_rates,0)),
IF(M450="",0,_xlfn.XLOOKUP(_xlfn.CONCAT(M450," - ",A450),production_rates_outpost_resources,production_rates_production_rates,0)))</f>
        <v>0</v>
      </c>
      <c r="E450" s="5" t="str">
        <f t="shared" si="20"/>
        <v/>
      </c>
      <c r="F450" s="11" t="str">
        <f t="shared" ref="F450:F513" si="22">IF(D450=0,"",D450/C450/VLOOKUP($B450,target_rates_table,2,FALSE))</f>
        <v/>
      </c>
    </row>
    <row r="451" spans="4:6" x14ac:dyDescent="0.25">
      <c r="D451" s="5">
        <f t="shared" si="21"/>
        <v>0</v>
      </c>
      <c r="E451" s="5" t="str">
        <f t="shared" ref="E451:E514" si="23">IF(D451=0,"",D451/C451)</f>
        <v/>
      </c>
      <c r="F451" s="11" t="str">
        <f t="shared" si="22"/>
        <v/>
      </c>
    </row>
    <row r="452" spans="4:6" x14ac:dyDescent="0.25">
      <c r="D452" s="5">
        <f t="shared" si="21"/>
        <v>0</v>
      </c>
      <c r="E452" s="5" t="str">
        <f t="shared" si="23"/>
        <v/>
      </c>
      <c r="F452" s="11" t="str">
        <f t="shared" si="22"/>
        <v/>
      </c>
    </row>
    <row r="453" spans="4:6" x14ac:dyDescent="0.25">
      <c r="D453" s="5">
        <f t="shared" si="21"/>
        <v>0</v>
      </c>
      <c r="E453" s="5" t="str">
        <f t="shared" si="23"/>
        <v/>
      </c>
      <c r="F453" s="11" t="str">
        <f t="shared" si="22"/>
        <v/>
      </c>
    </row>
    <row r="454" spans="4:6" x14ac:dyDescent="0.25">
      <c r="D454" s="5">
        <f t="shared" si="21"/>
        <v>0</v>
      </c>
      <c r="E454" s="5" t="str">
        <f t="shared" si="23"/>
        <v/>
      </c>
      <c r="F454" s="11" t="str">
        <f t="shared" si="22"/>
        <v/>
      </c>
    </row>
    <row r="455" spans="4:6" x14ac:dyDescent="0.25">
      <c r="D455" s="5">
        <f t="shared" si="21"/>
        <v>0</v>
      </c>
      <c r="E455" s="5" t="str">
        <f t="shared" si="23"/>
        <v/>
      </c>
      <c r="F455" s="11" t="str">
        <f t="shared" si="22"/>
        <v/>
      </c>
    </row>
    <row r="456" spans="4:6" x14ac:dyDescent="0.25">
      <c r="D456" s="5">
        <f t="shared" si="21"/>
        <v>0</v>
      </c>
      <c r="E456" s="5" t="str">
        <f t="shared" si="23"/>
        <v/>
      </c>
      <c r="F456" s="11" t="str">
        <f t="shared" si="22"/>
        <v/>
      </c>
    </row>
    <row r="457" spans="4:6" x14ac:dyDescent="0.25">
      <c r="D457" s="5">
        <f t="shared" si="21"/>
        <v>0</v>
      </c>
      <c r="E457" s="5" t="str">
        <f t="shared" si="23"/>
        <v/>
      </c>
      <c r="F457" s="11" t="str">
        <f t="shared" si="22"/>
        <v/>
      </c>
    </row>
    <row r="458" spans="4:6" x14ac:dyDescent="0.25">
      <c r="D458" s="5">
        <f t="shared" si="21"/>
        <v>0</v>
      </c>
      <c r="E458" s="5" t="str">
        <f t="shared" si="23"/>
        <v/>
      </c>
      <c r="F458" s="11" t="str">
        <f t="shared" si="22"/>
        <v/>
      </c>
    </row>
    <row r="459" spans="4:6" x14ac:dyDescent="0.25">
      <c r="D459" s="5">
        <f t="shared" si="21"/>
        <v>0</v>
      </c>
      <c r="E459" s="5" t="str">
        <f t="shared" si="23"/>
        <v/>
      </c>
      <c r="F459" s="11" t="str">
        <f t="shared" si="22"/>
        <v/>
      </c>
    </row>
    <row r="460" spans="4:6" x14ac:dyDescent="0.25">
      <c r="D460" s="5">
        <f t="shared" si="21"/>
        <v>0</v>
      </c>
      <c r="E460" s="5" t="str">
        <f t="shared" si="23"/>
        <v/>
      </c>
      <c r="F460" s="11" t="str">
        <f t="shared" si="22"/>
        <v/>
      </c>
    </row>
    <row r="461" spans="4:6" x14ac:dyDescent="0.25">
      <c r="D461" s="5">
        <f t="shared" si="21"/>
        <v>0</v>
      </c>
      <c r="E461" s="5" t="str">
        <f t="shared" si="23"/>
        <v/>
      </c>
      <c r="F461" s="11" t="str">
        <f t="shared" si="22"/>
        <v/>
      </c>
    </row>
    <row r="462" spans="4:6" x14ac:dyDescent="0.25">
      <c r="D462" s="5">
        <f t="shared" si="21"/>
        <v>0</v>
      </c>
      <c r="E462" s="5" t="str">
        <f t="shared" si="23"/>
        <v/>
      </c>
      <c r="F462" s="11" t="str">
        <f t="shared" si="22"/>
        <v/>
      </c>
    </row>
    <row r="463" spans="4:6" x14ac:dyDescent="0.25">
      <c r="D463" s="5">
        <f t="shared" si="21"/>
        <v>0</v>
      </c>
      <c r="E463" s="5" t="str">
        <f t="shared" si="23"/>
        <v/>
      </c>
      <c r="F463" s="11" t="str">
        <f t="shared" si="22"/>
        <v/>
      </c>
    </row>
    <row r="464" spans="4:6" x14ac:dyDescent="0.25">
      <c r="D464" s="5">
        <f t="shared" si="21"/>
        <v>0</v>
      </c>
      <c r="E464" s="5" t="str">
        <f t="shared" si="23"/>
        <v/>
      </c>
      <c r="F464" s="11" t="str">
        <f t="shared" si="22"/>
        <v/>
      </c>
    </row>
    <row r="465" spans="4:6" x14ac:dyDescent="0.25">
      <c r="D465" s="5">
        <f t="shared" si="21"/>
        <v>0</v>
      </c>
      <c r="E465" s="5" t="str">
        <f t="shared" si="23"/>
        <v/>
      </c>
      <c r="F465" s="11" t="str">
        <f t="shared" si="22"/>
        <v/>
      </c>
    </row>
    <row r="466" spans="4:6" x14ac:dyDescent="0.25">
      <c r="D466" s="5">
        <f t="shared" si="21"/>
        <v>0</v>
      </c>
      <c r="E466" s="5" t="str">
        <f t="shared" si="23"/>
        <v/>
      </c>
      <c r="F466" s="11" t="str">
        <f t="shared" si="22"/>
        <v/>
      </c>
    </row>
    <row r="467" spans="4:6" x14ac:dyDescent="0.25">
      <c r="D467" s="5">
        <f t="shared" si="21"/>
        <v>0</v>
      </c>
      <c r="E467" s="5" t="str">
        <f t="shared" si="23"/>
        <v/>
      </c>
      <c r="F467" s="11" t="str">
        <f t="shared" si="22"/>
        <v/>
      </c>
    </row>
    <row r="468" spans="4:6" x14ac:dyDescent="0.25">
      <c r="D468" s="5">
        <f t="shared" si="21"/>
        <v>0</v>
      </c>
      <c r="E468" s="5" t="str">
        <f t="shared" si="23"/>
        <v/>
      </c>
      <c r="F468" s="11" t="str">
        <f t="shared" si="22"/>
        <v/>
      </c>
    </row>
    <row r="469" spans="4:6" x14ac:dyDescent="0.25">
      <c r="D469" s="5">
        <f t="shared" si="21"/>
        <v>0</v>
      </c>
      <c r="E469" s="5" t="str">
        <f t="shared" si="23"/>
        <v/>
      </c>
      <c r="F469" s="11" t="str">
        <f t="shared" si="22"/>
        <v/>
      </c>
    </row>
    <row r="470" spans="4:6" x14ac:dyDescent="0.25">
      <c r="D470" s="5">
        <f t="shared" si="21"/>
        <v>0</v>
      </c>
      <c r="E470" s="5" t="str">
        <f t="shared" si="23"/>
        <v/>
      </c>
      <c r="F470" s="11" t="str">
        <f t="shared" si="22"/>
        <v/>
      </c>
    </row>
    <row r="471" spans="4:6" x14ac:dyDescent="0.25">
      <c r="D471" s="5">
        <f t="shared" si="21"/>
        <v>0</v>
      </c>
      <c r="E471" s="5" t="str">
        <f t="shared" si="23"/>
        <v/>
      </c>
      <c r="F471" s="11" t="str">
        <f t="shared" si="22"/>
        <v/>
      </c>
    </row>
    <row r="472" spans="4:6" x14ac:dyDescent="0.25">
      <c r="D472" s="5">
        <f t="shared" si="21"/>
        <v>0</v>
      </c>
      <c r="E472" s="5" t="str">
        <f t="shared" si="23"/>
        <v/>
      </c>
      <c r="F472" s="11" t="str">
        <f t="shared" si="22"/>
        <v/>
      </c>
    </row>
    <row r="473" spans="4:6" x14ac:dyDescent="0.25">
      <c r="D473" s="5">
        <f t="shared" si="21"/>
        <v>0</v>
      </c>
      <c r="E473" s="5" t="str">
        <f t="shared" si="23"/>
        <v/>
      </c>
      <c r="F473" s="11" t="str">
        <f t="shared" si="22"/>
        <v/>
      </c>
    </row>
    <row r="474" spans="4:6" x14ac:dyDescent="0.25">
      <c r="D474" s="5">
        <f t="shared" si="21"/>
        <v>0</v>
      </c>
      <c r="E474" s="5" t="str">
        <f t="shared" si="23"/>
        <v/>
      </c>
      <c r="F474" s="11" t="str">
        <f t="shared" si="22"/>
        <v/>
      </c>
    </row>
    <row r="475" spans="4:6" x14ac:dyDescent="0.25">
      <c r="D475" s="5">
        <f t="shared" si="21"/>
        <v>0</v>
      </c>
      <c r="E475" s="5" t="str">
        <f t="shared" si="23"/>
        <v/>
      </c>
      <c r="F475" s="11" t="str">
        <f t="shared" si="22"/>
        <v/>
      </c>
    </row>
    <row r="476" spans="4:6" x14ac:dyDescent="0.25">
      <c r="D476" s="5">
        <f t="shared" si="21"/>
        <v>0</v>
      </c>
      <c r="E476" s="5" t="str">
        <f t="shared" si="23"/>
        <v/>
      </c>
      <c r="F476" s="11" t="str">
        <f t="shared" si="22"/>
        <v/>
      </c>
    </row>
    <row r="477" spans="4:6" x14ac:dyDescent="0.25">
      <c r="D477" s="5">
        <f t="shared" si="21"/>
        <v>0</v>
      </c>
      <c r="E477" s="5" t="str">
        <f t="shared" si="23"/>
        <v/>
      </c>
      <c r="F477" s="11" t="str">
        <f t="shared" si="22"/>
        <v/>
      </c>
    </row>
    <row r="478" spans="4:6" x14ac:dyDescent="0.25">
      <c r="D478" s="5">
        <f t="shared" si="21"/>
        <v>0</v>
      </c>
      <c r="E478" s="5" t="str">
        <f t="shared" si="23"/>
        <v/>
      </c>
      <c r="F478" s="11" t="str">
        <f t="shared" si="22"/>
        <v/>
      </c>
    </row>
    <row r="479" spans="4:6" x14ac:dyDescent="0.25">
      <c r="D479" s="5">
        <f t="shared" si="21"/>
        <v>0</v>
      </c>
      <c r="E479" s="5" t="str">
        <f t="shared" si="23"/>
        <v/>
      </c>
      <c r="F479" s="11" t="str">
        <f t="shared" si="22"/>
        <v/>
      </c>
    </row>
    <row r="480" spans="4:6" x14ac:dyDescent="0.25">
      <c r="D480" s="5">
        <f t="shared" si="21"/>
        <v>0</v>
      </c>
      <c r="E480" s="5" t="str">
        <f t="shared" si="23"/>
        <v/>
      </c>
      <c r="F480" s="11" t="str">
        <f t="shared" si="22"/>
        <v/>
      </c>
    </row>
    <row r="481" spans="4:6" x14ac:dyDescent="0.25">
      <c r="D481" s="5">
        <f t="shared" si="21"/>
        <v>0</v>
      </c>
      <c r="E481" s="5" t="str">
        <f t="shared" si="23"/>
        <v/>
      </c>
      <c r="F481" s="11" t="str">
        <f t="shared" si="22"/>
        <v/>
      </c>
    </row>
    <row r="482" spans="4:6" x14ac:dyDescent="0.25">
      <c r="D482" s="5">
        <f t="shared" si="21"/>
        <v>0</v>
      </c>
      <c r="E482" s="5" t="str">
        <f t="shared" si="23"/>
        <v/>
      </c>
      <c r="F482" s="11" t="str">
        <f t="shared" si="22"/>
        <v/>
      </c>
    </row>
    <row r="483" spans="4:6" x14ac:dyDescent="0.25">
      <c r="D483" s="5">
        <f t="shared" si="21"/>
        <v>0</v>
      </c>
      <c r="E483" s="5" t="str">
        <f t="shared" si="23"/>
        <v/>
      </c>
      <c r="F483" s="11" t="str">
        <f t="shared" si="22"/>
        <v/>
      </c>
    </row>
    <row r="484" spans="4:6" x14ac:dyDescent="0.25">
      <c r="D484" s="5">
        <f t="shared" si="21"/>
        <v>0</v>
      </c>
      <c r="E484" s="5" t="str">
        <f t="shared" si="23"/>
        <v/>
      </c>
      <c r="F484" s="11" t="str">
        <f t="shared" si="22"/>
        <v/>
      </c>
    </row>
    <row r="485" spans="4:6" x14ac:dyDescent="0.25">
      <c r="D485" s="5">
        <f t="shared" si="21"/>
        <v>0</v>
      </c>
      <c r="E485" s="5" t="str">
        <f t="shared" si="23"/>
        <v/>
      </c>
      <c r="F485" s="11" t="str">
        <f t="shared" si="22"/>
        <v/>
      </c>
    </row>
    <row r="486" spans="4:6" x14ac:dyDescent="0.25">
      <c r="D486" s="5">
        <f t="shared" si="21"/>
        <v>0</v>
      </c>
      <c r="E486" s="5" t="str">
        <f t="shared" si="23"/>
        <v/>
      </c>
      <c r="F486" s="11" t="str">
        <f t="shared" si="22"/>
        <v/>
      </c>
    </row>
    <row r="487" spans="4:6" x14ac:dyDescent="0.25">
      <c r="D487" s="5">
        <f t="shared" si="21"/>
        <v>0</v>
      </c>
      <c r="E487" s="5" t="str">
        <f t="shared" si="23"/>
        <v/>
      </c>
      <c r="F487" s="11" t="str">
        <f t="shared" si="22"/>
        <v/>
      </c>
    </row>
    <row r="488" spans="4:6" x14ac:dyDescent="0.25">
      <c r="D488" s="5">
        <f t="shared" si="21"/>
        <v>0</v>
      </c>
      <c r="E488" s="5" t="str">
        <f t="shared" si="23"/>
        <v/>
      </c>
      <c r="F488" s="11" t="str">
        <f t="shared" si="22"/>
        <v/>
      </c>
    </row>
    <row r="489" spans="4:6" x14ac:dyDescent="0.25">
      <c r="D489" s="5">
        <f t="shared" si="21"/>
        <v>0</v>
      </c>
      <c r="E489" s="5" t="str">
        <f t="shared" si="23"/>
        <v/>
      </c>
      <c r="F489" s="11" t="str">
        <f t="shared" si="22"/>
        <v/>
      </c>
    </row>
    <row r="490" spans="4:6" x14ac:dyDescent="0.25">
      <c r="D490" s="5">
        <f t="shared" si="21"/>
        <v>0</v>
      </c>
      <c r="E490" s="5" t="str">
        <f t="shared" si="23"/>
        <v/>
      </c>
      <c r="F490" s="11" t="str">
        <f t="shared" si="22"/>
        <v/>
      </c>
    </row>
    <row r="491" spans="4:6" x14ac:dyDescent="0.25">
      <c r="D491" s="5">
        <f t="shared" si="21"/>
        <v>0</v>
      </c>
      <c r="E491" s="5" t="str">
        <f t="shared" si="23"/>
        <v/>
      </c>
      <c r="F491" s="11" t="str">
        <f t="shared" si="22"/>
        <v/>
      </c>
    </row>
    <row r="492" spans="4:6" x14ac:dyDescent="0.25">
      <c r="D492" s="5">
        <f t="shared" si="21"/>
        <v>0</v>
      </c>
      <c r="E492" s="5" t="str">
        <f t="shared" si="23"/>
        <v/>
      </c>
      <c r="F492" s="11" t="str">
        <f t="shared" si="22"/>
        <v/>
      </c>
    </row>
    <row r="493" spans="4:6" x14ac:dyDescent="0.25">
      <c r="D493" s="5">
        <f t="shared" si="21"/>
        <v>0</v>
      </c>
      <c r="E493" s="5" t="str">
        <f t="shared" si="23"/>
        <v/>
      </c>
      <c r="F493" s="11" t="str">
        <f t="shared" si="22"/>
        <v/>
      </c>
    </row>
    <row r="494" spans="4:6" x14ac:dyDescent="0.25">
      <c r="D494" s="5">
        <f t="shared" si="21"/>
        <v>0</v>
      </c>
      <c r="E494" s="5" t="str">
        <f t="shared" si="23"/>
        <v/>
      </c>
      <c r="F494" s="11" t="str">
        <f t="shared" si="22"/>
        <v/>
      </c>
    </row>
    <row r="495" spans="4:6" x14ac:dyDescent="0.25">
      <c r="D495" s="5">
        <f t="shared" si="21"/>
        <v>0</v>
      </c>
      <c r="E495" s="5" t="str">
        <f t="shared" si="23"/>
        <v/>
      </c>
      <c r="F495" s="11" t="str">
        <f t="shared" si="22"/>
        <v/>
      </c>
    </row>
    <row r="496" spans="4:6" x14ac:dyDescent="0.25">
      <c r="D496" s="5">
        <f t="shared" si="21"/>
        <v>0</v>
      </c>
      <c r="E496" s="5" t="str">
        <f t="shared" si="23"/>
        <v/>
      </c>
      <c r="F496" s="11" t="str">
        <f t="shared" si="22"/>
        <v/>
      </c>
    </row>
    <row r="497" spans="4:6" x14ac:dyDescent="0.25">
      <c r="D497" s="5">
        <f t="shared" si="21"/>
        <v>0</v>
      </c>
      <c r="E497" s="5" t="str">
        <f t="shared" si="23"/>
        <v/>
      </c>
      <c r="F497" s="11" t="str">
        <f t="shared" si="22"/>
        <v/>
      </c>
    </row>
    <row r="498" spans="4:6" x14ac:dyDescent="0.25">
      <c r="D498" s="5">
        <f t="shared" si="21"/>
        <v>0</v>
      </c>
      <c r="E498" s="5" t="str">
        <f t="shared" si="23"/>
        <v/>
      </c>
      <c r="F498" s="11" t="str">
        <f t="shared" si="22"/>
        <v/>
      </c>
    </row>
    <row r="499" spans="4:6" x14ac:dyDescent="0.25">
      <c r="D499" s="5">
        <f t="shared" si="21"/>
        <v>0</v>
      </c>
      <c r="E499" s="5" t="str">
        <f t="shared" si="23"/>
        <v/>
      </c>
      <c r="F499" s="11" t="str">
        <f t="shared" si="22"/>
        <v/>
      </c>
    </row>
    <row r="500" spans="4:6" x14ac:dyDescent="0.25">
      <c r="D500" s="5">
        <f t="shared" si="21"/>
        <v>0</v>
      </c>
      <c r="E500" s="5" t="str">
        <f t="shared" si="23"/>
        <v/>
      </c>
      <c r="F500" s="11" t="str">
        <f t="shared" si="22"/>
        <v/>
      </c>
    </row>
    <row r="501" spans="4:6" x14ac:dyDescent="0.25">
      <c r="D501" s="5">
        <f t="shared" si="21"/>
        <v>0</v>
      </c>
      <c r="E501" s="5" t="str">
        <f t="shared" si="23"/>
        <v/>
      </c>
      <c r="F501" s="11" t="str">
        <f t="shared" si="22"/>
        <v/>
      </c>
    </row>
    <row r="502" spans="4:6" x14ac:dyDescent="0.25">
      <c r="D502" s="5">
        <f t="shared" si="21"/>
        <v>0</v>
      </c>
      <c r="E502" s="5" t="str">
        <f t="shared" si="23"/>
        <v/>
      </c>
      <c r="F502" s="11" t="str">
        <f t="shared" si="22"/>
        <v/>
      </c>
    </row>
    <row r="503" spans="4:6" x14ac:dyDescent="0.25">
      <c r="D503" s="5">
        <f t="shared" si="21"/>
        <v>0</v>
      </c>
      <c r="E503" s="5" t="str">
        <f t="shared" si="23"/>
        <v/>
      </c>
      <c r="F503" s="11" t="str">
        <f t="shared" si="22"/>
        <v/>
      </c>
    </row>
    <row r="504" spans="4:6" x14ac:dyDescent="0.25">
      <c r="D504" s="5">
        <f t="shared" si="21"/>
        <v>0</v>
      </c>
      <c r="E504" s="5" t="str">
        <f t="shared" si="23"/>
        <v/>
      </c>
      <c r="F504" s="11" t="str">
        <f t="shared" si="22"/>
        <v/>
      </c>
    </row>
    <row r="505" spans="4:6" x14ac:dyDescent="0.25">
      <c r="D505" s="5">
        <f t="shared" si="21"/>
        <v>0</v>
      </c>
      <c r="E505" s="5" t="str">
        <f t="shared" si="23"/>
        <v/>
      </c>
      <c r="F505" s="11" t="str">
        <f t="shared" si="22"/>
        <v/>
      </c>
    </row>
    <row r="506" spans="4:6" x14ac:dyDescent="0.25">
      <c r="D506" s="5">
        <f t="shared" si="21"/>
        <v>0</v>
      </c>
      <c r="E506" s="5" t="str">
        <f t="shared" si="23"/>
        <v/>
      </c>
      <c r="F506" s="11" t="str">
        <f t="shared" si="22"/>
        <v/>
      </c>
    </row>
    <row r="507" spans="4:6" x14ac:dyDescent="0.25">
      <c r="D507" s="5">
        <f t="shared" si="21"/>
        <v>0</v>
      </c>
      <c r="E507" s="5" t="str">
        <f t="shared" si="23"/>
        <v/>
      </c>
      <c r="F507" s="11" t="str">
        <f t="shared" si="22"/>
        <v/>
      </c>
    </row>
    <row r="508" spans="4:6" x14ac:dyDescent="0.25">
      <c r="D508" s="5">
        <f t="shared" si="21"/>
        <v>0</v>
      </c>
      <c r="E508" s="5" t="str">
        <f t="shared" si="23"/>
        <v/>
      </c>
      <c r="F508" s="11" t="str">
        <f t="shared" si="22"/>
        <v/>
      </c>
    </row>
    <row r="509" spans="4:6" x14ac:dyDescent="0.25">
      <c r="D509" s="5">
        <f t="shared" si="21"/>
        <v>0</v>
      </c>
      <c r="E509" s="5" t="str">
        <f t="shared" si="23"/>
        <v/>
      </c>
      <c r="F509" s="11" t="str">
        <f t="shared" si="22"/>
        <v/>
      </c>
    </row>
    <row r="510" spans="4:6" x14ac:dyDescent="0.25">
      <c r="D510" s="5">
        <f t="shared" si="21"/>
        <v>0</v>
      </c>
      <c r="E510" s="5" t="str">
        <f t="shared" si="23"/>
        <v/>
      </c>
      <c r="F510" s="11" t="str">
        <f t="shared" si="22"/>
        <v/>
      </c>
    </row>
    <row r="511" spans="4:6" x14ac:dyDescent="0.25">
      <c r="D511" s="5">
        <f t="shared" si="21"/>
        <v>0</v>
      </c>
      <c r="E511" s="5" t="str">
        <f t="shared" si="23"/>
        <v/>
      </c>
      <c r="F511" s="11" t="str">
        <f t="shared" si="22"/>
        <v/>
      </c>
    </row>
    <row r="512" spans="4:6" x14ac:dyDescent="0.25">
      <c r="D512" s="5">
        <f t="shared" si="21"/>
        <v>0</v>
      </c>
      <c r="E512" s="5" t="str">
        <f t="shared" si="23"/>
        <v/>
      </c>
      <c r="F512" s="11" t="str">
        <f t="shared" si="22"/>
        <v/>
      </c>
    </row>
    <row r="513" spans="4:6" x14ac:dyDescent="0.25">
      <c r="D513" s="5">
        <f t="shared" si="21"/>
        <v>0</v>
      </c>
      <c r="E513" s="5" t="str">
        <f t="shared" si="23"/>
        <v/>
      </c>
      <c r="F513" s="11" t="str">
        <f t="shared" si="22"/>
        <v/>
      </c>
    </row>
    <row r="514" spans="4:6" x14ac:dyDescent="0.25">
      <c r="D514" s="5">
        <f t="shared" ref="D514:D577" si="24">SUM(
IF(G514="",0,_xlfn.XLOOKUP(_xlfn.CONCAT(G514," - ",A514),production_rates_outpost_resources,production_rates_production_rates,0)),
IF(H514="",0,_xlfn.XLOOKUP(_xlfn.CONCAT(H514," - ",A514),production_rates_outpost_resources,production_rates_production_rates,0)),
IF(I514="",0,_xlfn.XLOOKUP(_xlfn.CONCAT(I514," - ",A514),production_rates_outpost_resources,production_rates_production_rates,0)),
IF(J514="",0,_xlfn.XLOOKUP(_xlfn.CONCAT(J514," - ",A514),production_rates_outpost_resources,production_rates_production_rates,0)),
IF(K514="",0,_xlfn.XLOOKUP(_xlfn.CONCAT(K514," - ",A514),production_rates_outpost_resources,production_rates_production_rates,0)),
IF(L514="",0,_xlfn.XLOOKUP(_xlfn.CONCAT(L514," - ",A514),production_rates_outpost_resources,production_rates_production_rates,0)),
IF(M514="",0,_xlfn.XLOOKUP(_xlfn.CONCAT(M514," - ",A514),production_rates_outpost_resources,production_rates_production_rates,0)))</f>
        <v>0</v>
      </c>
      <c r="E514" s="5" t="str">
        <f t="shared" si="23"/>
        <v/>
      </c>
      <c r="F514" s="11" t="str">
        <f t="shared" ref="F514:F577" si="25">IF(D514=0,"",D514/C514/VLOOKUP($B514,target_rates_table,2,FALSE))</f>
        <v/>
      </c>
    </row>
    <row r="515" spans="4:6" x14ac:dyDescent="0.25">
      <c r="D515" s="5">
        <f t="shared" si="24"/>
        <v>0</v>
      </c>
      <c r="E515" s="5" t="str">
        <f t="shared" ref="E515:E578" si="26">IF(D515=0,"",D515/C515)</f>
        <v/>
      </c>
      <c r="F515" s="11" t="str">
        <f t="shared" si="25"/>
        <v/>
      </c>
    </row>
    <row r="516" spans="4:6" x14ac:dyDescent="0.25">
      <c r="D516" s="5">
        <f t="shared" si="24"/>
        <v>0</v>
      </c>
      <c r="E516" s="5" t="str">
        <f t="shared" si="26"/>
        <v/>
      </c>
      <c r="F516" s="11" t="str">
        <f t="shared" si="25"/>
        <v/>
      </c>
    </row>
    <row r="517" spans="4:6" x14ac:dyDescent="0.25">
      <c r="D517" s="5">
        <f t="shared" si="24"/>
        <v>0</v>
      </c>
      <c r="E517" s="5" t="str">
        <f t="shared" si="26"/>
        <v/>
      </c>
      <c r="F517" s="11" t="str">
        <f t="shared" si="25"/>
        <v/>
      </c>
    </row>
    <row r="518" spans="4:6" x14ac:dyDescent="0.25">
      <c r="D518" s="5">
        <f t="shared" si="24"/>
        <v>0</v>
      </c>
      <c r="E518" s="5" t="str">
        <f t="shared" si="26"/>
        <v/>
      </c>
      <c r="F518" s="11" t="str">
        <f t="shared" si="25"/>
        <v/>
      </c>
    </row>
    <row r="519" spans="4:6" x14ac:dyDescent="0.25">
      <c r="D519" s="5">
        <f t="shared" si="24"/>
        <v>0</v>
      </c>
      <c r="E519" s="5" t="str">
        <f t="shared" si="26"/>
        <v/>
      </c>
      <c r="F519" s="11" t="str">
        <f t="shared" si="25"/>
        <v/>
      </c>
    </row>
    <row r="520" spans="4:6" x14ac:dyDescent="0.25">
      <c r="D520" s="5">
        <f t="shared" si="24"/>
        <v>0</v>
      </c>
      <c r="E520" s="5" t="str">
        <f t="shared" si="26"/>
        <v/>
      </c>
      <c r="F520" s="11" t="str">
        <f t="shared" si="25"/>
        <v/>
      </c>
    </row>
    <row r="521" spans="4:6" x14ac:dyDescent="0.25">
      <c r="D521" s="5">
        <f t="shared" si="24"/>
        <v>0</v>
      </c>
      <c r="E521" s="5" t="str">
        <f t="shared" si="26"/>
        <v/>
      </c>
      <c r="F521" s="11" t="str">
        <f t="shared" si="25"/>
        <v/>
      </c>
    </row>
    <row r="522" spans="4:6" x14ac:dyDescent="0.25">
      <c r="D522" s="5">
        <f t="shared" si="24"/>
        <v>0</v>
      </c>
      <c r="E522" s="5" t="str">
        <f t="shared" si="26"/>
        <v/>
      </c>
      <c r="F522" s="11" t="str">
        <f t="shared" si="25"/>
        <v/>
      </c>
    </row>
    <row r="523" spans="4:6" x14ac:dyDescent="0.25">
      <c r="D523" s="5">
        <f t="shared" si="24"/>
        <v>0</v>
      </c>
      <c r="E523" s="5" t="str">
        <f t="shared" si="26"/>
        <v/>
      </c>
      <c r="F523" s="11" t="str">
        <f t="shared" si="25"/>
        <v/>
      </c>
    </row>
    <row r="524" spans="4:6" x14ac:dyDescent="0.25">
      <c r="D524" s="5">
        <f t="shared" si="24"/>
        <v>0</v>
      </c>
      <c r="E524" s="5" t="str">
        <f t="shared" si="26"/>
        <v/>
      </c>
      <c r="F524" s="11" t="str">
        <f t="shared" si="25"/>
        <v/>
      </c>
    </row>
    <row r="525" spans="4:6" x14ac:dyDescent="0.25">
      <c r="D525" s="5">
        <f t="shared" si="24"/>
        <v>0</v>
      </c>
      <c r="E525" s="5" t="str">
        <f t="shared" si="26"/>
        <v/>
      </c>
      <c r="F525" s="11" t="str">
        <f t="shared" si="25"/>
        <v/>
      </c>
    </row>
    <row r="526" spans="4:6" x14ac:dyDescent="0.25">
      <c r="D526" s="5">
        <f t="shared" si="24"/>
        <v>0</v>
      </c>
      <c r="E526" s="5" t="str">
        <f t="shared" si="26"/>
        <v/>
      </c>
      <c r="F526" s="11" t="str">
        <f t="shared" si="25"/>
        <v/>
      </c>
    </row>
    <row r="527" spans="4:6" x14ac:dyDescent="0.25">
      <c r="D527" s="5">
        <f t="shared" si="24"/>
        <v>0</v>
      </c>
      <c r="E527" s="5" t="str">
        <f t="shared" si="26"/>
        <v/>
      </c>
      <c r="F527" s="11" t="str">
        <f t="shared" si="25"/>
        <v/>
      </c>
    </row>
    <row r="528" spans="4:6" x14ac:dyDescent="0.25">
      <c r="D528" s="5">
        <f t="shared" si="24"/>
        <v>0</v>
      </c>
      <c r="E528" s="5" t="str">
        <f t="shared" si="26"/>
        <v/>
      </c>
      <c r="F528" s="11" t="str">
        <f t="shared" si="25"/>
        <v/>
      </c>
    </row>
    <row r="529" spans="4:6" x14ac:dyDescent="0.25">
      <c r="D529" s="5">
        <f t="shared" si="24"/>
        <v>0</v>
      </c>
      <c r="E529" s="5" t="str">
        <f t="shared" si="26"/>
        <v/>
      </c>
      <c r="F529" s="11" t="str">
        <f t="shared" si="25"/>
        <v/>
      </c>
    </row>
    <row r="530" spans="4:6" x14ac:dyDescent="0.25">
      <c r="D530" s="5">
        <f t="shared" si="24"/>
        <v>0</v>
      </c>
      <c r="E530" s="5" t="str">
        <f t="shared" si="26"/>
        <v/>
      </c>
      <c r="F530" s="11" t="str">
        <f t="shared" si="25"/>
        <v/>
      </c>
    </row>
    <row r="531" spans="4:6" x14ac:dyDescent="0.25">
      <c r="D531" s="5">
        <f t="shared" si="24"/>
        <v>0</v>
      </c>
      <c r="E531" s="5" t="str">
        <f t="shared" si="26"/>
        <v/>
      </c>
      <c r="F531" s="11" t="str">
        <f t="shared" si="25"/>
        <v/>
      </c>
    </row>
    <row r="532" spans="4:6" x14ac:dyDescent="0.25">
      <c r="D532" s="5">
        <f t="shared" si="24"/>
        <v>0</v>
      </c>
      <c r="E532" s="5" t="str">
        <f t="shared" si="26"/>
        <v/>
      </c>
      <c r="F532" s="11" t="str">
        <f t="shared" si="25"/>
        <v/>
      </c>
    </row>
    <row r="533" spans="4:6" x14ac:dyDescent="0.25">
      <c r="D533" s="5">
        <f t="shared" si="24"/>
        <v>0</v>
      </c>
      <c r="E533" s="5" t="str">
        <f t="shared" si="26"/>
        <v/>
      </c>
      <c r="F533" s="11" t="str">
        <f t="shared" si="25"/>
        <v/>
      </c>
    </row>
    <row r="534" spans="4:6" x14ac:dyDescent="0.25">
      <c r="D534" s="5">
        <f t="shared" si="24"/>
        <v>0</v>
      </c>
      <c r="E534" s="5" t="str">
        <f t="shared" si="26"/>
        <v/>
      </c>
      <c r="F534" s="11" t="str">
        <f t="shared" si="25"/>
        <v/>
      </c>
    </row>
    <row r="535" spans="4:6" x14ac:dyDescent="0.25">
      <c r="D535" s="5">
        <f t="shared" si="24"/>
        <v>0</v>
      </c>
      <c r="E535" s="5" t="str">
        <f t="shared" si="26"/>
        <v/>
      </c>
      <c r="F535" s="11" t="str">
        <f t="shared" si="25"/>
        <v/>
      </c>
    </row>
    <row r="536" spans="4:6" x14ac:dyDescent="0.25">
      <c r="D536" s="5">
        <f t="shared" si="24"/>
        <v>0</v>
      </c>
      <c r="E536" s="5" t="str">
        <f t="shared" si="26"/>
        <v/>
      </c>
      <c r="F536" s="11" t="str">
        <f t="shared" si="25"/>
        <v/>
      </c>
    </row>
    <row r="537" spans="4:6" x14ac:dyDescent="0.25">
      <c r="D537" s="5">
        <f t="shared" si="24"/>
        <v>0</v>
      </c>
      <c r="E537" s="5" t="str">
        <f t="shared" si="26"/>
        <v/>
      </c>
      <c r="F537" s="11" t="str">
        <f t="shared" si="25"/>
        <v/>
      </c>
    </row>
    <row r="538" spans="4:6" x14ac:dyDescent="0.25">
      <c r="D538" s="5">
        <f t="shared" si="24"/>
        <v>0</v>
      </c>
      <c r="E538" s="5" t="str">
        <f t="shared" si="26"/>
        <v/>
      </c>
      <c r="F538" s="11" t="str">
        <f t="shared" si="25"/>
        <v/>
      </c>
    </row>
    <row r="539" spans="4:6" x14ac:dyDescent="0.25">
      <c r="D539" s="5">
        <f t="shared" si="24"/>
        <v>0</v>
      </c>
      <c r="E539" s="5" t="str">
        <f t="shared" si="26"/>
        <v/>
      </c>
      <c r="F539" s="11" t="str">
        <f t="shared" si="25"/>
        <v/>
      </c>
    </row>
    <row r="540" spans="4:6" x14ac:dyDescent="0.25">
      <c r="D540" s="5">
        <f t="shared" si="24"/>
        <v>0</v>
      </c>
      <c r="E540" s="5" t="str">
        <f t="shared" si="26"/>
        <v/>
      </c>
      <c r="F540" s="11" t="str">
        <f t="shared" si="25"/>
        <v/>
      </c>
    </row>
    <row r="541" spans="4:6" x14ac:dyDescent="0.25">
      <c r="D541" s="5">
        <f t="shared" si="24"/>
        <v>0</v>
      </c>
      <c r="E541" s="5" t="str">
        <f t="shared" si="26"/>
        <v/>
      </c>
      <c r="F541" s="11" t="str">
        <f t="shared" si="25"/>
        <v/>
      </c>
    </row>
    <row r="542" spans="4:6" x14ac:dyDescent="0.25">
      <c r="D542" s="5">
        <f t="shared" si="24"/>
        <v>0</v>
      </c>
      <c r="E542" s="5" t="str">
        <f t="shared" si="26"/>
        <v/>
      </c>
      <c r="F542" s="11" t="str">
        <f t="shared" si="25"/>
        <v/>
      </c>
    </row>
    <row r="543" spans="4:6" x14ac:dyDescent="0.25">
      <c r="D543" s="5">
        <f t="shared" si="24"/>
        <v>0</v>
      </c>
      <c r="E543" s="5" t="str">
        <f t="shared" si="26"/>
        <v/>
      </c>
      <c r="F543" s="11" t="str">
        <f t="shared" si="25"/>
        <v/>
      </c>
    </row>
    <row r="544" spans="4:6" x14ac:dyDescent="0.25">
      <c r="D544" s="5">
        <f t="shared" si="24"/>
        <v>0</v>
      </c>
      <c r="E544" s="5" t="str">
        <f t="shared" si="26"/>
        <v/>
      </c>
      <c r="F544" s="11" t="str">
        <f t="shared" si="25"/>
        <v/>
      </c>
    </row>
    <row r="545" spans="4:6" x14ac:dyDescent="0.25">
      <c r="D545" s="5">
        <f t="shared" si="24"/>
        <v>0</v>
      </c>
      <c r="E545" s="5" t="str">
        <f t="shared" si="26"/>
        <v/>
      </c>
      <c r="F545" s="11" t="str">
        <f t="shared" si="25"/>
        <v/>
      </c>
    </row>
    <row r="546" spans="4:6" x14ac:dyDescent="0.25">
      <c r="D546" s="5">
        <f t="shared" si="24"/>
        <v>0</v>
      </c>
      <c r="E546" s="5" t="str">
        <f t="shared" si="26"/>
        <v/>
      </c>
      <c r="F546" s="11" t="str">
        <f t="shared" si="25"/>
        <v/>
      </c>
    </row>
    <row r="547" spans="4:6" x14ac:dyDescent="0.25">
      <c r="D547" s="5">
        <f t="shared" si="24"/>
        <v>0</v>
      </c>
      <c r="E547" s="5" t="str">
        <f t="shared" si="26"/>
        <v/>
      </c>
      <c r="F547" s="11" t="str">
        <f t="shared" si="25"/>
        <v/>
      </c>
    </row>
    <row r="548" spans="4:6" x14ac:dyDescent="0.25">
      <c r="D548" s="5">
        <f t="shared" si="24"/>
        <v>0</v>
      </c>
      <c r="E548" s="5" t="str">
        <f t="shared" si="26"/>
        <v/>
      </c>
      <c r="F548" s="11" t="str">
        <f t="shared" si="25"/>
        <v/>
      </c>
    </row>
    <row r="549" spans="4:6" x14ac:dyDescent="0.25">
      <c r="D549" s="5">
        <f t="shared" si="24"/>
        <v>0</v>
      </c>
      <c r="E549" s="5" t="str">
        <f t="shared" si="26"/>
        <v/>
      </c>
      <c r="F549" s="11" t="str">
        <f t="shared" si="25"/>
        <v/>
      </c>
    </row>
    <row r="550" spans="4:6" x14ac:dyDescent="0.25">
      <c r="D550" s="5">
        <f t="shared" si="24"/>
        <v>0</v>
      </c>
      <c r="E550" s="5" t="str">
        <f t="shared" si="26"/>
        <v/>
      </c>
      <c r="F550" s="11" t="str">
        <f t="shared" si="25"/>
        <v/>
      </c>
    </row>
    <row r="551" spans="4:6" x14ac:dyDescent="0.25">
      <c r="D551" s="5">
        <f t="shared" si="24"/>
        <v>0</v>
      </c>
      <c r="E551" s="5" t="str">
        <f t="shared" si="26"/>
        <v/>
      </c>
      <c r="F551" s="11" t="str">
        <f t="shared" si="25"/>
        <v/>
      </c>
    </row>
    <row r="552" spans="4:6" x14ac:dyDescent="0.25">
      <c r="D552" s="5">
        <f t="shared" si="24"/>
        <v>0</v>
      </c>
      <c r="E552" s="5" t="str">
        <f t="shared" si="26"/>
        <v/>
      </c>
      <c r="F552" s="11" t="str">
        <f t="shared" si="25"/>
        <v/>
      </c>
    </row>
    <row r="553" spans="4:6" x14ac:dyDescent="0.25">
      <c r="D553" s="5">
        <f t="shared" si="24"/>
        <v>0</v>
      </c>
      <c r="E553" s="5" t="str">
        <f t="shared" si="26"/>
        <v/>
      </c>
      <c r="F553" s="11" t="str">
        <f t="shared" si="25"/>
        <v/>
      </c>
    </row>
    <row r="554" spans="4:6" x14ac:dyDescent="0.25">
      <c r="D554" s="5">
        <f t="shared" si="24"/>
        <v>0</v>
      </c>
      <c r="E554" s="5" t="str">
        <f t="shared" si="26"/>
        <v/>
      </c>
      <c r="F554" s="11" t="str">
        <f t="shared" si="25"/>
        <v/>
      </c>
    </row>
    <row r="555" spans="4:6" x14ac:dyDescent="0.25">
      <c r="D555" s="5">
        <f t="shared" si="24"/>
        <v>0</v>
      </c>
      <c r="E555" s="5" t="str">
        <f t="shared" si="26"/>
        <v/>
      </c>
      <c r="F555" s="11" t="str">
        <f t="shared" si="25"/>
        <v/>
      </c>
    </row>
    <row r="556" spans="4:6" x14ac:dyDescent="0.25">
      <c r="D556" s="5">
        <f t="shared" si="24"/>
        <v>0</v>
      </c>
      <c r="E556" s="5" t="str">
        <f t="shared" si="26"/>
        <v/>
      </c>
      <c r="F556" s="11" t="str">
        <f t="shared" si="25"/>
        <v/>
      </c>
    </row>
    <row r="557" spans="4:6" x14ac:dyDescent="0.25">
      <c r="D557" s="5">
        <f t="shared" si="24"/>
        <v>0</v>
      </c>
      <c r="E557" s="5" t="str">
        <f t="shared" si="26"/>
        <v/>
      </c>
      <c r="F557" s="11" t="str">
        <f t="shared" si="25"/>
        <v/>
      </c>
    </row>
    <row r="558" spans="4:6" x14ac:dyDescent="0.25">
      <c r="D558" s="5">
        <f t="shared" si="24"/>
        <v>0</v>
      </c>
      <c r="E558" s="5" t="str">
        <f t="shared" si="26"/>
        <v/>
      </c>
      <c r="F558" s="11" t="str">
        <f t="shared" si="25"/>
        <v/>
      </c>
    </row>
    <row r="559" spans="4:6" x14ac:dyDescent="0.25">
      <c r="D559" s="5">
        <f t="shared" si="24"/>
        <v>0</v>
      </c>
      <c r="E559" s="5" t="str">
        <f t="shared" si="26"/>
        <v/>
      </c>
      <c r="F559" s="11" t="str">
        <f t="shared" si="25"/>
        <v/>
      </c>
    </row>
    <row r="560" spans="4:6" x14ac:dyDescent="0.25">
      <c r="D560" s="5">
        <f t="shared" si="24"/>
        <v>0</v>
      </c>
      <c r="E560" s="5" t="str">
        <f t="shared" si="26"/>
        <v/>
      </c>
      <c r="F560" s="11" t="str">
        <f t="shared" si="25"/>
        <v/>
      </c>
    </row>
    <row r="561" spans="4:6" x14ac:dyDescent="0.25">
      <c r="D561" s="5">
        <f t="shared" si="24"/>
        <v>0</v>
      </c>
      <c r="E561" s="5" t="str">
        <f t="shared" si="26"/>
        <v/>
      </c>
      <c r="F561" s="11" t="str">
        <f t="shared" si="25"/>
        <v/>
      </c>
    </row>
    <row r="562" spans="4:6" x14ac:dyDescent="0.25">
      <c r="D562" s="5">
        <f t="shared" si="24"/>
        <v>0</v>
      </c>
      <c r="E562" s="5" t="str">
        <f t="shared" si="26"/>
        <v/>
      </c>
      <c r="F562" s="11" t="str">
        <f t="shared" si="25"/>
        <v/>
      </c>
    </row>
    <row r="563" spans="4:6" x14ac:dyDescent="0.25">
      <c r="D563" s="5">
        <f t="shared" si="24"/>
        <v>0</v>
      </c>
      <c r="E563" s="5" t="str">
        <f t="shared" si="26"/>
        <v/>
      </c>
      <c r="F563" s="11" t="str">
        <f t="shared" si="25"/>
        <v/>
      </c>
    </row>
    <row r="564" spans="4:6" x14ac:dyDescent="0.25">
      <c r="D564" s="5">
        <f t="shared" si="24"/>
        <v>0</v>
      </c>
      <c r="E564" s="5" t="str">
        <f t="shared" si="26"/>
        <v/>
      </c>
      <c r="F564" s="11" t="str">
        <f t="shared" si="25"/>
        <v/>
      </c>
    </row>
    <row r="565" spans="4:6" x14ac:dyDescent="0.25">
      <c r="D565" s="5">
        <f t="shared" si="24"/>
        <v>0</v>
      </c>
      <c r="E565" s="5" t="str">
        <f t="shared" si="26"/>
        <v/>
      </c>
      <c r="F565" s="11" t="str">
        <f t="shared" si="25"/>
        <v/>
      </c>
    </row>
    <row r="566" spans="4:6" x14ac:dyDescent="0.25">
      <c r="D566" s="5">
        <f t="shared" si="24"/>
        <v>0</v>
      </c>
      <c r="E566" s="5" t="str">
        <f t="shared" si="26"/>
        <v/>
      </c>
      <c r="F566" s="11" t="str">
        <f t="shared" si="25"/>
        <v/>
      </c>
    </row>
    <row r="567" spans="4:6" x14ac:dyDescent="0.25">
      <c r="D567" s="5">
        <f t="shared" si="24"/>
        <v>0</v>
      </c>
      <c r="E567" s="5" t="str">
        <f t="shared" si="26"/>
        <v/>
      </c>
      <c r="F567" s="11" t="str">
        <f t="shared" si="25"/>
        <v/>
      </c>
    </row>
    <row r="568" spans="4:6" x14ac:dyDescent="0.25">
      <c r="D568" s="5">
        <f t="shared" si="24"/>
        <v>0</v>
      </c>
      <c r="E568" s="5" t="str">
        <f t="shared" si="26"/>
        <v/>
      </c>
      <c r="F568" s="11" t="str">
        <f t="shared" si="25"/>
        <v/>
      </c>
    </row>
    <row r="569" spans="4:6" x14ac:dyDescent="0.25">
      <c r="D569" s="5">
        <f t="shared" si="24"/>
        <v>0</v>
      </c>
      <c r="E569" s="5" t="str">
        <f t="shared" si="26"/>
        <v/>
      </c>
      <c r="F569" s="11" t="str">
        <f t="shared" si="25"/>
        <v/>
      </c>
    </row>
    <row r="570" spans="4:6" x14ac:dyDescent="0.25">
      <c r="D570" s="5">
        <f t="shared" si="24"/>
        <v>0</v>
      </c>
      <c r="E570" s="5" t="str">
        <f t="shared" si="26"/>
        <v/>
      </c>
      <c r="F570" s="11" t="str">
        <f t="shared" si="25"/>
        <v/>
      </c>
    </row>
    <row r="571" spans="4:6" x14ac:dyDescent="0.25">
      <c r="D571" s="5">
        <f t="shared" si="24"/>
        <v>0</v>
      </c>
      <c r="E571" s="5" t="str">
        <f t="shared" si="26"/>
        <v/>
      </c>
      <c r="F571" s="11" t="str">
        <f t="shared" si="25"/>
        <v/>
      </c>
    </row>
    <row r="572" spans="4:6" x14ac:dyDescent="0.25">
      <c r="D572" s="5">
        <f t="shared" si="24"/>
        <v>0</v>
      </c>
      <c r="E572" s="5" t="str">
        <f t="shared" si="26"/>
        <v/>
      </c>
      <c r="F572" s="11" t="str">
        <f t="shared" si="25"/>
        <v/>
      </c>
    </row>
    <row r="573" spans="4:6" x14ac:dyDescent="0.25">
      <c r="D573" s="5">
        <f t="shared" si="24"/>
        <v>0</v>
      </c>
      <c r="E573" s="5" t="str">
        <f t="shared" si="26"/>
        <v/>
      </c>
      <c r="F573" s="11" t="str">
        <f t="shared" si="25"/>
        <v/>
      </c>
    </row>
    <row r="574" spans="4:6" x14ac:dyDescent="0.25">
      <c r="D574" s="5">
        <f t="shared" si="24"/>
        <v>0</v>
      </c>
      <c r="E574" s="5" t="str">
        <f t="shared" si="26"/>
        <v/>
      </c>
      <c r="F574" s="11" t="str">
        <f t="shared" si="25"/>
        <v/>
      </c>
    </row>
    <row r="575" spans="4:6" x14ac:dyDescent="0.25">
      <c r="D575" s="5">
        <f t="shared" si="24"/>
        <v>0</v>
      </c>
      <c r="E575" s="5" t="str">
        <f t="shared" si="26"/>
        <v/>
      </c>
      <c r="F575" s="11" t="str">
        <f t="shared" si="25"/>
        <v/>
      </c>
    </row>
    <row r="576" spans="4:6" x14ac:dyDescent="0.25">
      <c r="D576" s="5">
        <f t="shared" si="24"/>
        <v>0</v>
      </c>
      <c r="E576" s="5" t="str">
        <f t="shared" si="26"/>
        <v/>
      </c>
      <c r="F576" s="11" t="str">
        <f t="shared" si="25"/>
        <v/>
      </c>
    </row>
    <row r="577" spans="4:6" x14ac:dyDescent="0.25">
      <c r="D577" s="5">
        <f t="shared" si="24"/>
        <v>0</v>
      </c>
      <c r="E577" s="5" t="str">
        <f t="shared" si="26"/>
        <v/>
      </c>
      <c r="F577" s="11" t="str">
        <f t="shared" si="25"/>
        <v/>
      </c>
    </row>
    <row r="578" spans="4:6" x14ac:dyDescent="0.25">
      <c r="D578" s="5">
        <f t="shared" ref="D578:D641" si="27">SUM(
IF(G578="",0,_xlfn.XLOOKUP(_xlfn.CONCAT(G578," - ",A578),production_rates_outpost_resources,production_rates_production_rates,0)),
IF(H578="",0,_xlfn.XLOOKUP(_xlfn.CONCAT(H578," - ",A578),production_rates_outpost_resources,production_rates_production_rates,0)),
IF(I578="",0,_xlfn.XLOOKUP(_xlfn.CONCAT(I578," - ",A578),production_rates_outpost_resources,production_rates_production_rates,0)),
IF(J578="",0,_xlfn.XLOOKUP(_xlfn.CONCAT(J578," - ",A578),production_rates_outpost_resources,production_rates_production_rates,0)),
IF(K578="",0,_xlfn.XLOOKUP(_xlfn.CONCAT(K578," - ",A578),production_rates_outpost_resources,production_rates_production_rates,0)),
IF(L578="",0,_xlfn.XLOOKUP(_xlfn.CONCAT(L578," - ",A578),production_rates_outpost_resources,production_rates_production_rates,0)),
IF(M578="",0,_xlfn.XLOOKUP(_xlfn.CONCAT(M578," - ",A578),production_rates_outpost_resources,production_rates_production_rates,0)))</f>
        <v>0</v>
      </c>
      <c r="E578" s="5" t="str">
        <f t="shared" si="26"/>
        <v/>
      </c>
      <c r="F578" s="11" t="str">
        <f t="shared" ref="F578:F641" si="28">IF(D578=0,"",D578/C578/VLOOKUP($B578,target_rates_table,2,FALSE))</f>
        <v/>
      </c>
    </row>
    <row r="579" spans="4:6" x14ac:dyDescent="0.25">
      <c r="D579" s="5">
        <f t="shared" si="27"/>
        <v>0</v>
      </c>
      <c r="E579" s="5" t="str">
        <f t="shared" ref="E579:E642" si="29">IF(D579=0,"",D579/C579)</f>
        <v/>
      </c>
      <c r="F579" s="11" t="str">
        <f t="shared" si="28"/>
        <v/>
      </c>
    </row>
    <row r="580" spans="4:6" x14ac:dyDescent="0.25">
      <c r="D580" s="5">
        <f t="shared" si="27"/>
        <v>0</v>
      </c>
      <c r="E580" s="5" t="str">
        <f t="shared" si="29"/>
        <v/>
      </c>
      <c r="F580" s="11" t="str">
        <f t="shared" si="28"/>
        <v/>
      </c>
    </row>
    <row r="581" spans="4:6" x14ac:dyDescent="0.25">
      <c r="D581" s="5">
        <f t="shared" si="27"/>
        <v>0</v>
      </c>
      <c r="E581" s="5" t="str">
        <f t="shared" si="29"/>
        <v/>
      </c>
      <c r="F581" s="11" t="str">
        <f t="shared" si="28"/>
        <v/>
      </c>
    </row>
    <row r="582" spans="4:6" x14ac:dyDescent="0.25">
      <c r="D582" s="5">
        <f t="shared" si="27"/>
        <v>0</v>
      </c>
      <c r="E582" s="5" t="str">
        <f t="shared" si="29"/>
        <v/>
      </c>
      <c r="F582" s="11" t="str">
        <f t="shared" si="28"/>
        <v/>
      </c>
    </row>
    <row r="583" spans="4:6" x14ac:dyDescent="0.25">
      <c r="D583" s="5">
        <f t="shared" si="27"/>
        <v>0</v>
      </c>
      <c r="E583" s="5" t="str">
        <f t="shared" si="29"/>
        <v/>
      </c>
      <c r="F583" s="11" t="str">
        <f t="shared" si="28"/>
        <v/>
      </c>
    </row>
    <row r="584" spans="4:6" x14ac:dyDescent="0.25">
      <c r="D584" s="5">
        <f t="shared" si="27"/>
        <v>0</v>
      </c>
      <c r="E584" s="5" t="str">
        <f t="shared" si="29"/>
        <v/>
      </c>
      <c r="F584" s="11" t="str">
        <f t="shared" si="28"/>
        <v/>
      </c>
    </row>
    <row r="585" spans="4:6" x14ac:dyDescent="0.25">
      <c r="D585" s="5">
        <f t="shared" si="27"/>
        <v>0</v>
      </c>
      <c r="E585" s="5" t="str">
        <f t="shared" si="29"/>
        <v/>
      </c>
      <c r="F585" s="11" t="str">
        <f t="shared" si="28"/>
        <v/>
      </c>
    </row>
    <row r="586" spans="4:6" x14ac:dyDescent="0.25">
      <c r="D586" s="5">
        <f t="shared" si="27"/>
        <v>0</v>
      </c>
      <c r="E586" s="5" t="str">
        <f t="shared" si="29"/>
        <v/>
      </c>
      <c r="F586" s="11" t="str">
        <f t="shared" si="28"/>
        <v/>
      </c>
    </row>
    <row r="587" spans="4:6" x14ac:dyDescent="0.25">
      <c r="D587" s="5">
        <f t="shared" si="27"/>
        <v>0</v>
      </c>
      <c r="E587" s="5" t="str">
        <f t="shared" si="29"/>
        <v/>
      </c>
      <c r="F587" s="11" t="str">
        <f t="shared" si="28"/>
        <v/>
      </c>
    </row>
    <row r="588" spans="4:6" x14ac:dyDescent="0.25">
      <c r="D588" s="5">
        <f t="shared" si="27"/>
        <v>0</v>
      </c>
      <c r="E588" s="5" t="str">
        <f t="shared" si="29"/>
        <v/>
      </c>
      <c r="F588" s="11" t="str">
        <f t="shared" si="28"/>
        <v/>
      </c>
    </row>
    <row r="589" spans="4:6" x14ac:dyDescent="0.25">
      <c r="D589" s="5">
        <f t="shared" si="27"/>
        <v>0</v>
      </c>
      <c r="E589" s="5" t="str">
        <f t="shared" si="29"/>
        <v/>
      </c>
      <c r="F589" s="11" t="str">
        <f t="shared" si="28"/>
        <v/>
      </c>
    </row>
    <row r="590" spans="4:6" x14ac:dyDescent="0.25">
      <c r="D590" s="5">
        <f t="shared" si="27"/>
        <v>0</v>
      </c>
      <c r="E590" s="5" t="str">
        <f t="shared" si="29"/>
        <v/>
      </c>
      <c r="F590" s="11" t="str">
        <f t="shared" si="28"/>
        <v/>
      </c>
    </row>
    <row r="591" spans="4:6" x14ac:dyDescent="0.25">
      <c r="D591" s="5">
        <f t="shared" si="27"/>
        <v>0</v>
      </c>
      <c r="E591" s="5" t="str">
        <f t="shared" si="29"/>
        <v/>
      </c>
      <c r="F591" s="11" t="str">
        <f t="shared" si="28"/>
        <v/>
      </c>
    </row>
    <row r="592" spans="4:6" x14ac:dyDescent="0.25">
      <c r="D592" s="5">
        <f t="shared" si="27"/>
        <v>0</v>
      </c>
      <c r="E592" s="5" t="str">
        <f t="shared" si="29"/>
        <v/>
      </c>
      <c r="F592" s="11" t="str">
        <f t="shared" si="28"/>
        <v/>
      </c>
    </row>
    <row r="593" spans="4:6" x14ac:dyDescent="0.25">
      <c r="D593" s="5">
        <f t="shared" si="27"/>
        <v>0</v>
      </c>
      <c r="E593" s="5" t="str">
        <f t="shared" si="29"/>
        <v/>
      </c>
      <c r="F593" s="11" t="str">
        <f t="shared" si="28"/>
        <v/>
      </c>
    </row>
    <row r="594" spans="4:6" x14ac:dyDescent="0.25">
      <c r="D594" s="5">
        <f t="shared" si="27"/>
        <v>0</v>
      </c>
      <c r="E594" s="5" t="str">
        <f t="shared" si="29"/>
        <v/>
      </c>
      <c r="F594" s="11" t="str">
        <f t="shared" si="28"/>
        <v/>
      </c>
    </row>
    <row r="595" spans="4:6" x14ac:dyDescent="0.25">
      <c r="D595" s="5">
        <f t="shared" si="27"/>
        <v>0</v>
      </c>
      <c r="E595" s="5" t="str">
        <f t="shared" si="29"/>
        <v/>
      </c>
      <c r="F595" s="11" t="str">
        <f t="shared" si="28"/>
        <v/>
      </c>
    </row>
    <row r="596" spans="4:6" x14ac:dyDescent="0.25">
      <c r="D596" s="5">
        <f t="shared" si="27"/>
        <v>0</v>
      </c>
      <c r="E596" s="5" t="str">
        <f t="shared" si="29"/>
        <v/>
      </c>
      <c r="F596" s="11" t="str">
        <f t="shared" si="28"/>
        <v/>
      </c>
    </row>
    <row r="597" spans="4:6" x14ac:dyDescent="0.25">
      <c r="D597" s="5">
        <f t="shared" si="27"/>
        <v>0</v>
      </c>
      <c r="E597" s="5" t="str">
        <f t="shared" si="29"/>
        <v/>
      </c>
      <c r="F597" s="11" t="str">
        <f t="shared" si="28"/>
        <v/>
      </c>
    </row>
    <row r="598" spans="4:6" x14ac:dyDescent="0.25">
      <c r="D598" s="5">
        <f t="shared" si="27"/>
        <v>0</v>
      </c>
      <c r="E598" s="5" t="str">
        <f t="shared" si="29"/>
        <v/>
      </c>
      <c r="F598" s="11" t="str">
        <f t="shared" si="28"/>
        <v/>
      </c>
    </row>
    <row r="599" spans="4:6" x14ac:dyDescent="0.25">
      <c r="D599" s="5">
        <f t="shared" si="27"/>
        <v>0</v>
      </c>
      <c r="E599" s="5" t="str">
        <f t="shared" si="29"/>
        <v/>
      </c>
      <c r="F599" s="11" t="str">
        <f t="shared" si="28"/>
        <v/>
      </c>
    </row>
    <row r="600" spans="4:6" x14ac:dyDescent="0.25">
      <c r="D600" s="5">
        <f t="shared" si="27"/>
        <v>0</v>
      </c>
      <c r="E600" s="5" t="str">
        <f t="shared" si="29"/>
        <v/>
      </c>
      <c r="F600" s="11" t="str">
        <f t="shared" si="28"/>
        <v/>
      </c>
    </row>
    <row r="601" spans="4:6" x14ac:dyDescent="0.25">
      <c r="D601" s="5">
        <f t="shared" si="27"/>
        <v>0</v>
      </c>
      <c r="E601" s="5" t="str">
        <f t="shared" si="29"/>
        <v/>
      </c>
      <c r="F601" s="11" t="str">
        <f t="shared" si="28"/>
        <v/>
      </c>
    </row>
    <row r="602" spans="4:6" x14ac:dyDescent="0.25">
      <c r="D602" s="5">
        <f t="shared" si="27"/>
        <v>0</v>
      </c>
      <c r="E602" s="5" t="str">
        <f t="shared" si="29"/>
        <v/>
      </c>
      <c r="F602" s="11" t="str">
        <f t="shared" si="28"/>
        <v/>
      </c>
    </row>
    <row r="603" spans="4:6" x14ac:dyDescent="0.25">
      <c r="D603" s="5">
        <f t="shared" si="27"/>
        <v>0</v>
      </c>
      <c r="E603" s="5" t="str">
        <f t="shared" si="29"/>
        <v/>
      </c>
      <c r="F603" s="11" t="str">
        <f t="shared" si="28"/>
        <v/>
      </c>
    </row>
    <row r="604" spans="4:6" x14ac:dyDescent="0.25">
      <c r="D604" s="5">
        <f t="shared" si="27"/>
        <v>0</v>
      </c>
      <c r="E604" s="5" t="str">
        <f t="shared" si="29"/>
        <v/>
      </c>
      <c r="F604" s="11" t="str">
        <f t="shared" si="28"/>
        <v/>
      </c>
    </row>
    <row r="605" spans="4:6" x14ac:dyDescent="0.25">
      <c r="D605" s="5">
        <f t="shared" si="27"/>
        <v>0</v>
      </c>
      <c r="E605" s="5" t="str">
        <f t="shared" si="29"/>
        <v/>
      </c>
      <c r="F605" s="11" t="str">
        <f t="shared" si="28"/>
        <v/>
      </c>
    </row>
    <row r="606" spans="4:6" x14ac:dyDescent="0.25">
      <c r="D606" s="5">
        <f t="shared" si="27"/>
        <v>0</v>
      </c>
      <c r="E606" s="5" t="str">
        <f t="shared" si="29"/>
        <v/>
      </c>
      <c r="F606" s="11" t="str">
        <f t="shared" si="28"/>
        <v/>
      </c>
    </row>
    <row r="607" spans="4:6" x14ac:dyDescent="0.25">
      <c r="D607" s="5">
        <f t="shared" si="27"/>
        <v>0</v>
      </c>
      <c r="E607" s="5" t="str">
        <f t="shared" si="29"/>
        <v/>
      </c>
      <c r="F607" s="11" t="str">
        <f t="shared" si="28"/>
        <v/>
      </c>
    </row>
    <row r="608" spans="4:6" x14ac:dyDescent="0.25">
      <c r="D608" s="5">
        <f t="shared" si="27"/>
        <v>0</v>
      </c>
      <c r="E608" s="5" t="str">
        <f t="shared" si="29"/>
        <v/>
      </c>
      <c r="F608" s="11" t="str">
        <f t="shared" si="28"/>
        <v/>
      </c>
    </row>
    <row r="609" spans="4:6" x14ac:dyDescent="0.25">
      <c r="D609" s="5">
        <f t="shared" si="27"/>
        <v>0</v>
      </c>
      <c r="E609" s="5" t="str">
        <f t="shared" si="29"/>
        <v/>
      </c>
      <c r="F609" s="11" t="str">
        <f t="shared" si="28"/>
        <v/>
      </c>
    </row>
    <row r="610" spans="4:6" x14ac:dyDescent="0.25">
      <c r="D610" s="5">
        <f t="shared" si="27"/>
        <v>0</v>
      </c>
      <c r="E610" s="5" t="str">
        <f t="shared" si="29"/>
        <v/>
      </c>
      <c r="F610" s="11" t="str">
        <f t="shared" si="28"/>
        <v/>
      </c>
    </row>
    <row r="611" spans="4:6" x14ac:dyDescent="0.25">
      <c r="D611" s="5">
        <f t="shared" si="27"/>
        <v>0</v>
      </c>
      <c r="E611" s="5" t="str">
        <f t="shared" si="29"/>
        <v/>
      </c>
      <c r="F611" s="11" t="str">
        <f t="shared" si="28"/>
        <v/>
      </c>
    </row>
    <row r="612" spans="4:6" x14ac:dyDescent="0.25">
      <c r="D612" s="5">
        <f t="shared" si="27"/>
        <v>0</v>
      </c>
      <c r="E612" s="5" t="str">
        <f t="shared" si="29"/>
        <v/>
      </c>
      <c r="F612" s="11" t="str">
        <f t="shared" si="28"/>
        <v/>
      </c>
    </row>
    <row r="613" spans="4:6" x14ac:dyDescent="0.25">
      <c r="D613" s="5">
        <f t="shared" si="27"/>
        <v>0</v>
      </c>
      <c r="E613" s="5" t="str">
        <f t="shared" si="29"/>
        <v/>
      </c>
      <c r="F613" s="11" t="str">
        <f t="shared" si="28"/>
        <v/>
      </c>
    </row>
    <row r="614" spans="4:6" x14ac:dyDescent="0.25">
      <c r="D614" s="5">
        <f t="shared" si="27"/>
        <v>0</v>
      </c>
      <c r="E614" s="5" t="str">
        <f t="shared" si="29"/>
        <v/>
      </c>
      <c r="F614" s="11" t="str">
        <f t="shared" si="28"/>
        <v/>
      </c>
    </row>
    <row r="615" spans="4:6" x14ac:dyDescent="0.25">
      <c r="D615" s="5">
        <f t="shared" si="27"/>
        <v>0</v>
      </c>
      <c r="E615" s="5" t="str">
        <f t="shared" si="29"/>
        <v/>
      </c>
      <c r="F615" s="11" t="str">
        <f t="shared" si="28"/>
        <v/>
      </c>
    </row>
    <row r="616" spans="4:6" x14ac:dyDescent="0.25">
      <c r="D616" s="5">
        <f t="shared" si="27"/>
        <v>0</v>
      </c>
      <c r="E616" s="5" t="str">
        <f t="shared" si="29"/>
        <v/>
      </c>
      <c r="F616" s="11" t="str">
        <f t="shared" si="28"/>
        <v/>
      </c>
    </row>
    <row r="617" spans="4:6" x14ac:dyDescent="0.25">
      <c r="D617" s="5">
        <f t="shared" si="27"/>
        <v>0</v>
      </c>
      <c r="E617" s="5" t="str">
        <f t="shared" si="29"/>
        <v/>
      </c>
      <c r="F617" s="11" t="str">
        <f t="shared" si="28"/>
        <v/>
      </c>
    </row>
    <row r="618" spans="4:6" x14ac:dyDescent="0.25">
      <c r="D618" s="5">
        <f t="shared" si="27"/>
        <v>0</v>
      </c>
      <c r="E618" s="5" t="str">
        <f t="shared" si="29"/>
        <v/>
      </c>
      <c r="F618" s="11" t="str">
        <f t="shared" si="28"/>
        <v/>
      </c>
    </row>
    <row r="619" spans="4:6" x14ac:dyDescent="0.25">
      <c r="D619" s="5">
        <f t="shared" si="27"/>
        <v>0</v>
      </c>
      <c r="E619" s="5" t="str">
        <f t="shared" si="29"/>
        <v/>
      </c>
      <c r="F619" s="11" t="str">
        <f t="shared" si="28"/>
        <v/>
      </c>
    </row>
    <row r="620" spans="4:6" x14ac:dyDescent="0.25">
      <c r="D620" s="5">
        <f t="shared" si="27"/>
        <v>0</v>
      </c>
      <c r="E620" s="5" t="str">
        <f t="shared" si="29"/>
        <v/>
      </c>
      <c r="F620" s="11" t="str">
        <f t="shared" si="28"/>
        <v/>
      </c>
    </row>
    <row r="621" spans="4:6" x14ac:dyDescent="0.25">
      <c r="D621" s="5">
        <f t="shared" si="27"/>
        <v>0</v>
      </c>
      <c r="E621" s="5" t="str">
        <f t="shared" si="29"/>
        <v/>
      </c>
      <c r="F621" s="11" t="str">
        <f t="shared" si="28"/>
        <v/>
      </c>
    </row>
    <row r="622" spans="4:6" x14ac:dyDescent="0.25">
      <c r="D622" s="5">
        <f t="shared" si="27"/>
        <v>0</v>
      </c>
      <c r="E622" s="5" t="str">
        <f t="shared" si="29"/>
        <v/>
      </c>
      <c r="F622" s="11" t="str">
        <f t="shared" si="28"/>
        <v/>
      </c>
    </row>
    <row r="623" spans="4:6" x14ac:dyDescent="0.25">
      <c r="D623" s="5">
        <f t="shared" si="27"/>
        <v>0</v>
      </c>
      <c r="E623" s="5" t="str">
        <f t="shared" si="29"/>
        <v/>
      </c>
      <c r="F623" s="11" t="str">
        <f t="shared" si="28"/>
        <v/>
      </c>
    </row>
    <row r="624" spans="4:6" x14ac:dyDescent="0.25">
      <c r="D624" s="5">
        <f t="shared" si="27"/>
        <v>0</v>
      </c>
      <c r="E624" s="5" t="str">
        <f t="shared" si="29"/>
        <v/>
      </c>
      <c r="F624" s="11" t="str">
        <f t="shared" si="28"/>
        <v/>
      </c>
    </row>
    <row r="625" spans="4:6" x14ac:dyDescent="0.25">
      <c r="D625" s="5">
        <f t="shared" si="27"/>
        <v>0</v>
      </c>
      <c r="E625" s="5" t="str">
        <f t="shared" si="29"/>
        <v/>
      </c>
      <c r="F625" s="11" t="str">
        <f t="shared" si="28"/>
        <v/>
      </c>
    </row>
    <row r="626" spans="4:6" x14ac:dyDescent="0.25">
      <c r="D626" s="5">
        <f t="shared" si="27"/>
        <v>0</v>
      </c>
      <c r="E626" s="5" t="str">
        <f t="shared" si="29"/>
        <v/>
      </c>
      <c r="F626" s="11" t="str">
        <f t="shared" si="28"/>
        <v/>
      </c>
    </row>
    <row r="627" spans="4:6" x14ac:dyDescent="0.25">
      <c r="D627" s="5">
        <f t="shared" si="27"/>
        <v>0</v>
      </c>
      <c r="E627" s="5" t="str">
        <f t="shared" si="29"/>
        <v/>
      </c>
      <c r="F627" s="11" t="str">
        <f t="shared" si="28"/>
        <v/>
      </c>
    </row>
    <row r="628" spans="4:6" x14ac:dyDescent="0.25">
      <c r="D628" s="5">
        <f t="shared" si="27"/>
        <v>0</v>
      </c>
      <c r="E628" s="5" t="str">
        <f t="shared" si="29"/>
        <v/>
      </c>
      <c r="F628" s="11" t="str">
        <f t="shared" si="28"/>
        <v/>
      </c>
    </row>
    <row r="629" spans="4:6" x14ac:dyDescent="0.25">
      <c r="D629" s="5">
        <f t="shared" si="27"/>
        <v>0</v>
      </c>
      <c r="E629" s="5" t="str">
        <f t="shared" si="29"/>
        <v/>
      </c>
      <c r="F629" s="11" t="str">
        <f t="shared" si="28"/>
        <v/>
      </c>
    </row>
    <row r="630" spans="4:6" x14ac:dyDescent="0.25">
      <c r="D630" s="5">
        <f t="shared" si="27"/>
        <v>0</v>
      </c>
      <c r="E630" s="5" t="str">
        <f t="shared" si="29"/>
        <v/>
      </c>
      <c r="F630" s="11" t="str">
        <f t="shared" si="28"/>
        <v/>
      </c>
    </row>
    <row r="631" spans="4:6" x14ac:dyDescent="0.25">
      <c r="D631" s="5">
        <f t="shared" si="27"/>
        <v>0</v>
      </c>
      <c r="E631" s="5" t="str">
        <f t="shared" si="29"/>
        <v/>
      </c>
      <c r="F631" s="11" t="str">
        <f t="shared" si="28"/>
        <v/>
      </c>
    </row>
    <row r="632" spans="4:6" x14ac:dyDescent="0.25">
      <c r="D632" s="5">
        <f t="shared" si="27"/>
        <v>0</v>
      </c>
      <c r="E632" s="5" t="str">
        <f t="shared" si="29"/>
        <v/>
      </c>
      <c r="F632" s="11" t="str">
        <f t="shared" si="28"/>
        <v/>
      </c>
    </row>
    <row r="633" spans="4:6" x14ac:dyDescent="0.25">
      <c r="D633" s="5">
        <f t="shared" si="27"/>
        <v>0</v>
      </c>
      <c r="E633" s="5" t="str">
        <f t="shared" si="29"/>
        <v/>
      </c>
      <c r="F633" s="11" t="str">
        <f t="shared" si="28"/>
        <v/>
      </c>
    </row>
    <row r="634" spans="4:6" x14ac:dyDescent="0.25">
      <c r="D634" s="5">
        <f t="shared" si="27"/>
        <v>0</v>
      </c>
      <c r="E634" s="5" t="str">
        <f t="shared" si="29"/>
        <v/>
      </c>
      <c r="F634" s="11" t="str">
        <f t="shared" si="28"/>
        <v/>
      </c>
    </row>
    <row r="635" spans="4:6" x14ac:dyDescent="0.25">
      <c r="D635" s="5">
        <f t="shared" si="27"/>
        <v>0</v>
      </c>
      <c r="E635" s="5" t="str">
        <f t="shared" si="29"/>
        <v/>
      </c>
      <c r="F635" s="11" t="str">
        <f t="shared" si="28"/>
        <v/>
      </c>
    </row>
    <row r="636" spans="4:6" x14ac:dyDescent="0.25">
      <c r="D636" s="5">
        <f t="shared" si="27"/>
        <v>0</v>
      </c>
      <c r="E636" s="5" t="str">
        <f t="shared" si="29"/>
        <v/>
      </c>
      <c r="F636" s="11" t="str">
        <f t="shared" si="28"/>
        <v/>
      </c>
    </row>
    <row r="637" spans="4:6" x14ac:dyDescent="0.25">
      <c r="D637" s="5">
        <f t="shared" si="27"/>
        <v>0</v>
      </c>
      <c r="E637" s="5" t="str">
        <f t="shared" si="29"/>
        <v/>
      </c>
      <c r="F637" s="11" t="str">
        <f t="shared" si="28"/>
        <v/>
      </c>
    </row>
    <row r="638" spans="4:6" x14ac:dyDescent="0.25">
      <c r="D638" s="5">
        <f t="shared" si="27"/>
        <v>0</v>
      </c>
      <c r="E638" s="5" t="str">
        <f t="shared" si="29"/>
        <v/>
      </c>
      <c r="F638" s="11" t="str">
        <f t="shared" si="28"/>
        <v/>
      </c>
    </row>
    <row r="639" spans="4:6" x14ac:dyDescent="0.25">
      <c r="D639" s="5">
        <f t="shared" si="27"/>
        <v>0</v>
      </c>
      <c r="E639" s="5" t="str">
        <f t="shared" si="29"/>
        <v/>
      </c>
      <c r="F639" s="11" t="str">
        <f t="shared" si="28"/>
        <v/>
      </c>
    </row>
    <row r="640" spans="4:6" x14ac:dyDescent="0.25">
      <c r="D640" s="5">
        <f t="shared" si="27"/>
        <v>0</v>
      </c>
      <c r="E640" s="5" t="str">
        <f t="shared" si="29"/>
        <v/>
      </c>
      <c r="F640" s="11" t="str">
        <f t="shared" si="28"/>
        <v/>
      </c>
    </row>
    <row r="641" spans="4:6" x14ac:dyDescent="0.25">
      <c r="D641" s="5">
        <f t="shared" si="27"/>
        <v>0</v>
      </c>
      <c r="E641" s="5" t="str">
        <f t="shared" si="29"/>
        <v/>
      </c>
      <c r="F641" s="11" t="str">
        <f t="shared" si="28"/>
        <v/>
      </c>
    </row>
    <row r="642" spans="4:6" x14ac:dyDescent="0.25">
      <c r="D642" s="5">
        <f t="shared" ref="D642:D705" si="30">SUM(
IF(G642="",0,_xlfn.XLOOKUP(_xlfn.CONCAT(G642," - ",A642),production_rates_outpost_resources,production_rates_production_rates,0)),
IF(H642="",0,_xlfn.XLOOKUP(_xlfn.CONCAT(H642," - ",A642),production_rates_outpost_resources,production_rates_production_rates,0)),
IF(I642="",0,_xlfn.XLOOKUP(_xlfn.CONCAT(I642," - ",A642),production_rates_outpost_resources,production_rates_production_rates,0)),
IF(J642="",0,_xlfn.XLOOKUP(_xlfn.CONCAT(J642," - ",A642),production_rates_outpost_resources,production_rates_production_rates,0)),
IF(K642="",0,_xlfn.XLOOKUP(_xlfn.CONCAT(K642," - ",A642),production_rates_outpost_resources,production_rates_production_rates,0)),
IF(L642="",0,_xlfn.XLOOKUP(_xlfn.CONCAT(L642," - ",A642),production_rates_outpost_resources,production_rates_production_rates,0)),
IF(M642="",0,_xlfn.XLOOKUP(_xlfn.CONCAT(M642," - ",A642),production_rates_outpost_resources,production_rates_production_rates,0)))</f>
        <v>0</v>
      </c>
      <c r="E642" s="5" t="str">
        <f t="shared" si="29"/>
        <v/>
      </c>
      <c r="F642" s="11" t="str">
        <f t="shared" ref="F642:F705" si="31">IF(D642=0,"",D642/C642/VLOOKUP($B642,target_rates_table,2,FALSE))</f>
        <v/>
      </c>
    </row>
    <row r="643" spans="4:6" x14ac:dyDescent="0.25">
      <c r="D643" s="5">
        <f t="shared" si="30"/>
        <v>0</v>
      </c>
      <c r="E643" s="5" t="str">
        <f t="shared" ref="E643:E706" si="32">IF(D643=0,"",D643/C643)</f>
        <v/>
      </c>
      <c r="F643" s="11" t="str">
        <f t="shared" si="31"/>
        <v/>
      </c>
    </row>
    <row r="644" spans="4:6" x14ac:dyDescent="0.25">
      <c r="D644" s="5">
        <f t="shared" si="30"/>
        <v>0</v>
      </c>
      <c r="E644" s="5" t="str">
        <f t="shared" si="32"/>
        <v/>
      </c>
      <c r="F644" s="11" t="str">
        <f t="shared" si="31"/>
        <v/>
      </c>
    </row>
    <row r="645" spans="4:6" x14ac:dyDescent="0.25">
      <c r="D645" s="5">
        <f t="shared" si="30"/>
        <v>0</v>
      </c>
      <c r="E645" s="5" t="str">
        <f t="shared" si="32"/>
        <v/>
      </c>
      <c r="F645" s="11" t="str">
        <f t="shared" si="31"/>
        <v/>
      </c>
    </row>
    <row r="646" spans="4:6" x14ac:dyDescent="0.25">
      <c r="D646" s="5">
        <f t="shared" si="30"/>
        <v>0</v>
      </c>
      <c r="E646" s="5" t="str">
        <f t="shared" si="32"/>
        <v/>
      </c>
      <c r="F646" s="11" t="str">
        <f t="shared" si="31"/>
        <v/>
      </c>
    </row>
    <row r="647" spans="4:6" x14ac:dyDescent="0.25">
      <c r="D647" s="5">
        <f t="shared" si="30"/>
        <v>0</v>
      </c>
      <c r="E647" s="5" t="str">
        <f t="shared" si="32"/>
        <v/>
      </c>
      <c r="F647" s="11" t="str">
        <f t="shared" si="31"/>
        <v/>
      </c>
    </row>
    <row r="648" spans="4:6" x14ac:dyDescent="0.25">
      <c r="D648" s="5">
        <f t="shared" si="30"/>
        <v>0</v>
      </c>
      <c r="E648" s="5" t="str">
        <f t="shared" si="32"/>
        <v/>
      </c>
      <c r="F648" s="11" t="str">
        <f t="shared" si="31"/>
        <v/>
      </c>
    </row>
    <row r="649" spans="4:6" x14ac:dyDescent="0.25">
      <c r="D649" s="5">
        <f t="shared" si="30"/>
        <v>0</v>
      </c>
      <c r="E649" s="5" t="str">
        <f t="shared" si="32"/>
        <v/>
      </c>
      <c r="F649" s="11" t="str">
        <f t="shared" si="31"/>
        <v/>
      </c>
    </row>
    <row r="650" spans="4:6" x14ac:dyDescent="0.25">
      <c r="D650" s="5">
        <f t="shared" si="30"/>
        <v>0</v>
      </c>
      <c r="E650" s="5" t="str">
        <f t="shared" si="32"/>
        <v/>
      </c>
      <c r="F650" s="11" t="str">
        <f t="shared" si="31"/>
        <v/>
      </c>
    </row>
    <row r="651" spans="4:6" x14ac:dyDescent="0.25">
      <c r="D651" s="5">
        <f t="shared" si="30"/>
        <v>0</v>
      </c>
      <c r="E651" s="5" t="str">
        <f t="shared" si="32"/>
        <v/>
      </c>
      <c r="F651" s="11" t="str">
        <f t="shared" si="31"/>
        <v/>
      </c>
    </row>
    <row r="652" spans="4:6" x14ac:dyDescent="0.25">
      <c r="D652" s="5">
        <f t="shared" si="30"/>
        <v>0</v>
      </c>
      <c r="E652" s="5" t="str">
        <f t="shared" si="32"/>
        <v/>
      </c>
      <c r="F652" s="11" t="str">
        <f t="shared" si="31"/>
        <v/>
      </c>
    </row>
    <row r="653" spans="4:6" x14ac:dyDescent="0.25">
      <c r="D653" s="5">
        <f t="shared" si="30"/>
        <v>0</v>
      </c>
      <c r="E653" s="5" t="str">
        <f t="shared" si="32"/>
        <v/>
      </c>
      <c r="F653" s="11" t="str">
        <f t="shared" si="31"/>
        <v/>
      </c>
    </row>
    <row r="654" spans="4:6" x14ac:dyDescent="0.25">
      <c r="D654" s="5">
        <f t="shared" si="30"/>
        <v>0</v>
      </c>
      <c r="E654" s="5" t="str">
        <f t="shared" si="32"/>
        <v/>
      </c>
      <c r="F654" s="11" t="str">
        <f t="shared" si="31"/>
        <v/>
      </c>
    </row>
    <row r="655" spans="4:6" x14ac:dyDescent="0.25">
      <c r="D655" s="5">
        <f t="shared" si="30"/>
        <v>0</v>
      </c>
      <c r="E655" s="5" t="str">
        <f t="shared" si="32"/>
        <v/>
      </c>
      <c r="F655" s="11" t="str">
        <f t="shared" si="31"/>
        <v/>
      </c>
    </row>
    <row r="656" spans="4:6" x14ac:dyDescent="0.25">
      <c r="D656" s="5">
        <f t="shared" si="30"/>
        <v>0</v>
      </c>
      <c r="E656" s="5" t="str">
        <f t="shared" si="32"/>
        <v/>
      </c>
      <c r="F656" s="11" t="str">
        <f t="shared" si="31"/>
        <v/>
      </c>
    </row>
    <row r="657" spans="4:6" x14ac:dyDescent="0.25">
      <c r="D657" s="5">
        <f t="shared" si="30"/>
        <v>0</v>
      </c>
      <c r="E657" s="5" t="str">
        <f t="shared" si="32"/>
        <v/>
      </c>
      <c r="F657" s="11" t="str">
        <f t="shared" si="31"/>
        <v/>
      </c>
    </row>
    <row r="658" spans="4:6" x14ac:dyDescent="0.25">
      <c r="D658" s="5">
        <f t="shared" si="30"/>
        <v>0</v>
      </c>
      <c r="E658" s="5" t="str">
        <f t="shared" si="32"/>
        <v/>
      </c>
      <c r="F658" s="11" t="str">
        <f t="shared" si="31"/>
        <v/>
      </c>
    </row>
    <row r="659" spans="4:6" x14ac:dyDescent="0.25">
      <c r="D659" s="5">
        <f t="shared" si="30"/>
        <v>0</v>
      </c>
      <c r="E659" s="5" t="str">
        <f t="shared" si="32"/>
        <v/>
      </c>
      <c r="F659" s="11" t="str">
        <f t="shared" si="31"/>
        <v/>
      </c>
    </row>
    <row r="660" spans="4:6" x14ac:dyDescent="0.25">
      <c r="D660" s="5">
        <f t="shared" si="30"/>
        <v>0</v>
      </c>
      <c r="E660" s="5" t="str">
        <f t="shared" si="32"/>
        <v/>
      </c>
      <c r="F660" s="11" t="str">
        <f t="shared" si="31"/>
        <v/>
      </c>
    </row>
    <row r="661" spans="4:6" x14ac:dyDescent="0.25">
      <c r="D661" s="5">
        <f t="shared" si="30"/>
        <v>0</v>
      </c>
      <c r="E661" s="5" t="str">
        <f t="shared" si="32"/>
        <v/>
      </c>
      <c r="F661" s="11" t="str">
        <f t="shared" si="31"/>
        <v/>
      </c>
    </row>
    <row r="662" spans="4:6" x14ac:dyDescent="0.25">
      <c r="D662" s="5">
        <f t="shared" si="30"/>
        <v>0</v>
      </c>
      <c r="E662" s="5" t="str">
        <f t="shared" si="32"/>
        <v/>
      </c>
      <c r="F662" s="11" t="str">
        <f t="shared" si="31"/>
        <v/>
      </c>
    </row>
    <row r="663" spans="4:6" x14ac:dyDescent="0.25">
      <c r="D663" s="5">
        <f t="shared" si="30"/>
        <v>0</v>
      </c>
      <c r="E663" s="5" t="str">
        <f t="shared" si="32"/>
        <v/>
      </c>
      <c r="F663" s="11" t="str">
        <f t="shared" si="31"/>
        <v/>
      </c>
    </row>
    <row r="664" spans="4:6" x14ac:dyDescent="0.25">
      <c r="D664" s="5">
        <f t="shared" si="30"/>
        <v>0</v>
      </c>
      <c r="E664" s="5" t="str">
        <f t="shared" si="32"/>
        <v/>
      </c>
      <c r="F664" s="11" t="str">
        <f t="shared" si="31"/>
        <v/>
      </c>
    </row>
    <row r="665" spans="4:6" x14ac:dyDescent="0.25">
      <c r="D665" s="5">
        <f t="shared" si="30"/>
        <v>0</v>
      </c>
      <c r="E665" s="5" t="str">
        <f t="shared" si="32"/>
        <v/>
      </c>
      <c r="F665" s="11" t="str">
        <f t="shared" si="31"/>
        <v/>
      </c>
    </row>
    <row r="666" spans="4:6" x14ac:dyDescent="0.25">
      <c r="D666" s="5">
        <f t="shared" si="30"/>
        <v>0</v>
      </c>
      <c r="E666" s="5" t="str">
        <f t="shared" si="32"/>
        <v/>
      </c>
      <c r="F666" s="11" t="str">
        <f t="shared" si="31"/>
        <v/>
      </c>
    </row>
    <row r="667" spans="4:6" x14ac:dyDescent="0.25">
      <c r="D667" s="5">
        <f t="shared" si="30"/>
        <v>0</v>
      </c>
      <c r="E667" s="5" t="str">
        <f t="shared" si="32"/>
        <v/>
      </c>
      <c r="F667" s="11" t="str">
        <f t="shared" si="31"/>
        <v/>
      </c>
    </row>
    <row r="668" spans="4:6" x14ac:dyDescent="0.25">
      <c r="D668" s="5">
        <f t="shared" si="30"/>
        <v>0</v>
      </c>
      <c r="E668" s="5" t="str">
        <f t="shared" si="32"/>
        <v/>
      </c>
      <c r="F668" s="11" t="str">
        <f t="shared" si="31"/>
        <v/>
      </c>
    </row>
    <row r="669" spans="4:6" x14ac:dyDescent="0.25">
      <c r="D669" s="5">
        <f t="shared" si="30"/>
        <v>0</v>
      </c>
      <c r="E669" s="5" t="str">
        <f t="shared" si="32"/>
        <v/>
      </c>
      <c r="F669" s="11" t="str">
        <f t="shared" si="31"/>
        <v/>
      </c>
    </row>
    <row r="670" spans="4:6" x14ac:dyDescent="0.25">
      <c r="D670" s="5">
        <f t="shared" si="30"/>
        <v>0</v>
      </c>
      <c r="E670" s="5" t="str">
        <f t="shared" si="32"/>
        <v/>
      </c>
      <c r="F670" s="11" t="str">
        <f t="shared" si="31"/>
        <v/>
      </c>
    </row>
    <row r="671" spans="4:6" x14ac:dyDescent="0.25">
      <c r="D671" s="5">
        <f t="shared" si="30"/>
        <v>0</v>
      </c>
      <c r="E671" s="5" t="str">
        <f t="shared" si="32"/>
        <v/>
      </c>
      <c r="F671" s="11" t="str">
        <f t="shared" si="31"/>
        <v/>
      </c>
    </row>
    <row r="672" spans="4:6" x14ac:dyDescent="0.25">
      <c r="D672" s="5">
        <f t="shared" si="30"/>
        <v>0</v>
      </c>
      <c r="E672" s="5" t="str">
        <f t="shared" si="32"/>
        <v/>
      </c>
      <c r="F672" s="11" t="str">
        <f t="shared" si="31"/>
        <v/>
      </c>
    </row>
    <row r="673" spans="4:6" x14ac:dyDescent="0.25">
      <c r="D673" s="5">
        <f t="shared" si="30"/>
        <v>0</v>
      </c>
      <c r="E673" s="5" t="str">
        <f t="shared" si="32"/>
        <v/>
      </c>
      <c r="F673" s="11" t="str">
        <f t="shared" si="31"/>
        <v/>
      </c>
    </row>
    <row r="674" spans="4:6" x14ac:dyDescent="0.25">
      <c r="D674" s="5">
        <f t="shared" si="30"/>
        <v>0</v>
      </c>
      <c r="E674" s="5" t="str">
        <f t="shared" si="32"/>
        <v/>
      </c>
      <c r="F674" s="11" t="str">
        <f t="shared" si="31"/>
        <v/>
      </c>
    </row>
    <row r="675" spans="4:6" x14ac:dyDescent="0.25">
      <c r="D675" s="5">
        <f t="shared" si="30"/>
        <v>0</v>
      </c>
      <c r="E675" s="5" t="str">
        <f t="shared" si="32"/>
        <v/>
      </c>
      <c r="F675" s="11" t="str">
        <f t="shared" si="31"/>
        <v/>
      </c>
    </row>
    <row r="676" spans="4:6" x14ac:dyDescent="0.25">
      <c r="D676" s="5">
        <f t="shared" si="30"/>
        <v>0</v>
      </c>
      <c r="E676" s="5" t="str">
        <f t="shared" si="32"/>
        <v/>
      </c>
      <c r="F676" s="11" t="str">
        <f t="shared" si="31"/>
        <v/>
      </c>
    </row>
    <row r="677" spans="4:6" x14ac:dyDescent="0.25">
      <c r="D677" s="5">
        <f t="shared" si="30"/>
        <v>0</v>
      </c>
      <c r="E677" s="5" t="str">
        <f t="shared" si="32"/>
        <v/>
      </c>
      <c r="F677" s="11" t="str">
        <f t="shared" si="31"/>
        <v/>
      </c>
    </row>
    <row r="678" spans="4:6" x14ac:dyDescent="0.25">
      <c r="D678" s="5">
        <f t="shared" si="30"/>
        <v>0</v>
      </c>
      <c r="E678" s="5" t="str">
        <f t="shared" si="32"/>
        <v/>
      </c>
      <c r="F678" s="11" t="str">
        <f t="shared" si="31"/>
        <v/>
      </c>
    </row>
    <row r="679" spans="4:6" x14ac:dyDescent="0.25">
      <c r="D679" s="5">
        <f t="shared" si="30"/>
        <v>0</v>
      </c>
      <c r="E679" s="5" t="str">
        <f t="shared" si="32"/>
        <v/>
      </c>
      <c r="F679" s="11" t="str">
        <f t="shared" si="31"/>
        <v/>
      </c>
    </row>
    <row r="680" spans="4:6" x14ac:dyDescent="0.25">
      <c r="D680" s="5">
        <f t="shared" si="30"/>
        <v>0</v>
      </c>
      <c r="E680" s="5" t="str">
        <f t="shared" si="32"/>
        <v/>
      </c>
      <c r="F680" s="11" t="str">
        <f t="shared" si="31"/>
        <v/>
      </c>
    </row>
    <row r="681" spans="4:6" x14ac:dyDescent="0.25">
      <c r="D681" s="5">
        <f t="shared" si="30"/>
        <v>0</v>
      </c>
      <c r="E681" s="5" t="str">
        <f t="shared" si="32"/>
        <v/>
      </c>
      <c r="F681" s="11" t="str">
        <f t="shared" si="31"/>
        <v/>
      </c>
    </row>
    <row r="682" spans="4:6" x14ac:dyDescent="0.25">
      <c r="D682" s="5">
        <f t="shared" si="30"/>
        <v>0</v>
      </c>
      <c r="E682" s="5" t="str">
        <f t="shared" si="32"/>
        <v/>
      </c>
      <c r="F682" s="11" t="str">
        <f t="shared" si="31"/>
        <v/>
      </c>
    </row>
    <row r="683" spans="4:6" x14ac:dyDescent="0.25">
      <c r="D683" s="5">
        <f t="shared" si="30"/>
        <v>0</v>
      </c>
      <c r="E683" s="5" t="str">
        <f t="shared" si="32"/>
        <v/>
      </c>
      <c r="F683" s="11" t="str">
        <f t="shared" si="31"/>
        <v/>
      </c>
    </row>
    <row r="684" spans="4:6" x14ac:dyDescent="0.25">
      <c r="D684" s="5">
        <f t="shared" si="30"/>
        <v>0</v>
      </c>
      <c r="E684" s="5" t="str">
        <f t="shared" si="32"/>
        <v/>
      </c>
      <c r="F684" s="11" t="str">
        <f t="shared" si="31"/>
        <v/>
      </c>
    </row>
    <row r="685" spans="4:6" x14ac:dyDescent="0.25">
      <c r="D685" s="5">
        <f t="shared" si="30"/>
        <v>0</v>
      </c>
      <c r="E685" s="5" t="str">
        <f t="shared" si="32"/>
        <v/>
      </c>
      <c r="F685" s="11" t="str">
        <f t="shared" si="31"/>
        <v/>
      </c>
    </row>
    <row r="686" spans="4:6" x14ac:dyDescent="0.25">
      <c r="D686" s="5">
        <f t="shared" si="30"/>
        <v>0</v>
      </c>
      <c r="E686" s="5" t="str">
        <f t="shared" si="32"/>
        <v/>
      </c>
      <c r="F686" s="11" t="str">
        <f t="shared" si="31"/>
        <v/>
      </c>
    </row>
    <row r="687" spans="4:6" x14ac:dyDescent="0.25">
      <c r="D687" s="5">
        <f t="shared" si="30"/>
        <v>0</v>
      </c>
      <c r="E687" s="5" t="str">
        <f t="shared" si="32"/>
        <v/>
      </c>
      <c r="F687" s="11" t="str">
        <f t="shared" si="31"/>
        <v/>
      </c>
    </row>
    <row r="688" spans="4:6" x14ac:dyDescent="0.25">
      <c r="D688" s="5">
        <f t="shared" si="30"/>
        <v>0</v>
      </c>
      <c r="E688" s="5" t="str">
        <f t="shared" si="32"/>
        <v/>
      </c>
      <c r="F688" s="11" t="str">
        <f t="shared" si="31"/>
        <v/>
      </c>
    </row>
    <row r="689" spans="4:6" x14ac:dyDescent="0.25">
      <c r="D689" s="5">
        <f t="shared" si="30"/>
        <v>0</v>
      </c>
      <c r="E689" s="5" t="str">
        <f t="shared" si="32"/>
        <v/>
      </c>
      <c r="F689" s="11" t="str">
        <f t="shared" si="31"/>
        <v/>
      </c>
    </row>
    <row r="690" spans="4:6" x14ac:dyDescent="0.25">
      <c r="D690" s="5">
        <f t="shared" si="30"/>
        <v>0</v>
      </c>
      <c r="E690" s="5" t="str">
        <f t="shared" si="32"/>
        <v/>
      </c>
      <c r="F690" s="11" t="str">
        <f t="shared" si="31"/>
        <v/>
      </c>
    </row>
    <row r="691" spans="4:6" x14ac:dyDescent="0.25">
      <c r="D691" s="5">
        <f t="shared" si="30"/>
        <v>0</v>
      </c>
      <c r="E691" s="5" t="str">
        <f t="shared" si="32"/>
        <v/>
      </c>
      <c r="F691" s="11" t="str">
        <f t="shared" si="31"/>
        <v/>
      </c>
    </row>
    <row r="692" spans="4:6" x14ac:dyDescent="0.25">
      <c r="D692" s="5">
        <f t="shared" si="30"/>
        <v>0</v>
      </c>
      <c r="E692" s="5" t="str">
        <f t="shared" si="32"/>
        <v/>
      </c>
      <c r="F692" s="11" t="str">
        <f t="shared" si="31"/>
        <v/>
      </c>
    </row>
    <row r="693" spans="4:6" x14ac:dyDescent="0.25">
      <c r="D693" s="5">
        <f t="shared" si="30"/>
        <v>0</v>
      </c>
      <c r="E693" s="5" t="str">
        <f t="shared" si="32"/>
        <v/>
      </c>
      <c r="F693" s="11" t="str">
        <f t="shared" si="31"/>
        <v/>
      </c>
    </row>
    <row r="694" spans="4:6" x14ac:dyDescent="0.25">
      <c r="D694" s="5">
        <f t="shared" si="30"/>
        <v>0</v>
      </c>
      <c r="E694" s="5" t="str">
        <f t="shared" si="32"/>
        <v/>
      </c>
      <c r="F694" s="11" t="str">
        <f t="shared" si="31"/>
        <v/>
      </c>
    </row>
    <row r="695" spans="4:6" x14ac:dyDescent="0.25">
      <c r="D695" s="5">
        <f t="shared" si="30"/>
        <v>0</v>
      </c>
      <c r="E695" s="5" t="str">
        <f t="shared" si="32"/>
        <v/>
      </c>
      <c r="F695" s="11" t="str">
        <f t="shared" si="31"/>
        <v/>
      </c>
    </row>
    <row r="696" spans="4:6" x14ac:dyDescent="0.25">
      <c r="D696" s="5">
        <f t="shared" si="30"/>
        <v>0</v>
      </c>
      <c r="E696" s="5" t="str">
        <f t="shared" si="32"/>
        <v/>
      </c>
      <c r="F696" s="11" t="str">
        <f t="shared" si="31"/>
        <v/>
      </c>
    </row>
    <row r="697" spans="4:6" x14ac:dyDescent="0.25">
      <c r="D697" s="5">
        <f t="shared" si="30"/>
        <v>0</v>
      </c>
      <c r="E697" s="5" t="str">
        <f t="shared" si="32"/>
        <v/>
      </c>
      <c r="F697" s="11" t="str">
        <f t="shared" si="31"/>
        <v/>
      </c>
    </row>
    <row r="698" spans="4:6" x14ac:dyDescent="0.25">
      <c r="D698" s="5">
        <f t="shared" si="30"/>
        <v>0</v>
      </c>
      <c r="E698" s="5" t="str">
        <f t="shared" si="32"/>
        <v/>
      </c>
      <c r="F698" s="11" t="str">
        <f t="shared" si="31"/>
        <v/>
      </c>
    </row>
    <row r="699" spans="4:6" x14ac:dyDescent="0.25">
      <c r="D699" s="5">
        <f t="shared" si="30"/>
        <v>0</v>
      </c>
      <c r="E699" s="5" t="str">
        <f t="shared" si="32"/>
        <v/>
      </c>
      <c r="F699" s="11" t="str">
        <f t="shared" si="31"/>
        <v/>
      </c>
    </row>
    <row r="700" spans="4:6" x14ac:dyDescent="0.25">
      <c r="D700" s="5">
        <f t="shared" si="30"/>
        <v>0</v>
      </c>
      <c r="E700" s="5" t="str">
        <f t="shared" si="32"/>
        <v/>
      </c>
      <c r="F700" s="11" t="str">
        <f t="shared" si="31"/>
        <v/>
      </c>
    </row>
    <row r="701" spans="4:6" x14ac:dyDescent="0.25">
      <c r="D701" s="5">
        <f t="shared" si="30"/>
        <v>0</v>
      </c>
      <c r="E701" s="5" t="str">
        <f t="shared" si="32"/>
        <v/>
      </c>
      <c r="F701" s="11" t="str">
        <f t="shared" si="31"/>
        <v/>
      </c>
    </row>
    <row r="702" spans="4:6" x14ac:dyDescent="0.25">
      <c r="D702" s="5">
        <f t="shared" si="30"/>
        <v>0</v>
      </c>
      <c r="E702" s="5" t="str">
        <f t="shared" si="32"/>
        <v/>
      </c>
      <c r="F702" s="11" t="str">
        <f t="shared" si="31"/>
        <v/>
      </c>
    </row>
    <row r="703" spans="4:6" x14ac:dyDescent="0.25">
      <c r="D703" s="5">
        <f t="shared" si="30"/>
        <v>0</v>
      </c>
      <c r="E703" s="5" t="str">
        <f t="shared" si="32"/>
        <v/>
      </c>
      <c r="F703" s="11" t="str">
        <f t="shared" si="31"/>
        <v/>
      </c>
    </row>
    <row r="704" spans="4:6" x14ac:dyDescent="0.25">
      <c r="D704" s="5">
        <f t="shared" si="30"/>
        <v>0</v>
      </c>
      <c r="E704" s="5" t="str">
        <f t="shared" si="32"/>
        <v/>
      </c>
      <c r="F704" s="11" t="str">
        <f t="shared" si="31"/>
        <v/>
      </c>
    </row>
    <row r="705" spans="4:6" x14ac:dyDescent="0.25">
      <c r="D705" s="5">
        <f t="shared" si="30"/>
        <v>0</v>
      </c>
      <c r="E705" s="5" t="str">
        <f t="shared" si="32"/>
        <v/>
      </c>
      <c r="F705" s="11" t="str">
        <f t="shared" si="31"/>
        <v/>
      </c>
    </row>
    <row r="706" spans="4:6" x14ac:dyDescent="0.25">
      <c r="D706" s="5">
        <f t="shared" ref="D706:D769" si="33">SUM(
IF(G706="",0,_xlfn.XLOOKUP(_xlfn.CONCAT(G706," - ",A706),production_rates_outpost_resources,production_rates_production_rates,0)),
IF(H706="",0,_xlfn.XLOOKUP(_xlfn.CONCAT(H706," - ",A706),production_rates_outpost_resources,production_rates_production_rates,0)),
IF(I706="",0,_xlfn.XLOOKUP(_xlfn.CONCAT(I706," - ",A706),production_rates_outpost_resources,production_rates_production_rates,0)),
IF(J706="",0,_xlfn.XLOOKUP(_xlfn.CONCAT(J706," - ",A706),production_rates_outpost_resources,production_rates_production_rates,0)),
IF(K706="",0,_xlfn.XLOOKUP(_xlfn.CONCAT(K706," - ",A706),production_rates_outpost_resources,production_rates_production_rates,0)),
IF(L706="",0,_xlfn.XLOOKUP(_xlfn.CONCAT(L706," - ",A706),production_rates_outpost_resources,production_rates_production_rates,0)),
IF(M706="",0,_xlfn.XLOOKUP(_xlfn.CONCAT(M706," - ",A706),production_rates_outpost_resources,production_rates_production_rates,0)))</f>
        <v>0</v>
      </c>
      <c r="E706" s="5" t="str">
        <f t="shared" si="32"/>
        <v/>
      </c>
      <c r="F706" s="11" t="str">
        <f t="shared" ref="F706:F769" si="34">IF(D706=0,"",D706/C706/VLOOKUP($B706,target_rates_table,2,FALSE))</f>
        <v/>
      </c>
    </row>
    <row r="707" spans="4:6" x14ac:dyDescent="0.25">
      <c r="D707" s="5">
        <f t="shared" si="33"/>
        <v>0</v>
      </c>
      <c r="E707" s="5" t="str">
        <f t="shared" ref="E707:E770" si="35">IF(D707=0,"",D707/C707)</f>
        <v/>
      </c>
      <c r="F707" s="11" t="str">
        <f t="shared" si="34"/>
        <v/>
      </c>
    </row>
    <row r="708" spans="4:6" x14ac:dyDescent="0.25">
      <c r="D708" s="5">
        <f t="shared" si="33"/>
        <v>0</v>
      </c>
      <c r="E708" s="5" t="str">
        <f t="shared" si="35"/>
        <v/>
      </c>
      <c r="F708" s="11" t="str">
        <f t="shared" si="34"/>
        <v/>
      </c>
    </row>
    <row r="709" spans="4:6" x14ac:dyDescent="0.25">
      <c r="D709" s="5">
        <f t="shared" si="33"/>
        <v>0</v>
      </c>
      <c r="E709" s="5" t="str">
        <f t="shared" si="35"/>
        <v/>
      </c>
      <c r="F709" s="11" t="str">
        <f t="shared" si="34"/>
        <v/>
      </c>
    </row>
    <row r="710" spans="4:6" x14ac:dyDescent="0.25">
      <c r="D710" s="5">
        <f t="shared" si="33"/>
        <v>0</v>
      </c>
      <c r="E710" s="5" t="str">
        <f t="shared" si="35"/>
        <v/>
      </c>
      <c r="F710" s="11" t="str">
        <f t="shared" si="34"/>
        <v/>
      </c>
    </row>
    <row r="711" spans="4:6" x14ac:dyDescent="0.25">
      <c r="D711" s="5">
        <f t="shared" si="33"/>
        <v>0</v>
      </c>
      <c r="E711" s="5" t="str">
        <f t="shared" si="35"/>
        <v/>
      </c>
      <c r="F711" s="11" t="str">
        <f t="shared" si="34"/>
        <v/>
      </c>
    </row>
    <row r="712" spans="4:6" x14ac:dyDescent="0.25">
      <c r="D712" s="5">
        <f t="shared" si="33"/>
        <v>0</v>
      </c>
      <c r="E712" s="5" t="str">
        <f t="shared" si="35"/>
        <v/>
      </c>
      <c r="F712" s="11" t="str">
        <f t="shared" si="34"/>
        <v/>
      </c>
    </row>
    <row r="713" spans="4:6" x14ac:dyDescent="0.25">
      <c r="D713" s="5">
        <f t="shared" si="33"/>
        <v>0</v>
      </c>
      <c r="E713" s="5" t="str">
        <f t="shared" si="35"/>
        <v/>
      </c>
      <c r="F713" s="11" t="str">
        <f t="shared" si="34"/>
        <v/>
      </c>
    </row>
    <row r="714" spans="4:6" x14ac:dyDescent="0.25">
      <c r="D714" s="5">
        <f t="shared" si="33"/>
        <v>0</v>
      </c>
      <c r="E714" s="5" t="str">
        <f t="shared" si="35"/>
        <v/>
      </c>
      <c r="F714" s="11" t="str">
        <f t="shared" si="34"/>
        <v/>
      </c>
    </row>
    <row r="715" spans="4:6" x14ac:dyDescent="0.25">
      <c r="D715" s="5">
        <f t="shared" si="33"/>
        <v>0</v>
      </c>
      <c r="E715" s="5" t="str">
        <f t="shared" si="35"/>
        <v/>
      </c>
      <c r="F715" s="11" t="str">
        <f t="shared" si="34"/>
        <v/>
      </c>
    </row>
    <row r="716" spans="4:6" x14ac:dyDescent="0.25">
      <c r="D716" s="5">
        <f t="shared" si="33"/>
        <v>0</v>
      </c>
      <c r="E716" s="5" t="str">
        <f t="shared" si="35"/>
        <v/>
      </c>
      <c r="F716" s="11" t="str">
        <f t="shared" si="34"/>
        <v/>
      </c>
    </row>
    <row r="717" spans="4:6" x14ac:dyDescent="0.25">
      <c r="D717" s="5">
        <f t="shared" si="33"/>
        <v>0</v>
      </c>
      <c r="E717" s="5" t="str">
        <f t="shared" si="35"/>
        <v/>
      </c>
      <c r="F717" s="11" t="str">
        <f t="shared" si="34"/>
        <v/>
      </c>
    </row>
    <row r="718" spans="4:6" x14ac:dyDescent="0.25">
      <c r="D718" s="5">
        <f t="shared" si="33"/>
        <v>0</v>
      </c>
      <c r="E718" s="5" t="str">
        <f t="shared" si="35"/>
        <v/>
      </c>
      <c r="F718" s="11" t="str">
        <f t="shared" si="34"/>
        <v/>
      </c>
    </row>
    <row r="719" spans="4:6" x14ac:dyDescent="0.25">
      <c r="D719" s="5">
        <f t="shared" si="33"/>
        <v>0</v>
      </c>
      <c r="E719" s="5" t="str">
        <f t="shared" si="35"/>
        <v/>
      </c>
      <c r="F719" s="11" t="str">
        <f t="shared" si="34"/>
        <v/>
      </c>
    </row>
    <row r="720" spans="4:6" x14ac:dyDescent="0.25">
      <c r="D720" s="5">
        <f t="shared" si="33"/>
        <v>0</v>
      </c>
      <c r="E720" s="5" t="str">
        <f t="shared" si="35"/>
        <v/>
      </c>
      <c r="F720" s="11" t="str">
        <f t="shared" si="34"/>
        <v/>
      </c>
    </row>
    <row r="721" spans="4:6" x14ac:dyDescent="0.25">
      <c r="D721" s="5">
        <f t="shared" si="33"/>
        <v>0</v>
      </c>
      <c r="E721" s="5" t="str">
        <f t="shared" si="35"/>
        <v/>
      </c>
      <c r="F721" s="11" t="str">
        <f t="shared" si="34"/>
        <v/>
      </c>
    </row>
    <row r="722" spans="4:6" x14ac:dyDescent="0.25">
      <c r="D722" s="5">
        <f t="shared" si="33"/>
        <v>0</v>
      </c>
      <c r="E722" s="5" t="str">
        <f t="shared" si="35"/>
        <v/>
      </c>
      <c r="F722" s="11" t="str">
        <f t="shared" si="34"/>
        <v/>
      </c>
    </row>
    <row r="723" spans="4:6" x14ac:dyDescent="0.25">
      <c r="D723" s="5">
        <f t="shared" si="33"/>
        <v>0</v>
      </c>
      <c r="E723" s="5" t="str">
        <f t="shared" si="35"/>
        <v/>
      </c>
      <c r="F723" s="11" t="str">
        <f t="shared" si="34"/>
        <v/>
      </c>
    </row>
    <row r="724" spans="4:6" x14ac:dyDescent="0.25">
      <c r="D724" s="5">
        <f t="shared" si="33"/>
        <v>0</v>
      </c>
      <c r="E724" s="5" t="str">
        <f t="shared" si="35"/>
        <v/>
      </c>
      <c r="F724" s="11" t="str">
        <f t="shared" si="34"/>
        <v/>
      </c>
    </row>
    <row r="725" spans="4:6" x14ac:dyDescent="0.25">
      <c r="D725" s="5">
        <f t="shared" si="33"/>
        <v>0</v>
      </c>
      <c r="E725" s="5" t="str">
        <f t="shared" si="35"/>
        <v/>
      </c>
      <c r="F725" s="11" t="str">
        <f t="shared" si="34"/>
        <v/>
      </c>
    </row>
    <row r="726" spans="4:6" x14ac:dyDescent="0.25">
      <c r="D726" s="5">
        <f t="shared" si="33"/>
        <v>0</v>
      </c>
      <c r="E726" s="5" t="str">
        <f t="shared" si="35"/>
        <v/>
      </c>
      <c r="F726" s="11" t="str">
        <f t="shared" si="34"/>
        <v/>
      </c>
    </row>
    <row r="727" spans="4:6" x14ac:dyDescent="0.25">
      <c r="D727" s="5">
        <f t="shared" si="33"/>
        <v>0</v>
      </c>
      <c r="E727" s="5" t="str">
        <f t="shared" si="35"/>
        <v/>
      </c>
      <c r="F727" s="11" t="str">
        <f t="shared" si="34"/>
        <v/>
      </c>
    </row>
    <row r="728" spans="4:6" x14ac:dyDescent="0.25">
      <c r="D728" s="5">
        <f t="shared" si="33"/>
        <v>0</v>
      </c>
      <c r="E728" s="5" t="str">
        <f t="shared" si="35"/>
        <v/>
      </c>
      <c r="F728" s="11" t="str">
        <f t="shared" si="34"/>
        <v/>
      </c>
    </row>
    <row r="729" spans="4:6" x14ac:dyDescent="0.25">
      <c r="D729" s="5">
        <f t="shared" si="33"/>
        <v>0</v>
      </c>
      <c r="E729" s="5" t="str">
        <f t="shared" si="35"/>
        <v/>
      </c>
      <c r="F729" s="11" t="str">
        <f t="shared" si="34"/>
        <v/>
      </c>
    </row>
    <row r="730" spans="4:6" x14ac:dyDescent="0.25">
      <c r="D730" s="5">
        <f t="shared" si="33"/>
        <v>0</v>
      </c>
      <c r="E730" s="5" t="str">
        <f t="shared" si="35"/>
        <v/>
      </c>
      <c r="F730" s="11" t="str">
        <f t="shared" si="34"/>
        <v/>
      </c>
    </row>
    <row r="731" spans="4:6" x14ac:dyDescent="0.25">
      <c r="D731" s="5">
        <f t="shared" si="33"/>
        <v>0</v>
      </c>
      <c r="E731" s="5" t="str">
        <f t="shared" si="35"/>
        <v/>
      </c>
      <c r="F731" s="11" t="str">
        <f t="shared" si="34"/>
        <v/>
      </c>
    </row>
    <row r="732" spans="4:6" x14ac:dyDescent="0.25">
      <c r="D732" s="5">
        <f t="shared" si="33"/>
        <v>0</v>
      </c>
      <c r="E732" s="5" t="str">
        <f t="shared" si="35"/>
        <v/>
      </c>
      <c r="F732" s="11" t="str">
        <f t="shared" si="34"/>
        <v/>
      </c>
    </row>
    <row r="733" spans="4:6" x14ac:dyDescent="0.25">
      <c r="D733" s="5">
        <f t="shared" si="33"/>
        <v>0</v>
      </c>
      <c r="E733" s="5" t="str">
        <f t="shared" si="35"/>
        <v/>
      </c>
      <c r="F733" s="11" t="str">
        <f t="shared" si="34"/>
        <v/>
      </c>
    </row>
    <row r="734" spans="4:6" x14ac:dyDescent="0.25">
      <c r="D734" s="5">
        <f t="shared" si="33"/>
        <v>0</v>
      </c>
      <c r="E734" s="5" t="str">
        <f t="shared" si="35"/>
        <v/>
      </c>
      <c r="F734" s="11" t="str">
        <f t="shared" si="34"/>
        <v/>
      </c>
    </row>
    <row r="735" spans="4:6" x14ac:dyDescent="0.25">
      <c r="D735" s="5">
        <f t="shared" si="33"/>
        <v>0</v>
      </c>
      <c r="E735" s="5" t="str">
        <f t="shared" si="35"/>
        <v/>
      </c>
      <c r="F735" s="11" t="str">
        <f t="shared" si="34"/>
        <v/>
      </c>
    </row>
    <row r="736" spans="4:6" x14ac:dyDescent="0.25">
      <c r="D736" s="5">
        <f t="shared" si="33"/>
        <v>0</v>
      </c>
      <c r="E736" s="5" t="str">
        <f t="shared" si="35"/>
        <v/>
      </c>
      <c r="F736" s="11" t="str">
        <f t="shared" si="34"/>
        <v/>
      </c>
    </row>
    <row r="737" spans="4:6" x14ac:dyDescent="0.25">
      <c r="D737" s="5">
        <f t="shared" si="33"/>
        <v>0</v>
      </c>
      <c r="E737" s="5" t="str">
        <f t="shared" si="35"/>
        <v/>
      </c>
      <c r="F737" s="11" t="str">
        <f t="shared" si="34"/>
        <v/>
      </c>
    </row>
    <row r="738" spans="4:6" x14ac:dyDescent="0.25">
      <c r="D738" s="5">
        <f t="shared" si="33"/>
        <v>0</v>
      </c>
      <c r="E738" s="5" t="str">
        <f t="shared" si="35"/>
        <v/>
      </c>
      <c r="F738" s="11" t="str">
        <f t="shared" si="34"/>
        <v/>
      </c>
    </row>
    <row r="739" spans="4:6" x14ac:dyDescent="0.25">
      <c r="D739" s="5">
        <f t="shared" si="33"/>
        <v>0</v>
      </c>
      <c r="E739" s="5" t="str">
        <f t="shared" si="35"/>
        <v/>
      </c>
      <c r="F739" s="11" t="str">
        <f t="shared" si="34"/>
        <v/>
      </c>
    </row>
    <row r="740" spans="4:6" x14ac:dyDescent="0.25">
      <c r="D740" s="5">
        <f t="shared" si="33"/>
        <v>0</v>
      </c>
      <c r="E740" s="5" t="str">
        <f t="shared" si="35"/>
        <v/>
      </c>
      <c r="F740" s="11" t="str">
        <f t="shared" si="34"/>
        <v/>
      </c>
    </row>
    <row r="741" spans="4:6" x14ac:dyDescent="0.25">
      <c r="D741" s="5">
        <f t="shared" si="33"/>
        <v>0</v>
      </c>
      <c r="E741" s="5" t="str">
        <f t="shared" si="35"/>
        <v/>
      </c>
      <c r="F741" s="11" t="str">
        <f t="shared" si="34"/>
        <v/>
      </c>
    </row>
    <row r="742" spans="4:6" x14ac:dyDescent="0.25">
      <c r="D742" s="5">
        <f t="shared" si="33"/>
        <v>0</v>
      </c>
      <c r="E742" s="5" t="str">
        <f t="shared" si="35"/>
        <v/>
      </c>
      <c r="F742" s="11" t="str">
        <f t="shared" si="34"/>
        <v/>
      </c>
    </row>
    <row r="743" spans="4:6" x14ac:dyDescent="0.25">
      <c r="D743" s="5">
        <f t="shared" si="33"/>
        <v>0</v>
      </c>
      <c r="E743" s="5" t="str">
        <f t="shared" si="35"/>
        <v/>
      </c>
      <c r="F743" s="11" t="str">
        <f t="shared" si="34"/>
        <v/>
      </c>
    </row>
    <row r="744" spans="4:6" x14ac:dyDescent="0.25">
      <c r="D744" s="5">
        <f t="shared" si="33"/>
        <v>0</v>
      </c>
      <c r="E744" s="5" t="str">
        <f t="shared" si="35"/>
        <v/>
      </c>
      <c r="F744" s="11" t="str">
        <f t="shared" si="34"/>
        <v/>
      </c>
    </row>
    <row r="745" spans="4:6" x14ac:dyDescent="0.25">
      <c r="D745" s="5">
        <f t="shared" si="33"/>
        <v>0</v>
      </c>
      <c r="E745" s="5" t="str">
        <f t="shared" si="35"/>
        <v/>
      </c>
      <c r="F745" s="11" t="str">
        <f t="shared" si="34"/>
        <v/>
      </c>
    </row>
    <row r="746" spans="4:6" x14ac:dyDescent="0.25">
      <c r="D746" s="5">
        <f t="shared" si="33"/>
        <v>0</v>
      </c>
      <c r="E746" s="5" t="str">
        <f t="shared" si="35"/>
        <v/>
      </c>
      <c r="F746" s="11" t="str">
        <f t="shared" si="34"/>
        <v/>
      </c>
    </row>
    <row r="747" spans="4:6" x14ac:dyDescent="0.25">
      <c r="D747" s="5">
        <f t="shared" si="33"/>
        <v>0</v>
      </c>
      <c r="E747" s="5" t="str">
        <f t="shared" si="35"/>
        <v/>
      </c>
      <c r="F747" s="11" t="str">
        <f t="shared" si="34"/>
        <v/>
      </c>
    </row>
    <row r="748" spans="4:6" x14ac:dyDescent="0.25">
      <c r="D748" s="5">
        <f t="shared" si="33"/>
        <v>0</v>
      </c>
      <c r="E748" s="5" t="str">
        <f t="shared" si="35"/>
        <v/>
      </c>
      <c r="F748" s="11" t="str">
        <f t="shared" si="34"/>
        <v/>
      </c>
    </row>
    <row r="749" spans="4:6" x14ac:dyDescent="0.25">
      <c r="D749" s="5">
        <f t="shared" si="33"/>
        <v>0</v>
      </c>
      <c r="E749" s="5" t="str">
        <f t="shared" si="35"/>
        <v/>
      </c>
      <c r="F749" s="11" t="str">
        <f t="shared" si="34"/>
        <v/>
      </c>
    </row>
    <row r="750" spans="4:6" x14ac:dyDescent="0.25">
      <c r="D750" s="5">
        <f t="shared" si="33"/>
        <v>0</v>
      </c>
      <c r="E750" s="5" t="str">
        <f t="shared" si="35"/>
        <v/>
      </c>
      <c r="F750" s="11" t="str">
        <f t="shared" si="34"/>
        <v/>
      </c>
    </row>
    <row r="751" spans="4:6" x14ac:dyDescent="0.25">
      <c r="D751" s="5">
        <f t="shared" si="33"/>
        <v>0</v>
      </c>
      <c r="E751" s="5" t="str">
        <f t="shared" si="35"/>
        <v/>
      </c>
      <c r="F751" s="11" t="str">
        <f t="shared" si="34"/>
        <v/>
      </c>
    </row>
    <row r="752" spans="4:6" x14ac:dyDescent="0.25">
      <c r="D752" s="5">
        <f t="shared" si="33"/>
        <v>0</v>
      </c>
      <c r="E752" s="5" t="str">
        <f t="shared" si="35"/>
        <v/>
      </c>
      <c r="F752" s="11" t="str">
        <f t="shared" si="34"/>
        <v/>
      </c>
    </row>
    <row r="753" spans="4:6" x14ac:dyDescent="0.25">
      <c r="D753" s="5">
        <f t="shared" si="33"/>
        <v>0</v>
      </c>
      <c r="E753" s="5" t="str">
        <f t="shared" si="35"/>
        <v/>
      </c>
      <c r="F753" s="11" t="str">
        <f t="shared" si="34"/>
        <v/>
      </c>
    </row>
    <row r="754" spans="4:6" x14ac:dyDescent="0.25">
      <c r="D754" s="5">
        <f t="shared" si="33"/>
        <v>0</v>
      </c>
      <c r="E754" s="5" t="str">
        <f t="shared" si="35"/>
        <v/>
      </c>
      <c r="F754" s="11" t="str">
        <f t="shared" si="34"/>
        <v/>
      </c>
    </row>
    <row r="755" spans="4:6" x14ac:dyDescent="0.25">
      <c r="D755" s="5">
        <f t="shared" si="33"/>
        <v>0</v>
      </c>
      <c r="E755" s="5" t="str">
        <f t="shared" si="35"/>
        <v/>
      </c>
      <c r="F755" s="11" t="str">
        <f t="shared" si="34"/>
        <v/>
      </c>
    </row>
    <row r="756" spans="4:6" x14ac:dyDescent="0.25">
      <c r="D756" s="5">
        <f t="shared" si="33"/>
        <v>0</v>
      </c>
      <c r="E756" s="5" t="str">
        <f t="shared" si="35"/>
        <v/>
      </c>
      <c r="F756" s="11" t="str">
        <f t="shared" si="34"/>
        <v/>
      </c>
    </row>
    <row r="757" spans="4:6" x14ac:dyDescent="0.25">
      <c r="D757" s="5">
        <f t="shared" si="33"/>
        <v>0</v>
      </c>
      <c r="E757" s="5" t="str">
        <f t="shared" si="35"/>
        <v/>
      </c>
      <c r="F757" s="11" t="str">
        <f t="shared" si="34"/>
        <v/>
      </c>
    </row>
    <row r="758" spans="4:6" x14ac:dyDescent="0.25">
      <c r="D758" s="5">
        <f t="shared" si="33"/>
        <v>0</v>
      </c>
      <c r="E758" s="5" t="str">
        <f t="shared" si="35"/>
        <v/>
      </c>
      <c r="F758" s="11" t="str">
        <f t="shared" si="34"/>
        <v/>
      </c>
    </row>
    <row r="759" spans="4:6" x14ac:dyDescent="0.25">
      <c r="D759" s="5">
        <f t="shared" si="33"/>
        <v>0</v>
      </c>
      <c r="E759" s="5" t="str">
        <f t="shared" si="35"/>
        <v/>
      </c>
      <c r="F759" s="11" t="str">
        <f t="shared" si="34"/>
        <v/>
      </c>
    </row>
    <row r="760" spans="4:6" x14ac:dyDescent="0.25">
      <c r="D760" s="5">
        <f t="shared" si="33"/>
        <v>0</v>
      </c>
      <c r="E760" s="5" t="str">
        <f t="shared" si="35"/>
        <v/>
      </c>
      <c r="F760" s="11" t="str">
        <f t="shared" si="34"/>
        <v/>
      </c>
    </row>
    <row r="761" spans="4:6" x14ac:dyDescent="0.25">
      <c r="D761" s="5">
        <f t="shared" si="33"/>
        <v>0</v>
      </c>
      <c r="E761" s="5" t="str">
        <f t="shared" si="35"/>
        <v/>
      </c>
      <c r="F761" s="11" t="str">
        <f t="shared" si="34"/>
        <v/>
      </c>
    </row>
    <row r="762" spans="4:6" x14ac:dyDescent="0.25">
      <c r="D762" s="5">
        <f t="shared" si="33"/>
        <v>0</v>
      </c>
      <c r="E762" s="5" t="str">
        <f t="shared" si="35"/>
        <v/>
      </c>
      <c r="F762" s="11" t="str">
        <f t="shared" si="34"/>
        <v/>
      </c>
    </row>
    <row r="763" spans="4:6" x14ac:dyDescent="0.25">
      <c r="D763" s="5">
        <f t="shared" si="33"/>
        <v>0</v>
      </c>
      <c r="E763" s="5" t="str">
        <f t="shared" si="35"/>
        <v/>
      </c>
      <c r="F763" s="11" t="str">
        <f t="shared" si="34"/>
        <v/>
      </c>
    </row>
    <row r="764" spans="4:6" x14ac:dyDescent="0.25">
      <c r="D764" s="5">
        <f t="shared" si="33"/>
        <v>0</v>
      </c>
      <c r="E764" s="5" t="str">
        <f t="shared" si="35"/>
        <v/>
      </c>
      <c r="F764" s="11" t="str">
        <f t="shared" si="34"/>
        <v/>
      </c>
    </row>
    <row r="765" spans="4:6" x14ac:dyDescent="0.25">
      <c r="D765" s="5">
        <f t="shared" si="33"/>
        <v>0</v>
      </c>
      <c r="E765" s="5" t="str">
        <f t="shared" si="35"/>
        <v/>
      </c>
      <c r="F765" s="11" t="str">
        <f t="shared" si="34"/>
        <v/>
      </c>
    </row>
    <row r="766" spans="4:6" x14ac:dyDescent="0.25">
      <c r="D766" s="5">
        <f t="shared" si="33"/>
        <v>0</v>
      </c>
      <c r="E766" s="5" t="str">
        <f t="shared" si="35"/>
        <v/>
      </c>
      <c r="F766" s="11" t="str">
        <f t="shared" si="34"/>
        <v/>
      </c>
    </row>
    <row r="767" spans="4:6" x14ac:dyDescent="0.25">
      <c r="D767" s="5">
        <f t="shared" si="33"/>
        <v>0</v>
      </c>
      <c r="E767" s="5" t="str">
        <f t="shared" si="35"/>
        <v/>
      </c>
      <c r="F767" s="11" t="str">
        <f t="shared" si="34"/>
        <v/>
      </c>
    </row>
    <row r="768" spans="4:6" x14ac:dyDescent="0.25">
      <c r="D768" s="5">
        <f t="shared" si="33"/>
        <v>0</v>
      </c>
      <c r="E768" s="5" t="str">
        <f t="shared" si="35"/>
        <v/>
      </c>
      <c r="F768" s="11" t="str">
        <f t="shared" si="34"/>
        <v/>
      </c>
    </row>
    <row r="769" spans="4:6" x14ac:dyDescent="0.25">
      <c r="D769" s="5">
        <f t="shared" si="33"/>
        <v>0</v>
      </c>
      <c r="E769" s="5" t="str">
        <f t="shared" si="35"/>
        <v/>
      </c>
      <c r="F769" s="11" t="str">
        <f t="shared" si="34"/>
        <v/>
      </c>
    </row>
    <row r="770" spans="4:6" x14ac:dyDescent="0.25">
      <c r="D770" s="5">
        <f t="shared" ref="D770:D833" si="36">SUM(
IF(G770="",0,_xlfn.XLOOKUP(_xlfn.CONCAT(G770," - ",A770),production_rates_outpost_resources,production_rates_production_rates,0)),
IF(H770="",0,_xlfn.XLOOKUP(_xlfn.CONCAT(H770," - ",A770),production_rates_outpost_resources,production_rates_production_rates,0)),
IF(I770="",0,_xlfn.XLOOKUP(_xlfn.CONCAT(I770," - ",A770),production_rates_outpost_resources,production_rates_production_rates,0)),
IF(J770="",0,_xlfn.XLOOKUP(_xlfn.CONCAT(J770," - ",A770),production_rates_outpost_resources,production_rates_production_rates,0)),
IF(K770="",0,_xlfn.XLOOKUP(_xlfn.CONCAT(K770," - ",A770),production_rates_outpost_resources,production_rates_production_rates,0)),
IF(L770="",0,_xlfn.XLOOKUP(_xlfn.CONCAT(L770," - ",A770),production_rates_outpost_resources,production_rates_production_rates,0)),
IF(M770="",0,_xlfn.XLOOKUP(_xlfn.CONCAT(M770," - ",A770),production_rates_outpost_resources,production_rates_production_rates,0)))</f>
        <v>0</v>
      </c>
      <c r="E770" s="5" t="str">
        <f t="shared" si="35"/>
        <v/>
      </c>
      <c r="F770" s="11" t="str">
        <f t="shared" ref="F770:F833" si="37">IF(D770=0,"",D770/C770/VLOOKUP($B770,target_rates_table,2,FALSE))</f>
        <v/>
      </c>
    </row>
    <row r="771" spans="4:6" x14ac:dyDescent="0.25">
      <c r="D771" s="5">
        <f t="shared" si="36"/>
        <v>0</v>
      </c>
      <c r="E771" s="5" t="str">
        <f t="shared" ref="E771:E834" si="38">IF(D771=0,"",D771/C771)</f>
        <v/>
      </c>
      <c r="F771" s="11" t="str">
        <f t="shared" si="37"/>
        <v/>
      </c>
    </row>
    <row r="772" spans="4:6" x14ac:dyDescent="0.25">
      <c r="D772" s="5">
        <f t="shared" si="36"/>
        <v>0</v>
      </c>
      <c r="E772" s="5" t="str">
        <f t="shared" si="38"/>
        <v/>
      </c>
      <c r="F772" s="11" t="str">
        <f t="shared" si="37"/>
        <v/>
      </c>
    </row>
    <row r="773" spans="4:6" x14ac:dyDescent="0.25">
      <c r="D773" s="5">
        <f t="shared" si="36"/>
        <v>0</v>
      </c>
      <c r="E773" s="5" t="str">
        <f t="shared" si="38"/>
        <v/>
      </c>
      <c r="F773" s="11" t="str">
        <f t="shared" si="37"/>
        <v/>
      </c>
    </row>
    <row r="774" spans="4:6" x14ac:dyDescent="0.25">
      <c r="D774" s="5">
        <f t="shared" si="36"/>
        <v>0</v>
      </c>
      <c r="E774" s="5" t="str">
        <f t="shared" si="38"/>
        <v/>
      </c>
      <c r="F774" s="11" t="str">
        <f t="shared" si="37"/>
        <v/>
      </c>
    </row>
    <row r="775" spans="4:6" x14ac:dyDescent="0.25">
      <c r="D775" s="5">
        <f t="shared" si="36"/>
        <v>0</v>
      </c>
      <c r="E775" s="5" t="str">
        <f t="shared" si="38"/>
        <v/>
      </c>
      <c r="F775" s="11" t="str">
        <f t="shared" si="37"/>
        <v/>
      </c>
    </row>
    <row r="776" spans="4:6" x14ac:dyDescent="0.25">
      <c r="D776" s="5">
        <f t="shared" si="36"/>
        <v>0</v>
      </c>
      <c r="E776" s="5" t="str">
        <f t="shared" si="38"/>
        <v/>
      </c>
      <c r="F776" s="11" t="str">
        <f t="shared" si="37"/>
        <v/>
      </c>
    </row>
    <row r="777" spans="4:6" x14ac:dyDescent="0.25">
      <c r="D777" s="5">
        <f t="shared" si="36"/>
        <v>0</v>
      </c>
      <c r="E777" s="5" t="str">
        <f t="shared" si="38"/>
        <v/>
      </c>
      <c r="F777" s="11" t="str">
        <f t="shared" si="37"/>
        <v/>
      </c>
    </row>
    <row r="778" spans="4:6" x14ac:dyDescent="0.25">
      <c r="D778" s="5">
        <f t="shared" si="36"/>
        <v>0</v>
      </c>
      <c r="E778" s="5" t="str">
        <f t="shared" si="38"/>
        <v/>
      </c>
      <c r="F778" s="11" t="str">
        <f t="shared" si="37"/>
        <v/>
      </c>
    </row>
    <row r="779" spans="4:6" x14ac:dyDescent="0.25">
      <c r="D779" s="5">
        <f t="shared" si="36"/>
        <v>0</v>
      </c>
      <c r="E779" s="5" t="str">
        <f t="shared" si="38"/>
        <v/>
      </c>
      <c r="F779" s="11" t="str">
        <f t="shared" si="37"/>
        <v/>
      </c>
    </row>
    <row r="780" spans="4:6" x14ac:dyDescent="0.25">
      <c r="D780" s="5">
        <f t="shared" si="36"/>
        <v>0</v>
      </c>
      <c r="E780" s="5" t="str">
        <f t="shared" si="38"/>
        <v/>
      </c>
      <c r="F780" s="11" t="str">
        <f t="shared" si="37"/>
        <v/>
      </c>
    </row>
    <row r="781" spans="4:6" x14ac:dyDescent="0.25">
      <c r="D781" s="5">
        <f t="shared" si="36"/>
        <v>0</v>
      </c>
      <c r="E781" s="5" t="str">
        <f t="shared" si="38"/>
        <v/>
      </c>
      <c r="F781" s="11" t="str">
        <f t="shared" si="37"/>
        <v/>
      </c>
    </row>
    <row r="782" spans="4:6" x14ac:dyDescent="0.25">
      <c r="D782" s="5">
        <f t="shared" si="36"/>
        <v>0</v>
      </c>
      <c r="E782" s="5" t="str">
        <f t="shared" si="38"/>
        <v/>
      </c>
      <c r="F782" s="11" t="str">
        <f t="shared" si="37"/>
        <v/>
      </c>
    </row>
    <row r="783" spans="4:6" x14ac:dyDescent="0.25">
      <c r="D783" s="5">
        <f t="shared" si="36"/>
        <v>0</v>
      </c>
      <c r="E783" s="5" t="str">
        <f t="shared" si="38"/>
        <v/>
      </c>
      <c r="F783" s="11" t="str">
        <f t="shared" si="37"/>
        <v/>
      </c>
    </row>
    <row r="784" spans="4:6" x14ac:dyDescent="0.25">
      <c r="D784" s="5">
        <f t="shared" si="36"/>
        <v>0</v>
      </c>
      <c r="E784" s="5" t="str">
        <f t="shared" si="38"/>
        <v/>
      </c>
      <c r="F784" s="11" t="str">
        <f t="shared" si="37"/>
        <v/>
      </c>
    </row>
    <row r="785" spans="4:6" x14ac:dyDescent="0.25">
      <c r="D785" s="5">
        <f t="shared" si="36"/>
        <v>0</v>
      </c>
      <c r="E785" s="5" t="str">
        <f t="shared" si="38"/>
        <v/>
      </c>
      <c r="F785" s="11" t="str">
        <f t="shared" si="37"/>
        <v/>
      </c>
    </row>
    <row r="786" spans="4:6" x14ac:dyDescent="0.25">
      <c r="D786" s="5">
        <f t="shared" si="36"/>
        <v>0</v>
      </c>
      <c r="E786" s="5" t="str">
        <f t="shared" si="38"/>
        <v/>
      </c>
      <c r="F786" s="11" t="str">
        <f t="shared" si="37"/>
        <v/>
      </c>
    </row>
    <row r="787" spans="4:6" x14ac:dyDescent="0.25">
      <c r="D787" s="5">
        <f t="shared" si="36"/>
        <v>0</v>
      </c>
      <c r="E787" s="5" t="str">
        <f t="shared" si="38"/>
        <v/>
      </c>
      <c r="F787" s="11" t="str">
        <f t="shared" si="37"/>
        <v/>
      </c>
    </row>
    <row r="788" spans="4:6" x14ac:dyDescent="0.25">
      <c r="D788" s="5">
        <f t="shared" si="36"/>
        <v>0</v>
      </c>
      <c r="E788" s="5" t="str">
        <f t="shared" si="38"/>
        <v/>
      </c>
      <c r="F788" s="11" t="str">
        <f t="shared" si="37"/>
        <v/>
      </c>
    </row>
    <row r="789" spans="4:6" x14ac:dyDescent="0.25">
      <c r="D789" s="5">
        <f t="shared" si="36"/>
        <v>0</v>
      </c>
      <c r="E789" s="5" t="str">
        <f t="shared" si="38"/>
        <v/>
      </c>
      <c r="F789" s="11" t="str">
        <f t="shared" si="37"/>
        <v/>
      </c>
    </row>
    <row r="790" spans="4:6" x14ac:dyDescent="0.25">
      <c r="D790" s="5">
        <f t="shared" si="36"/>
        <v>0</v>
      </c>
      <c r="E790" s="5" t="str">
        <f t="shared" si="38"/>
        <v/>
      </c>
      <c r="F790" s="11" t="str">
        <f t="shared" si="37"/>
        <v/>
      </c>
    </row>
    <row r="791" spans="4:6" x14ac:dyDescent="0.25">
      <c r="D791" s="5">
        <f t="shared" si="36"/>
        <v>0</v>
      </c>
      <c r="E791" s="5" t="str">
        <f t="shared" si="38"/>
        <v/>
      </c>
      <c r="F791" s="11" t="str">
        <f t="shared" si="37"/>
        <v/>
      </c>
    </row>
    <row r="792" spans="4:6" x14ac:dyDescent="0.25">
      <c r="D792" s="5">
        <f t="shared" si="36"/>
        <v>0</v>
      </c>
      <c r="E792" s="5" t="str">
        <f t="shared" si="38"/>
        <v/>
      </c>
      <c r="F792" s="11" t="str">
        <f t="shared" si="37"/>
        <v/>
      </c>
    </row>
    <row r="793" spans="4:6" x14ac:dyDescent="0.25">
      <c r="D793" s="5">
        <f t="shared" si="36"/>
        <v>0</v>
      </c>
      <c r="E793" s="5" t="str">
        <f t="shared" si="38"/>
        <v/>
      </c>
      <c r="F793" s="11" t="str">
        <f t="shared" si="37"/>
        <v/>
      </c>
    </row>
    <row r="794" spans="4:6" x14ac:dyDescent="0.25">
      <c r="D794" s="5">
        <f t="shared" si="36"/>
        <v>0</v>
      </c>
      <c r="E794" s="5" t="str">
        <f t="shared" si="38"/>
        <v/>
      </c>
      <c r="F794" s="11" t="str">
        <f t="shared" si="37"/>
        <v/>
      </c>
    </row>
    <row r="795" spans="4:6" x14ac:dyDescent="0.25">
      <c r="D795" s="5">
        <f t="shared" si="36"/>
        <v>0</v>
      </c>
      <c r="E795" s="5" t="str">
        <f t="shared" si="38"/>
        <v/>
      </c>
      <c r="F795" s="11" t="str">
        <f t="shared" si="37"/>
        <v/>
      </c>
    </row>
    <row r="796" spans="4:6" x14ac:dyDescent="0.25">
      <c r="D796" s="5">
        <f t="shared" si="36"/>
        <v>0</v>
      </c>
      <c r="E796" s="5" t="str">
        <f t="shared" si="38"/>
        <v/>
      </c>
      <c r="F796" s="11" t="str">
        <f t="shared" si="37"/>
        <v/>
      </c>
    </row>
    <row r="797" spans="4:6" x14ac:dyDescent="0.25">
      <c r="D797" s="5">
        <f t="shared" si="36"/>
        <v>0</v>
      </c>
      <c r="E797" s="5" t="str">
        <f t="shared" si="38"/>
        <v/>
      </c>
      <c r="F797" s="11" t="str">
        <f t="shared" si="37"/>
        <v/>
      </c>
    </row>
    <row r="798" spans="4:6" x14ac:dyDescent="0.25">
      <c r="D798" s="5">
        <f t="shared" si="36"/>
        <v>0</v>
      </c>
      <c r="E798" s="5" t="str">
        <f t="shared" si="38"/>
        <v/>
      </c>
      <c r="F798" s="11" t="str">
        <f t="shared" si="37"/>
        <v/>
      </c>
    </row>
    <row r="799" spans="4:6" x14ac:dyDescent="0.25">
      <c r="D799" s="5">
        <f t="shared" si="36"/>
        <v>0</v>
      </c>
      <c r="E799" s="5" t="str">
        <f t="shared" si="38"/>
        <v/>
      </c>
      <c r="F799" s="11" t="str">
        <f t="shared" si="37"/>
        <v/>
      </c>
    </row>
    <row r="800" spans="4:6" x14ac:dyDescent="0.25">
      <c r="D800" s="5">
        <f t="shared" si="36"/>
        <v>0</v>
      </c>
      <c r="E800" s="5" t="str">
        <f t="shared" si="38"/>
        <v/>
      </c>
      <c r="F800" s="11" t="str">
        <f t="shared" si="37"/>
        <v/>
      </c>
    </row>
    <row r="801" spans="4:6" x14ac:dyDescent="0.25">
      <c r="D801" s="5">
        <f t="shared" si="36"/>
        <v>0</v>
      </c>
      <c r="E801" s="5" t="str">
        <f t="shared" si="38"/>
        <v/>
      </c>
      <c r="F801" s="11" t="str">
        <f t="shared" si="37"/>
        <v/>
      </c>
    </row>
    <row r="802" spans="4:6" x14ac:dyDescent="0.25">
      <c r="D802" s="5">
        <f t="shared" si="36"/>
        <v>0</v>
      </c>
      <c r="E802" s="5" t="str">
        <f t="shared" si="38"/>
        <v/>
      </c>
      <c r="F802" s="11" t="str">
        <f t="shared" si="37"/>
        <v/>
      </c>
    </row>
    <row r="803" spans="4:6" x14ac:dyDescent="0.25">
      <c r="D803" s="5">
        <f t="shared" si="36"/>
        <v>0</v>
      </c>
      <c r="E803" s="5" t="str">
        <f t="shared" si="38"/>
        <v/>
      </c>
      <c r="F803" s="11" t="str">
        <f t="shared" si="37"/>
        <v/>
      </c>
    </row>
    <row r="804" spans="4:6" x14ac:dyDescent="0.25">
      <c r="D804" s="5">
        <f t="shared" si="36"/>
        <v>0</v>
      </c>
      <c r="E804" s="5" t="str">
        <f t="shared" si="38"/>
        <v/>
      </c>
      <c r="F804" s="11" t="str">
        <f t="shared" si="37"/>
        <v/>
      </c>
    </row>
    <row r="805" spans="4:6" x14ac:dyDescent="0.25">
      <c r="D805" s="5">
        <f t="shared" si="36"/>
        <v>0</v>
      </c>
      <c r="E805" s="5" t="str">
        <f t="shared" si="38"/>
        <v/>
      </c>
      <c r="F805" s="11" t="str">
        <f t="shared" si="37"/>
        <v/>
      </c>
    </row>
    <row r="806" spans="4:6" x14ac:dyDescent="0.25">
      <c r="D806" s="5">
        <f t="shared" si="36"/>
        <v>0</v>
      </c>
      <c r="E806" s="5" t="str">
        <f t="shared" si="38"/>
        <v/>
      </c>
      <c r="F806" s="11" t="str">
        <f t="shared" si="37"/>
        <v/>
      </c>
    </row>
    <row r="807" spans="4:6" x14ac:dyDescent="0.25">
      <c r="D807" s="5">
        <f t="shared" si="36"/>
        <v>0</v>
      </c>
      <c r="E807" s="5" t="str">
        <f t="shared" si="38"/>
        <v/>
      </c>
      <c r="F807" s="11" t="str">
        <f t="shared" si="37"/>
        <v/>
      </c>
    </row>
    <row r="808" spans="4:6" x14ac:dyDescent="0.25">
      <c r="D808" s="5">
        <f t="shared" si="36"/>
        <v>0</v>
      </c>
      <c r="E808" s="5" t="str">
        <f t="shared" si="38"/>
        <v/>
      </c>
      <c r="F808" s="11" t="str">
        <f t="shared" si="37"/>
        <v/>
      </c>
    </row>
    <row r="809" spans="4:6" x14ac:dyDescent="0.25">
      <c r="D809" s="5">
        <f t="shared" si="36"/>
        <v>0</v>
      </c>
      <c r="E809" s="5" t="str">
        <f t="shared" si="38"/>
        <v/>
      </c>
      <c r="F809" s="11" t="str">
        <f t="shared" si="37"/>
        <v/>
      </c>
    </row>
    <row r="810" spans="4:6" x14ac:dyDescent="0.25">
      <c r="D810" s="5">
        <f t="shared" si="36"/>
        <v>0</v>
      </c>
      <c r="E810" s="5" t="str">
        <f t="shared" si="38"/>
        <v/>
      </c>
      <c r="F810" s="11" t="str">
        <f t="shared" si="37"/>
        <v/>
      </c>
    </row>
    <row r="811" spans="4:6" x14ac:dyDescent="0.25">
      <c r="D811" s="5">
        <f t="shared" si="36"/>
        <v>0</v>
      </c>
      <c r="E811" s="5" t="str">
        <f t="shared" si="38"/>
        <v/>
      </c>
      <c r="F811" s="11" t="str">
        <f t="shared" si="37"/>
        <v/>
      </c>
    </row>
    <row r="812" spans="4:6" x14ac:dyDescent="0.25">
      <c r="D812" s="5">
        <f t="shared" si="36"/>
        <v>0</v>
      </c>
      <c r="E812" s="5" t="str">
        <f t="shared" si="38"/>
        <v/>
      </c>
      <c r="F812" s="11" t="str">
        <f t="shared" si="37"/>
        <v/>
      </c>
    </row>
    <row r="813" spans="4:6" x14ac:dyDescent="0.25">
      <c r="D813" s="5">
        <f t="shared" si="36"/>
        <v>0</v>
      </c>
      <c r="E813" s="5" t="str">
        <f t="shared" si="38"/>
        <v/>
      </c>
      <c r="F813" s="11" t="str">
        <f t="shared" si="37"/>
        <v/>
      </c>
    </row>
    <row r="814" spans="4:6" x14ac:dyDescent="0.25">
      <c r="D814" s="5">
        <f t="shared" si="36"/>
        <v>0</v>
      </c>
      <c r="E814" s="5" t="str">
        <f t="shared" si="38"/>
        <v/>
      </c>
      <c r="F814" s="11" t="str">
        <f t="shared" si="37"/>
        <v/>
      </c>
    </row>
    <row r="815" spans="4:6" x14ac:dyDescent="0.25">
      <c r="D815" s="5">
        <f t="shared" si="36"/>
        <v>0</v>
      </c>
      <c r="E815" s="5" t="str">
        <f t="shared" si="38"/>
        <v/>
      </c>
      <c r="F815" s="11" t="str">
        <f t="shared" si="37"/>
        <v/>
      </c>
    </row>
    <row r="816" spans="4:6" x14ac:dyDescent="0.25">
      <c r="D816" s="5">
        <f t="shared" si="36"/>
        <v>0</v>
      </c>
      <c r="E816" s="5" t="str">
        <f t="shared" si="38"/>
        <v/>
      </c>
      <c r="F816" s="11" t="str">
        <f t="shared" si="37"/>
        <v/>
      </c>
    </row>
    <row r="817" spans="4:6" x14ac:dyDescent="0.25">
      <c r="D817" s="5">
        <f t="shared" si="36"/>
        <v>0</v>
      </c>
      <c r="E817" s="5" t="str">
        <f t="shared" si="38"/>
        <v/>
      </c>
      <c r="F817" s="11" t="str">
        <f t="shared" si="37"/>
        <v/>
      </c>
    </row>
    <row r="818" spans="4:6" x14ac:dyDescent="0.25">
      <c r="D818" s="5">
        <f t="shared" si="36"/>
        <v>0</v>
      </c>
      <c r="E818" s="5" t="str">
        <f t="shared" si="38"/>
        <v/>
      </c>
      <c r="F818" s="11" t="str">
        <f t="shared" si="37"/>
        <v/>
      </c>
    </row>
    <row r="819" spans="4:6" x14ac:dyDescent="0.25">
      <c r="D819" s="5">
        <f t="shared" si="36"/>
        <v>0</v>
      </c>
      <c r="E819" s="5" t="str">
        <f t="shared" si="38"/>
        <v/>
      </c>
      <c r="F819" s="11" t="str">
        <f t="shared" si="37"/>
        <v/>
      </c>
    </row>
    <row r="820" spans="4:6" x14ac:dyDescent="0.25">
      <c r="D820" s="5">
        <f t="shared" si="36"/>
        <v>0</v>
      </c>
      <c r="E820" s="5" t="str">
        <f t="shared" si="38"/>
        <v/>
      </c>
      <c r="F820" s="11" t="str">
        <f t="shared" si="37"/>
        <v/>
      </c>
    </row>
    <row r="821" spans="4:6" x14ac:dyDescent="0.25">
      <c r="D821" s="5">
        <f t="shared" si="36"/>
        <v>0</v>
      </c>
      <c r="E821" s="5" t="str">
        <f t="shared" si="38"/>
        <v/>
      </c>
      <c r="F821" s="11" t="str">
        <f t="shared" si="37"/>
        <v/>
      </c>
    </row>
    <row r="822" spans="4:6" x14ac:dyDescent="0.25">
      <c r="D822" s="5">
        <f t="shared" si="36"/>
        <v>0</v>
      </c>
      <c r="E822" s="5" t="str">
        <f t="shared" si="38"/>
        <v/>
      </c>
      <c r="F822" s="11" t="str">
        <f t="shared" si="37"/>
        <v/>
      </c>
    </row>
    <row r="823" spans="4:6" x14ac:dyDescent="0.25">
      <c r="D823" s="5">
        <f t="shared" si="36"/>
        <v>0</v>
      </c>
      <c r="E823" s="5" t="str">
        <f t="shared" si="38"/>
        <v/>
      </c>
      <c r="F823" s="11" t="str">
        <f t="shared" si="37"/>
        <v/>
      </c>
    </row>
    <row r="824" spans="4:6" x14ac:dyDescent="0.25">
      <c r="D824" s="5">
        <f t="shared" si="36"/>
        <v>0</v>
      </c>
      <c r="E824" s="5" t="str">
        <f t="shared" si="38"/>
        <v/>
      </c>
      <c r="F824" s="11" t="str">
        <f t="shared" si="37"/>
        <v/>
      </c>
    </row>
    <row r="825" spans="4:6" x14ac:dyDescent="0.25">
      <c r="D825" s="5">
        <f t="shared" si="36"/>
        <v>0</v>
      </c>
      <c r="E825" s="5" t="str">
        <f t="shared" si="38"/>
        <v/>
      </c>
      <c r="F825" s="11" t="str">
        <f t="shared" si="37"/>
        <v/>
      </c>
    </row>
    <row r="826" spans="4:6" x14ac:dyDescent="0.25">
      <c r="D826" s="5">
        <f t="shared" si="36"/>
        <v>0</v>
      </c>
      <c r="E826" s="5" t="str">
        <f t="shared" si="38"/>
        <v/>
      </c>
      <c r="F826" s="11" t="str">
        <f t="shared" si="37"/>
        <v/>
      </c>
    </row>
    <row r="827" spans="4:6" x14ac:dyDescent="0.25">
      <c r="D827" s="5">
        <f t="shared" si="36"/>
        <v>0</v>
      </c>
      <c r="E827" s="5" t="str">
        <f t="shared" si="38"/>
        <v/>
      </c>
      <c r="F827" s="11" t="str">
        <f t="shared" si="37"/>
        <v/>
      </c>
    </row>
    <row r="828" spans="4:6" x14ac:dyDescent="0.25">
      <c r="D828" s="5">
        <f t="shared" si="36"/>
        <v>0</v>
      </c>
      <c r="E828" s="5" t="str">
        <f t="shared" si="38"/>
        <v/>
      </c>
      <c r="F828" s="11" t="str">
        <f t="shared" si="37"/>
        <v/>
      </c>
    </row>
    <row r="829" spans="4:6" x14ac:dyDescent="0.25">
      <c r="D829" s="5">
        <f t="shared" si="36"/>
        <v>0</v>
      </c>
      <c r="E829" s="5" t="str">
        <f t="shared" si="38"/>
        <v/>
      </c>
      <c r="F829" s="11" t="str">
        <f t="shared" si="37"/>
        <v/>
      </c>
    </row>
    <row r="830" spans="4:6" x14ac:dyDescent="0.25">
      <c r="D830" s="5">
        <f t="shared" si="36"/>
        <v>0</v>
      </c>
      <c r="E830" s="5" t="str">
        <f t="shared" si="38"/>
        <v/>
      </c>
      <c r="F830" s="11" t="str">
        <f t="shared" si="37"/>
        <v/>
      </c>
    </row>
    <row r="831" spans="4:6" x14ac:dyDescent="0.25">
      <c r="D831" s="5">
        <f t="shared" si="36"/>
        <v>0</v>
      </c>
      <c r="E831" s="5" t="str">
        <f t="shared" si="38"/>
        <v/>
      </c>
      <c r="F831" s="11" t="str">
        <f t="shared" si="37"/>
        <v/>
      </c>
    </row>
    <row r="832" spans="4:6" x14ac:dyDescent="0.25">
      <c r="D832" s="5">
        <f t="shared" si="36"/>
        <v>0</v>
      </c>
      <c r="E832" s="5" t="str">
        <f t="shared" si="38"/>
        <v/>
      </c>
      <c r="F832" s="11" t="str">
        <f t="shared" si="37"/>
        <v/>
      </c>
    </row>
    <row r="833" spans="4:6" x14ac:dyDescent="0.25">
      <c r="D833" s="5">
        <f t="shared" si="36"/>
        <v>0</v>
      </c>
      <c r="E833" s="5" t="str">
        <f t="shared" si="38"/>
        <v/>
      </c>
      <c r="F833" s="11" t="str">
        <f t="shared" si="37"/>
        <v/>
      </c>
    </row>
    <row r="834" spans="4:6" x14ac:dyDescent="0.25">
      <c r="D834" s="5">
        <f t="shared" ref="D834:D897" si="39">SUM(
IF(G834="",0,_xlfn.XLOOKUP(_xlfn.CONCAT(G834," - ",A834),production_rates_outpost_resources,production_rates_production_rates,0)),
IF(H834="",0,_xlfn.XLOOKUP(_xlfn.CONCAT(H834," - ",A834),production_rates_outpost_resources,production_rates_production_rates,0)),
IF(I834="",0,_xlfn.XLOOKUP(_xlfn.CONCAT(I834," - ",A834),production_rates_outpost_resources,production_rates_production_rates,0)),
IF(J834="",0,_xlfn.XLOOKUP(_xlfn.CONCAT(J834," - ",A834),production_rates_outpost_resources,production_rates_production_rates,0)),
IF(K834="",0,_xlfn.XLOOKUP(_xlfn.CONCAT(K834," - ",A834),production_rates_outpost_resources,production_rates_production_rates,0)),
IF(L834="",0,_xlfn.XLOOKUP(_xlfn.CONCAT(L834," - ",A834),production_rates_outpost_resources,production_rates_production_rates,0)),
IF(M834="",0,_xlfn.XLOOKUP(_xlfn.CONCAT(M834," - ",A834),production_rates_outpost_resources,production_rates_production_rates,0)))</f>
        <v>0</v>
      </c>
      <c r="E834" s="5" t="str">
        <f t="shared" si="38"/>
        <v/>
      </c>
      <c r="F834" s="11" t="str">
        <f t="shared" ref="F834:F897" si="40">IF(D834=0,"",D834/C834/VLOOKUP($B834,target_rates_table,2,FALSE))</f>
        <v/>
      </c>
    </row>
    <row r="835" spans="4:6" x14ac:dyDescent="0.25">
      <c r="D835" s="5">
        <f t="shared" si="39"/>
        <v>0</v>
      </c>
      <c r="E835" s="5" t="str">
        <f t="shared" ref="E835:E898" si="41">IF(D835=0,"",D835/C835)</f>
        <v/>
      </c>
      <c r="F835" s="11" t="str">
        <f t="shared" si="40"/>
        <v/>
      </c>
    </row>
    <row r="836" spans="4:6" x14ac:dyDescent="0.25">
      <c r="D836" s="5">
        <f t="shared" si="39"/>
        <v>0</v>
      </c>
      <c r="E836" s="5" t="str">
        <f t="shared" si="41"/>
        <v/>
      </c>
      <c r="F836" s="11" t="str">
        <f t="shared" si="40"/>
        <v/>
      </c>
    </row>
    <row r="837" spans="4:6" x14ac:dyDescent="0.25">
      <c r="D837" s="5">
        <f t="shared" si="39"/>
        <v>0</v>
      </c>
      <c r="E837" s="5" t="str">
        <f t="shared" si="41"/>
        <v/>
      </c>
      <c r="F837" s="11" t="str">
        <f t="shared" si="40"/>
        <v/>
      </c>
    </row>
    <row r="838" spans="4:6" x14ac:dyDescent="0.25">
      <c r="D838" s="5">
        <f t="shared" si="39"/>
        <v>0</v>
      </c>
      <c r="E838" s="5" t="str">
        <f t="shared" si="41"/>
        <v/>
      </c>
      <c r="F838" s="11" t="str">
        <f t="shared" si="40"/>
        <v/>
      </c>
    </row>
    <row r="839" spans="4:6" x14ac:dyDescent="0.25">
      <c r="D839" s="5">
        <f t="shared" si="39"/>
        <v>0</v>
      </c>
      <c r="E839" s="5" t="str">
        <f t="shared" si="41"/>
        <v/>
      </c>
      <c r="F839" s="11" t="str">
        <f t="shared" si="40"/>
        <v/>
      </c>
    </row>
    <row r="840" spans="4:6" x14ac:dyDescent="0.25">
      <c r="D840" s="5">
        <f t="shared" si="39"/>
        <v>0</v>
      </c>
      <c r="E840" s="5" t="str">
        <f t="shared" si="41"/>
        <v/>
      </c>
      <c r="F840" s="11" t="str">
        <f t="shared" si="40"/>
        <v/>
      </c>
    </row>
    <row r="841" spans="4:6" x14ac:dyDescent="0.25">
      <c r="D841" s="5">
        <f t="shared" si="39"/>
        <v>0</v>
      </c>
      <c r="E841" s="5" t="str">
        <f t="shared" si="41"/>
        <v/>
      </c>
      <c r="F841" s="11" t="str">
        <f t="shared" si="40"/>
        <v/>
      </c>
    </row>
    <row r="842" spans="4:6" x14ac:dyDescent="0.25">
      <c r="D842" s="5">
        <f t="shared" si="39"/>
        <v>0</v>
      </c>
      <c r="E842" s="5" t="str">
        <f t="shared" si="41"/>
        <v/>
      </c>
      <c r="F842" s="11" t="str">
        <f t="shared" si="40"/>
        <v/>
      </c>
    </row>
    <row r="843" spans="4:6" x14ac:dyDescent="0.25">
      <c r="D843" s="5">
        <f t="shared" si="39"/>
        <v>0</v>
      </c>
      <c r="E843" s="5" t="str">
        <f t="shared" si="41"/>
        <v/>
      </c>
      <c r="F843" s="11" t="str">
        <f t="shared" si="40"/>
        <v/>
      </c>
    </row>
    <row r="844" spans="4:6" x14ac:dyDescent="0.25">
      <c r="D844" s="5">
        <f t="shared" si="39"/>
        <v>0</v>
      </c>
      <c r="E844" s="5" t="str">
        <f t="shared" si="41"/>
        <v/>
      </c>
      <c r="F844" s="11" t="str">
        <f t="shared" si="40"/>
        <v/>
      </c>
    </row>
    <row r="845" spans="4:6" x14ac:dyDescent="0.25">
      <c r="D845" s="5">
        <f t="shared" si="39"/>
        <v>0</v>
      </c>
      <c r="E845" s="5" t="str">
        <f t="shared" si="41"/>
        <v/>
      </c>
      <c r="F845" s="11" t="str">
        <f t="shared" si="40"/>
        <v/>
      </c>
    </row>
    <row r="846" spans="4:6" x14ac:dyDescent="0.25">
      <c r="D846" s="5">
        <f t="shared" si="39"/>
        <v>0</v>
      </c>
      <c r="E846" s="5" t="str">
        <f t="shared" si="41"/>
        <v/>
      </c>
      <c r="F846" s="11" t="str">
        <f t="shared" si="40"/>
        <v/>
      </c>
    </row>
    <row r="847" spans="4:6" x14ac:dyDescent="0.25">
      <c r="D847" s="5">
        <f t="shared" si="39"/>
        <v>0</v>
      </c>
      <c r="E847" s="5" t="str">
        <f t="shared" si="41"/>
        <v/>
      </c>
      <c r="F847" s="11" t="str">
        <f t="shared" si="40"/>
        <v/>
      </c>
    </row>
    <row r="848" spans="4:6" x14ac:dyDescent="0.25">
      <c r="D848" s="5">
        <f t="shared" si="39"/>
        <v>0</v>
      </c>
      <c r="E848" s="5" t="str">
        <f t="shared" si="41"/>
        <v/>
      </c>
      <c r="F848" s="11" t="str">
        <f t="shared" si="40"/>
        <v/>
      </c>
    </row>
    <row r="849" spans="4:6" x14ac:dyDescent="0.25">
      <c r="D849" s="5">
        <f t="shared" si="39"/>
        <v>0</v>
      </c>
      <c r="E849" s="5" t="str">
        <f t="shared" si="41"/>
        <v/>
      </c>
      <c r="F849" s="11" t="str">
        <f t="shared" si="40"/>
        <v/>
      </c>
    </row>
    <row r="850" spans="4:6" x14ac:dyDescent="0.25">
      <c r="D850" s="5">
        <f t="shared" si="39"/>
        <v>0</v>
      </c>
      <c r="E850" s="5" t="str">
        <f t="shared" si="41"/>
        <v/>
      </c>
      <c r="F850" s="11" t="str">
        <f t="shared" si="40"/>
        <v/>
      </c>
    </row>
    <row r="851" spans="4:6" x14ac:dyDescent="0.25">
      <c r="D851" s="5">
        <f t="shared" si="39"/>
        <v>0</v>
      </c>
      <c r="E851" s="5" t="str">
        <f t="shared" si="41"/>
        <v/>
      </c>
      <c r="F851" s="11" t="str">
        <f t="shared" si="40"/>
        <v/>
      </c>
    </row>
    <row r="852" spans="4:6" x14ac:dyDescent="0.25">
      <c r="D852" s="5">
        <f t="shared" si="39"/>
        <v>0</v>
      </c>
      <c r="E852" s="5" t="str">
        <f t="shared" si="41"/>
        <v/>
      </c>
      <c r="F852" s="11" t="str">
        <f t="shared" si="40"/>
        <v/>
      </c>
    </row>
    <row r="853" spans="4:6" x14ac:dyDescent="0.25">
      <c r="D853" s="5">
        <f t="shared" si="39"/>
        <v>0</v>
      </c>
      <c r="E853" s="5" t="str">
        <f t="shared" si="41"/>
        <v/>
      </c>
      <c r="F853" s="11" t="str">
        <f t="shared" si="40"/>
        <v/>
      </c>
    </row>
    <row r="854" spans="4:6" x14ac:dyDescent="0.25">
      <c r="D854" s="5">
        <f t="shared" si="39"/>
        <v>0</v>
      </c>
      <c r="E854" s="5" t="str">
        <f t="shared" si="41"/>
        <v/>
      </c>
      <c r="F854" s="11" t="str">
        <f t="shared" si="40"/>
        <v/>
      </c>
    </row>
    <row r="855" spans="4:6" x14ac:dyDescent="0.25">
      <c r="D855" s="5">
        <f t="shared" si="39"/>
        <v>0</v>
      </c>
      <c r="E855" s="5" t="str">
        <f t="shared" si="41"/>
        <v/>
      </c>
      <c r="F855" s="11" t="str">
        <f t="shared" si="40"/>
        <v/>
      </c>
    </row>
    <row r="856" spans="4:6" x14ac:dyDescent="0.25">
      <c r="D856" s="5">
        <f t="shared" si="39"/>
        <v>0</v>
      </c>
      <c r="E856" s="5" t="str">
        <f t="shared" si="41"/>
        <v/>
      </c>
      <c r="F856" s="11" t="str">
        <f t="shared" si="40"/>
        <v/>
      </c>
    </row>
    <row r="857" spans="4:6" x14ac:dyDescent="0.25">
      <c r="D857" s="5">
        <f t="shared" si="39"/>
        <v>0</v>
      </c>
      <c r="E857" s="5" t="str">
        <f t="shared" si="41"/>
        <v/>
      </c>
      <c r="F857" s="11" t="str">
        <f t="shared" si="40"/>
        <v/>
      </c>
    </row>
    <row r="858" spans="4:6" x14ac:dyDescent="0.25">
      <c r="D858" s="5">
        <f t="shared" si="39"/>
        <v>0</v>
      </c>
      <c r="E858" s="5" t="str">
        <f t="shared" si="41"/>
        <v/>
      </c>
      <c r="F858" s="11" t="str">
        <f t="shared" si="40"/>
        <v/>
      </c>
    </row>
    <row r="859" spans="4:6" x14ac:dyDescent="0.25">
      <c r="D859" s="5">
        <f t="shared" si="39"/>
        <v>0</v>
      </c>
      <c r="E859" s="5" t="str">
        <f t="shared" si="41"/>
        <v/>
      </c>
      <c r="F859" s="11" t="str">
        <f t="shared" si="40"/>
        <v/>
      </c>
    </row>
    <row r="860" spans="4:6" x14ac:dyDescent="0.25">
      <c r="D860" s="5">
        <f t="shared" si="39"/>
        <v>0</v>
      </c>
      <c r="E860" s="5" t="str">
        <f t="shared" si="41"/>
        <v/>
      </c>
      <c r="F860" s="11" t="str">
        <f t="shared" si="40"/>
        <v/>
      </c>
    </row>
    <row r="861" spans="4:6" x14ac:dyDescent="0.25">
      <c r="D861" s="5">
        <f t="shared" si="39"/>
        <v>0</v>
      </c>
      <c r="E861" s="5" t="str">
        <f t="shared" si="41"/>
        <v/>
      </c>
      <c r="F861" s="11" t="str">
        <f t="shared" si="40"/>
        <v/>
      </c>
    </row>
    <row r="862" spans="4:6" x14ac:dyDescent="0.25">
      <c r="D862" s="5">
        <f t="shared" si="39"/>
        <v>0</v>
      </c>
      <c r="E862" s="5" t="str">
        <f t="shared" si="41"/>
        <v/>
      </c>
      <c r="F862" s="11" t="str">
        <f t="shared" si="40"/>
        <v/>
      </c>
    </row>
    <row r="863" spans="4:6" x14ac:dyDescent="0.25">
      <c r="D863" s="5">
        <f t="shared" si="39"/>
        <v>0</v>
      </c>
      <c r="E863" s="5" t="str">
        <f t="shared" si="41"/>
        <v/>
      </c>
      <c r="F863" s="11" t="str">
        <f t="shared" si="40"/>
        <v/>
      </c>
    </row>
    <row r="864" spans="4:6" x14ac:dyDescent="0.25">
      <c r="D864" s="5">
        <f t="shared" si="39"/>
        <v>0</v>
      </c>
      <c r="E864" s="5" t="str">
        <f t="shared" si="41"/>
        <v/>
      </c>
      <c r="F864" s="11" t="str">
        <f t="shared" si="40"/>
        <v/>
      </c>
    </row>
    <row r="865" spans="4:6" x14ac:dyDescent="0.25">
      <c r="D865" s="5">
        <f t="shared" si="39"/>
        <v>0</v>
      </c>
      <c r="E865" s="5" t="str">
        <f t="shared" si="41"/>
        <v/>
      </c>
      <c r="F865" s="11" t="str">
        <f t="shared" si="40"/>
        <v/>
      </c>
    </row>
    <row r="866" spans="4:6" x14ac:dyDescent="0.25">
      <c r="D866" s="5">
        <f t="shared" si="39"/>
        <v>0</v>
      </c>
      <c r="E866" s="5" t="str">
        <f t="shared" si="41"/>
        <v/>
      </c>
      <c r="F866" s="11" t="str">
        <f t="shared" si="40"/>
        <v/>
      </c>
    </row>
    <row r="867" spans="4:6" x14ac:dyDescent="0.25">
      <c r="D867" s="5">
        <f t="shared" si="39"/>
        <v>0</v>
      </c>
      <c r="E867" s="5" t="str">
        <f t="shared" si="41"/>
        <v/>
      </c>
      <c r="F867" s="11" t="str">
        <f t="shared" si="40"/>
        <v/>
      </c>
    </row>
    <row r="868" spans="4:6" x14ac:dyDescent="0.25">
      <c r="D868" s="5">
        <f t="shared" si="39"/>
        <v>0</v>
      </c>
      <c r="E868" s="5" t="str">
        <f t="shared" si="41"/>
        <v/>
      </c>
      <c r="F868" s="11" t="str">
        <f t="shared" si="40"/>
        <v/>
      </c>
    </row>
    <row r="869" spans="4:6" x14ac:dyDescent="0.25">
      <c r="D869" s="5">
        <f t="shared" si="39"/>
        <v>0</v>
      </c>
      <c r="E869" s="5" t="str">
        <f t="shared" si="41"/>
        <v/>
      </c>
      <c r="F869" s="11" t="str">
        <f t="shared" si="40"/>
        <v/>
      </c>
    </row>
    <row r="870" spans="4:6" x14ac:dyDescent="0.25">
      <c r="D870" s="5">
        <f t="shared" si="39"/>
        <v>0</v>
      </c>
      <c r="E870" s="5" t="str">
        <f t="shared" si="41"/>
        <v/>
      </c>
      <c r="F870" s="11" t="str">
        <f t="shared" si="40"/>
        <v/>
      </c>
    </row>
    <row r="871" spans="4:6" x14ac:dyDescent="0.25">
      <c r="D871" s="5">
        <f t="shared" si="39"/>
        <v>0</v>
      </c>
      <c r="E871" s="5" t="str">
        <f t="shared" si="41"/>
        <v/>
      </c>
      <c r="F871" s="11" t="str">
        <f t="shared" si="40"/>
        <v/>
      </c>
    </row>
    <row r="872" spans="4:6" x14ac:dyDescent="0.25">
      <c r="D872" s="5">
        <f t="shared" si="39"/>
        <v>0</v>
      </c>
      <c r="E872" s="5" t="str">
        <f t="shared" si="41"/>
        <v/>
      </c>
      <c r="F872" s="11" t="str">
        <f t="shared" si="40"/>
        <v/>
      </c>
    </row>
    <row r="873" spans="4:6" x14ac:dyDescent="0.25">
      <c r="D873" s="5">
        <f t="shared" si="39"/>
        <v>0</v>
      </c>
      <c r="E873" s="5" t="str">
        <f t="shared" si="41"/>
        <v/>
      </c>
      <c r="F873" s="11" t="str">
        <f t="shared" si="40"/>
        <v/>
      </c>
    </row>
    <row r="874" spans="4:6" x14ac:dyDescent="0.25">
      <c r="D874" s="5">
        <f t="shared" si="39"/>
        <v>0</v>
      </c>
      <c r="E874" s="5" t="str">
        <f t="shared" si="41"/>
        <v/>
      </c>
      <c r="F874" s="11" t="str">
        <f t="shared" si="40"/>
        <v/>
      </c>
    </row>
    <row r="875" spans="4:6" x14ac:dyDescent="0.25">
      <c r="D875" s="5">
        <f t="shared" si="39"/>
        <v>0</v>
      </c>
      <c r="E875" s="5" t="str">
        <f t="shared" si="41"/>
        <v/>
      </c>
      <c r="F875" s="11" t="str">
        <f t="shared" si="40"/>
        <v/>
      </c>
    </row>
    <row r="876" spans="4:6" x14ac:dyDescent="0.25">
      <c r="D876" s="5">
        <f t="shared" si="39"/>
        <v>0</v>
      </c>
      <c r="E876" s="5" t="str">
        <f t="shared" si="41"/>
        <v/>
      </c>
      <c r="F876" s="11" t="str">
        <f t="shared" si="40"/>
        <v/>
      </c>
    </row>
    <row r="877" spans="4:6" x14ac:dyDescent="0.25">
      <c r="D877" s="5">
        <f t="shared" si="39"/>
        <v>0</v>
      </c>
      <c r="E877" s="5" t="str">
        <f t="shared" si="41"/>
        <v/>
      </c>
      <c r="F877" s="11" t="str">
        <f t="shared" si="40"/>
        <v/>
      </c>
    </row>
    <row r="878" spans="4:6" x14ac:dyDescent="0.25">
      <c r="D878" s="5">
        <f t="shared" si="39"/>
        <v>0</v>
      </c>
      <c r="E878" s="5" t="str">
        <f t="shared" si="41"/>
        <v/>
      </c>
      <c r="F878" s="11" t="str">
        <f t="shared" si="40"/>
        <v/>
      </c>
    </row>
    <row r="879" spans="4:6" x14ac:dyDescent="0.25">
      <c r="D879" s="5">
        <f t="shared" si="39"/>
        <v>0</v>
      </c>
      <c r="E879" s="5" t="str">
        <f t="shared" si="41"/>
        <v/>
      </c>
      <c r="F879" s="11" t="str">
        <f t="shared" si="40"/>
        <v/>
      </c>
    </row>
    <row r="880" spans="4:6" x14ac:dyDescent="0.25">
      <c r="D880" s="5">
        <f t="shared" si="39"/>
        <v>0</v>
      </c>
      <c r="E880" s="5" t="str">
        <f t="shared" si="41"/>
        <v/>
      </c>
      <c r="F880" s="11" t="str">
        <f t="shared" si="40"/>
        <v/>
      </c>
    </row>
    <row r="881" spans="4:6" x14ac:dyDescent="0.25">
      <c r="D881" s="5">
        <f t="shared" si="39"/>
        <v>0</v>
      </c>
      <c r="E881" s="5" t="str">
        <f t="shared" si="41"/>
        <v/>
      </c>
      <c r="F881" s="11" t="str">
        <f t="shared" si="40"/>
        <v/>
      </c>
    </row>
    <row r="882" spans="4:6" x14ac:dyDescent="0.25">
      <c r="D882" s="5">
        <f t="shared" si="39"/>
        <v>0</v>
      </c>
      <c r="E882" s="5" t="str">
        <f t="shared" si="41"/>
        <v/>
      </c>
      <c r="F882" s="11" t="str">
        <f t="shared" si="40"/>
        <v/>
      </c>
    </row>
    <row r="883" spans="4:6" x14ac:dyDescent="0.25">
      <c r="D883" s="5">
        <f t="shared" si="39"/>
        <v>0</v>
      </c>
      <c r="E883" s="5" t="str">
        <f t="shared" si="41"/>
        <v/>
      </c>
      <c r="F883" s="11" t="str">
        <f t="shared" si="40"/>
        <v/>
      </c>
    </row>
    <row r="884" spans="4:6" x14ac:dyDescent="0.25">
      <c r="D884" s="5">
        <f t="shared" si="39"/>
        <v>0</v>
      </c>
      <c r="E884" s="5" t="str">
        <f t="shared" si="41"/>
        <v/>
      </c>
      <c r="F884" s="11" t="str">
        <f t="shared" si="40"/>
        <v/>
      </c>
    </row>
    <row r="885" spans="4:6" x14ac:dyDescent="0.25">
      <c r="D885" s="5">
        <f t="shared" si="39"/>
        <v>0</v>
      </c>
      <c r="E885" s="5" t="str">
        <f t="shared" si="41"/>
        <v/>
      </c>
      <c r="F885" s="11" t="str">
        <f t="shared" si="40"/>
        <v/>
      </c>
    </row>
    <row r="886" spans="4:6" x14ac:dyDescent="0.25">
      <c r="D886" s="5">
        <f t="shared" si="39"/>
        <v>0</v>
      </c>
      <c r="E886" s="5" t="str">
        <f t="shared" si="41"/>
        <v/>
      </c>
      <c r="F886" s="11" t="str">
        <f t="shared" si="40"/>
        <v/>
      </c>
    </row>
    <row r="887" spans="4:6" x14ac:dyDescent="0.25">
      <c r="D887" s="5">
        <f t="shared" si="39"/>
        <v>0</v>
      </c>
      <c r="E887" s="5" t="str">
        <f t="shared" si="41"/>
        <v/>
      </c>
      <c r="F887" s="11" t="str">
        <f t="shared" si="40"/>
        <v/>
      </c>
    </row>
    <row r="888" spans="4:6" x14ac:dyDescent="0.25">
      <c r="D888" s="5">
        <f t="shared" si="39"/>
        <v>0</v>
      </c>
      <c r="E888" s="5" t="str">
        <f t="shared" si="41"/>
        <v/>
      </c>
      <c r="F888" s="11" t="str">
        <f t="shared" si="40"/>
        <v/>
      </c>
    </row>
    <row r="889" spans="4:6" x14ac:dyDescent="0.25">
      <c r="D889" s="5">
        <f t="shared" si="39"/>
        <v>0</v>
      </c>
      <c r="E889" s="5" t="str">
        <f t="shared" si="41"/>
        <v/>
      </c>
      <c r="F889" s="11" t="str">
        <f t="shared" si="40"/>
        <v/>
      </c>
    </row>
    <row r="890" spans="4:6" x14ac:dyDescent="0.25">
      <c r="D890" s="5">
        <f t="shared" si="39"/>
        <v>0</v>
      </c>
      <c r="E890" s="5" t="str">
        <f t="shared" si="41"/>
        <v/>
      </c>
      <c r="F890" s="11" t="str">
        <f t="shared" si="40"/>
        <v/>
      </c>
    </row>
    <row r="891" spans="4:6" x14ac:dyDescent="0.25">
      <c r="D891" s="5">
        <f t="shared" si="39"/>
        <v>0</v>
      </c>
      <c r="E891" s="5" t="str">
        <f t="shared" si="41"/>
        <v/>
      </c>
      <c r="F891" s="11" t="str">
        <f t="shared" si="40"/>
        <v/>
      </c>
    </row>
    <row r="892" spans="4:6" x14ac:dyDescent="0.25">
      <c r="D892" s="5">
        <f t="shared" si="39"/>
        <v>0</v>
      </c>
      <c r="E892" s="5" t="str">
        <f t="shared" si="41"/>
        <v/>
      </c>
      <c r="F892" s="11" t="str">
        <f t="shared" si="40"/>
        <v/>
      </c>
    </row>
    <row r="893" spans="4:6" x14ac:dyDescent="0.25">
      <c r="D893" s="5">
        <f t="shared" si="39"/>
        <v>0</v>
      </c>
      <c r="E893" s="5" t="str">
        <f t="shared" si="41"/>
        <v/>
      </c>
      <c r="F893" s="11" t="str">
        <f t="shared" si="40"/>
        <v/>
      </c>
    </row>
    <row r="894" spans="4:6" x14ac:dyDescent="0.25">
      <c r="D894" s="5">
        <f t="shared" si="39"/>
        <v>0</v>
      </c>
      <c r="E894" s="5" t="str">
        <f t="shared" si="41"/>
        <v/>
      </c>
      <c r="F894" s="11" t="str">
        <f t="shared" si="40"/>
        <v/>
      </c>
    </row>
    <row r="895" spans="4:6" x14ac:dyDescent="0.25">
      <c r="D895" s="5">
        <f t="shared" si="39"/>
        <v>0</v>
      </c>
      <c r="E895" s="5" t="str">
        <f t="shared" si="41"/>
        <v/>
      </c>
      <c r="F895" s="11" t="str">
        <f t="shared" si="40"/>
        <v/>
      </c>
    </row>
    <row r="896" spans="4:6" x14ac:dyDescent="0.25">
      <c r="D896" s="5">
        <f t="shared" si="39"/>
        <v>0</v>
      </c>
      <c r="E896" s="5" t="str">
        <f t="shared" si="41"/>
        <v/>
      </c>
      <c r="F896" s="11" t="str">
        <f t="shared" si="40"/>
        <v/>
      </c>
    </row>
    <row r="897" spans="4:6" x14ac:dyDescent="0.25">
      <c r="D897" s="5">
        <f t="shared" si="39"/>
        <v>0</v>
      </c>
      <c r="E897" s="5" t="str">
        <f t="shared" si="41"/>
        <v/>
      </c>
      <c r="F897" s="11" t="str">
        <f t="shared" si="40"/>
        <v/>
      </c>
    </row>
    <row r="898" spans="4:6" x14ac:dyDescent="0.25">
      <c r="D898" s="5">
        <f t="shared" ref="D898:D961" si="42">SUM(
IF(G898="",0,_xlfn.XLOOKUP(_xlfn.CONCAT(G898," - ",A898),production_rates_outpost_resources,production_rates_production_rates,0)),
IF(H898="",0,_xlfn.XLOOKUP(_xlfn.CONCAT(H898," - ",A898),production_rates_outpost_resources,production_rates_production_rates,0)),
IF(I898="",0,_xlfn.XLOOKUP(_xlfn.CONCAT(I898," - ",A898),production_rates_outpost_resources,production_rates_production_rates,0)),
IF(J898="",0,_xlfn.XLOOKUP(_xlfn.CONCAT(J898," - ",A898),production_rates_outpost_resources,production_rates_production_rates,0)),
IF(K898="",0,_xlfn.XLOOKUP(_xlfn.CONCAT(K898," - ",A898),production_rates_outpost_resources,production_rates_production_rates,0)),
IF(L898="",0,_xlfn.XLOOKUP(_xlfn.CONCAT(L898," - ",A898),production_rates_outpost_resources,production_rates_production_rates,0)),
IF(M898="",0,_xlfn.XLOOKUP(_xlfn.CONCAT(M898," - ",A898),production_rates_outpost_resources,production_rates_production_rates,0)))</f>
        <v>0</v>
      </c>
      <c r="E898" s="5" t="str">
        <f t="shared" si="41"/>
        <v/>
      </c>
      <c r="F898" s="11" t="str">
        <f t="shared" ref="F898:F961" si="43">IF(D898=0,"",D898/C898/VLOOKUP($B898,target_rates_table,2,FALSE))</f>
        <v/>
      </c>
    </row>
    <row r="899" spans="4:6" x14ac:dyDescent="0.25">
      <c r="D899" s="5">
        <f t="shared" si="42"/>
        <v>0</v>
      </c>
      <c r="E899" s="5" t="str">
        <f t="shared" ref="E899:E962" si="44">IF(D899=0,"",D899/C899)</f>
        <v/>
      </c>
      <c r="F899" s="11" t="str">
        <f t="shared" si="43"/>
        <v/>
      </c>
    </row>
    <row r="900" spans="4:6" x14ac:dyDescent="0.25">
      <c r="D900" s="5">
        <f t="shared" si="42"/>
        <v>0</v>
      </c>
      <c r="E900" s="5" t="str">
        <f t="shared" si="44"/>
        <v/>
      </c>
      <c r="F900" s="11" t="str">
        <f t="shared" si="43"/>
        <v/>
      </c>
    </row>
    <row r="901" spans="4:6" x14ac:dyDescent="0.25">
      <c r="D901" s="5">
        <f t="shared" si="42"/>
        <v>0</v>
      </c>
      <c r="E901" s="5" t="str">
        <f t="shared" si="44"/>
        <v/>
      </c>
      <c r="F901" s="11" t="str">
        <f t="shared" si="43"/>
        <v/>
      </c>
    </row>
    <row r="902" spans="4:6" x14ac:dyDescent="0.25">
      <c r="D902" s="5">
        <f t="shared" si="42"/>
        <v>0</v>
      </c>
      <c r="E902" s="5" t="str">
        <f t="shared" si="44"/>
        <v/>
      </c>
      <c r="F902" s="11" t="str">
        <f t="shared" si="43"/>
        <v/>
      </c>
    </row>
    <row r="903" spans="4:6" x14ac:dyDescent="0.25">
      <c r="D903" s="5">
        <f t="shared" si="42"/>
        <v>0</v>
      </c>
      <c r="E903" s="5" t="str">
        <f t="shared" si="44"/>
        <v/>
      </c>
      <c r="F903" s="11" t="str">
        <f t="shared" si="43"/>
        <v/>
      </c>
    </row>
    <row r="904" spans="4:6" x14ac:dyDescent="0.25">
      <c r="D904" s="5">
        <f t="shared" si="42"/>
        <v>0</v>
      </c>
      <c r="E904" s="5" t="str">
        <f t="shared" si="44"/>
        <v/>
      </c>
      <c r="F904" s="11" t="str">
        <f t="shared" si="43"/>
        <v/>
      </c>
    </row>
    <row r="905" spans="4:6" x14ac:dyDescent="0.25">
      <c r="D905" s="5">
        <f t="shared" si="42"/>
        <v>0</v>
      </c>
      <c r="E905" s="5" t="str">
        <f t="shared" si="44"/>
        <v/>
      </c>
      <c r="F905" s="11" t="str">
        <f t="shared" si="43"/>
        <v/>
      </c>
    </row>
    <row r="906" spans="4:6" x14ac:dyDescent="0.25">
      <c r="D906" s="5">
        <f t="shared" si="42"/>
        <v>0</v>
      </c>
      <c r="E906" s="5" t="str">
        <f t="shared" si="44"/>
        <v/>
      </c>
      <c r="F906" s="11" t="str">
        <f t="shared" si="43"/>
        <v/>
      </c>
    </row>
    <row r="907" spans="4:6" x14ac:dyDescent="0.25">
      <c r="D907" s="5">
        <f t="shared" si="42"/>
        <v>0</v>
      </c>
      <c r="E907" s="5" t="str">
        <f t="shared" si="44"/>
        <v/>
      </c>
      <c r="F907" s="11" t="str">
        <f t="shared" si="43"/>
        <v/>
      </c>
    </row>
    <row r="908" spans="4:6" x14ac:dyDescent="0.25">
      <c r="D908" s="5">
        <f t="shared" si="42"/>
        <v>0</v>
      </c>
      <c r="E908" s="5" t="str">
        <f t="shared" si="44"/>
        <v/>
      </c>
      <c r="F908" s="11" t="str">
        <f t="shared" si="43"/>
        <v/>
      </c>
    </row>
    <row r="909" spans="4:6" x14ac:dyDescent="0.25">
      <c r="D909" s="5">
        <f t="shared" si="42"/>
        <v>0</v>
      </c>
      <c r="E909" s="5" t="str">
        <f t="shared" si="44"/>
        <v/>
      </c>
      <c r="F909" s="11" t="str">
        <f t="shared" si="43"/>
        <v/>
      </c>
    </row>
    <row r="910" spans="4:6" x14ac:dyDescent="0.25">
      <c r="D910" s="5">
        <f t="shared" si="42"/>
        <v>0</v>
      </c>
      <c r="E910" s="5" t="str">
        <f t="shared" si="44"/>
        <v/>
      </c>
      <c r="F910" s="11" t="str">
        <f t="shared" si="43"/>
        <v/>
      </c>
    </row>
    <row r="911" spans="4:6" x14ac:dyDescent="0.25">
      <c r="D911" s="5">
        <f t="shared" si="42"/>
        <v>0</v>
      </c>
      <c r="E911" s="5" t="str">
        <f t="shared" si="44"/>
        <v/>
      </c>
      <c r="F911" s="11" t="str">
        <f t="shared" si="43"/>
        <v/>
      </c>
    </row>
    <row r="912" spans="4:6" x14ac:dyDescent="0.25">
      <c r="D912" s="5">
        <f t="shared" si="42"/>
        <v>0</v>
      </c>
      <c r="E912" s="5" t="str">
        <f t="shared" si="44"/>
        <v/>
      </c>
      <c r="F912" s="11" t="str">
        <f t="shared" si="43"/>
        <v/>
      </c>
    </row>
    <row r="913" spans="4:6" x14ac:dyDescent="0.25">
      <c r="D913" s="5">
        <f t="shared" si="42"/>
        <v>0</v>
      </c>
      <c r="E913" s="5" t="str">
        <f t="shared" si="44"/>
        <v/>
      </c>
      <c r="F913" s="11" t="str">
        <f t="shared" si="43"/>
        <v/>
      </c>
    </row>
    <row r="914" spans="4:6" x14ac:dyDescent="0.25">
      <c r="D914" s="5">
        <f t="shared" si="42"/>
        <v>0</v>
      </c>
      <c r="E914" s="5" t="str">
        <f t="shared" si="44"/>
        <v/>
      </c>
      <c r="F914" s="11" t="str">
        <f t="shared" si="43"/>
        <v/>
      </c>
    </row>
    <row r="915" spans="4:6" x14ac:dyDescent="0.25">
      <c r="D915" s="5">
        <f t="shared" si="42"/>
        <v>0</v>
      </c>
      <c r="E915" s="5" t="str">
        <f t="shared" si="44"/>
        <v/>
      </c>
      <c r="F915" s="11" t="str">
        <f t="shared" si="43"/>
        <v/>
      </c>
    </row>
    <row r="916" spans="4:6" x14ac:dyDescent="0.25">
      <c r="D916" s="5">
        <f t="shared" si="42"/>
        <v>0</v>
      </c>
      <c r="E916" s="5" t="str">
        <f t="shared" si="44"/>
        <v/>
      </c>
      <c r="F916" s="11" t="str">
        <f t="shared" si="43"/>
        <v/>
      </c>
    </row>
    <row r="917" spans="4:6" x14ac:dyDescent="0.25">
      <c r="D917" s="5">
        <f t="shared" si="42"/>
        <v>0</v>
      </c>
      <c r="E917" s="5" t="str">
        <f t="shared" si="44"/>
        <v/>
      </c>
      <c r="F917" s="11" t="str">
        <f t="shared" si="43"/>
        <v/>
      </c>
    </row>
    <row r="918" spans="4:6" x14ac:dyDescent="0.25">
      <c r="D918" s="5">
        <f t="shared" si="42"/>
        <v>0</v>
      </c>
      <c r="E918" s="5" t="str">
        <f t="shared" si="44"/>
        <v/>
      </c>
      <c r="F918" s="11" t="str">
        <f t="shared" si="43"/>
        <v/>
      </c>
    </row>
    <row r="919" spans="4:6" x14ac:dyDescent="0.25">
      <c r="D919" s="5">
        <f t="shared" si="42"/>
        <v>0</v>
      </c>
      <c r="E919" s="5" t="str">
        <f t="shared" si="44"/>
        <v/>
      </c>
      <c r="F919" s="11" t="str">
        <f t="shared" si="43"/>
        <v/>
      </c>
    </row>
    <row r="920" spans="4:6" x14ac:dyDescent="0.25">
      <c r="D920" s="5">
        <f t="shared" si="42"/>
        <v>0</v>
      </c>
      <c r="E920" s="5" t="str">
        <f t="shared" si="44"/>
        <v/>
      </c>
      <c r="F920" s="11" t="str">
        <f t="shared" si="43"/>
        <v/>
      </c>
    </row>
    <row r="921" spans="4:6" x14ac:dyDescent="0.25">
      <c r="D921" s="5">
        <f t="shared" si="42"/>
        <v>0</v>
      </c>
      <c r="E921" s="5" t="str">
        <f t="shared" si="44"/>
        <v/>
      </c>
      <c r="F921" s="11" t="str">
        <f t="shared" si="43"/>
        <v/>
      </c>
    </row>
    <row r="922" spans="4:6" x14ac:dyDescent="0.25">
      <c r="D922" s="5">
        <f t="shared" si="42"/>
        <v>0</v>
      </c>
      <c r="E922" s="5" t="str">
        <f t="shared" si="44"/>
        <v/>
      </c>
      <c r="F922" s="11" t="str">
        <f t="shared" si="43"/>
        <v/>
      </c>
    </row>
    <row r="923" spans="4:6" x14ac:dyDescent="0.25">
      <c r="D923" s="5">
        <f t="shared" si="42"/>
        <v>0</v>
      </c>
      <c r="E923" s="5" t="str">
        <f t="shared" si="44"/>
        <v/>
      </c>
      <c r="F923" s="11" t="str">
        <f t="shared" si="43"/>
        <v/>
      </c>
    </row>
    <row r="924" spans="4:6" x14ac:dyDescent="0.25">
      <c r="D924" s="5">
        <f t="shared" si="42"/>
        <v>0</v>
      </c>
      <c r="E924" s="5" t="str">
        <f t="shared" si="44"/>
        <v/>
      </c>
      <c r="F924" s="11" t="str">
        <f t="shared" si="43"/>
        <v/>
      </c>
    </row>
    <row r="925" spans="4:6" x14ac:dyDescent="0.25">
      <c r="D925" s="5">
        <f t="shared" si="42"/>
        <v>0</v>
      </c>
      <c r="E925" s="5" t="str">
        <f t="shared" si="44"/>
        <v/>
      </c>
      <c r="F925" s="11" t="str">
        <f t="shared" si="43"/>
        <v/>
      </c>
    </row>
    <row r="926" spans="4:6" x14ac:dyDescent="0.25">
      <c r="D926" s="5">
        <f t="shared" si="42"/>
        <v>0</v>
      </c>
      <c r="E926" s="5" t="str">
        <f t="shared" si="44"/>
        <v/>
      </c>
      <c r="F926" s="11" t="str">
        <f t="shared" si="43"/>
        <v/>
      </c>
    </row>
    <row r="927" spans="4:6" x14ac:dyDescent="0.25">
      <c r="D927" s="5">
        <f t="shared" si="42"/>
        <v>0</v>
      </c>
      <c r="E927" s="5" t="str">
        <f t="shared" si="44"/>
        <v/>
      </c>
      <c r="F927" s="11" t="str">
        <f t="shared" si="43"/>
        <v/>
      </c>
    </row>
    <row r="928" spans="4:6" x14ac:dyDescent="0.25">
      <c r="D928" s="5">
        <f t="shared" si="42"/>
        <v>0</v>
      </c>
      <c r="E928" s="5" t="str">
        <f t="shared" si="44"/>
        <v/>
      </c>
      <c r="F928" s="11" t="str">
        <f t="shared" si="43"/>
        <v/>
      </c>
    </row>
    <row r="929" spans="4:6" x14ac:dyDescent="0.25">
      <c r="D929" s="5">
        <f t="shared" si="42"/>
        <v>0</v>
      </c>
      <c r="E929" s="5" t="str">
        <f t="shared" si="44"/>
        <v/>
      </c>
      <c r="F929" s="11" t="str">
        <f t="shared" si="43"/>
        <v/>
      </c>
    </row>
    <row r="930" spans="4:6" x14ac:dyDescent="0.25">
      <c r="D930" s="5">
        <f t="shared" si="42"/>
        <v>0</v>
      </c>
      <c r="E930" s="5" t="str">
        <f t="shared" si="44"/>
        <v/>
      </c>
      <c r="F930" s="11" t="str">
        <f t="shared" si="43"/>
        <v/>
      </c>
    </row>
    <row r="931" spans="4:6" x14ac:dyDescent="0.25">
      <c r="D931" s="5">
        <f t="shared" si="42"/>
        <v>0</v>
      </c>
      <c r="E931" s="5" t="str">
        <f t="shared" si="44"/>
        <v/>
      </c>
      <c r="F931" s="11" t="str">
        <f t="shared" si="43"/>
        <v/>
      </c>
    </row>
    <row r="932" spans="4:6" x14ac:dyDescent="0.25">
      <c r="D932" s="5">
        <f t="shared" si="42"/>
        <v>0</v>
      </c>
      <c r="E932" s="5" t="str">
        <f t="shared" si="44"/>
        <v/>
      </c>
      <c r="F932" s="11" t="str">
        <f t="shared" si="43"/>
        <v/>
      </c>
    </row>
    <row r="933" spans="4:6" x14ac:dyDescent="0.25">
      <c r="D933" s="5">
        <f t="shared" si="42"/>
        <v>0</v>
      </c>
      <c r="E933" s="5" t="str">
        <f t="shared" si="44"/>
        <v/>
      </c>
      <c r="F933" s="11" t="str">
        <f t="shared" si="43"/>
        <v/>
      </c>
    </row>
    <row r="934" spans="4:6" x14ac:dyDescent="0.25">
      <c r="D934" s="5">
        <f t="shared" si="42"/>
        <v>0</v>
      </c>
      <c r="E934" s="5" t="str">
        <f t="shared" si="44"/>
        <v/>
      </c>
      <c r="F934" s="11" t="str">
        <f t="shared" si="43"/>
        <v/>
      </c>
    </row>
    <row r="935" spans="4:6" x14ac:dyDescent="0.25">
      <c r="D935" s="5">
        <f t="shared" si="42"/>
        <v>0</v>
      </c>
      <c r="E935" s="5" t="str">
        <f t="shared" si="44"/>
        <v/>
      </c>
      <c r="F935" s="11" t="str">
        <f t="shared" si="43"/>
        <v/>
      </c>
    </row>
    <row r="936" spans="4:6" x14ac:dyDescent="0.25">
      <c r="D936" s="5">
        <f t="shared" si="42"/>
        <v>0</v>
      </c>
      <c r="E936" s="5" t="str">
        <f t="shared" si="44"/>
        <v/>
      </c>
      <c r="F936" s="11" t="str">
        <f t="shared" si="43"/>
        <v/>
      </c>
    </row>
    <row r="937" spans="4:6" x14ac:dyDescent="0.25">
      <c r="D937" s="5">
        <f t="shared" si="42"/>
        <v>0</v>
      </c>
      <c r="E937" s="5" t="str">
        <f t="shared" si="44"/>
        <v/>
      </c>
      <c r="F937" s="11" t="str">
        <f t="shared" si="43"/>
        <v/>
      </c>
    </row>
    <row r="938" spans="4:6" x14ac:dyDescent="0.25">
      <c r="D938" s="5">
        <f t="shared" si="42"/>
        <v>0</v>
      </c>
      <c r="E938" s="5" t="str">
        <f t="shared" si="44"/>
        <v/>
      </c>
      <c r="F938" s="11" t="str">
        <f t="shared" si="43"/>
        <v/>
      </c>
    </row>
    <row r="939" spans="4:6" x14ac:dyDescent="0.25">
      <c r="D939" s="5">
        <f t="shared" si="42"/>
        <v>0</v>
      </c>
      <c r="E939" s="5" t="str">
        <f t="shared" si="44"/>
        <v/>
      </c>
      <c r="F939" s="11" t="str">
        <f t="shared" si="43"/>
        <v/>
      </c>
    </row>
    <row r="940" spans="4:6" x14ac:dyDescent="0.25">
      <c r="D940" s="5">
        <f t="shared" si="42"/>
        <v>0</v>
      </c>
      <c r="E940" s="5" t="str">
        <f t="shared" si="44"/>
        <v/>
      </c>
      <c r="F940" s="11" t="str">
        <f t="shared" si="43"/>
        <v/>
      </c>
    </row>
    <row r="941" spans="4:6" x14ac:dyDescent="0.25">
      <c r="D941" s="5">
        <f t="shared" si="42"/>
        <v>0</v>
      </c>
      <c r="E941" s="5" t="str">
        <f t="shared" si="44"/>
        <v/>
      </c>
      <c r="F941" s="11" t="str">
        <f t="shared" si="43"/>
        <v/>
      </c>
    </row>
    <row r="942" spans="4:6" x14ac:dyDescent="0.25">
      <c r="D942" s="5">
        <f t="shared" si="42"/>
        <v>0</v>
      </c>
      <c r="E942" s="5" t="str">
        <f t="shared" si="44"/>
        <v/>
      </c>
      <c r="F942" s="11" t="str">
        <f t="shared" si="43"/>
        <v/>
      </c>
    </row>
    <row r="943" spans="4:6" x14ac:dyDescent="0.25">
      <c r="D943" s="5">
        <f t="shared" si="42"/>
        <v>0</v>
      </c>
      <c r="E943" s="5" t="str">
        <f t="shared" si="44"/>
        <v/>
      </c>
      <c r="F943" s="11" t="str">
        <f t="shared" si="43"/>
        <v/>
      </c>
    </row>
    <row r="944" spans="4:6" x14ac:dyDescent="0.25">
      <c r="D944" s="5">
        <f t="shared" si="42"/>
        <v>0</v>
      </c>
      <c r="E944" s="5" t="str">
        <f t="shared" si="44"/>
        <v/>
      </c>
      <c r="F944" s="11" t="str">
        <f t="shared" si="43"/>
        <v/>
      </c>
    </row>
    <row r="945" spans="4:6" x14ac:dyDescent="0.25">
      <c r="D945" s="5">
        <f t="shared" si="42"/>
        <v>0</v>
      </c>
      <c r="E945" s="5" t="str">
        <f t="shared" si="44"/>
        <v/>
      </c>
      <c r="F945" s="11" t="str">
        <f t="shared" si="43"/>
        <v/>
      </c>
    </row>
    <row r="946" spans="4:6" x14ac:dyDescent="0.25">
      <c r="D946" s="5">
        <f t="shared" si="42"/>
        <v>0</v>
      </c>
      <c r="E946" s="5" t="str">
        <f t="shared" si="44"/>
        <v/>
      </c>
      <c r="F946" s="11" t="str">
        <f t="shared" si="43"/>
        <v/>
      </c>
    </row>
    <row r="947" spans="4:6" x14ac:dyDescent="0.25">
      <c r="D947" s="5">
        <f t="shared" si="42"/>
        <v>0</v>
      </c>
      <c r="E947" s="5" t="str">
        <f t="shared" si="44"/>
        <v/>
      </c>
      <c r="F947" s="11" t="str">
        <f t="shared" si="43"/>
        <v/>
      </c>
    </row>
    <row r="948" spans="4:6" x14ac:dyDescent="0.25">
      <c r="D948" s="5">
        <f t="shared" si="42"/>
        <v>0</v>
      </c>
      <c r="E948" s="5" t="str">
        <f t="shared" si="44"/>
        <v/>
      </c>
      <c r="F948" s="11" t="str">
        <f t="shared" si="43"/>
        <v/>
      </c>
    </row>
    <row r="949" spans="4:6" x14ac:dyDescent="0.25">
      <c r="D949" s="5">
        <f t="shared" si="42"/>
        <v>0</v>
      </c>
      <c r="E949" s="5" t="str">
        <f t="shared" si="44"/>
        <v/>
      </c>
      <c r="F949" s="11" t="str">
        <f t="shared" si="43"/>
        <v/>
      </c>
    </row>
    <row r="950" spans="4:6" x14ac:dyDescent="0.25">
      <c r="D950" s="5">
        <f t="shared" si="42"/>
        <v>0</v>
      </c>
      <c r="E950" s="5" t="str">
        <f t="shared" si="44"/>
        <v/>
      </c>
      <c r="F950" s="11" t="str">
        <f t="shared" si="43"/>
        <v/>
      </c>
    </row>
    <row r="951" spans="4:6" x14ac:dyDescent="0.25">
      <c r="D951" s="5">
        <f t="shared" si="42"/>
        <v>0</v>
      </c>
      <c r="E951" s="5" t="str">
        <f t="shared" si="44"/>
        <v/>
      </c>
      <c r="F951" s="11" t="str">
        <f t="shared" si="43"/>
        <v/>
      </c>
    </row>
    <row r="952" spans="4:6" x14ac:dyDescent="0.25">
      <c r="D952" s="5">
        <f t="shared" si="42"/>
        <v>0</v>
      </c>
      <c r="E952" s="5" t="str">
        <f t="shared" si="44"/>
        <v/>
      </c>
      <c r="F952" s="11" t="str">
        <f t="shared" si="43"/>
        <v/>
      </c>
    </row>
    <row r="953" spans="4:6" x14ac:dyDescent="0.25">
      <c r="D953" s="5">
        <f t="shared" si="42"/>
        <v>0</v>
      </c>
      <c r="E953" s="5" t="str">
        <f t="shared" si="44"/>
        <v/>
      </c>
      <c r="F953" s="11" t="str">
        <f t="shared" si="43"/>
        <v/>
      </c>
    </row>
    <row r="954" spans="4:6" x14ac:dyDescent="0.25">
      <c r="D954" s="5">
        <f t="shared" si="42"/>
        <v>0</v>
      </c>
      <c r="E954" s="5" t="str">
        <f t="shared" si="44"/>
        <v/>
      </c>
      <c r="F954" s="11" t="str">
        <f t="shared" si="43"/>
        <v/>
      </c>
    </row>
    <row r="955" spans="4:6" x14ac:dyDescent="0.25">
      <c r="D955" s="5">
        <f t="shared" si="42"/>
        <v>0</v>
      </c>
      <c r="E955" s="5" t="str">
        <f t="shared" si="44"/>
        <v/>
      </c>
      <c r="F955" s="11" t="str">
        <f t="shared" si="43"/>
        <v/>
      </c>
    </row>
    <row r="956" spans="4:6" x14ac:dyDescent="0.25">
      <c r="D956" s="5">
        <f t="shared" si="42"/>
        <v>0</v>
      </c>
      <c r="E956" s="5" t="str">
        <f t="shared" si="44"/>
        <v/>
      </c>
      <c r="F956" s="11" t="str">
        <f t="shared" si="43"/>
        <v/>
      </c>
    </row>
    <row r="957" spans="4:6" x14ac:dyDescent="0.25">
      <c r="D957" s="5">
        <f t="shared" si="42"/>
        <v>0</v>
      </c>
      <c r="E957" s="5" t="str">
        <f t="shared" si="44"/>
        <v/>
      </c>
      <c r="F957" s="11" t="str">
        <f t="shared" si="43"/>
        <v/>
      </c>
    </row>
    <row r="958" spans="4:6" x14ac:dyDescent="0.25">
      <c r="D958" s="5">
        <f t="shared" si="42"/>
        <v>0</v>
      </c>
      <c r="E958" s="5" t="str">
        <f t="shared" si="44"/>
        <v/>
      </c>
      <c r="F958" s="11" t="str">
        <f t="shared" si="43"/>
        <v/>
      </c>
    </row>
    <row r="959" spans="4:6" x14ac:dyDescent="0.25">
      <c r="D959" s="5">
        <f t="shared" si="42"/>
        <v>0</v>
      </c>
      <c r="E959" s="5" t="str">
        <f t="shared" si="44"/>
        <v/>
      </c>
      <c r="F959" s="11" t="str">
        <f t="shared" si="43"/>
        <v/>
      </c>
    </row>
    <row r="960" spans="4:6" x14ac:dyDescent="0.25">
      <c r="D960" s="5">
        <f t="shared" si="42"/>
        <v>0</v>
      </c>
      <c r="E960" s="5" t="str">
        <f t="shared" si="44"/>
        <v/>
      </c>
      <c r="F960" s="11" t="str">
        <f t="shared" si="43"/>
        <v/>
      </c>
    </row>
    <row r="961" spans="4:6" x14ac:dyDescent="0.25">
      <c r="D961" s="5">
        <f t="shared" si="42"/>
        <v>0</v>
      </c>
      <c r="E961" s="5" t="str">
        <f t="shared" si="44"/>
        <v/>
      </c>
      <c r="F961" s="11" t="str">
        <f t="shared" si="43"/>
        <v/>
      </c>
    </row>
    <row r="962" spans="4:6" x14ac:dyDescent="0.25">
      <c r="D962" s="5">
        <f t="shared" ref="D962:D1000" si="45">SUM(
IF(G962="",0,_xlfn.XLOOKUP(_xlfn.CONCAT(G962," - ",A962),production_rates_outpost_resources,production_rates_production_rates,0)),
IF(H962="",0,_xlfn.XLOOKUP(_xlfn.CONCAT(H962," - ",A962),production_rates_outpost_resources,production_rates_production_rates,0)),
IF(I962="",0,_xlfn.XLOOKUP(_xlfn.CONCAT(I962," - ",A962),production_rates_outpost_resources,production_rates_production_rates,0)),
IF(J962="",0,_xlfn.XLOOKUP(_xlfn.CONCAT(J962," - ",A962),production_rates_outpost_resources,production_rates_production_rates,0)),
IF(K962="",0,_xlfn.XLOOKUP(_xlfn.CONCAT(K962," - ",A962),production_rates_outpost_resources,production_rates_production_rates,0)),
IF(L962="",0,_xlfn.XLOOKUP(_xlfn.CONCAT(L962," - ",A962),production_rates_outpost_resources,production_rates_production_rates,0)),
IF(M962="",0,_xlfn.XLOOKUP(_xlfn.CONCAT(M962," - ",A962),production_rates_outpost_resources,production_rates_production_rates,0)))</f>
        <v>0</v>
      </c>
      <c r="E962" s="5" t="str">
        <f t="shared" si="44"/>
        <v/>
      </c>
      <c r="F962" s="11" t="str">
        <f t="shared" ref="F962:F1000" si="46">IF(D962=0,"",D962/C962/VLOOKUP($B962,target_rates_table,2,FALSE))</f>
        <v/>
      </c>
    </row>
    <row r="963" spans="4:6" x14ac:dyDescent="0.25">
      <c r="D963" s="5">
        <f t="shared" si="45"/>
        <v>0</v>
      </c>
      <c r="E963" s="5" t="str">
        <f t="shared" ref="E963:E1000" si="47">IF(D963=0,"",D963/C963)</f>
        <v/>
      </c>
      <c r="F963" s="11" t="str">
        <f t="shared" si="46"/>
        <v/>
      </c>
    </row>
    <row r="964" spans="4:6" x14ac:dyDescent="0.25">
      <c r="D964" s="5">
        <f t="shared" si="45"/>
        <v>0</v>
      </c>
      <c r="E964" s="5" t="str">
        <f t="shared" si="47"/>
        <v/>
      </c>
      <c r="F964" s="11" t="str">
        <f t="shared" si="46"/>
        <v/>
      </c>
    </row>
    <row r="965" spans="4:6" x14ac:dyDescent="0.25">
      <c r="D965" s="5">
        <f t="shared" si="45"/>
        <v>0</v>
      </c>
      <c r="E965" s="5" t="str">
        <f t="shared" si="47"/>
        <v/>
      </c>
      <c r="F965" s="11" t="str">
        <f t="shared" si="46"/>
        <v/>
      </c>
    </row>
    <row r="966" spans="4:6" x14ac:dyDescent="0.25">
      <c r="D966" s="5">
        <f t="shared" si="45"/>
        <v>0</v>
      </c>
      <c r="E966" s="5" t="str">
        <f t="shared" si="47"/>
        <v/>
      </c>
      <c r="F966" s="11" t="str">
        <f t="shared" si="46"/>
        <v/>
      </c>
    </row>
    <row r="967" spans="4:6" x14ac:dyDescent="0.25">
      <c r="D967" s="5">
        <f t="shared" si="45"/>
        <v>0</v>
      </c>
      <c r="E967" s="5" t="str">
        <f t="shared" si="47"/>
        <v/>
      </c>
      <c r="F967" s="11" t="str">
        <f t="shared" si="46"/>
        <v/>
      </c>
    </row>
    <row r="968" spans="4:6" x14ac:dyDescent="0.25">
      <c r="D968" s="5">
        <f t="shared" si="45"/>
        <v>0</v>
      </c>
      <c r="E968" s="5" t="str">
        <f t="shared" si="47"/>
        <v/>
      </c>
      <c r="F968" s="11" t="str">
        <f t="shared" si="46"/>
        <v/>
      </c>
    </row>
    <row r="969" spans="4:6" x14ac:dyDescent="0.25">
      <c r="D969" s="5">
        <f t="shared" si="45"/>
        <v>0</v>
      </c>
      <c r="E969" s="5" t="str">
        <f t="shared" si="47"/>
        <v/>
      </c>
      <c r="F969" s="11" t="str">
        <f t="shared" si="46"/>
        <v/>
      </c>
    </row>
    <row r="970" spans="4:6" x14ac:dyDescent="0.25">
      <c r="D970" s="5">
        <f t="shared" si="45"/>
        <v>0</v>
      </c>
      <c r="E970" s="5" t="str">
        <f t="shared" si="47"/>
        <v/>
      </c>
      <c r="F970" s="11" t="str">
        <f t="shared" si="46"/>
        <v/>
      </c>
    </row>
    <row r="971" spans="4:6" x14ac:dyDescent="0.25">
      <c r="D971" s="5">
        <f t="shared" si="45"/>
        <v>0</v>
      </c>
      <c r="E971" s="5" t="str">
        <f t="shared" si="47"/>
        <v/>
      </c>
      <c r="F971" s="11" t="str">
        <f t="shared" si="46"/>
        <v/>
      </c>
    </row>
    <row r="972" spans="4:6" x14ac:dyDescent="0.25">
      <c r="D972" s="5">
        <f t="shared" si="45"/>
        <v>0</v>
      </c>
      <c r="E972" s="5" t="str">
        <f t="shared" si="47"/>
        <v/>
      </c>
      <c r="F972" s="11" t="str">
        <f t="shared" si="46"/>
        <v/>
      </c>
    </row>
    <row r="973" spans="4:6" x14ac:dyDescent="0.25">
      <c r="D973" s="5">
        <f t="shared" si="45"/>
        <v>0</v>
      </c>
      <c r="E973" s="5" t="str">
        <f t="shared" si="47"/>
        <v/>
      </c>
      <c r="F973" s="11" t="str">
        <f t="shared" si="46"/>
        <v/>
      </c>
    </row>
    <row r="974" spans="4:6" x14ac:dyDescent="0.25">
      <c r="D974" s="5">
        <f t="shared" si="45"/>
        <v>0</v>
      </c>
      <c r="E974" s="5" t="str">
        <f t="shared" si="47"/>
        <v/>
      </c>
      <c r="F974" s="11" t="str">
        <f t="shared" si="46"/>
        <v/>
      </c>
    </row>
    <row r="975" spans="4:6" x14ac:dyDescent="0.25">
      <c r="D975" s="5">
        <f t="shared" si="45"/>
        <v>0</v>
      </c>
      <c r="E975" s="5" t="str">
        <f t="shared" si="47"/>
        <v/>
      </c>
      <c r="F975" s="11" t="str">
        <f t="shared" si="46"/>
        <v/>
      </c>
    </row>
    <row r="976" spans="4:6" x14ac:dyDescent="0.25">
      <c r="D976" s="5">
        <f t="shared" si="45"/>
        <v>0</v>
      </c>
      <c r="E976" s="5" t="str">
        <f t="shared" si="47"/>
        <v/>
      </c>
      <c r="F976" s="11" t="str">
        <f t="shared" si="46"/>
        <v/>
      </c>
    </row>
    <row r="977" spans="4:6" x14ac:dyDescent="0.25">
      <c r="D977" s="5">
        <f t="shared" si="45"/>
        <v>0</v>
      </c>
      <c r="E977" s="5" t="str">
        <f t="shared" si="47"/>
        <v/>
      </c>
      <c r="F977" s="11" t="str">
        <f t="shared" si="46"/>
        <v/>
      </c>
    </row>
    <row r="978" spans="4:6" x14ac:dyDescent="0.25">
      <c r="D978" s="5">
        <f t="shared" si="45"/>
        <v>0</v>
      </c>
      <c r="E978" s="5" t="str">
        <f t="shared" si="47"/>
        <v/>
      </c>
      <c r="F978" s="11" t="str">
        <f t="shared" si="46"/>
        <v/>
      </c>
    </row>
    <row r="979" spans="4:6" x14ac:dyDescent="0.25">
      <c r="D979" s="5">
        <f t="shared" si="45"/>
        <v>0</v>
      </c>
      <c r="E979" s="5" t="str">
        <f t="shared" si="47"/>
        <v/>
      </c>
      <c r="F979" s="11" t="str">
        <f t="shared" si="46"/>
        <v/>
      </c>
    </row>
    <row r="980" spans="4:6" x14ac:dyDescent="0.25">
      <c r="D980" s="5">
        <f t="shared" si="45"/>
        <v>0</v>
      </c>
      <c r="E980" s="5" t="str">
        <f t="shared" si="47"/>
        <v/>
      </c>
      <c r="F980" s="11" t="str">
        <f t="shared" si="46"/>
        <v/>
      </c>
    </row>
    <row r="981" spans="4:6" x14ac:dyDescent="0.25">
      <c r="D981" s="5">
        <f t="shared" si="45"/>
        <v>0</v>
      </c>
      <c r="E981" s="5" t="str">
        <f t="shared" si="47"/>
        <v/>
      </c>
      <c r="F981" s="11" t="str">
        <f t="shared" si="46"/>
        <v/>
      </c>
    </row>
    <row r="982" spans="4:6" x14ac:dyDescent="0.25">
      <c r="D982" s="5">
        <f t="shared" si="45"/>
        <v>0</v>
      </c>
      <c r="E982" s="5" t="str">
        <f t="shared" si="47"/>
        <v/>
      </c>
      <c r="F982" s="11" t="str">
        <f t="shared" si="46"/>
        <v/>
      </c>
    </row>
    <row r="983" spans="4:6" x14ac:dyDescent="0.25">
      <c r="D983" s="5">
        <f t="shared" si="45"/>
        <v>0</v>
      </c>
      <c r="E983" s="5" t="str">
        <f t="shared" si="47"/>
        <v/>
      </c>
      <c r="F983" s="11" t="str">
        <f t="shared" si="46"/>
        <v/>
      </c>
    </row>
    <row r="984" spans="4:6" x14ac:dyDescent="0.25">
      <c r="D984" s="5">
        <f t="shared" si="45"/>
        <v>0</v>
      </c>
      <c r="E984" s="5" t="str">
        <f t="shared" si="47"/>
        <v/>
      </c>
      <c r="F984" s="11" t="str">
        <f t="shared" si="46"/>
        <v/>
      </c>
    </row>
    <row r="985" spans="4:6" x14ac:dyDescent="0.25">
      <c r="D985" s="5">
        <f t="shared" si="45"/>
        <v>0</v>
      </c>
      <c r="E985" s="5" t="str">
        <f t="shared" si="47"/>
        <v/>
      </c>
      <c r="F985" s="11" t="str">
        <f t="shared" si="46"/>
        <v/>
      </c>
    </row>
    <row r="986" spans="4:6" x14ac:dyDescent="0.25">
      <c r="D986" s="5">
        <f t="shared" si="45"/>
        <v>0</v>
      </c>
      <c r="E986" s="5" t="str">
        <f t="shared" si="47"/>
        <v/>
      </c>
      <c r="F986" s="11" t="str">
        <f t="shared" si="46"/>
        <v/>
      </c>
    </row>
    <row r="987" spans="4:6" x14ac:dyDescent="0.25">
      <c r="D987" s="5">
        <f t="shared" si="45"/>
        <v>0</v>
      </c>
      <c r="E987" s="5" t="str">
        <f t="shared" si="47"/>
        <v/>
      </c>
      <c r="F987" s="11" t="str">
        <f t="shared" si="46"/>
        <v/>
      </c>
    </row>
    <row r="988" spans="4:6" x14ac:dyDescent="0.25">
      <c r="D988" s="5">
        <f t="shared" si="45"/>
        <v>0</v>
      </c>
      <c r="E988" s="5" t="str">
        <f t="shared" si="47"/>
        <v/>
      </c>
      <c r="F988" s="11" t="str">
        <f t="shared" si="46"/>
        <v/>
      </c>
    </row>
    <row r="989" spans="4:6" x14ac:dyDescent="0.25">
      <c r="D989" s="5">
        <f t="shared" si="45"/>
        <v>0</v>
      </c>
      <c r="E989" s="5" t="str">
        <f t="shared" si="47"/>
        <v/>
      </c>
      <c r="F989" s="11" t="str">
        <f t="shared" si="46"/>
        <v/>
      </c>
    </row>
    <row r="990" spans="4:6" x14ac:dyDescent="0.25">
      <c r="D990" s="5">
        <f t="shared" si="45"/>
        <v>0</v>
      </c>
      <c r="E990" s="5" t="str">
        <f t="shared" si="47"/>
        <v/>
      </c>
      <c r="F990" s="11" t="str">
        <f t="shared" si="46"/>
        <v/>
      </c>
    </row>
    <row r="991" spans="4:6" x14ac:dyDescent="0.25">
      <c r="D991" s="5">
        <f t="shared" si="45"/>
        <v>0</v>
      </c>
      <c r="E991" s="5" t="str">
        <f t="shared" si="47"/>
        <v/>
      </c>
      <c r="F991" s="11" t="str">
        <f t="shared" si="46"/>
        <v/>
      </c>
    </row>
    <row r="992" spans="4:6" x14ac:dyDescent="0.25">
      <c r="D992" s="5">
        <f t="shared" si="45"/>
        <v>0</v>
      </c>
      <c r="E992" s="5" t="str">
        <f t="shared" si="47"/>
        <v/>
      </c>
      <c r="F992" s="11" t="str">
        <f t="shared" si="46"/>
        <v/>
      </c>
    </row>
    <row r="993" spans="4:6" x14ac:dyDescent="0.25">
      <c r="D993" s="5">
        <f t="shared" si="45"/>
        <v>0</v>
      </c>
      <c r="E993" s="5" t="str">
        <f t="shared" si="47"/>
        <v/>
      </c>
      <c r="F993" s="11" t="str">
        <f t="shared" si="46"/>
        <v/>
      </c>
    </row>
    <row r="994" spans="4:6" x14ac:dyDescent="0.25">
      <c r="D994" s="5">
        <f t="shared" si="45"/>
        <v>0</v>
      </c>
      <c r="E994" s="5" t="str">
        <f t="shared" si="47"/>
        <v/>
      </c>
      <c r="F994" s="11" t="str">
        <f t="shared" si="46"/>
        <v/>
      </c>
    </row>
    <row r="995" spans="4:6" x14ac:dyDescent="0.25">
      <c r="D995" s="5">
        <f t="shared" si="45"/>
        <v>0</v>
      </c>
      <c r="E995" s="5" t="str">
        <f t="shared" si="47"/>
        <v/>
      </c>
      <c r="F995" s="11" t="str">
        <f t="shared" si="46"/>
        <v/>
      </c>
    </row>
    <row r="996" spans="4:6" x14ac:dyDescent="0.25">
      <c r="D996" s="5">
        <f t="shared" si="45"/>
        <v>0</v>
      </c>
      <c r="E996" s="5" t="str">
        <f t="shared" si="47"/>
        <v/>
      </c>
      <c r="F996" s="11" t="str">
        <f t="shared" si="46"/>
        <v/>
      </c>
    </row>
    <row r="997" spans="4:6" x14ac:dyDescent="0.25">
      <c r="D997" s="5">
        <f t="shared" si="45"/>
        <v>0</v>
      </c>
      <c r="E997" s="5" t="str">
        <f t="shared" si="47"/>
        <v/>
      </c>
      <c r="F997" s="11" t="str">
        <f t="shared" si="46"/>
        <v/>
      </c>
    </row>
    <row r="998" spans="4:6" x14ac:dyDescent="0.25">
      <c r="D998" s="5">
        <f t="shared" si="45"/>
        <v>0</v>
      </c>
      <c r="E998" s="5" t="str">
        <f t="shared" si="47"/>
        <v/>
      </c>
      <c r="F998" s="11" t="str">
        <f t="shared" si="46"/>
        <v/>
      </c>
    </row>
    <row r="999" spans="4:6" x14ac:dyDescent="0.25">
      <c r="D999" s="5">
        <f t="shared" si="45"/>
        <v>0</v>
      </c>
      <c r="E999" s="5" t="str">
        <f t="shared" si="47"/>
        <v/>
      </c>
      <c r="F999" s="11" t="str">
        <f t="shared" si="46"/>
        <v/>
      </c>
    </row>
    <row r="1000" spans="4:6" x14ac:dyDescent="0.25">
      <c r="D1000" s="5">
        <f t="shared" si="45"/>
        <v>0</v>
      </c>
      <c r="E1000" s="5" t="str">
        <f t="shared" si="47"/>
        <v/>
      </c>
      <c r="F1000" s="11" t="str">
        <f t="shared" si="46"/>
        <v/>
      </c>
    </row>
  </sheetData>
  <sheetProtection sheet="1" objects="1" scenarios="1" formatCells="0" formatColumns="0" formatRows="0"/>
  <phoneticPr fontId="2" type="noConversion"/>
  <conditionalFormatting sqref="F2:F1000">
    <cfRule type="expression" dxfId="5" priority="14">
      <formula>ISBLANK($A2)</formula>
    </cfRule>
    <cfRule type="expression" dxfId="4" priority="15" stopIfTrue="1">
      <formula>AND($F2&lt;0.8,$F2&gt;0.5)</formula>
    </cfRule>
    <cfRule type="expression" dxfId="3" priority="16" stopIfTrue="1">
      <formula>AND($F2&gt;=0.8,$F2&lt;=1)</formula>
    </cfRule>
    <cfRule type="expression" dxfId="2" priority="17" stopIfTrue="1">
      <formula>OR(AND($F2&lt;0.5,$F2&gt;0.2),AND($F2&gt;1,$F2&lt;=1.2))</formula>
    </cfRule>
    <cfRule type="expression" dxfId="1" priority="18" stopIfTrue="1">
      <formula>OR($F2&lt;=0.2,$F2 &gt; 1.2)</formula>
    </cfRule>
  </conditionalFormatting>
  <dataValidations count="3">
    <dataValidation type="list" allowBlank="1" showInputMessage="1" showErrorMessage="1" sqref="G2:M1000" xr:uid="{CAF6F0D4-E7B0-4A7C-ADB7-1614071CF103}">
      <formula1>production_rates_outposts</formula1>
    </dataValidation>
    <dataValidation type="list" allowBlank="1" showInputMessage="1" showErrorMessage="1" sqref="A2:A1000" xr:uid="{C9B8F7E2-C709-4E4A-9E9E-0FC81C6CBE26}">
      <formula1>resource_names</formula1>
    </dataValidation>
    <dataValidation type="list" allowBlank="1" showInputMessage="1" showErrorMessage="1" sqref="B2:B1000" xr:uid="{B2EAB059-97E3-40AC-ADB9-2699CE35F744}">
      <formula1>target_rates_names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0825-795D-4F13-9C3C-A451F0E9A57F}">
  <sheetPr codeName="Sheet1"/>
  <dimension ref="B2:G22"/>
  <sheetViews>
    <sheetView workbookViewId="0">
      <selection activeCell="B21" sqref="B21"/>
    </sheetView>
  </sheetViews>
  <sheetFormatPr defaultRowHeight="15" x14ac:dyDescent="0.25"/>
  <cols>
    <col min="1" max="1" width="11.42578125" customWidth="1"/>
    <col min="2" max="2" width="8.85546875" style="15" customWidth="1"/>
    <col min="3" max="3" width="124.85546875" style="14" customWidth="1"/>
    <col min="4" max="5" width="11.140625" customWidth="1"/>
  </cols>
  <sheetData>
    <row r="2" spans="2:7" x14ac:dyDescent="0.25">
      <c r="C2" s="13" t="s">
        <v>109</v>
      </c>
    </row>
    <row r="3" spans="2:7" x14ac:dyDescent="0.25">
      <c r="B3" s="15" t="s">
        <v>108</v>
      </c>
      <c r="C3" s="14" t="s">
        <v>122</v>
      </c>
    </row>
    <row r="4" spans="2:7" x14ac:dyDescent="0.25">
      <c r="B4" s="15" t="s">
        <v>108</v>
      </c>
      <c r="C4" s="14" t="s">
        <v>110</v>
      </c>
    </row>
    <row r="5" spans="2:7" x14ac:dyDescent="0.25">
      <c r="B5" s="15" t="s">
        <v>108</v>
      </c>
      <c r="C5" s="14" t="s">
        <v>174</v>
      </c>
    </row>
    <row r="6" spans="2:7" x14ac:dyDescent="0.25">
      <c r="B6" s="15" t="s">
        <v>108</v>
      </c>
      <c r="C6" s="14" t="s">
        <v>111</v>
      </c>
    </row>
    <row r="7" spans="2:7" x14ac:dyDescent="0.25">
      <c r="B7" s="15" t="s">
        <v>108</v>
      </c>
      <c r="C7" s="14" t="s">
        <v>123</v>
      </c>
    </row>
    <row r="8" spans="2:7" x14ac:dyDescent="0.25">
      <c r="B8" s="15" t="s">
        <v>108</v>
      </c>
      <c r="C8" s="14" t="s">
        <v>175</v>
      </c>
    </row>
    <row r="9" spans="2:7" x14ac:dyDescent="0.25">
      <c r="C9" s="14" t="s">
        <v>112</v>
      </c>
    </row>
    <row r="10" spans="2:7" x14ac:dyDescent="0.25">
      <c r="B10" s="15" t="s">
        <v>108</v>
      </c>
      <c r="C10" s="14" t="s">
        <v>115</v>
      </c>
    </row>
    <row r="11" spans="2:7" x14ac:dyDescent="0.25">
      <c r="G11" s="12"/>
    </row>
    <row r="12" spans="2:7" x14ac:dyDescent="0.25">
      <c r="C12" s="14" t="s">
        <v>117</v>
      </c>
      <c r="G12" s="12"/>
    </row>
    <row r="13" spans="2:7" x14ac:dyDescent="0.25">
      <c r="C13" s="14" t="s">
        <v>121</v>
      </c>
    </row>
    <row r="14" spans="2:7" x14ac:dyDescent="0.25">
      <c r="B14" s="15" t="s">
        <v>108</v>
      </c>
      <c r="C14" s="14" t="s">
        <v>118</v>
      </c>
    </row>
    <row r="16" spans="2:7" x14ac:dyDescent="0.25">
      <c r="C16" s="14" t="s">
        <v>125</v>
      </c>
    </row>
    <row r="17" spans="2:3" x14ac:dyDescent="0.25">
      <c r="B17" s="15" t="s">
        <v>108</v>
      </c>
      <c r="C17" s="14" t="s">
        <v>113</v>
      </c>
    </row>
    <row r="18" spans="2:3" x14ac:dyDescent="0.25">
      <c r="B18" s="15" t="s">
        <v>108</v>
      </c>
      <c r="C18" s="14" t="s">
        <v>137</v>
      </c>
    </row>
    <row r="20" spans="2:3" x14ac:dyDescent="0.25">
      <c r="C20" s="14" t="s">
        <v>120</v>
      </c>
    </row>
    <row r="22" spans="2:3" x14ac:dyDescent="0.25">
      <c r="C22" s="14" t="s">
        <v>142</v>
      </c>
    </row>
  </sheetData>
  <conditionalFormatting sqref="C1:C1001">
    <cfRule type="expression" dxfId="0" priority="1">
      <formula>OR($B1="x",$B1="X")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263C7-CB8E-43CC-9E29-47ACB88B3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README</vt:lpstr>
      <vt:lpstr>Resource List</vt:lpstr>
      <vt:lpstr>Locations</vt:lpstr>
      <vt:lpstr>Target Rates</vt:lpstr>
      <vt:lpstr>Production Rates</vt:lpstr>
      <vt:lpstr>Farm</vt:lpstr>
      <vt:lpstr>To-Do</vt:lpstr>
      <vt:lpstr>Farm!farm_optimization</vt:lpstr>
      <vt:lpstr>Farm!farm_production_rates</vt:lpstr>
      <vt:lpstr>Farm!farm_quantity</vt:lpstr>
      <vt:lpstr>Farm!farm_total_rates</vt:lpstr>
      <vt:lpstr>Farm!farm_weighted_rates</vt:lpstr>
      <vt:lpstr>locations_labels</vt:lpstr>
      <vt:lpstr>locations_outposts</vt:lpstr>
      <vt:lpstr>production_rates_outpost_resources</vt:lpstr>
      <vt:lpstr>production_rates_outposts</vt:lpstr>
      <vt:lpstr>production_rates_production_rates</vt:lpstr>
      <vt:lpstr>production_rates_sheet</vt:lpstr>
      <vt:lpstr>resource_list</vt:lpstr>
      <vt:lpstr>resource_list_types</vt:lpstr>
      <vt:lpstr>resource_names</vt:lpstr>
      <vt:lpstr>target_rates_names</vt:lpstr>
      <vt:lpstr>target_rates_rates</vt:lpstr>
      <vt:lpstr>target_rates_table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Kufner</dc:creator>
  <cp:lastModifiedBy>Nathan Kufner</cp:lastModifiedBy>
  <dcterms:created xsi:type="dcterms:W3CDTF">2024-05-03T04:06:31Z</dcterms:created>
  <dcterms:modified xsi:type="dcterms:W3CDTF">2024-05-10T20:34:07Z</dcterms:modified>
</cp:coreProperties>
</file>