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A1DB365C-0161-814E-9B3E-925AEA7256C7}" xr6:coauthVersionLast="45" xr6:coauthVersionMax="45" xr10:uidLastSave="{00000000-0000-0000-0000-000000000000}"/>
  <bookViews>
    <workbookView xWindow="660" yWindow="460" windowWidth="27900" windowHeight="17040" xr2:uid="{FAD371B0-C868-CD40-BC32-2A31AE85AA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1" l="1"/>
  <c r="V14" i="1"/>
  <c r="U14" i="1"/>
  <c r="T14" i="1"/>
  <c r="S14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K32" i="1"/>
  <c r="S32" i="1"/>
  <c r="T32" i="1"/>
  <c r="O32" i="1"/>
  <c r="N32" i="1"/>
  <c r="M32" i="1"/>
  <c r="L32" i="1"/>
  <c r="H32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U10" i="1"/>
  <c r="U11" i="1" s="1"/>
  <c r="T10" i="1"/>
  <c r="T11" i="1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Q30" i="1" l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U15" i="1" s="1"/>
  <c r="J13" i="1"/>
  <c r="J14" i="1" s="1"/>
  <c r="R13" i="1"/>
  <c r="I13" i="1"/>
  <c r="I14" i="1" s="1"/>
  <c r="Q13" i="1"/>
  <c r="N13" i="1"/>
  <c r="N14" i="1" s="1"/>
  <c r="N15" i="1" s="1"/>
  <c r="V13" i="1"/>
  <c r="V15" i="1" s="1"/>
  <c r="C13" i="1"/>
  <c r="D13" i="1"/>
  <c r="L13" i="1"/>
  <c r="L14" i="1" s="1"/>
  <c r="L15" i="1" s="1"/>
  <c r="P13" i="1"/>
  <c r="T13" i="1"/>
  <c r="T15" i="1" s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S15" i="1" s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I15" i="1" l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K15" i="1" l="1"/>
  <c r="R14" i="1"/>
  <c r="R15" i="1" s="1"/>
  <c r="W5" i="1"/>
  <c r="W11" i="1" s="1"/>
  <c r="W13" i="1" l="1"/>
  <c r="W14" i="1" s="1"/>
  <c r="W15" i="1" s="1"/>
  <c r="W12" i="1"/>
</calcChain>
</file>

<file path=xl/sharedStrings.xml><?xml version="1.0" encoding="utf-8"?>
<sst xmlns="http://schemas.openxmlformats.org/spreadsheetml/2006/main" count="29" uniqueCount="29">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</sst>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5" formatCode="0.0"/>
    <numFmt numFmtId="189" formatCode="0.0_);[Red]\(0.0\)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1" fontId="5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0" fontId="5" fillId="0" borderId="0" xfId="1" applyNumberFormat="1" applyFont="1" applyFill="1">
      <alignment vertical="center"/>
    </xf>
    <xf numFmtId="2" fontId="5" fillId="0" borderId="0" xfId="0" applyNumberFormat="1" applyFont="1" applyFill="1">
      <alignment vertical="center"/>
    </xf>
    <xf numFmtId="189" fontId="5" fillId="0" borderId="0" xfId="0" applyNumberFormat="1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85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89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85" fontId="5" fillId="0" borderId="5" xfId="1" applyNumberFormat="1" applyFont="1" applyFill="1" applyBorder="1">
      <alignment vertical="center"/>
    </xf>
    <xf numFmtId="185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89" fontId="5" fillId="0" borderId="5" xfId="0" applyNumberFormat="1" applyFont="1" applyFill="1" applyBorder="1">
      <alignment vertical="center"/>
    </xf>
    <xf numFmtId="189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85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89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5" xfId="0" applyNumberFormat="1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10" fontId="3" fillId="2" borderId="11" xfId="0" applyNumberFormat="1" applyFont="1" applyFill="1" applyBorder="1">
      <alignment vertical="center"/>
    </xf>
    <xf numFmtId="9" fontId="3" fillId="2" borderId="5" xfId="0" applyNumberFormat="1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85" fontId="7" fillId="0" borderId="6" xfId="1" applyNumberFormat="1" applyFont="1" applyFill="1" applyBorder="1">
      <alignment vertical="center"/>
    </xf>
    <xf numFmtId="185" fontId="7" fillId="0" borderId="5" xfId="1" applyNumberFormat="1" applyFont="1" applyFill="1" applyBorder="1">
      <alignment vertical="center"/>
    </xf>
    <xf numFmtId="185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1" fontId="7" fillId="2" borderId="6" xfId="0" applyNumberFormat="1" applyFont="1" applyFill="1" applyBorder="1" applyAlignment="1">
      <alignment vertical="center" wrapText="1"/>
    </xf>
    <xf numFmtId="1" fontId="7" fillId="2" borderId="0" xfId="0" applyNumberFormat="1" applyFont="1" applyFill="1" applyAlignment="1">
      <alignment vertical="center" wrapText="1"/>
    </xf>
    <xf numFmtId="10" fontId="7" fillId="2" borderId="0" xfId="1" applyNumberFormat="1" applyFont="1" applyFill="1">
      <alignment vertical="center"/>
    </xf>
  </cellXfs>
  <cellStyles count="2">
    <cellStyle name="パーセント" xfId="1" builtinId="5"/>
    <cellStyle name="標準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X35"/>
  <sheetViews>
    <sheetView tabSelected="1" workbookViewId="0">
      <pane xSplit="1" ySplit="1" topLeftCell="L7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baseColWidth="10" defaultRowHeight="20"/>
  <cols>
    <col min="1" max="1" width="54.28515625" style="1" customWidth="1"/>
    <col min="2" max="7" width="9" style="1" customWidth="1"/>
    <col min="8" max="8" width="9.5703125" style="1" bestFit="1" customWidth="1"/>
    <col min="9" max="9" width="8.5703125" style="1" bestFit="1" customWidth="1"/>
    <col min="10" max="10" width="9.28515625" style="1" customWidth="1"/>
    <col min="11" max="18" width="9.28515625" style="1" bestFit="1" customWidth="1"/>
    <col min="19" max="19" width="7.85546875" style="1" customWidth="1"/>
    <col min="20" max="22" width="9.28515625" style="1" bestFit="1" customWidth="1"/>
    <col min="23" max="23" width="10" style="1" customWidth="1"/>
    <col min="24" max="16384" width="10.7109375" style="1"/>
  </cols>
  <sheetData>
    <row r="1" spans="1:23">
      <c r="A1" s="55"/>
      <c r="B1" s="17">
        <v>44015</v>
      </c>
      <c r="C1" s="18">
        <v>44016</v>
      </c>
      <c r="D1" s="18">
        <v>44017</v>
      </c>
      <c r="E1" s="18">
        <v>44018</v>
      </c>
      <c r="F1" s="18">
        <v>44019</v>
      </c>
      <c r="G1" s="18">
        <v>44020</v>
      </c>
      <c r="H1" s="19">
        <v>44021</v>
      </c>
      <c r="I1" s="17">
        <v>44022</v>
      </c>
      <c r="J1" s="18">
        <v>44023</v>
      </c>
      <c r="K1" s="18">
        <v>44024</v>
      </c>
      <c r="L1" s="18">
        <v>44025</v>
      </c>
      <c r="M1" s="18">
        <v>44026</v>
      </c>
      <c r="N1" s="18">
        <v>44027</v>
      </c>
      <c r="O1" s="19">
        <v>44028</v>
      </c>
      <c r="P1" s="41">
        <v>44029</v>
      </c>
      <c r="Q1" s="18">
        <v>44030</v>
      </c>
      <c r="R1" s="18">
        <v>44031</v>
      </c>
      <c r="S1" s="18">
        <v>44032</v>
      </c>
      <c r="T1" s="18">
        <v>44033</v>
      </c>
      <c r="U1" s="18">
        <v>44034</v>
      </c>
      <c r="V1" s="19">
        <v>44035</v>
      </c>
    </row>
    <row r="2" spans="1:23" s="69" customFormat="1">
      <c r="A2" s="61" t="s">
        <v>0</v>
      </c>
      <c r="B2" s="62">
        <v>3</v>
      </c>
      <c r="C2" s="63">
        <v>3.71</v>
      </c>
      <c r="D2" s="63">
        <v>3.71</v>
      </c>
      <c r="E2" s="63">
        <v>3.57</v>
      </c>
      <c r="F2" s="63">
        <v>4.57</v>
      </c>
      <c r="G2" s="63">
        <v>4.57</v>
      </c>
      <c r="H2" s="64">
        <v>4.8600000000000003</v>
      </c>
      <c r="I2" s="62">
        <v>5.57</v>
      </c>
      <c r="J2" s="63">
        <v>5.57</v>
      </c>
      <c r="K2" s="63">
        <v>6.57</v>
      </c>
      <c r="L2" s="63">
        <v>7.43</v>
      </c>
      <c r="M2" s="63">
        <v>7.86</v>
      </c>
      <c r="N2" s="63">
        <v>8.86</v>
      </c>
      <c r="O2" s="64">
        <v>10</v>
      </c>
      <c r="P2" s="71">
        <v>10.29</v>
      </c>
      <c r="Q2" s="63">
        <v>12.57</v>
      </c>
      <c r="R2" s="63">
        <v>13.14</v>
      </c>
      <c r="S2" s="63">
        <v>15.71</v>
      </c>
      <c r="T2" s="63">
        <v>16.86</v>
      </c>
      <c r="U2" s="63">
        <v>18.29</v>
      </c>
      <c r="V2" s="64">
        <v>19.14</v>
      </c>
      <c r="W2" s="69">
        <v>19.71</v>
      </c>
    </row>
    <row r="3" spans="1:23" s="69" customFormat="1">
      <c r="A3" s="61" t="s">
        <v>1</v>
      </c>
      <c r="B3" s="62">
        <v>3.5</v>
      </c>
      <c r="C3" s="63">
        <v>2.89</v>
      </c>
      <c r="D3" s="63">
        <v>2.6</v>
      </c>
      <c r="E3" s="63">
        <v>1.79</v>
      </c>
      <c r="F3" s="63">
        <v>2</v>
      </c>
      <c r="G3" s="63">
        <v>1.78</v>
      </c>
      <c r="H3" s="64">
        <v>1.7</v>
      </c>
      <c r="I3" s="62">
        <v>1.86</v>
      </c>
      <c r="J3" s="63">
        <v>1.5</v>
      </c>
      <c r="K3" s="63">
        <v>1.77</v>
      </c>
      <c r="L3" s="63">
        <v>2.08</v>
      </c>
      <c r="M3" s="63">
        <v>1.72</v>
      </c>
      <c r="N3" s="63">
        <v>1.94</v>
      </c>
      <c r="O3" s="64">
        <v>2.06</v>
      </c>
      <c r="P3" s="71">
        <v>1.85</v>
      </c>
      <c r="Q3" s="63">
        <v>2.2599999999999998</v>
      </c>
      <c r="R3" s="63">
        <v>2</v>
      </c>
      <c r="S3" s="63">
        <v>2.12</v>
      </c>
      <c r="T3" s="63">
        <v>2.15</v>
      </c>
      <c r="U3" s="63">
        <v>2.06</v>
      </c>
      <c r="V3" s="64">
        <v>1.91</v>
      </c>
    </row>
    <row r="4" spans="1:23" s="69" customFormat="1">
      <c r="A4" s="61" t="s">
        <v>2</v>
      </c>
      <c r="B4" s="62">
        <v>1.1399999999999999</v>
      </c>
      <c r="C4" s="63">
        <v>0.86</v>
      </c>
      <c r="D4" s="63">
        <v>1</v>
      </c>
      <c r="E4" s="63">
        <v>1</v>
      </c>
      <c r="F4" s="63">
        <v>1</v>
      </c>
      <c r="G4" s="63">
        <v>1.29</v>
      </c>
      <c r="H4" s="64">
        <v>1.1399999999999999</v>
      </c>
      <c r="I4" s="62">
        <v>1</v>
      </c>
      <c r="J4" s="63">
        <v>1.29</v>
      </c>
      <c r="K4" s="63">
        <v>1.43</v>
      </c>
      <c r="L4" s="63">
        <v>1.86</v>
      </c>
      <c r="M4" s="63">
        <v>2.29</v>
      </c>
      <c r="N4" s="63">
        <v>2.86</v>
      </c>
      <c r="O4" s="64">
        <v>3.43</v>
      </c>
      <c r="P4" s="71">
        <v>4</v>
      </c>
      <c r="Q4" s="63">
        <v>5</v>
      </c>
      <c r="R4" s="63">
        <v>5.14</v>
      </c>
      <c r="S4" s="63">
        <v>5</v>
      </c>
      <c r="T4" s="63">
        <v>5.43</v>
      </c>
      <c r="U4" s="63">
        <v>5.71</v>
      </c>
      <c r="V4" s="64">
        <v>6.86</v>
      </c>
    </row>
    <row r="5" spans="1:23" s="69" customFormat="1">
      <c r="A5" s="61" t="s">
        <v>3</v>
      </c>
      <c r="B5" s="72">
        <v>2.5999999999999999E-2</v>
      </c>
      <c r="C5" s="73">
        <v>2.9000000000000001E-2</v>
      </c>
      <c r="D5" s="73">
        <v>2.5999999999999999E-2</v>
      </c>
      <c r="E5" s="73">
        <v>2.5000000000000001E-2</v>
      </c>
      <c r="F5" s="73">
        <v>3.3000000000000002E-2</v>
      </c>
      <c r="G5" s="73">
        <v>3.1E-2</v>
      </c>
      <c r="H5" s="74">
        <v>3.4000000000000002E-2</v>
      </c>
      <c r="I5" s="72">
        <v>4.1000000000000002E-2</v>
      </c>
      <c r="J5" s="73">
        <v>4.1000000000000002E-2</v>
      </c>
      <c r="K5" s="73">
        <v>4.7E-2</v>
      </c>
      <c r="L5" s="73">
        <v>4.1000000000000002E-2</v>
      </c>
      <c r="M5" s="73">
        <v>3.6999999999999998E-2</v>
      </c>
      <c r="N5" s="73">
        <v>3.7999999999999999E-2</v>
      </c>
      <c r="O5" s="74">
        <v>3.7999999999999999E-2</v>
      </c>
      <c r="P5" s="75">
        <v>3.6999999999999998E-2</v>
      </c>
      <c r="Q5" s="73">
        <v>4.2999999999999997E-2</v>
      </c>
      <c r="R5" s="73">
        <v>4.2999999999999997E-2</v>
      </c>
      <c r="S5" s="73">
        <v>5.2999999999999999E-2</v>
      </c>
      <c r="T5" s="73">
        <v>5.5E-2</v>
      </c>
      <c r="U5" s="73">
        <v>6.0999999999999999E-2</v>
      </c>
      <c r="V5" s="74">
        <v>6.2E-2</v>
      </c>
      <c r="W5" s="95">
        <f>W35</f>
        <v>6.2022471910112356E-2</v>
      </c>
    </row>
    <row r="6" spans="1:23" s="69" customFormat="1">
      <c r="A6" s="61" t="s">
        <v>4</v>
      </c>
      <c r="B6" s="76">
        <v>0</v>
      </c>
      <c r="C6" s="77">
        <v>0</v>
      </c>
      <c r="D6" s="77">
        <v>0</v>
      </c>
      <c r="E6" s="77">
        <v>0</v>
      </c>
      <c r="F6" s="77">
        <v>0</v>
      </c>
      <c r="G6" s="77">
        <v>0</v>
      </c>
      <c r="H6" s="74">
        <v>1.2E-2</v>
      </c>
      <c r="I6" s="72">
        <v>1.2E-2</v>
      </c>
      <c r="J6" s="73">
        <v>1.2E-2</v>
      </c>
      <c r="K6" s="73">
        <v>1.2E-2</v>
      </c>
      <c r="L6" s="73">
        <v>1.2E-2</v>
      </c>
      <c r="M6" s="73">
        <v>1.2E-2</v>
      </c>
      <c r="N6" s="73">
        <v>1.2E-2</v>
      </c>
      <c r="O6" s="74">
        <v>1.2E-2</v>
      </c>
      <c r="P6" s="75">
        <v>1.2E-2</v>
      </c>
      <c r="Q6" s="73">
        <v>1.2E-2</v>
      </c>
      <c r="R6" s="73">
        <v>1.2E-2</v>
      </c>
      <c r="S6" s="73">
        <v>1.2E-2</v>
      </c>
      <c r="T6" s="73">
        <v>1.2E-2</v>
      </c>
      <c r="U6" s="73">
        <v>1.2E-2</v>
      </c>
      <c r="V6" s="74">
        <v>1.2E-2</v>
      </c>
    </row>
    <row r="7" spans="1:23">
      <c r="A7" s="56" t="s">
        <v>5</v>
      </c>
      <c r="B7" s="20"/>
      <c r="C7" s="8"/>
      <c r="D7" s="8"/>
      <c r="E7" s="8"/>
      <c r="F7" s="8"/>
      <c r="G7" s="8"/>
      <c r="H7" s="21"/>
      <c r="I7" s="22"/>
      <c r="J7" s="9"/>
      <c r="K7" s="9"/>
      <c r="L7" s="9"/>
      <c r="M7" s="9"/>
      <c r="N7" s="9"/>
      <c r="O7" s="23"/>
      <c r="P7" s="43"/>
      <c r="Q7" s="9"/>
      <c r="R7" s="9"/>
      <c r="S7" s="9"/>
      <c r="T7" s="9"/>
      <c r="U7" s="9"/>
      <c r="V7" s="23"/>
    </row>
    <row r="8" spans="1:23">
      <c r="A8" s="56" t="s">
        <v>6</v>
      </c>
      <c r="B8" s="20"/>
      <c r="C8" s="8"/>
      <c r="D8" s="8"/>
      <c r="E8" s="8"/>
      <c r="F8" s="8"/>
      <c r="G8" s="8"/>
      <c r="H8" s="21"/>
      <c r="I8" s="22"/>
      <c r="J8" s="9"/>
      <c r="K8" s="9"/>
      <c r="L8" s="9"/>
      <c r="M8" s="9"/>
      <c r="N8" s="9"/>
      <c r="O8" s="23"/>
      <c r="P8" s="43"/>
      <c r="Q8" s="9"/>
      <c r="R8" s="9"/>
      <c r="S8" s="9"/>
      <c r="T8" s="9"/>
      <c r="U8" s="9"/>
      <c r="V8" s="23"/>
    </row>
    <row r="9" spans="1:23">
      <c r="A9" s="56"/>
      <c r="B9" s="20"/>
      <c r="C9" s="8"/>
      <c r="D9" s="8"/>
      <c r="E9" s="8"/>
      <c r="F9" s="8"/>
      <c r="G9" s="8"/>
      <c r="H9" s="21"/>
      <c r="I9" s="22"/>
      <c r="J9" s="9"/>
      <c r="K9" s="9"/>
      <c r="L9" s="9"/>
      <c r="M9" s="9"/>
      <c r="N9" s="9"/>
      <c r="O9" s="23"/>
      <c r="P9" s="43"/>
      <c r="Q9" s="9"/>
      <c r="R9" s="9"/>
      <c r="S9" s="9"/>
      <c r="T9" s="9"/>
      <c r="U9" s="9"/>
      <c r="V9" s="23"/>
    </row>
    <row r="10" spans="1:23">
      <c r="A10" s="56" t="s">
        <v>9</v>
      </c>
      <c r="B10" s="24">
        <f>B2*7</f>
        <v>21</v>
      </c>
      <c r="C10" s="10">
        <f>C2*7</f>
        <v>25.97</v>
      </c>
      <c r="D10" s="10">
        <f>D2*7</f>
        <v>25.97</v>
      </c>
      <c r="E10" s="10">
        <f>E2*7</f>
        <v>24.99</v>
      </c>
      <c r="F10" s="10">
        <f>F2*7</f>
        <v>31.990000000000002</v>
      </c>
      <c r="G10" s="10">
        <f>G2*7</f>
        <v>31.990000000000002</v>
      </c>
      <c r="H10" s="25">
        <f>H2*7</f>
        <v>34.020000000000003</v>
      </c>
      <c r="I10" s="24">
        <f>I2*7</f>
        <v>38.99</v>
      </c>
      <c r="J10" s="10">
        <f>J2*7</f>
        <v>38.99</v>
      </c>
      <c r="K10" s="10">
        <f>K2*7</f>
        <v>45.99</v>
      </c>
      <c r="L10" s="10">
        <f>L2*7</f>
        <v>52.01</v>
      </c>
      <c r="M10" s="10">
        <f>M2*7</f>
        <v>55.02</v>
      </c>
      <c r="N10" s="10">
        <f>N2*7</f>
        <v>62.019999999999996</v>
      </c>
      <c r="O10" s="25">
        <f>O2*7</f>
        <v>70</v>
      </c>
      <c r="P10" s="44">
        <f>P2*7</f>
        <v>72.03</v>
      </c>
      <c r="Q10" s="10">
        <f>Q2*7</f>
        <v>87.990000000000009</v>
      </c>
      <c r="R10" s="10">
        <f>R2*7</f>
        <v>91.98</v>
      </c>
      <c r="S10" s="10">
        <f>S2*7</f>
        <v>109.97</v>
      </c>
      <c r="T10" s="10">
        <f>T2*7</f>
        <v>118.02</v>
      </c>
      <c r="U10" s="10">
        <f>U2*7</f>
        <v>128.03</v>
      </c>
      <c r="V10" s="25">
        <f>V2*7</f>
        <v>133.98000000000002</v>
      </c>
      <c r="W10" s="25">
        <f>W2*7</f>
        <v>137.97</v>
      </c>
    </row>
    <row r="11" spans="1:23" s="4" customFormat="1">
      <c r="A11" s="57" t="s">
        <v>18</v>
      </c>
      <c r="B11" s="26">
        <f>B10/B5</f>
        <v>807.69230769230774</v>
      </c>
      <c r="C11" s="11">
        <f>C10/C5</f>
        <v>895.51724137931024</v>
      </c>
      <c r="D11" s="11">
        <f>D10/D5</f>
        <v>998.84615384615381</v>
      </c>
      <c r="E11" s="11">
        <f>E10/E5</f>
        <v>999.59999999999991</v>
      </c>
      <c r="F11" s="11">
        <f>F10/F5</f>
        <v>969.39393939393938</v>
      </c>
      <c r="G11" s="11">
        <f>G10/G5</f>
        <v>1031.9354838709678</v>
      </c>
      <c r="H11" s="27">
        <f>H10/H5</f>
        <v>1000.5882352941177</v>
      </c>
      <c r="I11" s="26">
        <f>I10/I5</f>
        <v>950.97560975609758</v>
      </c>
      <c r="J11" s="11">
        <f>J10/J5</f>
        <v>950.97560975609758</v>
      </c>
      <c r="K11" s="11">
        <f>K10/K5</f>
        <v>978.51063829787233</v>
      </c>
      <c r="L11" s="11">
        <f>L10/L5</f>
        <v>1268.5365853658536</v>
      </c>
      <c r="M11" s="11">
        <f>M10/M5</f>
        <v>1487.0270270270271</v>
      </c>
      <c r="N11" s="11">
        <f>N10/N5</f>
        <v>1632.1052631578946</v>
      </c>
      <c r="O11" s="27">
        <f>O10/O5</f>
        <v>1842.1052631578948</v>
      </c>
      <c r="P11" s="45">
        <f>P10/P5</f>
        <v>1946.7567567567569</v>
      </c>
      <c r="Q11" s="11">
        <f>Q10/Q5</f>
        <v>2046.2790697674423</v>
      </c>
      <c r="R11" s="11">
        <f>R10/R5</f>
        <v>2139.0697674418607</v>
      </c>
      <c r="S11" s="11">
        <f>S10/S5</f>
        <v>2074.9056603773583</v>
      </c>
      <c r="T11" s="11">
        <f>T10/T5</f>
        <v>2145.8181818181815</v>
      </c>
      <c r="U11" s="11">
        <f>U10/U5</f>
        <v>2098.8524590163934</v>
      </c>
      <c r="V11" s="27">
        <f>V10/V5</f>
        <v>2160.9677419354844</v>
      </c>
      <c r="W11" s="27">
        <f>W10/W5</f>
        <v>2224.516304347826</v>
      </c>
    </row>
    <row r="12" spans="1:23">
      <c r="A12" s="56" t="s">
        <v>20</v>
      </c>
      <c r="B12" s="20"/>
      <c r="C12" s="12">
        <f>(C11-B11)/B11</f>
        <v>0.10873563218390785</v>
      </c>
      <c r="D12" s="12">
        <f>(D11-C11)/C11</f>
        <v>0.11538461538461549</v>
      </c>
      <c r="E12" s="12">
        <f>(E11-D11)/D11</f>
        <v>7.5471698113201949E-4</v>
      </c>
      <c r="F12" s="12">
        <f>(F11-E11)/E11</f>
        <v>-3.0218147865206619E-2</v>
      </c>
      <c r="G12" s="12">
        <f>(G11-F11)/F11</f>
        <v>6.4516129032258146E-2</v>
      </c>
      <c r="H12" s="12">
        <f>(H11-G11)/G11</f>
        <v>-3.0377139915047004E-2</v>
      </c>
      <c r="I12" s="12">
        <f>(I11-H11)/H11</f>
        <v>-4.9583458797550946E-2</v>
      </c>
      <c r="J12" s="12">
        <f>(J11-I11)/I11</f>
        <v>0</v>
      </c>
      <c r="K12" s="12">
        <f>(K11-J11)/J11</f>
        <v>2.8954505519691323E-2</v>
      </c>
      <c r="L12" s="12">
        <f>(L11-K11)/K11</f>
        <v>0.29639529272005044</v>
      </c>
      <c r="M12" s="12">
        <f>(M11-L11)/L11</f>
        <v>0.17223818704303234</v>
      </c>
      <c r="N12" s="12">
        <f>(N11-M11)/M11</f>
        <v>9.7562608812106447E-2</v>
      </c>
      <c r="O12" s="12">
        <f>(O11-N11)/N11</f>
        <v>0.12866817155756222</v>
      </c>
      <c r="P12" s="12">
        <f>(P11-O11)/O11</f>
        <v>5.6810810810810845E-2</v>
      </c>
      <c r="Q12" s="12">
        <f>(Q11-P11)/P11</f>
        <v>5.1122109973557664E-2</v>
      </c>
      <c r="R12" s="12">
        <f>(R11-Q11)/Q11</f>
        <v>4.5346062052505867E-2</v>
      </c>
      <c r="S12" s="12">
        <f>(S11-R11)/R11</f>
        <v>-2.9996266620717547E-2</v>
      </c>
      <c r="T12" s="12">
        <f>(T11-S11)/S11</f>
        <v>3.4176262947746013E-2</v>
      </c>
      <c r="U12" s="12">
        <f>(U11-T11)/T11</f>
        <v>-2.188709332399889E-2</v>
      </c>
      <c r="V12" s="12">
        <f>(V11-U11)/U11</f>
        <v>2.9594878216547296E-2</v>
      </c>
      <c r="W12" s="12">
        <f>(W11-V11)/V11</f>
        <v>2.9407455363227211E-2</v>
      </c>
    </row>
    <row r="13" spans="1:23" s="4" customFormat="1">
      <c r="A13" s="57" t="s">
        <v>19</v>
      </c>
      <c r="B13" s="52"/>
      <c r="C13" s="13">
        <f>C11-B11</f>
        <v>87.824933687002499</v>
      </c>
      <c r="D13" s="13">
        <f>D11-C11</f>
        <v>103.32891246684358</v>
      </c>
      <c r="E13" s="13">
        <f>E11-D11</f>
        <v>0.75384615384609788</v>
      </c>
      <c r="F13" s="13">
        <f>F11-E11</f>
        <v>-30.206060606060532</v>
      </c>
      <c r="G13" s="13">
        <f>G11-F11</f>
        <v>62.541544477028424</v>
      </c>
      <c r="H13" s="31">
        <f>H11-G11</f>
        <v>-31.34724857685012</v>
      </c>
      <c r="I13" s="30">
        <f>I11-H11</f>
        <v>-49.612625538020097</v>
      </c>
      <c r="J13" s="13">
        <f>J11-I11</f>
        <v>0</v>
      </c>
      <c r="K13" s="13">
        <f>K11-J11</f>
        <v>27.53502854177475</v>
      </c>
      <c r="L13" s="13">
        <f>L11-K11</f>
        <v>290.02594706798129</v>
      </c>
      <c r="M13" s="13">
        <f>M11-L11</f>
        <v>218.49044166117346</v>
      </c>
      <c r="N13" s="13">
        <f>N11-M11</f>
        <v>145.07823613086748</v>
      </c>
      <c r="O13" s="31">
        <f>O11-N11</f>
        <v>210.00000000000023</v>
      </c>
      <c r="P13" s="47">
        <f>P11-O11</f>
        <v>104.65149359886209</v>
      </c>
      <c r="Q13" s="13">
        <f>Q11-P11</f>
        <v>99.522313010685366</v>
      </c>
      <c r="R13" s="13">
        <f>R11-Q11</f>
        <v>92.790697674418425</v>
      </c>
      <c r="S13" s="13">
        <f>S11-R11</f>
        <v>-64.164107064502332</v>
      </c>
      <c r="T13" s="13">
        <f>T11-S11</f>
        <v>70.912521440823184</v>
      </c>
      <c r="U13" s="13">
        <f>U11-T11</f>
        <v>-46.965722801788161</v>
      </c>
      <c r="V13" s="31">
        <f>V11-U11</f>
        <v>62.115282919090987</v>
      </c>
      <c r="W13" s="31">
        <f>W11-V11</f>
        <v>63.548562412341653</v>
      </c>
    </row>
    <row r="14" spans="1:23" s="87" customFormat="1" ht="42">
      <c r="A14" s="81" t="s">
        <v>23</v>
      </c>
      <c r="B14" s="82"/>
      <c r="C14" s="83"/>
      <c r="D14" s="83"/>
      <c r="E14" s="83"/>
      <c r="F14" s="83"/>
      <c r="G14" s="83"/>
      <c r="H14" s="84"/>
      <c r="I14" s="85">
        <f>I13+B32</f>
        <v>104.3873744619799</v>
      </c>
      <c r="J14" s="86">
        <f>J13+C32</f>
        <v>155</v>
      </c>
      <c r="K14" s="86">
        <f>K13+D32</f>
        <v>179.53502854177475</v>
      </c>
      <c r="L14" s="86">
        <f>L13+E32</f>
        <v>362.02594706798129</v>
      </c>
      <c r="M14" s="86">
        <f>M13+F32</f>
        <v>399.49044166117346</v>
      </c>
      <c r="N14" s="86">
        <f>N13+G32</f>
        <v>313.07823613086748</v>
      </c>
      <c r="O14" s="84">
        <f>O13+H32</f>
        <v>327.00000000000023</v>
      </c>
      <c r="P14" s="84">
        <f>P13+I14</f>
        <v>209.03886806084199</v>
      </c>
      <c r="Q14" s="84">
        <f>Q13+J14</f>
        <v>254.52231301068537</v>
      </c>
      <c r="R14" s="84">
        <f>R13+K14</f>
        <v>272.32572621619317</v>
      </c>
      <c r="S14" s="84">
        <f>S13+L14</f>
        <v>297.86184000347896</v>
      </c>
      <c r="T14" s="84">
        <f>T13+M14</f>
        <v>470.40296310199665</v>
      </c>
      <c r="U14" s="84">
        <f>U13+N14</f>
        <v>266.11251332907932</v>
      </c>
      <c r="V14" s="84">
        <f>V13+O14</f>
        <v>389.11528291909121</v>
      </c>
      <c r="W14" s="84">
        <f>W13+P14</f>
        <v>272.58743047318364</v>
      </c>
    </row>
    <row r="15" spans="1:23">
      <c r="A15" s="56" t="s">
        <v>27</v>
      </c>
      <c r="B15" s="20"/>
      <c r="C15" s="8"/>
      <c r="D15" s="8"/>
      <c r="E15" s="8"/>
      <c r="F15" s="8"/>
      <c r="G15" s="8"/>
      <c r="H15" s="33"/>
      <c r="I15" s="32">
        <f>I32-I14</f>
        <v>1.6126255380200973</v>
      </c>
      <c r="J15" s="14">
        <f>J32-J14</f>
        <v>0</v>
      </c>
      <c r="K15" s="14">
        <f>K32-K14</f>
        <v>4.46497145822525</v>
      </c>
      <c r="L15" s="14">
        <f>L32-L14</f>
        <v>58.974052932018708</v>
      </c>
      <c r="M15" s="14">
        <f>M32-M14</f>
        <v>-83.490441661173463</v>
      </c>
      <c r="N15" s="14">
        <f>N32-N14</f>
        <v>20.921763869132519</v>
      </c>
      <c r="O15" s="33">
        <f>O32-O14</f>
        <v>18.999999999999773</v>
      </c>
      <c r="P15" s="48">
        <f>P32-P14</f>
        <v>-18.038868060841992</v>
      </c>
      <c r="Q15" s="14">
        <f>Q32-Q14</f>
        <v>-0.52231301068536595</v>
      </c>
      <c r="R15" s="14">
        <f>R32-R14</f>
        <v>4.6742737838068251</v>
      </c>
      <c r="S15" s="14">
        <f>S32-S14</f>
        <v>-26.86184000347896</v>
      </c>
      <c r="T15" s="14">
        <f>T32-T14</f>
        <v>-15.402963101996647</v>
      </c>
      <c r="U15" s="14">
        <f>U32-U14</f>
        <v>38.88748667092068</v>
      </c>
      <c r="V15" s="33">
        <f>V32-V14</f>
        <v>18.884717080908786</v>
      </c>
      <c r="W15" s="33">
        <f>W32-W14</f>
        <v>-17.587430473183645</v>
      </c>
    </row>
    <row r="16" spans="1:23">
      <c r="A16" s="56"/>
      <c r="B16" s="20"/>
      <c r="C16" s="8"/>
      <c r="D16" s="8"/>
      <c r="E16" s="8"/>
      <c r="F16" s="8"/>
      <c r="G16" s="8"/>
      <c r="H16" s="33"/>
      <c r="I16" s="32"/>
      <c r="J16" s="14"/>
      <c r="K16" s="14"/>
      <c r="L16" s="14"/>
      <c r="M16" s="14"/>
      <c r="N16" s="14"/>
      <c r="O16" s="33"/>
      <c r="P16" s="48"/>
      <c r="Q16" s="14"/>
      <c r="R16" s="14"/>
      <c r="S16" s="14"/>
      <c r="T16" s="14"/>
      <c r="U16" s="14"/>
      <c r="V16" s="33"/>
    </row>
    <row r="17" spans="1:24">
      <c r="A17" s="70" t="s">
        <v>15</v>
      </c>
      <c r="B17" s="65">
        <v>0</v>
      </c>
      <c r="C17" s="66">
        <v>0</v>
      </c>
      <c r="D17" s="63">
        <v>461</v>
      </c>
      <c r="E17" s="63">
        <v>72</v>
      </c>
      <c r="F17" s="63">
        <v>181</v>
      </c>
      <c r="G17" s="63">
        <v>168</v>
      </c>
      <c r="H17" s="64">
        <v>117</v>
      </c>
      <c r="I17" s="65">
        <v>0</v>
      </c>
      <c r="J17" s="66">
        <v>0</v>
      </c>
      <c r="K17" s="66">
        <v>445</v>
      </c>
      <c r="L17" s="66">
        <v>421</v>
      </c>
      <c r="M17" s="66">
        <v>316</v>
      </c>
      <c r="N17" s="66">
        <v>334</v>
      </c>
      <c r="O17" s="67">
        <v>346</v>
      </c>
      <c r="P17" s="68">
        <v>0</v>
      </c>
      <c r="Q17" s="66">
        <v>0</v>
      </c>
      <c r="R17" s="66">
        <v>0</v>
      </c>
      <c r="S17" s="66">
        <v>993</v>
      </c>
      <c r="T17" s="66">
        <v>455</v>
      </c>
      <c r="U17" s="66"/>
      <c r="V17" s="67"/>
    </row>
    <row r="18" spans="1:24" s="69" customFormat="1">
      <c r="A18" s="61" t="s">
        <v>8</v>
      </c>
      <c r="B18" s="62">
        <v>5</v>
      </c>
      <c r="C18" s="63">
        <v>9</v>
      </c>
      <c r="D18" s="63">
        <v>1</v>
      </c>
      <c r="E18" s="63">
        <v>3</v>
      </c>
      <c r="F18" s="63">
        <v>9</v>
      </c>
      <c r="G18" s="63">
        <v>2</v>
      </c>
      <c r="H18" s="64">
        <v>5</v>
      </c>
      <c r="I18" s="65">
        <v>10</v>
      </c>
      <c r="J18" s="66">
        <v>9</v>
      </c>
      <c r="K18" s="66">
        <v>8</v>
      </c>
      <c r="L18" s="66">
        <v>9</v>
      </c>
      <c r="M18" s="66">
        <v>12</v>
      </c>
      <c r="N18" s="66">
        <v>9</v>
      </c>
      <c r="O18" s="67">
        <v>13</v>
      </c>
      <c r="P18" s="68">
        <v>12</v>
      </c>
      <c r="Q18" s="66">
        <v>25</v>
      </c>
      <c r="R18" s="66">
        <v>12</v>
      </c>
      <c r="S18" s="66">
        <v>27</v>
      </c>
      <c r="T18" s="66">
        <v>20</v>
      </c>
      <c r="U18" s="66">
        <v>19</v>
      </c>
      <c r="V18" s="67">
        <v>19</v>
      </c>
      <c r="W18" s="69">
        <v>16</v>
      </c>
    </row>
    <row r="19" spans="1:24">
      <c r="A19" s="56" t="s">
        <v>7</v>
      </c>
      <c r="B19" s="20"/>
      <c r="C19" s="8"/>
      <c r="D19" s="8"/>
      <c r="E19" s="8"/>
      <c r="F19" s="9"/>
      <c r="G19" s="9"/>
      <c r="H19" s="23">
        <f t="shared" ref="H19:N19" si="0">SUM(B18:H18)</f>
        <v>34</v>
      </c>
      <c r="I19" s="22">
        <f t="shared" si="0"/>
        <v>39</v>
      </c>
      <c r="J19" s="9">
        <f t="shared" si="0"/>
        <v>39</v>
      </c>
      <c r="K19" s="9">
        <f t="shared" si="0"/>
        <v>46</v>
      </c>
      <c r="L19" s="9">
        <f t="shared" si="0"/>
        <v>52</v>
      </c>
      <c r="M19" s="9">
        <f t="shared" si="0"/>
        <v>55</v>
      </c>
      <c r="N19" s="9">
        <f t="shared" si="0"/>
        <v>62</v>
      </c>
      <c r="O19" s="23">
        <f>SUM(I18:O18)</f>
        <v>70</v>
      </c>
      <c r="P19" s="43">
        <f>SUM(J18:P18)</f>
        <v>72</v>
      </c>
      <c r="Q19" s="9">
        <f>SUM(K18:Q18)</f>
        <v>88</v>
      </c>
      <c r="R19" s="9">
        <f>SUM(L18:R18)</f>
        <v>92</v>
      </c>
      <c r="S19" s="9">
        <f>SUM(M18:S18)</f>
        <v>110</v>
      </c>
      <c r="T19" s="9">
        <f>SUM(N18:T18)</f>
        <v>118</v>
      </c>
      <c r="U19" s="9">
        <f>SUM(O18:U18)</f>
        <v>128</v>
      </c>
      <c r="V19" s="23">
        <f>SUM(P18:V18)</f>
        <v>134</v>
      </c>
      <c r="W19" s="1">
        <f>SUM(Q18:W18)</f>
        <v>138</v>
      </c>
    </row>
    <row r="20" spans="1:24">
      <c r="A20" s="56" t="s">
        <v>10</v>
      </c>
      <c r="B20" s="20"/>
      <c r="C20" s="8"/>
      <c r="D20" s="8"/>
      <c r="E20" s="8"/>
      <c r="F20" s="8"/>
      <c r="G20" s="8"/>
      <c r="H20" s="35">
        <f t="shared" ref="H20:N20" si="1">H19/7</f>
        <v>4.8571428571428568</v>
      </c>
      <c r="I20" s="34">
        <f t="shared" si="1"/>
        <v>5.5714285714285712</v>
      </c>
      <c r="J20" s="15">
        <f t="shared" si="1"/>
        <v>5.5714285714285712</v>
      </c>
      <c r="K20" s="15">
        <f t="shared" si="1"/>
        <v>6.5714285714285712</v>
      </c>
      <c r="L20" s="15">
        <f t="shared" si="1"/>
        <v>7.4285714285714288</v>
      </c>
      <c r="M20" s="15">
        <f t="shared" si="1"/>
        <v>7.8571428571428568</v>
      </c>
      <c r="N20" s="15">
        <f t="shared" si="1"/>
        <v>8.8571428571428577</v>
      </c>
      <c r="O20" s="35">
        <f>O19/7</f>
        <v>10</v>
      </c>
      <c r="P20" s="49">
        <f>P19/7</f>
        <v>10.285714285714286</v>
      </c>
      <c r="Q20" s="15">
        <f>Q19/7</f>
        <v>12.571428571428571</v>
      </c>
      <c r="R20" s="15">
        <f>R19/7</f>
        <v>13.142857142857142</v>
      </c>
      <c r="S20" s="15">
        <f>S19/7</f>
        <v>15.714285714285714</v>
      </c>
      <c r="T20" s="15">
        <f>T19/7</f>
        <v>16.857142857142858</v>
      </c>
      <c r="U20" s="15">
        <f>U19/7</f>
        <v>18.285714285714285</v>
      </c>
      <c r="V20" s="35">
        <f>V19/7</f>
        <v>19.142857142857142</v>
      </c>
      <c r="W20" s="6">
        <f>W19/7</f>
        <v>19.714285714285715</v>
      </c>
      <c r="X20" s="6"/>
    </row>
    <row r="21" spans="1:24">
      <c r="A21" s="58"/>
      <c r="B21" s="22"/>
      <c r="C21" s="9"/>
      <c r="D21" s="9"/>
      <c r="E21" s="9"/>
      <c r="F21" s="9"/>
      <c r="G21" s="9"/>
      <c r="H21" s="23"/>
      <c r="I21" s="22"/>
      <c r="J21" s="9"/>
      <c r="K21" s="9"/>
      <c r="L21" s="9"/>
      <c r="M21" s="9"/>
      <c r="N21" s="9"/>
      <c r="O21" s="23"/>
      <c r="P21" s="43"/>
      <c r="Q21" s="9"/>
      <c r="R21" s="9"/>
      <c r="S21" s="9"/>
      <c r="T21" s="9"/>
      <c r="U21" s="9"/>
      <c r="V21" s="23"/>
    </row>
    <row r="22" spans="1:24">
      <c r="A22" s="58" t="s">
        <v>11</v>
      </c>
      <c r="B22" s="22"/>
      <c r="C22" s="9"/>
      <c r="D22" s="9"/>
      <c r="E22" s="9"/>
      <c r="F22" s="9"/>
      <c r="G22" s="9"/>
      <c r="H22" s="23">
        <f>140-H19</f>
        <v>106</v>
      </c>
      <c r="I22" s="22">
        <f>140-I19</f>
        <v>101</v>
      </c>
      <c r="J22" s="9">
        <f>140-J19</f>
        <v>101</v>
      </c>
      <c r="K22" s="9">
        <f>140-K19</f>
        <v>94</v>
      </c>
      <c r="L22" s="9">
        <f>140-L19</f>
        <v>88</v>
      </c>
      <c r="M22" s="9">
        <f>140-M19</f>
        <v>85</v>
      </c>
      <c r="N22" s="9">
        <f>140-N19</f>
        <v>78</v>
      </c>
      <c r="O22" s="23">
        <f>140-O19</f>
        <v>70</v>
      </c>
      <c r="P22" s="43">
        <f>140-P19</f>
        <v>68</v>
      </c>
      <c r="Q22" s="9">
        <f>140-Q19</f>
        <v>52</v>
      </c>
      <c r="R22" s="9">
        <f>140-R19</f>
        <v>48</v>
      </c>
      <c r="S22" s="9">
        <f>140-S19</f>
        <v>30</v>
      </c>
      <c r="T22" s="9">
        <f>140-T19</f>
        <v>22</v>
      </c>
      <c r="U22" s="9">
        <f>140-U19</f>
        <v>12</v>
      </c>
      <c r="V22" s="23">
        <f>140-V19</f>
        <v>6</v>
      </c>
      <c r="W22" s="1">
        <f>140-W19</f>
        <v>2</v>
      </c>
    </row>
    <row r="23" spans="1:24">
      <c r="A23" s="58" t="s">
        <v>12</v>
      </c>
      <c r="B23" s="22"/>
      <c r="C23" s="9"/>
      <c r="D23" s="9"/>
      <c r="E23" s="9"/>
      <c r="F23" s="9"/>
      <c r="G23" s="9"/>
      <c r="H23" s="23">
        <f>140-H19+B18</f>
        <v>111</v>
      </c>
      <c r="I23" s="22">
        <f>140-I19+C18</f>
        <v>110</v>
      </c>
      <c r="J23" s="9">
        <f>140-J19+D18</f>
        <v>102</v>
      </c>
      <c r="K23" s="9">
        <f>140-K19+E18</f>
        <v>97</v>
      </c>
      <c r="L23" s="9">
        <f>140-L19+F18</f>
        <v>97</v>
      </c>
      <c r="M23" s="9">
        <f>140-M19+G18</f>
        <v>87</v>
      </c>
      <c r="N23" s="9">
        <f>140-N19+H18</f>
        <v>83</v>
      </c>
      <c r="O23" s="23">
        <f>140-O19+I18</f>
        <v>80</v>
      </c>
      <c r="P23" s="43">
        <f>140-P19+J18</f>
        <v>77</v>
      </c>
      <c r="Q23" s="9">
        <f>140-Q19+K18</f>
        <v>60</v>
      </c>
      <c r="R23" s="9">
        <f>140-R19+L18</f>
        <v>57</v>
      </c>
      <c r="S23" s="9">
        <f>140-S19+M18</f>
        <v>42</v>
      </c>
      <c r="T23" s="9">
        <f>140-T19+N18</f>
        <v>31</v>
      </c>
      <c r="U23" s="9">
        <f>140-U19+O18</f>
        <v>25</v>
      </c>
      <c r="V23" s="23">
        <f>140-V19+P18</f>
        <v>18</v>
      </c>
      <c r="W23" s="1">
        <f>140-W19+Q18</f>
        <v>27</v>
      </c>
    </row>
    <row r="24" spans="1:24">
      <c r="A24" s="58" t="s">
        <v>13</v>
      </c>
      <c r="B24" s="22"/>
      <c r="C24" s="9"/>
      <c r="D24" s="9"/>
      <c r="E24" s="9"/>
      <c r="F24" s="9"/>
      <c r="G24" s="9"/>
      <c r="H24" s="23">
        <f>(140-H19+C18+B18)/2</f>
        <v>60</v>
      </c>
      <c r="I24" s="22">
        <f>(140-I19+D18+C18)/2</f>
        <v>55.5</v>
      </c>
      <c r="J24" s="9">
        <f>(140-J19+E18+D18)/2</f>
        <v>52.5</v>
      </c>
      <c r="K24" s="9">
        <f>(140-K19+F18+E18)/2</f>
        <v>53</v>
      </c>
      <c r="L24" s="9">
        <f>(140-L19+G18+F18)/2</f>
        <v>49.5</v>
      </c>
      <c r="M24" s="9">
        <f>(140-M19+H18+G18)/2</f>
        <v>46</v>
      </c>
      <c r="N24" s="9">
        <f>(140-N19+I18+H18)/2</f>
        <v>46.5</v>
      </c>
      <c r="O24" s="23">
        <f>(140-O19+J18+I18)/2</f>
        <v>44.5</v>
      </c>
      <c r="P24" s="43">
        <f>(140-P19+K18+J18)/2</f>
        <v>42.5</v>
      </c>
      <c r="Q24" s="9">
        <f>(140-Q19+L18+K18)/2</f>
        <v>34.5</v>
      </c>
      <c r="R24" s="9">
        <f>(140-R19+M18+L18)/2</f>
        <v>34.5</v>
      </c>
      <c r="S24" s="9">
        <f>(140-S19+N18+M18)/2</f>
        <v>25.5</v>
      </c>
      <c r="T24" s="9">
        <f>(140-T19+O18+N18)/2</f>
        <v>22</v>
      </c>
      <c r="U24" s="9">
        <f>(140-U19+P18+O18)/2</f>
        <v>18.5</v>
      </c>
      <c r="V24" s="23">
        <f>(140-V19+Q18+P18)/2</f>
        <v>21.5</v>
      </c>
      <c r="W24" s="1">
        <f>(140-W19+R18+Q18)/2</f>
        <v>19.5</v>
      </c>
    </row>
    <row r="25" spans="1:24">
      <c r="A25" s="58" t="s">
        <v>14</v>
      </c>
      <c r="B25" s="22"/>
      <c r="C25" s="9"/>
      <c r="D25" s="16"/>
      <c r="E25" s="16"/>
      <c r="F25" s="16"/>
      <c r="G25" s="16"/>
      <c r="H25" s="37">
        <f>(140-H19+C18+B18+D18)/3</f>
        <v>40.333333333333336</v>
      </c>
      <c r="I25" s="36">
        <f>(140-I19+D18+C18+E18)/3</f>
        <v>38</v>
      </c>
      <c r="J25" s="16">
        <f>(140-J19+E18+D18+F18)/3</f>
        <v>38</v>
      </c>
      <c r="K25" s="16">
        <f>(140-K19+F18+E18+G18)/3</f>
        <v>36</v>
      </c>
      <c r="L25" s="16">
        <f>(140-L19+G18+F18+H18)/3</f>
        <v>34.666666666666664</v>
      </c>
      <c r="M25" s="16">
        <f>(140-M19+H18+G18+I18)/3</f>
        <v>34</v>
      </c>
      <c r="N25" s="16">
        <f>(140-N19+I18+H18+J18)/3</f>
        <v>34</v>
      </c>
      <c r="O25" s="37">
        <f>(140-O19+J18+I18+K18)/3</f>
        <v>32.333333333333336</v>
      </c>
      <c r="P25" s="50">
        <f>(140-P19+K18+J18+L18)/3</f>
        <v>31.333333333333332</v>
      </c>
      <c r="Q25" s="16">
        <f>(140-Q19+L18+K18+M18)/3</f>
        <v>27</v>
      </c>
      <c r="R25" s="16">
        <f>(140-R19+M18+L18+N18)/3</f>
        <v>26</v>
      </c>
      <c r="S25" s="16">
        <f>(140-S19+N18+M18+O18)/3</f>
        <v>21.333333333333332</v>
      </c>
      <c r="T25" s="16">
        <f>(140-T19+O18+N18+P18)/3</f>
        <v>18.666666666666668</v>
      </c>
      <c r="U25" s="16">
        <f>(140-U19+P18+O18+Q18)/3</f>
        <v>20.666666666666668</v>
      </c>
      <c r="V25" s="37">
        <f>(140-V19+Q18+P18+R18)/3</f>
        <v>18.333333333333332</v>
      </c>
      <c r="W25" s="7">
        <f>(140-W19+R18+Q18+S18)/3</f>
        <v>22</v>
      </c>
    </row>
    <row r="26" spans="1:24">
      <c r="A26" s="58"/>
      <c r="B26" s="22"/>
      <c r="C26" s="9"/>
      <c r="D26" s="9"/>
      <c r="E26" s="9"/>
      <c r="F26" s="9"/>
      <c r="G26" s="9"/>
      <c r="H26" s="23"/>
      <c r="I26" s="22"/>
      <c r="J26" s="9"/>
      <c r="K26" s="9"/>
      <c r="L26" s="9"/>
      <c r="M26" s="9"/>
      <c r="N26" s="9"/>
      <c r="O26" s="23"/>
      <c r="P26" s="43"/>
      <c r="Q26" s="9"/>
      <c r="R26" s="9"/>
      <c r="S26" s="9"/>
      <c r="T26" s="9"/>
      <c r="U26" s="9"/>
      <c r="V26" s="23"/>
    </row>
    <row r="27" spans="1:24">
      <c r="A27" s="56" t="s">
        <v>22</v>
      </c>
      <c r="B27" s="20"/>
      <c r="C27" s="8"/>
      <c r="D27" s="8"/>
      <c r="E27" s="8"/>
      <c r="F27" s="8"/>
      <c r="G27" s="8"/>
      <c r="H27" s="21">
        <f>SUM(B18:H18)</f>
        <v>34</v>
      </c>
      <c r="I27" s="20">
        <f>SUM(C18:I18)</f>
        <v>39</v>
      </c>
      <c r="J27" s="8">
        <f>SUM(D18:J18)</f>
        <v>39</v>
      </c>
      <c r="K27" s="8">
        <f>SUM(E18:K18)</f>
        <v>46</v>
      </c>
      <c r="L27" s="8">
        <f>SUM(F18:L18)</f>
        <v>52</v>
      </c>
      <c r="M27" s="8">
        <f>SUM(G18:M18)</f>
        <v>55</v>
      </c>
      <c r="N27" s="8">
        <f>SUM(H18:N18)</f>
        <v>62</v>
      </c>
      <c r="O27" s="21">
        <f>SUM(I18:O18)</f>
        <v>70</v>
      </c>
      <c r="P27" s="42">
        <f>SUM(J18:P18)</f>
        <v>72</v>
      </c>
      <c r="Q27" s="8">
        <f>SUM(K18:Q18)</f>
        <v>88</v>
      </c>
      <c r="R27" s="8">
        <f>SUM(L18:R18)</f>
        <v>92</v>
      </c>
      <c r="S27" s="8">
        <f>SUM(M18:S18)</f>
        <v>110</v>
      </c>
      <c r="T27" s="8">
        <f>SUM(N18:T18)</f>
        <v>118</v>
      </c>
      <c r="U27" s="8">
        <f>SUM(O18:U18)</f>
        <v>128</v>
      </c>
      <c r="V27" s="21">
        <f>SUM(P18:V18)</f>
        <v>134</v>
      </c>
      <c r="W27" s="2">
        <f>SUM(Q18:W18)</f>
        <v>138</v>
      </c>
    </row>
    <row r="28" spans="1:24">
      <c r="A28" s="58" t="s">
        <v>16</v>
      </c>
      <c r="B28" s="22"/>
      <c r="C28" s="9"/>
      <c r="D28" s="9"/>
      <c r="E28" s="9"/>
      <c r="F28" s="9"/>
      <c r="G28" s="9"/>
      <c r="H28" s="23">
        <f>SUM(B17:H17)</f>
        <v>999</v>
      </c>
      <c r="I28" s="23">
        <f>SUM(C17:I17)</f>
        <v>999</v>
      </c>
      <c r="J28" s="23">
        <f>SUM(D17:J17)</f>
        <v>999</v>
      </c>
      <c r="K28" s="23">
        <f>SUM(E17:K17)</f>
        <v>983</v>
      </c>
      <c r="L28" s="23">
        <f>SUM(F17:L17)</f>
        <v>1332</v>
      </c>
      <c r="M28" s="23">
        <f>SUM(G17:M17)</f>
        <v>1467</v>
      </c>
      <c r="N28" s="23">
        <f>SUM(H17:N17)</f>
        <v>1633</v>
      </c>
      <c r="O28" s="23">
        <f>SUM(I17:O17)</f>
        <v>1862</v>
      </c>
      <c r="P28" s="23">
        <f>SUM(J17:P17)</f>
        <v>1862</v>
      </c>
      <c r="Q28" s="23">
        <f>SUM(K17:Q17)</f>
        <v>1862</v>
      </c>
      <c r="R28" s="23">
        <f>SUM(L17:R17)</f>
        <v>1417</v>
      </c>
      <c r="S28" s="23">
        <f>SUM(M17:S17)</f>
        <v>1989</v>
      </c>
      <c r="T28" s="23">
        <f>SUM(N17:T17)</f>
        <v>2128</v>
      </c>
      <c r="U28" s="23">
        <f>SUM(O17:U17)</f>
        <v>1794</v>
      </c>
      <c r="V28" s="23">
        <f>SUM(P17:V17)</f>
        <v>1448</v>
      </c>
      <c r="W28" s="23">
        <f>SUM(Q17:W17)</f>
        <v>1448</v>
      </c>
    </row>
    <row r="29" spans="1:24">
      <c r="A29" s="58" t="s">
        <v>21</v>
      </c>
      <c r="B29" s="22"/>
      <c r="C29" s="9"/>
      <c r="D29" s="9"/>
      <c r="E29" s="9"/>
      <c r="F29" s="9"/>
      <c r="G29" s="9"/>
      <c r="H29" s="25">
        <f t="shared" ref="H29:N29" si="2">H28/7</f>
        <v>142.71428571428572</v>
      </c>
      <c r="I29" s="24">
        <f t="shared" si="2"/>
        <v>142.71428571428572</v>
      </c>
      <c r="J29" s="10">
        <f t="shared" si="2"/>
        <v>142.71428571428572</v>
      </c>
      <c r="K29" s="10">
        <f t="shared" si="2"/>
        <v>140.42857142857142</v>
      </c>
      <c r="L29" s="10">
        <f t="shared" si="2"/>
        <v>190.28571428571428</v>
      </c>
      <c r="M29" s="10">
        <f t="shared" si="2"/>
        <v>209.57142857142858</v>
      </c>
      <c r="N29" s="10">
        <f t="shared" si="2"/>
        <v>233.28571428571428</v>
      </c>
      <c r="O29" s="25">
        <f>O28/7</f>
        <v>266</v>
      </c>
      <c r="P29" s="44">
        <f>P28/7</f>
        <v>266</v>
      </c>
      <c r="Q29" s="10">
        <f>Q28/7</f>
        <v>266</v>
      </c>
      <c r="R29" s="10">
        <f>R28/7</f>
        <v>202.42857142857142</v>
      </c>
      <c r="S29" s="10">
        <f>S28/7</f>
        <v>284.14285714285717</v>
      </c>
      <c r="T29" s="10">
        <f>T28/7</f>
        <v>304</v>
      </c>
      <c r="U29" s="10">
        <f>U28/7</f>
        <v>256.28571428571428</v>
      </c>
      <c r="V29" s="25">
        <f>V28/7</f>
        <v>206.85714285714286</v>
      </c>
      <c r="W29" s="3">
        <f>W28/7</f>
        <v>206.85714285714286</v>
      </c>
    </row>
    <row r="30" spans="1:24">
      <c r="A30" s="58" t="s">
        <v>17</v>
      </c>
      <c r="B30" s="22"/>
      <c r="C30" s="9"/>
      <c r="D30" s="9"/>
      <c r="E30" s="9"/>
      <c r="F30" s="9"/>
      <c r="G30" s="9"/>
      <c r="H30" s="29">
        <f>H19/H28</f>
        <v>3.4034034034034037E-2</v>
      </c>
      <c r="I30" s="28">
        <f>I19/I28</f>
        <v>3.903903903903904E-2</v>
      </c>
      <c r="J30" s="12">
        <f>J19/J28</f>
        <v>3.903903903903904E-2</v>
      </c>
      <c r="K30" s="12">
        <f>K19/K28</f>
        <v>4.6795523906408953E-2</v>
      </c>
      <c r="L30" s="12">
        <f>L19/L28</f>
        <v>3.903903903903904E-2</v>
      </c>
      <c r="M30" s="12">
        <f>M19/M28</f>
        <v>3.7491479209270623E-2</v>
      </c>
      <c r="N30" s="12">
        <f>N19/N28</f>
        <v>3.7966932026944275E-2</v>
      </c>
      <c r="O30" s="29">
        <f>O19/O28</f>
        <v>3.7593984962406013E-2</v>
      </c>
      <c r="P30" s="46">
        <f>P19/P28</f>
        <v>3.8668098818474758E-2</v>
      </c>
      <c r="Q30" s="12">
        <f>Q19/Q28</f>
        <v>4.7261009667024706E-2</v>
      </c>
      <c r="R30" s="12">
        <f>R19/R28</f>
        <v>6.4925899788285113E-2</v>
      </c>
      <c r="S30" s="12">
        <f>S19/S28</f>
        <v>5.5304172951231773E-2</v>
      </c>
      <c r="T30" s="12">
        <f>T19/T28</f>
        <v>5.5451127819548869E-2</v>
      </c>
      <c r="U30" s="12">
        <f>U19/U28</f>
        <v>7.1348940914158304E-2</v>
      </c>
      <c r="V30" s="29">
        <f>V19/V28</f>
        <v>9.2541436464088397E-2</v>
      </c>
      <c r="W30" s="5">
        <f>W19/W28</f>
        <v>9.5303867403314924E-2</v>
      </c>
    </row>
    <row r="31" spans="1:24">
      <c r="A31" s="58"/>
      <c r="B31" s="22"/>
      <c r="C31" s="9"/>
      <c r="D31" s="9"/>
      <c r="E31" s="9"/>
      <c r="F31" s="9"/>
      <c r="G31" s="9"/>
      <c r="H31" s="23"/>
      <c r="I31" s="22"/>
      <c r="J31" s="9"/>
      <c r="K31" s="9"/>
      <c r="L31" s="9"/>
      <c r="M31" s="9"/>
      <c r="N31" s="9"/>
      <c r="O31" s="23"/>
      <c r="P31" s="43"/>
      <c r="Q31" s="9"/>
      <c r="R31" s="9"/>
      <c r="S31" s="9"/>
      <c r="T31" s="9"/>
      <c r="U31" s="9"/>
      <c r="V31" s="23"/>
    </row>
    <row r="32" spans="1:24" s="60" customFormat="1">
      <c r="A32" s="88" t="s">
        <v>24</v>
      </c>
      <c r="B32" s="89">
        <v>154</v>
      </c>
      <c r="C32" s="90">
        <v>155</v>
      </c>
      <c r="D32" s="90">
        <f>D17-B32-C32</f>
        <v>152</v>
      </c>
      <c r="E32" s="91">
        <f>E17</f>
        <v>72</v>
      </c>
      <c r="F32" s="91">
        <f>F17</f>
        <v>181</v>
      </c>
      <c r="G32" s="91">
        <f>G17</f>
        <v>168</v>
      </c>
      <c r="H32" s="91">
        <f>H17</f>
        <v>117</v>
      </c>
      <c r="I32" s="89">
        <v>106</v>
      </c>
      <c r="J32" s="90">
        <v>155</v>
      </c>
      <c r="K32" s="90">
        <f>K17-I32-J32</f>
        <v>184</v>
      </c>
      <c r="L32" s="91">
        <f t="shared" ref="L32:O32" si="3">L17</f>
        <v>421</v>
      </c>
      <c r="M32" s="91">
        <f t="shared" si="3"/>
        <v>316</v>
      </c>
      <c r="N32" s="91">
        <f t="shared" si="3"/>
        <v>334</v>
      </c>
      <c r="O32" s="91">
        <f t="shared" si="3"/>
        <v>346</v>
      </c>
      <c r="P32" s="92">
        <v>191</v>
      </c>
      <c r="Q32" s="90">
        <v>254</v>
      </c>
      <c r="R32" s="90">
        <v>277</v>
      </c>
      <c r="S32" s="90">
        <f>S17-P32-Q32-R32</f>
        <v>271</v>
      </c>
      <c r="T32" s="91">
        <f>T17</f>
        <v>455</v>
      </c>
      <c r="U32" s="90">
        <v>305</v>
      </c>
      <c r="V32" s="93">
        <v>408</v>
      </c>
      <c r="W32" s="94">
        <v>255</v>
      </c>
    </row>
    <row r="33" spans="1:23">
      <c r="A33" s="58" t="s">
        <v>25</v>
      </c>
      <c r="B33" s="22"/>
      <c r="C33" s="9"/>
      <c r="D33" s="9"/>
      <c r="E33" s="9"/>
      <c r="F33" s="9"/>
      <c r="G33" s="9"/>
      <c r="H33" s="25">
        <f t="shared" ref="H33:L33" si="4">SUM(B32:H32)</f>
        <v>999</v>
      </c>
      <c r="I33" s="24">
        <f t="shared" si="4"/>
        <v>951</v>
      </c>
      <c r="J33" s="10">
        <f t="shared" si="4"/>
        <v>951</v>
      </c>
      <c r="K33" s="10">
        <f t="shared" si="4"/>
        <v>983</v>
      </c>
      <c r="L33" s="10">
        <f t="shared" si="4"/>
        <v>1332</v>
      </c>
      <c r="M33" s="10">
        <f t="shared" ref="M33" si="5">SUM(G32:M32)</f>
        <v>1467</v>
      </c>
      <c r="N33" s="10">
        <f t="shared" ref="N33" si="6">SUM(H32:N32)</f>
        <v>1633</v>
      </c>
      <c r="O33" s="25">
        <f t="shared" ref="O33" si="7">SUM(I32:O32)</f>
        <v>1862</v>
      </c>
      <c r="P33" s="44">
        <f t="shared" ref="P33" si="8">SUM(J32:P32)</f>
        <v>1947</v>
      </c>
      <c r="Q33" s="10">
        <f t="shared" ref="Q33" si="9">SUM(K32:Q32)</f>
        <v>2046</v>
      </c>
      <c r="R33" s="10">
        <f t="shared" ref="R33" si="10">SUM(L32:R32)</f>
        <v>2139</v>
      </c>
      <c r="S33" s="10">
        <f t="shared" ref="S33" si="11">SUM(M32:S32)</f>
        <v>1989</v>
      </c>
      <c r="T33" s="10">
        <f t="shared" ref="T33" si="12">SUM(N32:T32)</f>
        <v>2128</v>
      </c>
      <c r="U33" s="10">
        <f t="shared" ref="U33" si="13">SUM(O32:U32)</f>
        <v>2099</v>
      </c>
      <c r="V33" s="25">
        <f t="shared" ref="V33:W33" si="14">SUM(P32:V32)</f>
        <v>2161</v>
      </c>
      <c r="W33" s="3">
        <f t="shared" si="14"/>
        <v>2225</v>
      </c>
    </row>
    <row r="34" spans="1:23">
      <c r="A34" s="58" t="s">
        <v>28</v>
      </c>
      <c r="B34" s="78"/>
      <c r="C34" s="79"/>
      <c r="D34" s="79"/>
      <c r="E34" s="79"/>
      <c r="F34" s="79"/>
      <c r="G34" s="79"/>
      <c r="H34" s="80">
        <f>H33/7</f>
        <v>142.71428571428572</v>
      </c>
      <c r="I34" s="80">
        <f>I33/7</f>
        <v>135.85714285714286</v>
      </c>
      <c r="J34" s="80">
        <f>J33/7</f>
        <v>135.85714285714286</v>
      </c>
      <c r="K34" s="80">
        <f>K33/7</f>
        <v>140.42857142857142</v>
      </c>
      <c r="L34" s="80">
        <f>L33/7</f>
        <v>190.28571428571428</v>
      </c>
      <c r="M34" s="80">
        <f>M33/7</f>
        <v>209.57142857142858</v>
      </c>
      <c r="N34" s="80">
        <f>N33/7</f>
        <v>233.28571428571428</v>
      </c>
      <c r="O34" s="80">
        <f>O33/7</f>
        <v>266</v>
      </c>
      <c r="P34" s="80">
        <f>P33/7</f>
        <v>278.14285714285717</v>
      </c>
      <c r="Q34" s="80">
        <f>Q33/7</f>
        <v>292.28571428571428</v>
      </c>
      <c r="R34" s="80">
        <f>R33/7</f>
        <v>305.57142857142856</v>
      </c>
      <c r="S34" s="80">
        <f>S33/7</f>
        <v>284.14285714285717</v>
      </c>
      <c r="T34" s="80">
        <f>T33/7</f>
        <v>304</v>
      </c>
      <c r="U34" s="80">
        <f>U33/7</f>
        <v>299.85714285714283</v>
      </c>
      <c r="V34" s="80">
        <f>V33/7</f>
        <v>308.71428571428572</v>
      </c>
      <c r="W34" s="80">
        <f>W33/7</f>
        <v>317.85714285714283</v>
      </c>
    </row>
    <row r="35" spans="1:23" ht="21" thickBot="1">
      <c r="A35" s="59" t="s">
        <v>26</v>
      </c>
      <c r="B35" s="53"/>
      <c r="C35" s="54"/>
      <c r="D35" s="54"/>
      <c r="E35" s="54"/>
      <c r="F35" s="54"/>
      <c r="G35" s="54"/>
      <c r="H35" s="40">
        <f>H19/H33</f>
        <v>3.4034034034034037E-2</v>
      </c>
      <c r="I35" s="38">
        <f>I19/I33</f>
        <v>4.1009463722397478E-2</v>
      </c>
      <c r="J35" s="39">
        <f>J19/J33</f>
        <v>4.1009463722397478E-2</v>
      </c>
      <c r="K35" s="39">
        <f>K19/K33</f>
        <v>4.6795523906408953E-2</v>
      </c>
      <c r="L35" s="39">
        <f>L19/L33</f>
        <v>3.903903903903904E-2</v>
      </c>
      <c r="M35" s="39">
        <f>M19/M33</f>
        <v>3.7491479209270623E-2</v>
      </c>
      <c r="N35" s="39">
        <f>N19/N33</f>
        <v>3.7966932026944275E-2</v>
      </c>
      <c r="O35" s="40">
        <f>O19/O33</f>
        <v>3.7593984962406013E-2</v>
      </c>
      <c r="P35" s="51">
        <f>P19/P33</f>
        <v>3.6979969183359017E-2</v>
      </c>
      <c r="Q35" s="39">
        <f>Q19/Q33</f>
        <v>4.3010752688172046E-2</v>
      </c>
      <c r="R35" s="39">
        <f>R19/R33</f>
        <v>4.3010752688172046E-2</v>
      </c>
      <c r="S35" s="39">
        <f>S19/S33</f>
        <v>5.5304172951231773E-2</v>
      </c>
      <c r="T35" s="39">
        <f>T19/T33</f>
        <v>5.5451127819548869E-2</v>
      </c>
      <c r="U35" s="39">
        <f>U19/U33</f>
        <v>6.0981419723677939E-2</v>
      </c>
      <c r="V35" s="40">
        <f>V19/V33</f>
        <v>6.2008329477093935E-2</v>
      </c>
      <c r="W35" s="5">
        <f>W19/W33</f>
        <v>6.2022471910112356E-2</v>
      </c>
    </row>
  </sheetData>
  <phoneticPr fontId="2"/>
  <conditionalFormatting sqref="I13:V13 I16:V16">
    <cfRule type="cellIs" dxfId="87" priority="123" operator="lessThan">
      <formula>0</formula>
    </cfRule>
  </conditionalFormatting>
  <conditionalFormatting sqref="C12">
    <cfRule type="cellIs" dxfId="81" priority="117" operator="lessThan">
      <formula>0</formula>
    </cfRule>
  </conditionalFormatting>
  <conditionalFormatting sqref="H13">
    <cfRule type="cellIs" dxfId="80" priority="116" operator="lessThan">
      <formula>0</formula>
    </cfRule>
  </conditionalFormatting>
  <conditionalFormatting sqref="G13">
    <cfRule type="cellIs" dxfId="79" priority="115" operator="lessThan">
      <formula>0</formula>
    </cfRule>
  </conditionalFormatting>
  <conditionalFormatting sqref="F13">
    <cfRule type="cellIs" dxfId="78" priority="114" operator="lessThan">
      <formula>0</formula>
    </cfRule>
  </conditionalFormatting>
  <conditionalFormatting sqref="E13">
    <cfRule type="cellIs" dxfId="77" priority="113" operator="lessThan">
      <formula>0</formula>
    </cfRule>
  </conditionalFormatting>
  <conditionalFormatting sqref="D13">
    <cfRule type="cellIs" dxfId="76" priority="112" operator="lessThan">
      <formula>0</formula>
    </cfRule>
  </conditionalFormatting>
  <conditionalFormatting sqref="C13">
    <cfRule type="cellIs" dxfId="75" priority="111" operator="lessThan">
      <formula>0</formula>
    </cfRule>
  </conditionalFormatting>
  <conditionalFormatting sqref="H14:H16">
    <cfRule type="cellIs" dxfId="74" priority="110" operator="lessThan">
      <formula>0</formula>
    </cfRule>
  </conditionalFormatting>
  <conditionalFormatting sqref="N14">
    <cfRule type="cellIs" dxfId="72" priority="69" operator="lessThan">
      <formula>0</formula>
    </cfRule>
  </conditionalFormatting>
  <conditionalFormatting sqref="V15">
    <cfRule type="cellIs" dxfId="70" priority="48" operator="lessThan">
      <formula>0</formula>
    </cfRule>
  </conditionalFormatting>
  <conditionalFormatting sqref="I14:I15">
    <cfRule type="cellIs" dxfId="69" priority="107" operator="lessThan">
      <formula>0</formula>
    </cfRule>
  </conditionalFormatting>
  <conditionalFormatting sqref="J14">
    <cfRule type="cellIs" dxfId="67" priority="74" operator="lessThan">
      <formula>0</formula>
    </cfRule>
  </conditionalFormatting>
  <conditionalFormatting sqref="K14">
    <cfRule type="cellIs" dxfId="66" priority="73" operator="lessThan">
      <formula>0</formula>
    </cfRule>
  </conditionalFormatting>
  <conditionalFormatting sqref="L14">
    <cfRule type="cellIs" dxfId="65" priority="72" operator="lessThan">
      <formula>0</formula>
    </cfRule>
  </conditionalFormatting>
  <conditionalFormatting sqref="M14">
    <cfRule type="cellIs" dxfId="64" priority="70" operator="lessThan">
      <formula>0</formula>
    </cfRule>
  </conditionalFormatting>
  <conditionalFormatting sqref="O14">
    <cfRule type="cellIs" dxfId="63" priority="68" operator="lessThan">
      <formula>0</formula>
    </cfRule>
  </conditionalFormatting>
  <conditionalFormatting sqref="J15">
    <cfRule type="cellIs" dxfId="58" priority="60" operator="lessThan">
      <formula>0</formula>
    </cfRule>
  </conditionalFormatting>
  <conditionalFormatting sqref="K15">
    <cfRule type="cellIs" dxfId="57" priority="59" operator="lessThan">
      <formula>0</formula>
    </cfRule>
  </conditionalFormatting>
  <conditionalFormatting sqref="L15">
    <cfRule type="cellIs" dxfId="56" priority="58" operator="lessThan">
      <formula>0</formula>
    </cfRule>
  </conditionalFormatting>
  <conditionalFormatting sqref="M15">
    <cfRule type="cellIs" dxfId="55" priority="57" operator="lessThan">
      <formula>0</formula>
    </cfRule>
  </conditionalFormatting>
  <conditionalFormatting sqref="N15">
    <cfRule type="cellIs" dxfId="54" priority="56" operator="lessThan">
      <formula>0</formula>
    </cfRule>
  </conditionalFormatting>
  <conditionalFormatting sqref="O15">
    <cfRule type="cellIs" dxfId="53" priority="55" operator="lessThan">
      <formula>0</formula>
    </cfRule>
  </conditionalFormatting>
  <conditionalFormatting sqref="P15">
    <cfRule type="cellIs" dxfId="52" priority="54" operator="lessThan">
      <formula>0</formula>
    </cfRule>
  </conditionalFormatting>
  <conditionalFormatting sqref="Q15">
    <cfRule type="cellIs" dxfId="51" priority="53" operator="lessThan">
      <formula>0</formula>
    </cfRule>
  </conditionalFormatting>
  <conditionalFormatting sqref="R15">
    <cfRule type="cellIs" dxfId="50" priority="52" operator="lessThan">
      <formula>0</formula>
    </cfRule>
  </conditionalFormatting>
  <conditionalFormatting sqref="S15">
    <cfRule type="cellIs" dxfId="49" priority="51" operator="lessThan">
      <formula>0</formula>
    </cfRule>
  </conditionalFormatting>
  <conditionalFormatting sqref="T15">
    <cfRule type="cellIs" dxfId="48" priority="50" operator="lessThan">
      <formula>0</formula>
    </cfRule>
  </conditionalFormatting>
  <conditionalFormatting sqref="U15">
    <cfRule type="cellIs" dxfId="47" priority="49" operator="lessThan">
      <formula>0</formula>
    </cfRule>
  </conditionalFormatting>
  <conditionalFormatting sqref="D12">
    <cfRule type="cellIs" dxfId="46" priority="47" operator="lessThan">
      <formula>0</formula>
    </cfRule>
  </conditionalFormatting>
  <conditionalFormatting sqref="E12">
    <cfRule type="cellIs" dxfId="45" priority="46" operator="lessThan">
      <formula>0</formula>
    </cfRule>
  </conditionalFormatting>
  <conditionalFormatting sqref="F12">
    <cfRule type="cellIs" dxfId="44" priority="45" operator="lessThan">
      <formula>0</formula>
    </cfRule>
  </conditionalFormatting>
  <conditionalFormatting sqref="G12">
    <cfRule type="cellIs" dxfId="43" priority="44" operator="lessThan">
      <formula>0</formula>
    </cfRule>
  </conditionalFormatting>
  <conditionalFormatting sqref="H12">
    <cfRule type="cellIs" dxfId="42" priority="43" operator="lessThan">
      <formula>0</formula>
    </cfRule>
  </conditionalFormatting>
  <conditionalFormatting sqref="I12">
    <cfRule type="cellIs" dxfId="41" priority="42" operator="lessThan">
      <formula>0</formula>
    </cfRule>
  </conditionalFormatting>
  <conditionalFormatting sqref="J12">
    <cfRule type="cellIs" dxfId="40" priority="41" operator="lessThan">
      <formula>0</formula>
    </cfRule>
  </conditionalFormatting>
  <conditionalFormatting sqref="K12">
    <cfRule type="cellIs" dxfId="39" priority="40" operator="lessThan">
      <formula>0</formula>
    </cfRule>
  </conditionalFormatting>
  <conditionalFormatting sqref="L12">
    <cfRule type="cellIs" dxfId="38" priority="39" operator="lessThan">
      <formula>0</formula>
    </cfRule>
  </conditionalFormatting>
  <conditionalFormatting sqref="M12">
    <cfRule type="cellIs" dxfId="37" priority="38" operator="lessThan">
      <formula>0</formula>
    </cfRule>
  </conditionalFormatting>
  <conditionalFormatting sqref="N12">
    <cfRule type="cellIs" dxfId="36" priority="37" operator="lessThan">
      <formula>0</formula>
    </cfRule>
  </conditionalFormatting>
  <conditionalFormatting sqref="O12">
    <cfRule type="cellIs" dxfId="35" priority="36" operator="lessThan">
      <formula>0</formula>
    </cfRule>
  </conditionalFormatting>
  <conditionalFormatting sqref="P12">
    <cfRule type="cellIs" dxfId="34" priority="35" operator="lessThan">
      <formula>0</formula>
    </cfRule>
  </conditionalFormatting>
  <conditionalFormatting sqref="Q12">
    <cfRule type="cellIs" dxfId="33" priority="34" operator="lessThan">
      <formula>0</formula>
    </cfRule>
  </conditionalFormatting>
  <conditionalFormatting sqref="R12">
    <cfRule type="cellIs" dxfId="32" priority="33" operator="lessThan">
      <formula>0</formula>
    </cfRule>
  </conditionalFormatting>
  <conditionalFormatting sqref="S12">
    <cfRule type="cellIs" dxfId="31" priority="32" operator="lessThan">
      <formula>0</formula>
    </cfRule>
  </conditionalFormatting>
  <conditionalFormatting sqref="T12">
    <cfRule type="cellIs" dxfId="30" priority="31" operator="lessThan">
      <formula>0</formula>
    </cfRule>
  </conditionalFormatting>
  <conditionalFormatting sqref="U12">
    <cfRule type="cellIs" dxfId="29" priority="30" operator="lessThan">
      <formula>0</formula>
    </cfRule>
  </conditionalFormatting>
  <conditionalFormatting sqref="V12">
    <cfRule type="cellIs" dxfId="28" priority="29" operator="lessThan">
      <formula>0</formula>
    </cfRule>
  </conditionalFormatting>
  <conditionalFormatting sqref="P14">
    <cfRule type="cellIs" dxfId="10" priority="11" operator="lessThan">
      <formula>0</formula>
    </cfRule>
  </conditionalFormatting>
  <conditionalFormatting sqref="Q14">
    <cfRule type="cellIs" dxfId="9" priority="10" operator="lessThan">
      <formula>0</formula>
    </cfRule>
  </conditionalFormatting>
  <conditionalFormatting sqref="R14">
    <cfRule type="cellIs" dxfId="8" priority="9" operator="lessThan">
      <formula>0</formula>
    </cfRule>
  </conditionalFormatting>
  <conditionalFormatting sqref="S14">
    <cfRule type="cellIs" dxfId="7" priority="8" operator="lessThan">
      <formula>0</formula>
    </cfRule>
  </conditionalFormatting>
  <conditionalFormatting sqref="T14">
    <cfRule type="cellIs" dxfId="6" priority="7" operator="lessThan">
      <formula>0</formula>
    </cfRule>
  </conditionalFormatting>
  <conditionalFormatting sqref="U14">
    <cfRule type="cellIs" dxfId="5" priority="6" operator="lessThan">
      <formula>0</formula>
    </cfRule>
  </conditionalFormatting>
  <conditionalFormatting sqref="V14">
    <cfRule type="cellIs" dxfId="4" priority="5" operator="lessThan">
      <formula>0</formula>
    </cfRule>
  </conditionalFormatting>
  <conditionalFormatting sqref="W14">
    <cfRule type="cellIs" dxfId="3" priority="4" operator="lessThan">
      <formula>0</formula>
    </cfRule>
  </conditionalFormatting>
  <conditionalFormatting sqref="W13">
    <cfRule type="cellIs" dxfId="2" priority="3" operator="lessThan">
      <formula>0</formula>
    </cfRule>
  </conditionalFormatting>
  <conditionalFormatting sqref="W12">
    <cfRule type="cellIs" dxfId="1" priority="2" operator="lessThan">
      <formula>0</formula>
    </cfRule>
  </conditionalFormatting>
  <conditionalFormatting sqref="W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2020-07-24T11:32:58Z</dcterms:modified>
</cp:coreProperties>
</file>