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gramming\Python\TelegramBotMarketing\"/>
    </mc:Choice>
  </mc:AlternateContent>
  <xr:revisionPtr revIDLastSave="0" documentId="13_ncr:1_{24EC43BB-44F2-4157-92BA-A65D8897AE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1" l="1"/>
  <c r="Q8" i="1"/>
  <c r="S8" i="1"/>
  <c r="S9" i="1"/>
  <c r="S10" i="1"/>
  <c r="O9" i="1"/>
  <c r="O8" i="1"/>
  <c r="Q6" i="1"/>
  <c r="S6" i="1"/>
  <c r="S5" i="1"/>
  <c r="Q5" i="1"/>
  <c r="O6" i="1"/>
  <c r="O5" i="1"/>
  <c r="S3" i="1"/>
  <c r="S2" i="1"/>
  <c r="Q3" i="1"/>
  <c r="Q2" i="1"/>
  <c r="O3" i="1"/>
  <c r="O2" i="1"/>
</calcChain>
</file>

<file path=xl/sharedStrings.xml><?xml version="1.0" encoding="utf-8"?>
<sst xmlns="http://schemas.openxmlformats.org/spreadsheetml/2006/main" count="111" uniqueCount="24">
  <si>
    <t>Отметка времени</t>
  </si>
  <si>
    <t>Номера вопросов</t>
  </si>
  <si>
    <t>Мужчина</t>
  </si>
  <si>
    <t>Да</t>
  </si>
  <si>
    <t>Среднее</t>
  </si>
  <si>
    <t>Старое</t>
  </si>
  <si>
    <t>Интернет</t>
  </si>
  <si>
    <t>Нет</t>
  </si>
  <si>
    <t>Высшее</t>
  </si>
  <si>
    <t>Новое</t>
  </si>
  <si>
    <t>Женщина</t>
  </si>
  <si>
    <t>Газеты</t>
  </si>
  <si>
    <t>Мужчин</t>
  </si>
  <si>
    <t>Женщин</t>
  </si>
  <si>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</si>
  <si>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</si>
  <si>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</si>
  <si>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</si>
  <si>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</si>
  <si>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</si>
  <si>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</si>
  <si>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</si>
  <si>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</si>
  <si>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Телевидение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</si>
</sst>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0"/>
      <color rgb="FF000000"/>
      <name val="Roboto"/>
    </font>
    <font>
      <sz val="10"/>
      <color rgb="FF000000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22" fontId="0" fillId="0" borderId="0" xfId="0" applyNumberForma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№1</a:t>
            </a:r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Какой ваш пол?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B5-4057-80C2-104E8C6FE5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B5-4057-80C2-104E8C6FE55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Данные!$N$2:$N$3</c:f>
              <c:strCache>
                <c:ptCount val="2"/>
                <c:pt idx="0">
                  <c:v>Мужчин</c:v>
                </c:pt>
                <c:pt idx="1">
                  <c:v>Женщин</c:v>
                </c:pt>
              </c:strCache>
            </c:strRef>
          </c:cat>
          <c:val>
            <c:numRef>
              <c:f>Данные!$O$2:$O$3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D-4B63-ABA7-91EEB16D6C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2</a:t>
            </a:r>
            <a:endParaRPr lang="ru-RU"/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Вам больше 35 лет?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A7-4C7D-A14D-5AFD78EE06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A7-4C7D-A14D-5AFD78EE062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Данные!$P$2:$P$3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Данные!$Q$2:$Q$3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A7-4C7D-A14D-5AFD78EE062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3</a:t>
            </a:r>
            <a:br>
              <a:rPr lang="ru-RU"/>
            </a:br>
            <a:r>
              <a:rPr lang="ru-RU" sz="1200" b="1" i="0" u="none" strike="noStrike" baseline="0">
                <a:effectLst/>
              </a:rPr>
              <a:t>Какое у вас образование?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30E-43C3-B7A7-968FF550D7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30E-43C3-B7A7-968FF550D70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Данные!$R$2:$R$3</c:f>
              <c:strCache>
                <c:ptCount val="2"/>
                <c:pt idx="0">
                  <c:v>Среднее</c:v>
                </c:pt>
                <c:pt idx="1">
                  <c:v>Высшее</c:v>
                </c:pt>
              </c:strCache>
            </c:strRef>
          </c:cat>
          <c:val>
            <c:numRef>
              <c:f>Данные!$S$2:$S$3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0E-43C3-B7A7-968FF550D70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4</a:t>
            </a:r>
            <a:endParaRPr lang="ru-RU"/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Вы женаты?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9E-4FEA-A731-9D42370CA8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9E-4FEA-A731-9D42370CA8B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Данные!$N$5:$N$6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Данные!$O$5:$O$6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9E-4FEA-A731-9D42370CA8B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5</a:t>
            </a:r>
            <a:endParaRPr lang="ru-RU"/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Вы проживаете в данном районе?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A2C-4BD0-99C7-011C44F7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A2C-4BD0-99C7-011C44F7ECF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Данные!$P$5:$P$6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Данные!$Q$5:$Q$6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2C-4BD0-99C7-011C44F7ECF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6</a:t>
            </a:r>
            <a:endParaRPr lang="ru-RU"/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Ваш доход больше 75 тыс. рублей?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56B-4E40-9CAD-221B4F745B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56B-4E40-9CAD-221B4F745BF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Данные!$R$5:$R$6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Данные!$S$5:$S$6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6B-4E40-9CAD-221B4F745BF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7</a:t>
            </a:r>
            <a:endParaRPr lang="ru-RU"/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У вас есть дети?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808-4D3B-ACF5-C7A2BE758F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08-4D3B-ACF5-C7A2BE758F8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Данные!$N$8:$N$9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Данные!$O$8:$O$9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8-4D3B-ACF5-C7A2BE758F8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8</a:t>
            </a:r>
            <a:endParaRPr lang="ru-RU"/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Вы предпочитаете новое или старое?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AD-4D60-8126-4F9FCD579F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AD-4D60-8126-4F9FCD579F1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Данные!$P$8:$P$9</c:f>
              <c:strCache>
                <c:ptCount val="2"/>
                <c:pt idx="0">
                  <c:v>Новое</c:v>
                </c:pt>
                <c:pt idx="1">
                  <c:v>Старое</c:v>
                </c:pt>
              </c:strCache>
            </c:strRef>
          </c:cat>
          <c:val>
            <c:numRef>
              <c:f>Данные!$Q$8:$Q$9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AD-4D60-8126-4F9FCD579F1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Вопрос №</a:t>
            </a:r>
            <a:r>
              <a:rPr lang="en-US"/>
              <a:t>9</a:t>
            </a:r>
            <a:endParaRPr lang="ru-RU"/>
          </a:p>
          <a:p>
            <a:pPr>
              <a:defRPr/>
            </a:pPr>
            <a:r>
              <a:rPr lang="ru-RU" sz="1200" b="1" i="0" u="none" strike="noStrike" baseline="0">
                <a:effectLst/>
              </a:rPr>
              <a:t>Откуда вы узнаете новости? 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184-4F49-AB20-329B6E31B6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184-4F49-AB20-329B6E31B6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184-4F49-AB20-329B6E31B649}"/>
              </c:ext>
            </c:extLst>
          </c:dPt>
          <c:dLbls>
            <c:dLbl>
              <c:idx val="1"/>
              <c:layout>
                <c:manualLayout>
                  <c:x val="9.6678714341035241E-2"/>
                  <c:y val="0.1221590477368988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184-4F49-AB20-329B6E31B649}"/>
                </c:ext>
              </c:extLst>
            </c:dLbl>
            <c:dLbl>
              <c:idx val="2"/>
              <c:layout>
                <c:manualLayout>
                  <c:x val="9.8358504367281954E-2"/>
                  <c:y val="0.2021778915352701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184-4F49-AB20-329B6E31B64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Данные!$R$8:$R$10</c:f>
              <c:strCache>
                <c:ptCount val="3"/>
                <c:pt idx="0">
                  <c:v>Интернет</c:v>
                </c:pt>
                <c:pt idx="1">
                  <c:v>Газеты</c:v>
                </c:pt>
                <c:pt idx="2">
                  <c:v>Телевидение</c:v>
                </c:pt>
              </c:strCache>
            </c:strRef>
          </c:cat>
          <c:val>
            <c:numRef>
              <c:f>Данные!$S$8:$S$10</c:f>
              <c:numCache>
                <c:formatCode>General</c:formatCode>
                <c:ptCount val="3"/>
                <c:pt idx="0">
                  <c:v>8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84-4F49-AB20-329B6E31B64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495301</xdr:colOff>
      <xdr:row>11</xdr:row>
      <xdr:rowOff>14287</xdr:rowOff>
    </xdr:from>
    <xdr:to>
      <xdr:col>13</xdr:col>
      <xdr:colOff>990601</xdr:colOff>
      <xdr:row>23</xdr:row>
      <xdr:rowOff>31432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366F46C-95F7-6BF1-8F83-1A24439FB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1000125</xdr:colOff>
      <xdr:row>11</xdr:row>
      <xdr:rowOff>9525</xdr:rowOff>
    </xdr:from>
    <xdr:to>
      <xdr:col>17</xdr:col>
      <xdr:colOff>476250</xdr:colOff>
      <xdr:row>23</xdr:row>
      <xdr:rowOff>26670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AA95432-C120-4C62-AD84-4DB07C8C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485775</xdr:colOff>
      <xdr:row>11</xdr:row>
      <xdr:rowOff>9525</xdr:rowOff>
    </xdr:from>
    <xdr:to>
      <xdr:col>21</xdr:col>
      <xdr:colOff>104775</xdr:colOff>
      <xdr:row>23</xdr:row>
      <xdr:rowOff>26670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86ADE7B-5B8A-4DC2-BB6E-364623FF6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200025</xdr:colOff>
      <xdr:row>25</xdr:row>
      <xdr:rowOff>142875</xdr:rowOff>
    </xdr:from>
    <xdr:to>
      <xdr:col>13</xdr:col>
      <xdr:colOff>835217</xdr:colOff>
      <xdr:row>36</xdr:row>
      <xdr:rowOff>2857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41F331-E33C-42A2-BF51-F58C32CC7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257174</xdr:colOff>
      <xdr:row>25</xdr:row>
      <xdr:rowOff>138113</xdr:rowOff>
    </xdr:from>
    <xdr:to>
      <xdr:col>17</xdr:col>
      <xdr:colOff>320866</xdr:colOff>
      <xdr:row>35</xdr:row>
      <xdr:rowOff>188595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7FC977C-036E-4073-B1D1-6E8D9A753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800099</xdr:colOff>
      <xdr:row>25</xdr:row>
      <xdr:rowOff>138113</xdr:rowOff>
    </xdr:from>
    <xdr:to>
      <xdr:col>20</xdr:col>
      <xdr:colOff>558991</xdr:colOff>
      <xdr:row>35</xdr:row>
      <xdr:rowOff>188595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62FBFD2-95E4-4E82-8108-B933253EA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161925</xdr:colOff>
      <xdr:row>38</xdr:row>
      <xdr:rowOff>1</xdr:rowOff>
    </xdr:from>
    <xdr:to>
      <xdr:col>13</xdr:col>
      <xdr:colOff>657225</xdr:colOff>
      <xdr:row>48</xdr:row>
      <xdr:rowOff>179069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613F58A3-0989-46AE-A2F9-BEB64AC13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219074</xdr:colOff>
      <xdr:row>37</xdr:row>
      <xdr:rowOff>185739</xdr:rowOff>
    </xdr:from>
    <xdr:to>
      <xdr:col>17</xdr:col>
      <xdr:colOff>142874</xdr:colOff>
      <xdr:row>48</xdr:row>
      <xdr:rowOff>174307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FF63F7B-E4DF-4C90-AF00-4572CF47C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761999</xdr:colOff>
      <xdr:row>37</xdr:row>
      <xdr:rowOff>185739</xdr:rowOff>
    </xdr:from>
    <xdr:to>
      <xdr:col>20</xdr:col>
      <xdr:colOff>380999</xdr:colOff>
      <xdr:row>48</xdr:row>
      <xdr:rowOff>174307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EDA4079-0625-41AB-8676-303186A9B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Normal="100" workbookViewId="0">
      <selection activeCell="H15" sqref="H15"/>
    </sheetView>
  </sheetViews>
  <sheetFormatPr defaultRowHeight="15" x14ac:dyDescent="0.25"/>
  <cols>
    <col min="1" max="1" width="21.5703125" customWidth="1"/>
    <col min="2" max="2" width="10" customWidth="1"/>
    <col min="10" max="10" width="9.85546875" customWidth="1"/>
    <col min="14" max="14" width="15.85546875" customWidth="1"/>
    <col min="15" max="15" width="8.5703125" customWidth="1"/>
    <col min="18" max="18" width="13.140625" customWidth="1"/>
  </cols>
  <sheetData>
    <row r="1" spans="1:19" x14ac:dyDescent="0.25">
      <c r="N1" s="7" t="s">
        <v>14</v>
      </c>
      <c r="O1" s="7"/>
      <c r="P1" s="7" t="s">
        <v>15</v>
      </c>
      <c r="Q1" s="7"/>
      <c r="R1" s="7" t="s">
        <v>16</v>
      </c>
      <c r="S1" s="7"/>
    </row>
    <row r="2" spans="1:19" ht="21" x14ac:dyDescent="0.35">
      <c r="A2" s="5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N2" t="s">
        <v>12</v>
      </c>
      <c r="O2">
        <f>COUNTIF(B4:B12,"М*")</f>
        <v>6</v>
      </c>
      <c r="P2" t="s">
        <v>3</v>
      </c>
      <c r="Q2">
        <f>COUNTIF(C4:C12,"Д*")</f>
        <v>4</v>
      </c>
      <c r="R2" t="s">
        <v>4</v>
      </c>
      <c r="S2">
        <f>COUNTIF(D4:D12,"С*")</f>
        <v>3</v>
      </c>
    </row>
    <row r="3" spans="1:19" ht="18.75" x14ac:dyDescent="0.3">
      <c r="A3" s="6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N3" t="s">
        <v>13</v>
      </c>
      <c r="O3">
        <f>COUNTIF(B4:B12,"Ж*")</f>
        <v>3</v>
      </c>
      <c r="P3" t="s">
        <v>7</v>
      </c>
      <c r="Q3">
        <f>COUNTIF(C4:C12,"Н*")</f>
        <v>5</v>
      </c>
      <c r="R3" t="s">
        <v>8</v>
      </c>
      <c r="S3">
        <f>COUNTIF(D4:D12,"В*")</f>
        <v>6</v>
      </c>
    </row>
    <row r="4" spans="1:19" x14ac:dyDescent="0.25">
      <c r="A4" s="2">
        <v>44906.634722222225</v>
      </c>
      <c r="B4" t="s">
        <v>2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6</v>
      </c>
      <c r="N4" s="7" t="s">
        <v>17</v>
      </c>
      <c r="O4" s="7"/>
      <c r="P4" s="7" t="s">
        <v>18</v>
      </c>
      <c r="Q4" s="7"/>
      <c r="R4" s="7" t="s">
        <v>19</v>
      </c>
      <c r="S4" s="7"/>
    </row>
    <row r="5" spans="1:19" x14ac:dyDescent="0.25">
      <c r="A5" s="2">
        <v>44906.659722222219</v>
      </c>
      <c r="B5" t="s">
        <v>2</v>
      </c>
      <c r="C5" t="s">
        <v>7</v>
      </c>
      <c r="D5" t="s">
        <v>8</v>
      </c>
      <c r="E5" t="s">
        <v>7</v>
      </c>
      <c r="F5" t="s">
        <v>3</v>
      </c>
      <c r="G5" t="s">
        <v>7</v>
      </c>
      <c r="H5" t="s">
        <v>7</v>
      </c>
      <c r="I5" t="s">
        <v>9</v>
      </c>
      <c r="J5" t="s">
        <v>6</v>
      </c>
      <c r="N5" t="s">
        <v>3</v>
      </c>
      <c r="O5">
        <f>COUNTIF(E4:E12,"Д*")</f>
        <v>4</v>
      </c>
      <c r="P5" t="s">
        <v>3</v>
      </c>
      <c r="Q5">
        <f>COUNTIF(F4:F12,"Д*")</f>
        <v>9</v>
      </c>
      <c r="R5" t="s">
        <v>3</v>
      </c>
      <c r="S5">
        <f>COUNTIF(G4:G12,"Д*")</f>
        <v>4</v>
      </c>
    </row>
    <row r="6" spans="1:19" x14ac:dyDescent="0.25">
      <c r="A6" s="2">
        <v>44906.663888888892</v>
      </c>
      <c r="B6" t="s">
        <v>2</v>
      </c>
      <c r="C6" t="s">
        <v>7</v>
      </c>
      <c r="D6" t="s">
        <v>8</v>
      </c>
      <c r="E6" t="s">
        <v>7</v>
      </c>
      <c r="F6" t="s">
        <v>3</v>
      </c>
      <c r="G6" t="s">
        <v>7</v>
      </c>
      <c r="H6" t="s">
        <v>7</v>
      </c>
      <c r="I6" t="s">
        <v>9</v>
      </c>
      <c r="J6" t="s">
        <v>6</v>
      </c>
      <c r="K6" s="2"/>
      <c r="N6" t="s">
        <v>7</v>
      </c>
      <c r="O6">
        <f>COUNTIF(E4:E12,"Н*")</f>
        <v>5</v>
      </c>
      <c r="P6" t="s">
        <v>7</v>
      </c>
      <c r="Q6">
        <f>COUNTIF(F4:F12,"Н*")</f>
        <v>0</v>
      </c>
      <c r="R6" t="s">
        <v>7</v>
      </c>
      <c r="S6">
        <f>COUNTIF(G4:G12,"Н*")</f>
        <v>5</v>
      </c>
    </row>
    <row r="7" spans="1:19" x14ac:dyDescent="0.25">
      <c r="A7" s="2">
        <v>44906.685416666667</v>
      </c>
      <c r="B7" t="s">
        <v>10</v>
      </c>
      <c r="C7" t="s">
        <v>3</v>
      </c>
      <c r="D7" t="s">
        <v>4</v>
      </c>
      <c r="E7" t="s">
        <v>3</v>
      </c>
      <c r="F7" t="s">
        <v>3</v>
      </c>
      <c r="G7" t="s">
        <v>3</v>
      </c>
      <c r="H7" t="s">
        <v>3</v>
      </c>
      <c r="I7" t="s">
        <v>5</v>
      </c>
      <c r="J7" t="s">
        <v>6</v>
      </c>
      <c r="N7" s="7" t="s">
        <v>20</v>
      </c>
      <c r="O7" s="7"/>
      <c r="P7" s="7" t="s">
        <v>21</v>
      </c>
      <c r="Q7" s="7"/>
      <c r="R7" s="7" t="s">
        <v>22</v>
      </c>
      <c r="S7" s="7"/>
    </row>
    <row r="8" spans="1:19" x14ac:dyDescent="0.25">
      <c r="A8" s="2">
        <v>44906.695138888892</v>
      </c>
      <c r="B8" t="s">
        <v>10</v>
      </c>
      <c r="C8" t="s">
        <v>7</v>
      </c>
      <c r="D8" t="s">
        <v>8</v>
      </c>
      <c r="E8" t="s">
        <v>7</v>
      </c>
      <c r="F8" t="s">
        <v>3</v>
      </c>
      <c r="G8" t="s">
        <v>7</v>
      </c>
      <c r="H8" t="s">
        <v>7</v>
      </c>
      <c r="I8" t="s">
        <v>9</v>
      </c>
      <c r="J8" t="s">
        <v>6</v>
      </c>
      <c r="N8" t="s">
        <v>3</v>
      </c>
      <c r="O8">
        <f>COUNTIF(H4:H12,"Д*")</f>
        <v>5</v>
      </c>
      <c r="P8" t="s">
        <v>9</v>
      </c>
      <c r="Q8">
        <f>COUNTIF(I4:I12,"Н*")</f>
        <v>5</v>
      </c>
      <c r="R8" t="s">
        <v>6</v>
      </c>
      <c r="S8">
        <f>COUNTIF(J4:J12,"И*")</f>
        <v>8</v>
      </c>
    </row>
    <row r="9" spans="1:19" x14ac:dyDescent="0.25">
      <c r="A9" s="2">
        <v>44906.705555555556</v>
      </c>
      <c r="B9" t="s">
        <v>2</v>
      </c>
      <c r="C9" t="s">
        <v>7</v>
      </c>
      <c r="D9" t="s">
        <v>8</v>
      </c>
      <c r="E9" t="s">
        <v>7</v>
      </c>
      <c r="F9" t="s">
        <v>3</v>
      </c>
      <c r="G9" t="s">
        <v>3</v>
      </c>
      <c r="H9" t="s">
        <v>3</v>
      </c>
      <c r="I9" t="s">
        <v>9</v>
      </c>
      <c r="J9" t="s">
        <v>6</v>
      </c>
      <c r="N9" t="s">
        <v>7</v>
      </c>
      <c r="O9">
        <f>COUNTIF(H4:H12,"Н*")</f>
        <v>4</v>
      </c>
      <c r="P9" t="s">
        <v>5</v>
      </c>
      <c r="Q9">
        <f>COUNTIF(I4:I12,"С*")</f>
        <v>4</v>
      </c>
      <c r="R9" s="3" t="s">
        <v>11</v>
      </c>
      <c r="S9">
        <f>COUNTIF(J4:J12,"Г*")</f>
        <v>1</v>
      </c>
    </row>
    <row r="10" spans="1:19" x14ac:dyDescent="0.25">
      <c r="A10" s="2">
        <v>44906.717361111114</v>
      </c>
      <c r="B10" t="s">
        <v>2</v>
      </c>
      <c r="C10" t="s">
        <v>7</v>
      </c>
      <c r="D10" t="s">
        <v>8</v>
      </c>
      <c r="E10" t="s">
        <v>7</v>
      </c>
      <c r="F10" t="s">
        <v>3</v>
      </c>
      <c r="G10" t="s">
        <v>7</v>
      </c>
      <c r="H10" t="s">
        <v>7</v>
      </c>
      <c r="I10" t="s">
        <v>9</v>
      </c>
      <c r="J10" t="s">
        <v>6</v>
      </c>
      <c r="R10" s="8" t="s">
        <v>23</v>
      </c>
      <c r="S10">
        <f>COUNTIF(J4:J12,"Т*")</f>
        <v>0</v>
      </c>
    </row>
    <row r="11" spans="1:19" x14ac:dyDescent="0.25">
      <c r="A11" s="2">
        <v>44906.813888888886</v>
      </c>
      <c r="B11" t="s">
        <v>2</v>
      </c>
      <c r="C11" t="s">
        <v>3</v>
      </c>
      <c r="D11" t="s">
        <v>8</v>
      </c>
      <c r="E11" t="s">
        <v>3</v>
      </c>
      <c r="F11" t="s">
        <v>3</v>
      </c>
      <c r="G11" t="s">
        <v>7</v>
      </c>
      <c r="H11" t="s">
        <v>3</v>
      </c>
      <c r="I11" t="s">
        <v>5</v>
      </c>
      <c r="J11" s="3" t="s">
        <v>11</v>
      </c>
    </row>
    <row r="12" spans="1:19" x14ac:dyDescent="0.25">
      <c r="A12" s="2">
        <v>44906.845138888886</v>
      </c>
      <c r="B12" t="s">
        <v>10</v>
      </c>
      <c r="C12" t="s">
        <v>3</v>
      </c>
      <c r="D12" t="s">
        <v>4</v>
      </c>
      <c r="E12" t="s">
        <v>3</v>
      </c>
      <c r="F12" t="s">
        <v>3</v>
      </c>
      <c r="G12" t="s">
        <v>3</v>
      </c>
      <c r="H12" t="s">
        <v>3</v>
      </c>
      <c r="I12" t="s">
        <v>5</v>
      </c>
      <c r="J12" t="s">
        <v>6</v>
      </c>
    </row>
  </sheetData>
  <mergeCells count="11">
    <mergeCell ref="N4:O4"/>
    <mergeCell ref="P4:Q4"/>
    <mergeCell ref="R4:S4"/>
    <mergeCell ref="N7:O7"/>
    <mergeCell ref="P7:Q7"/>
    <mergeCell ref="R7:S7"/>
    <mergeCell ref="B2:J2"/>
    <mergeCell ref="A2:A3"/>
    <mergeCell ref="N1:O1"/>
    <mergeCell ref="P1:Q1"/>
    <mergeCell ref="R1:S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Staroselsky</dc:creator>
  <cp:lastModifiedBy>Alexander Staroselsky</cp:lastModifiedBy>
  <dcterms:created xsi:type="dcterms:W3CDTF">2015-06-05T18:19:34Z</dcterms:created>
  <dcterms:modified xsi:type="dcterms:W3CDTF">2022-11-12T14:15:46Z</dcterms:modified>
</cp:coreProperties>
</file>