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6440" tabRatio="600" firstSheet="0" activeTab="0" autoFilterDateGrouping="1"/>
  </bookViews>
  <sheets>
    <sheet xmlns:r="http://schemas.openxmlformats.org/officeDocument/2006/relationships" name="Đề cập" sheetId="1" state="visible" r:id="rId1"/>
    <sheet xmlns:r="http://schemas.openxmlformats.org/officeDocument/2006/relationships" name="Sắc thái" sheetId="2" state="visible" r:id="rId2"/>
    <sheet xmlns:r="http://schemas.openxmlformats.org/officeDocument/2006/relationships" name="Phân loại" sheetId="3" state="visible" r:id="rId3"/>
  </sheets>
  <definedNames/>
  <calcPr calcId="191029" fullCalcOnLoad="1"/>
</workbook>
</file>

<file path=xl/styles.xml><?xml version="1.0" encoding="utf-8"?>
<styleSheet xmlns="http://schemas.openxmlformats.org/spreadsheetml/2006/main">
  <numFmts count="0"/>
  <fonts count="4">
    <font>
      <name val="Calibri"/>
      <sz val="11"/>
    </font>
    <font>
      <name val="Calibri"/>
      <b val="1"/>
      <color rgb="FF0000FF"/>
      <sz val="11"/>
    </font>
    <font>
      <name val="Calibri"/>
      <b val="1"/>
      <color rgb="FFBF8F00"/>
      <sz val="11"/>
    </font>
    <font>
      <name val="Calibri"/>
      <b val="1"/>
      <color rgb="FFFFFFFF"/>
      <sz val="11"/>
    </font>
  </fonts>
  <fills count="4">
    <fill>
      <patternFill/>
    </fill>
    <fill>
      <patternFill patternType="gray125"/>
    </fill>
    <fill>
      <patternFill patternType="solid">
        <fgColor rgb="FFBF8F00"/>
        <bgColor rgb="FFBF8F00"/>
      </patternFill>
    </fill>
    <fill>
      <patternFill patternType="solid">
        <fgColor rgb="FF8497B0"/>
        <bgColor rgb="FF8497B0"/>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applyAlignment="1" pivotButton="0" quotePrefix="0" xfId="0">
      <alignment horizontal="center" vertical="center" wrapText="1" shrinkToFit="1"/>
    </xf>
    <xf numFmtId="0" fontId="2" fillId="0" borderId="0" applyAlignment="1" pivotButton="0" quotePrefix="0" xfId="0">
      <alignment horizontal="center" vertical="center" wrapText="1" shrinkToFit="1"/>
    </xf>
    <xf numFmtId="0" fontId="0" fillId="0" borderId="0" pivotButton="0" quotePrefix="0" xfId="0"/>
    <xf numFmtId="0" fontId="3" fillId="3" borderId="0" applyAlignment="1" pivotButton="0" quotePrefix="0" xfId="0">
      <alignment horizontal="center" vertical="center" wrapText="1" shrinkToFit="1"/>
    </xf>
    <xf numFmtId="0" fontId="0" fillId="0" borderId="0" pivotButton="0" quotePrefix="0" xfId="0"/>
    <xf numFmtId="0" fontId="0" fillId="0" borderId="0" pivotButton="0" quotePrefix="0" xfId="0"/>
    <xf numFmtId="0" fontId="3" fillId="2" borderId="0" applyAlignment="1" pivotButton="0" quotePrefix="0" xfId="0">
      <alignment horizontal="center" vertical="center" wrapText="1" shrinkToFi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334"/>
  <sheetViews>
    <sheetView tabSelected="1" workbookViewId="0">
      <selection activeCell="F6" sqref="F6"/>
    </sheetView>
  </sheetViews>
  <sheetFormatPr baseColWidth="8" defaultRowHeight="21" customHeight="1"/>
  <cols>
    <col width="6" customWidth="1" style="6" min="1" max="1"/>
    <col width="15" customWidth="1" style="6" min="2" max="3"/>
    <col width="45" customWidth="1" style="6" min="4" max="4"/>
    <col width="30" customWidth="1" style="6" min="5" max="5"/>
    <col width="20" customWidth="1" style="6" min="6" max="6"/>
    <col width="10" customWidth="1" style="6" min="7" max="10"/>
    <col width="25" customWidth="1" style="6" min="11" max="12"/>
    <col width="20" customWidth="1" style="6" min="13" max="13"/>
    <col width="10" customWidth="1" style="6" min="14" max="16"/>
    <col width="30" customWidth="1" style="6" min="17" max="17"/>
  </cols>
  <sheetData>
    <row r="1" ht="21" customHeight="1" s="6">
      <c r="D1" s="4" t="inlineStr">
        <is>
          <t>ĐỀ CẬP</t>
        </is>
      </c>
      <c r="K1" s="7" t="inlineStr">
        <is>
          <t>TÁC GIẢ</t>
        </is>
      </c>
    </row>
    <row r="2" ht="21" customHeight="1" s="6">
      <c r="A2" s="1" t="inlineStr">
        <is>
          <t>STT</t>
        </is>
      </c>
      <c r="B2" s="1" t="inlineStr">
        <is>
          <t>Ngày</t>
        </is>
      </c>
      <c r="C2" s="1" t="inlineStr">
        <is>
          <t>Giờ</t>
        </is>
      </c>
      <c r="D2" s="1" t="inlineStr">
        <is>
          <t>Tiêu đề</t>
        </is>
      </c>
      <c r="E2" s="1" t="inlineStr">
        <is>
          <t>Nguồn dữ liệu</t>
        </is>
      </c>
      <c r="F2" s="1" t="inlineStr">
        <is>
          <t>Nội dung</t>
        </is>
      </c>
      <c r="G2" s="1" t="inlineStr">
        <is>
          <t>Sắc thái</t>
        </is>
      </c>
      <c r="H2" s="1" t="inlineStr">
        <is>
          <t>Lượt thích</t>
        </is>
      </c>
      <c r="I2" s="1" t="inlineStr">
        <is>
          <t>Bình luận</t>
        </is>
      </c>
      <c r="J2" s="1" t="inlineStr">
        <is>
          <t>Chia sẻ</t>
        </is>
      </c>
      <c r="K2" s="2" t="inlineStr">
        <is>
          <t>Tên miền</t>
        </is>
      </c>
      <c r="L2" s="2" t="inlineStr">
        <is>
          <t>Tác giả</t>
        </is>
      </c>
      <c r="M2" s="2" t="inlineStr">
        <is>
          <t>Phân loại</t>
        </is>
      </c>
      <c r="N2" s="2" t="inlineStr">
        <is>
          <t>Số người theo dõi</t>
        </is>
      </c>
      <c r="O2" s="2" t="inlineStr">
        <is>
          <t>Alexa Rank</t>
        </is>
      </c>
      <c r="P2" s="2" t="inlineStr">
        <is>
          <t>Mức ảnh hưởng</t>
        </is>
      </c>
      <c r="Q2" s="1" t="inlineStr">
        <is>
          <t>Gắn thẻ</t>
        </is>
      </c>
    </row>
    <row r="3" ht="21" customHeight="1" s="6">
      <c r="A3" t="n">
        <v>1</v>
      </c>
      <c r="B3" t="inlineStr">
        <is>
          <t>2021-01-17</t>
        </is>
      </c>
      <c r="C3" t="inlineStr">
        <is>
          <t>23:54</t>
        </is>
      </c>
      <c r="D3" t="inlineStr">
        <is>
          <t>thảo luận Hội Nikon - Giao lưu  Chia sẻ kinh nghiệm</t>
        </is>
      </c>
      <c r="E3">
        <f>HYPERLINK("http://voz.vn/posts/6658767#post6658767", "http://voz.vn/posts/6658767#post6658767")</f>
        <v/>
      </c>
      <c r="F3" t="inlineStr">
        <is>
          <t>Nikon D50 + kit 18-55.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LIO-L29 bằng vozFApp</t>
        </is>
      </c>
      <c r="G3" t="inlineStr">
        <is>
          <t>Trung tính</t>
        </is>
      </c>
      <c r="H3" t="n">
        <v>0</v>
      </c>
      <c r="I3" t="n">
        <v>0</v>
      </c>
      <c r="J3" t="n">
        <v>0</v>
      </c>
      <c r="K3" t="inlineStr">
        <is>
          <t>voz.vn</t>
        </is>
      </c>
      <c r="L3">
        <f>HYPERLINK("http://voz.vn", "http://voz.vn")</f>
        <v/>
      </c>
      <c r="M3" t="inlineStr">
        <is>
          <t>Diễn đàn</t>
        </is>
      </c>
      <c r="N3" t="n">
        <v>0</v>
      </c>
      <c r="O3" t="n">
        <v>0</v>
      </c>
      <c r="P3" t="n">
        <v>0</v>
      </c>
      <c r="Q3" t="inlineStr">
        <is>
          <t>HUAWEI_LIO-L29</t>
        </is>
      </c>
      <c r="R3" t="inlineStr"/>
    </row>
    <row r="4" ht="21" customHeight="1" s="6">
      <c r="A4" t="n">
        <v>2</v>
      </c>
      <c r="B4" t="inlineStr">
        <is>
          <t>2021-01-17</t>
        </is>
      </c>
      <c r="C4" t="inlineStr">
        <is>
          <t>23:28</t>
        </is>
      </c>
      <c r="D4" t="inlineStr">
        <is>
          <t>Nhan sắc sao nhí đóng  Cô dâu 8 tuổi  sau 13 năm</t>
        </is>
      </c>
      <c r="E4">
        <f>HYPERLINK("http://voz.vn/posts/6658335#post6658335", "http://voz.vn/posts/6658335#post6658335")</f>
        <v/>
      </c>
      <c r="F4" t="inlineStr">
        <is>
          <t>Cho BecGie said:.
			.
		.
	.
	.
		.
		.
			Gái ấn có nét đẹp khá ma mị fen à .
.
Gửi từ Huawei Mate 20x bằng vozFApp.
		.
		Click to expand...
	.
Sunny Leone</t>
        </is>
      </c>
      <c r="G4" t="inlineStr">
        <is>
          <t>Trung tính</t>
        </is>
      </c>
      <c r="H4" t="n">
        <v>0</v>
      </c>
      <c r="I4" t="n">
        <v>0</v>
      </c>
      <c r="J4" t="n">
        <v>0</v>
      </c>
      <c r="K4" t="inlineStr">
        <is>
          <t>voz.vn</t>
        </is>
      </c>
      <c r="L4">
        <f>HYPERLINK("http://voz.vn", "http://voz.vn")</f>
        <v/>
      </c>
      <c r="M4" t="inlineStr">
        <is>
          <t>Diễn đàn</t>
        </is>
      </c>
      <c r="N4" t="n">
        <v>0</v>
      </c>
      <c r="O4" t="n">
        <v>0</v>
      </c>
      <c r="P4" t="n">
        <v>0</v>
      </c>
      <c r="Q4" t="inlineStr">
        <is>
          <t>Huawei_Mate</t>
        </is>
      </c>
      <c r="R4" t="inlineStr"/>
    </row>
    <row r="5" ht="21" customHeight="1" s="6">
      <c r="A5" t="n">
        <v>3</v>
      </c>
      <c r="B5" t="inlineStr">
        <is>
          <t>2021-01-17</t>
        </is>
      </c>
      <c r="C5" t="inlineStr">
        <is>
          <t>23:24</t>
        </is>
      </c>
      <c r="D5" t="inlineStr">
        <is>
          <t>HN Tìm case 5tr chơi tết</t>
        </is>
      </c>
      <c r="E5">
        <f>HYPERLINK("http://voz.vn/posts/6658255#post6658255", "http://voz.vn/posts/6658255#post6658255")</f>
        <v/>
      </c>
      <c r="F5" t="inlineStr">
        <is>
          <t>.
.
Gửi từ HUAWEI RNE-L22 bằng vozFApp</t>
        </is>
      </c>
      <c r="G5" t="inlineStr">
        <is>
          <t>Trung tính</t>
        </is>
      </c>
      <c r="H5" t="n">
        <v>0</v>
      </c>
      <c r="I5" t="n">
        <v>0</v>
      </c>
      <c r="J5" t="n">
        <v>0</v>
      </c>
      <c r="K5" t="inlineStr">
        <is>
          <t>voz.vn</t>
        </is>
      </c>
      <c r="L5">
        <f>HYPERLINK("http://voz.vn", "http://voz.vn")</f>
        <v/>
      </c>
      <c r="M5" t="inlineStr">
        <is>
          <t>Diễn đàn</t>
        </is>
      </c>
      <c r="N5" t="n">
        <v>0</v>
      </c>
      <c r="O5" t="n">
        <v>0</v>
      </c>
      <c r="P5" t="n">
        <v>0</v>
      </c>
      <c r="Q5" t="inlineStr">
        <is>
          <t>HUAWEI_RNE-L22</t>
        </is>
      </c>
      <c r="R5" t="inlineStr"/>
    </row>
    <row r="6" ht="21" customHeight="1" s="6">
      <c r="A6" t="n">
        <v>4</v>
      </c>
      <c r="B6" t="inlineStr">
        <is>
          <t>2021-01-17</t>
        </is>
      </c>
      <c r="C6" t="inlineStr">
        <is>
          <t>23:17</t>
        </is>
      </c>
      <c r="D6" t="inlineStr">
        <is>
          <t>Chi tiết Galaxy Buds Pro - đối thủ AirPods Pro</t>
        </is>
      </c>
      <c r="E6">
        <f>HYPERLINK("http://voz.vn/posts/6658117#post6658117", "http://voz.vn/posts/6658117#post6658117")</f>
        <v/>
      </c>
      <c r="F6" t="inlineStr">
        <is>
          <t>AccMoiDungBan said:.
			.
		.
	.
	.
		.
		.
			Chưa xài Airpod bao giờ, có gì mà thần thánh thế mấy anh, tôi xài con sony bật lên cũng tự kết nối ầm ầm mà?.
		.
		Click to expand...
	.
Tôi thì chỉ xài hàng Mì Xào, nên cũng k biết Airpod nó đỉnh ra làm sao nữa .
.
Gửi từ Huawei Mate 20x bằng vozFApp</t>
        </is>
      </c>
      <c r="G6" t="inlineStr">
        <is>
          <t>Trung tính</t>
        </is>
      </c>
      <c r="H6" t="n">
        <v>0</v>
      </c>
      <c r="I6" t="n">
        <v>0</v>
      </c>
      <c r="J6" t="n">
        <v>0</v>
      </c>
      <c r="K6" t="inlineStr">
        <is>
          <t>voz.vn</t>
        </is>
      </c>
      <c r="L6">
        <f>HYPERLINK("http://voz.vn", "http://voz.vn")</f>
        <v/>
      </c>
      <c r="M6" t="inlineStr">
        <is>
          <t>Diễn đàn</t>
        </is>
      </c>
      <c r="N6" t="n">
        <v>0</v>
      </c>
      <c r="O6" t="n">
        <v>0</v>
      </c>
      <c r="P6" t="n">
        <v>0</v>
      </c>
      <c r="Q6" t="inlineStr">
        <is>
          <t>Airpod , Mì_Xào , Huawei_Mate</t>
        </is>
      </c>
      <c r="R6" t="inlineStr"/>
    </row>
    <row r="7" ht="21" customHeight="1" s="6">
      <c r="A7" t="n">
        <v>5</v>
      </c>
      <c r="B7" t="inlineStr">
        <is>
          <t>2021-01-17</t>
        </is>
      </c>
      <c r="C7" t="inlineStr">
        <is>
          <t>23:15</t>
        </is>
      </c>
      <c r="D7" t="inlineStr">
        <is>
          <t>Thùy Chi  lột xác  ngoạn mục sau 15 năm ca hát</t>
        </is>
      </c>
      <c r="E7">
        <f>HYPERLINK("http://voz.vn/posts/6658088#post6658088", "http://voz.vn/posts/6658088#post6658088")</f>
        <v/>
      </c>
      <c r="F7" t="inlineStr">
        <is>
          <t>Thích Đêm Nằm Mơ Phố, Thành Thị, Nhà Em Ở Lưng Đồi của em Chi .
Nghe da diết, khắc khoải lắm lắm .
.
Gửi từ Huawei Mate 20x bằng vozFApp</t>
        </is>
      </c>
      <c r="G7" t="inlineStr">
        <is>
          <t>Trung tính</t>
        </is>
      </c>
      <c r="H7" t="n">
        <v>0</v>
      </c>
      <c r="I7" t="n">
        <v>0</v>
      </c>
      <c r="J7" t="n">
        <v>0</v>
      </c>
      <c r="K7" t="inlineStr">
        <is>
          <t>voz.vn</t>
        </is>
      </c>
      <c r="L7">
        <f>HYPERLINK("http://voz.vn", "http://voz.vn")</f>
        <v/>
      </c>
      <c r="M7" t="inlineStr">
        <is>
          <t>Diễn đàn</t>
        </is>
      </c>
      <c r="N7" t="n">
        <v>0</v>
      </c>
      <c r="O7" t="n">
        <v>0</v>
      </c>
      <c r="P7" t="n">
        <v>0</v>
      </c>
      <c r="Q7" t="inlineStr">
        <is>
          <t>Thành_Thị , Chi , Lưng_Đồi , Nhà_Em , Huawei_Mate</t>
        </is>
      </c>
      <c r="R7" t="inlineStr"/>
    </row>
    <row r="8" ht="21" customHeight="1" s="6">
      <c r="A8" t="n">
        <v>6</v>
      </c>
      <c r="B8" t="inlineStr">
        <is>
          <t>2021-01-17</t>
        </is>
      </c>
      <c r="C8" t="inlineStr">
        <is>
          <t>23:01</t>
        </is>
      </c>
      <c r="D8" t="inlineStr">
        <is>
          <t>Nhan sắc sao nhí đóng  Cô dâu 8 tuổi  sau 13 năm</t>
        </is>
      </c>
      <c r="E8">
        <f>HYPERLINK("http://voz.vn/posts/6657849#post6657849", "http://voz.vn/posts/6657849#post6657849")</f>
        <v/>
      </c>
      <c r="F8" t="inlineStr">
        <is>
          <t>emkhongphailagay said:.
			.
		.
	.
	.
		.
		.
			Xem phim xxx mấy em này cư đen đen thâm thâm ấy nhỉ .
		.
		Click to expand...
	.
Gái ấn có nét đẹp khá ma mị fen à .
.
Gửi từ Huawei Mate 20x bằng vozFApp</t>
        </is>
      </c>
      <c r="G8" t="inlineStr">
        <is>
          <t>Trung tính</t>
        </is>
      </c>
      <c r="H8" t="n">
        <v>0</v>
      </c>
      <c r="I8" t="n">
        <v>0</v>
      </c>
      <c r="J8" t="n">
        <v>0</v>
      </c>
      <c r="K8" t="inlineStr">
        <is>
          <t>voz.vn</t>
        </is>
      </c>
      <c r="L8">
        <f>HYPERLINK("http://voz.vn", "http://voz.vn")</f>
        <v/>
      </c>
      <c r="M8" t="inlineStr">
        <is>
          <t>Diễn đàn</t>
        </is>
      </c>
      <c r="N8" t="n">
        <v>0</v>
      </c>
      <c r="O8" t="n">
        <v>0</v>
      </c>
      <c r="P8" t="n">
        <v>0</v>
      </c>
      <c r="Q8" t="inlineStr">
        <is>
          <t>Huawei_Mate</t>
        </is>
      </c>
      <c r="R8" t="inlineStr"/>
    </row>
    <row r="9" ht="21" customHeight="1" s="6">
      <c r="A9" t="n">
        <v>7</v>
      </c>
      <c r="B9" t="inlineStr">
        <is>
          <t>2021-01-17</t>
        </is>
      </c>
      <c r="C9" t="inlineStr">
        <is>
          <t>22:58</t>
        </is>
      </c>
      <c r="D9" t="inlineStr">
        <is>
          <t>Nhà gỗ trăm tuổi chứa nhiều cổ vật quý ở Hà Nam</t>
        </is>
      </c>
      <c r="E9">
        <f>HYPERLINK("http://voz.vn/posts/6657796#post6657796", "http://voz.vn/posts/6657796#post6657796")</f>
        <v/>
      </c>
      <c r="F9" t="inlineStr">
        <is>
          <t>E.kator said:.
			.
		.
	.
	.
		.
		.
			Vậy anh thấy cái nào đẹp chỉ ra cho mọi người thưởng lãm nào.
		.
		Click to expand...
	.
.
Đợi chút, a ấy phải google tìm tư liệu, rồi chọn lọc đã .
.
Gửi từ Huawei Mate 20x bằng vozFApp</t>
        </is>
      </c>
      <c r="G9" t="inlineStr">
        <is>
          <t>Trung tính</t>
        </is>
      </c>
      <c r="H9" t="n">
        <v>0</v>
      </c>
      <c r="I9" t="n">
        <v>0</v>
      </c>
      <c r="J9" t="n">
        <v>0</v>
      </c>
      <c r="K9" t="inlineStr">
        <is>
          <t>voz.vn</t>
        </is>
      </c>
      <c r="L9">
        <f>HYPERLINK("http://voz.vn", "http://voz.vn")</f>
        <v/>
      </c>
      <c r="M9" t="inlineStr">
        <is>
          <t>Diễn đàn</t>
        </is>
      </c>
      <c r="N9" t="n">
        <v>0</v>
      </c>
      <c r="O9" t="n">
        <v>0</v>
      </c>
      <c r="P9" t="n">
        <v>0</v>
      </c>
      <c r="Q9" t="inlineStr">
        <is>
          <t>Huawei_Mate</t>
        </is>
      </c>
      <c r="R9" t="inlineStr"/>
    </row>
    <row r="10" ht="21" customHeight="1" s="6">
      <c r="A10" t="n">
        <v>8</v>
      </c>
      <c r="B10" t="inlineStr">
        <is>
          <t>2021-01-17</t>
        </is>
      </c>
      <c r="C10" t="inlineStr">
        <is>
          <t>22:10</t>
        </is>
      </c>
      <c r="D10" t="inlineStr">
        <is>
          <t>Hoa hải đường của Jack thắng giải thưởng Truyền hình châu Á</t>
        </is>
      </c>
      <c r="E10">
        <f>HYPERLINK("http://voz.vn/posts/6656849#post6656849", "http://voz.vn/posts/6656849#post6656849")</f>
        <v/>
      </c>
      <c r="F10" t="inlineStr">
        <is>
          <t>MV Hoa Hải Đường hay và đẹp. Khá tương tự Lạc trôi.
.
Sent from HUAWEI YAL-L21 using vozFApp</t>
        </is>
      </c>
      <c r="G10" t="inlineStr">
        <is>
          <t>Trung tính</t>
        </is>
      </c>
      <c r="H10" t="n">
        <v>0</v>
      </c>
      <c r="I10" t="n">
        <v>0</v>
      </c>
      <c r="J10" t="n">
        <v>0</v>
      </c>
      <c r="K10" t="inlineStr">
        <is>
          <t>voz.vn</t>
        </is>
      </c>
      <c r="L10">
        <f>HYPERLINK("http://voz.vn", "http://voz.vn")</f>
        <v/>
      </c>
      <c r="M10" t="inlineStr">
        <is>
          <t>Diễn đàn</t>
        </is>
      </c>
      <c r="N10" t="n">
        <v>0</v>
      </c>
      <c r="O10" t="n">
        <v>0</v>
      </c>
      <c r="P10" t="n">
        <v>0</v>
      </c>
      <c r="Q10" t="inlineStr">
        <is>
          <t>Hoa_Hải_Đường</t>
        </is>
      </c>
      <c r="R10" t="inlineStr"/>
    </row>
    <row r="11" ht="21" customHeight="1" s="6">
      <c r="A11" t="n">
        <v>9</v>
      </c>
      <c r="B11" t="inlineStr">
        <is>
          <t>2021-01-17</t>
        </is>
      </c>
      <c r="C11" t="inlineStr">
        <is>
          <t>22:10</t>
        </is>
      </c>
      <c r="D11" t="inlineStr">
        <is>
          <t>Hoa hải đường của Jack thắng giải thưởng Truyền hình châu Á</t>
        </is>
      </c>
      <c r="E11">
        <f>HYPERLINK("http://voz.vn/posts/6656844#post6656844", "http://voz.vn/posts/6656844#post6656844")</f>
        <v/>
      </c>
      <c r="F11" t="inlineStr">
        <is>
          <t>Cho BecGie said:.
			.
		.
	.
	.
		.
		.
			Thế cái giải trong bài là giá trị về quan hệ tiền bạc à .
.
Gửi từ Huawei Mate 20x bằng vozFApp.
		.
		Click to expand...
	.
Tôi nói thế lúc nào nhỉ?</t>
        </is>
      </c>
      <c r="G11" t="inlineStr">
        <is>
          <t>Trung tính</t>
        </is>
      </c>
      <c r="H11" t="n">
        <v>0</v>
      </c>
      <c r="I11" t="n">
        <v>0</v>
      </c>
      <c r="J11" t="n">
        <v>0</v>
      </c>
      <c r="K11" t="inlineStr">
        <is>
          <t>voz.vn</t>
        </is>
      </c>
      <c r="L11">
        <f>HYPERLINK("http://voz.vn", "http://voz.vn")</f>
        <v/>
      </c>
      <c r="M11" t="inlineStr">
        <is>
          <t>Diễn đàn</t>
        </is>
      </c>
      <c r="N11" t="n">
        <v>0</v>
      </c>
      <c r="O11" t="n">
        <v>0</v>
      </c>
      <c r="P11" t="n">
        <v>0</v>
      </c>
      <c r="Q11" t="inlineStr">
        <is>
          <t>Huawei_Mate</t>
        </is>
      </c>
      <c r="R11" t="inlineStr"/>
    </row>
    <row r="12" ht="21" customHeight="1" s="6">
      <c r="A12" t="n">
        <v>10</v>
      </c>
      <c r="B12" t="inlineStr">
        <is>
          <t>2021-01-17</t>
        </is>
      </c>
      <c r="C12" t="inlineStr">
        <is>
          <t>22:08</t>
        </is>
      </c>
      <c r="D12" t="inlineStr">
        <is>
          <t>Hoa hải đường của Jack thắng giải thưởng Truyền hình châu Á</t>
        </is>
      </c>
      <c r="E12">
        <f>HYPERLINK("http://voz.vn/posts/6656812#post6656812", "http://voz.vn/posts/6656812#post6656812")</f>
        <v/>
      </c>
      <c r="F12" t="inlineStr">
        <is>
          <t>windy0308 said:.
			.
		.
	.
	.
		.
		.
			Toàn các giải mang rất nhiều giá trị về quan hệ, tiền và pr.
		.
		Click to expand...
	.
.
.
.
.
.
	.
	.
		.
		.
			Đây là lần đầu tiên nghệ sĩ Việt chiến thắng ở lĩnh vực này.
		.
		Click to expand...
	.
Thế cái giải trong bài là giá trị về quan hệ tiền bạc à .
.
Gửi từ Huawei Mate 20x bằng vozFApp</t>
        </is>
      </c>
      <c r="G12" t="inlineStr">
        <is>
          <t>Trung tính</t>
        </is>
      </c>
      <c r="H12" t="n">
        <v>0</v>
      </c>
      <c r="I12" t="n">
        <v>0</v>
      </c>
      <c r="J12" t="n">
        <v>0</v>
      </c>
      <c r="K12" t="inlineStr">
        <is>
          <t>voz.vn</t>
        </is>
      </c>
      <c r="L12">
        <f>HYPERLINK("http://voz.vn", "http://voz.vn")</f>
        <v/>
      </c>
      <c r="M12" t="inlineStr">
        <is>
          <t>Diễn đàn</t>
        </is>
      </c>
      <c r="N12" t="n">
        <v>0</v>
      </c>
      <c r="O12" t="n">
        <v>0</v>
      </c>
      <c r="P12" t="n">
        <v>0</v>
      </c>
      <c r="Q12" t="inlineStr">
        <is>
          <t>Huawei_Mate , Việt</t>
        </is>
      </c>
      <c r="R12" t="inlineStr"/>
    </row>
    <row r="13" ht="21" customHeight="1" s="6">
      <c r="A13" t="n">
        <v>11</v>
      </c>
      <c r="B13" t="inlineStr">
        <is>
          <t>2021-01-17</t>
        </is>
      </c>
      <c r="C13" t="inlineStr">
        <is>
          <t>22:07</t>
        </is>
      </c>
      <c r="D13" t="inlineStr">
        <is>
          <t>Trải nghiệm VinFast Theon và Feliz:  Rất an toàn và ngập tràn công nghệ</t>
        </is>
      </c>
      <c r="E13">
        <f>HYPERLINK("http://voz.vn/posts/6656788#post6656788", "http://voz.vn/posts/6656788#post6656788")</f>
        <v/>
      </c>
      <c r="F13" t="inlineStr">
        <is>
          <t>dapxichlo said:.
			.
		.
	.
	.
		.
		.
			Từ xách hành lý qua tưới chăm cây cũng có thua kém gì đâu fen.
		.
		Click to expand...
	.
.
Fen ko thấy điều chuyển 1 quả đi vào lòng đất à.
Để ý vị trí làm việc nhé .
.
.
Sent from HUAWEI YAL-L21 using vozFApp</t>
        </is>
      </c>
      <c r="G13" t="inlineStr">
        <is>
          <t>Trung tính</t>
        </is>
      </c>
      <c r="H13" t="n">
        <v>0</v>
      </c>
      <c r="I13" t="n">
        <v>0</v>
      </c>
      <c r="J13" t="n">
        <v>0</v>
      </c>
      <c r="K13" t="inlineStr">
        <is>
          <t>voz.vn</t>
        </is>
      </c>
      <c r="L13">
        <f>HYPERLINK("http://voz.vn", "http://voz.vn")</f>
        <v/>
      </c>
      <c r="M13" t="inlineStr">
        <is>
          <t>Diễn đàn</t>
        </is>
      </c>
      <c r="N13" t="n">
        <v>0</v>
      </c>
      <c r="O13" t="n">
        <v>0</v>
      </c>
      <c r="P13" t="n">
        <v>0</v>
      </c>
      <c r="Q13" t="inlineStr">
        <is>
          <t>Fen</t>
        </is>
      </c>
      <c r="R13" t="inlineStr"/>
    </row>
    <row r="14" ht="21" customHeight="1" s="6">
      <c r="A14" t="n">
        <v>12</v>
      </c>
      <c r="B14" t="inlineStr">
        <is>
          <t>2021-01-17</t>
        </is>
      </c>
      <c r="C14" t="inlineStr">
        <is>
          <t>21:48</t>
        </is>
      </c>
      <c r="D14" t="inlineStr">
        <is>
          <t>yêu lâu quá ny đòi cưới</t>
        </is>
      </c>
      <c r="E14">
        <f>HYPERLINK("http://voz.vn/posts/6656409#post6656409", "http://voz.vn/posts/6656409#post6656409")</f>
        <v/>
      </c>
      <c r="F14" t="inlineStr">
        <is>
          <t>Mới năm 4, quyết cái gì nữa thớt, hoặc là thông cảm rồi cùng nhau cố gắng mà tiếp tục, còn đòi nữa thì chia tay, thế thôi! Giờ lấy nhau về để sang năm ra tòa à!.
.
Gửi từ HUAWEI ELS-NX9 bằng vozFApp</t>
        </is>
      </c>
      <c r="G14" t="inlineStr">
        <is>
          <t>Trung tính</t>
        </is>
      </c>
      <c r="H14" t="n">
        <v>0</v>
      </c>
      <c r="I14" t="n">
        <v>0</v>
      </c>
      <c r="J14" t="n">
        <v>0</v>
      </c>
      <c r="K14" t="inlineStr">
        <is>
          <t>voz.vn</t>
        </is>
      </c>
      <c r="L14">
        <f>HYPERLINK("http://voz.vn", "http://voz.vn")</f>
        <v/>
      </c>
      <c r="M14" t="inlineStr">
        <is>
          <t>Diễn đàn</t>
        </is>
      </c>
      <c r="N14" t="n">
        <v>0</v>
      </c>
      <c r="O14" t="n">
        <v>0</v>
      </c>
      <c r="P14" t="n">
        <v>0</v>
      </c>
      <c r="Q14" t="inlineStr">
        <is>
          <t>HUAWEI_ELS-NX9</t>
        </is>
      </c>
      <c r="R14" t="inlineStr"/>
    </row>
    <row r="15" ht="21" customHeight="1" s="6">
      <c r="A15" t="n">
        <v>13</v>
      </c>
      <c r="B15" t="inlineStr">
        <is>
          <t>2021-01-17</t>
        </is>
      </c>
      <c r="C15" t="inlineStr">
        <is>
          <t>20:34</t>
        </is>
      </c>
      <c r="D15" t="inlineStr">
        <is>
          <t>thắc mắc Ngôn ngữ C làm được những gì vậy?</t>
        </is>
      </c>
      <c r="E15">
        <f>HYPERLINK("http://voz.vn/posts/6654984#post6654984", "http://voz.vn/posts/6654984#post6654984")</f>
        <v/>
      </c>
      <c r="F15" t="inlineStr">
        <is>
          <t>JokerPotop said:.
			.
		.
	.
	.
		.
		.
			tại sao k có ngôn ngữ D ha mấy thím.
		.
		Click to expand...
	.
.
Sao không. Không nổi là vì nó trước không có free compiler cho nên không ai dùng.
.
Ờ docs như cứt nữa.
.
Sent from HUAWEI COR-L29 using vozFApp</t>
        </is>
      </c>
      <c r="G15" t="inlineStr">
        <is>
          <t>Trung tính</t>
        </is>
      </c>
      <c r="H15" t="n">
        <v>0</v>
      </c>
      <c r="I15" t="n">
        <v>0</v>
      </c>
      <c r="J15" t="n">
        <v>0</v>
      </c>
      <c r="K15" t="inlineStr">
        <is>
          <t>voz.vn</t>
        </is>
      </c>
      <c r="L15">
        <f>HYPERLINK("http://voz.vn", "http://voz.vn")</f>
        <v/>
      </c>
      <c r="M15" t="inlineStr">
        <is>
          <t>Diễn đàn</t>
        </is>
      </c>
      <c r="N15" t="n">
        <v>0</v>
      </c>
      <c r="O15" t="n">
        <v>0</v>
      </c>
      <c r="P15" t="n">
        <v>0</v>
      </c>
      <c r="Q15" t="inlineStr">
        <is>
          <t>JokerPotop</t>
        </is>
      </c>
      <c r="R15" t="inlineStr"/>
    </row>
    <row r="16" ht="21" customHeight="1" s="6">
      <c r="A16" t="n">
        <v>14</v>
      </c>
      <c r="B16" t="inlineStr">
        <is>
          <t>2021-01-17</t>
        </is>
      </c>
      <c r="C16" t="inlineStr">
        <is>
          <t>20:18</t>
        </is>
      </c>
      <c r="D16" t="inlineStr">
        <is>
          <t>DGW -Hành trình 3 chữ số trên đôi hài vạn dặm</t>
        </is>
      </c>
      <c r="E16">
        <f>HYPERLINK("http://f319.com/posts/35761161#post35761161", "http://f319.com/posts/35761161#post35761161")</f>
        <v/>
      </c>
      <c r="F16" t="inlineStr">
        <is>
          <t>Yên Phong I, Bắc Ninh là khu công nghiệp đầu tiên có sóng 5G trên toàn quốc.
(TBTCO) -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
 .
 Nghi thức khai trương mạng 5G tại KCN Yên Phong I, Bắc Ninh.
.
Phát biểu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TP Hà Nội và TP Hồ Chí Minh mà còn tại các khu công nghiệp theo chỉ đạo của Bộ Thông tin và Truyền thông.
.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
 .
 Lãnh đạo Bộ TTTT và lãnh đạo tỉnh Bắc Ninh trải nghiệm dịch vụ 5G Viettel.
.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
Cho đến thời điểm này, 5G Viettel là mạng duy nhất tương thích với các dòng điện thoại Samsung (gồm Note 20 Ultra 5G và Galaxy Z Fold2 5G) hiện đang khá phổ biến tại Việt Nam).
.
 .
 5G Viettel đã có mặt tại Bắc Ninh.
.
Trước đó, Viettel đã đạt thêm 1 bước tiến mới trên con đường kiến tạo hạ tầng số hiện đại nhất vào ngày 30/11 với việc trở thành nhà mạng đầu tiên tại Việt Nam chính thức thử nghiệm thương mại dịch vụ 5G trên quy mô rộng tại 3 quận của TP Hà Nội (Hoàn Kiếm, Ba Đình, Hai Bà Trưng); phát sóng 5G tại khu vực phố đi bộ Nguyễn Huệ và khu vực lân cận như UBND thành phố, chợ Bến Thành (TP Hồ Chí Minh) và trong tâm thành phố Thủ Đức. Người dân ở các khu vực này được sử dụng dịch vụ 5G trong điều kiện bình thường.
.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nhằm thúc đẩy hiện thực hóa mục tiêu hình thành xã hội số ở Việt Nam vào năm 2025, đồng thời tạo được vị thế trong việc làm chủ, ứng dụng công nghệ mới và đi đầu trong chuyển đổi số./.
.
Mai Tấn</t>
        </is>
      </c>
      <c r="G16" t="inlineStr">
        <is>
          <t>Trung tính</t>
        </is>
      </c>
      <c r="H16" t="n">
        <v>0</v>
      </c>
      <c r="I16" t="n">
        <v>0</v>
      </c>
      <c r="J16" t="n">
        <v>0</v>
      </c>
      <c r="K16" t="inlineStr">
        <is>
          <t>f319.com</t>
        </is>
      </c>
      <c r="L16">
        <f>HYPERLINK("http://f319.com", "http://f319.com")</f>
        <v/>
      </c>
      <c r="M16" t="inlineStr">
        <is>
          <t>Diễn đàn</t>
        </is>
      </c>
      <c r="N16" t="n">
        <v>0</v>
      </c>
      <c r="O16" t="n">
        <v>312</v>
      </c>
      <c r="P16" t="n">
        <v>7</v>
      </c>
      <c r="Q16" t="inlineStr">
        <is>
          <t>thành_phố_Thủ_Đức , Hoàn_Kiếm , Ba_Đình , Mi_10T_Pro_5G , Bộ_TTTT , Nokia , TP_Thủ_Đức , ZTE , Bộ_Thông_tin_và_Truyền_thông , Tập_đoàn_Công_nghiệp_-Viễn_thông_Quân_đội_Viettel , Oppo , Tập_đoàn_Công_nghiệp_-_Viễn_thông_Quân_đội_Viettel , Yên_Phong_I , KCN_Yên_Phong_I , P40_pro , Hà_Nội , Samsung , Samsung_Galaxy_Z_Fold2_5G , tỉnh_Bắc_Ninh , Khu_công_nghiệp_Yên_Phong , Xiaomi , chợ_Bến_Thành , Samsung_Note_20_Ultra_5G , P40_Pro_Plus , Bắc_Ninh , Viettel , Find_X2_pro , TP_Hà_Nội , Realme_X50_pro_5G , Realme , Hai_Bà , Nguyễn_Huệ , Find_X2 , Việt_Nam , UBND_thành_phố , Galaxy_Z_Fold2_5G , Bộ_Thông_tin_và_Truyền_thông_Phan_Tâm , Chính_phủ , AXON , Poco_F2_Pro , Huawei , P40 , TP_Hồ_Chí_Minh</t>
        </is>
      </c>
      <c r="R16" t="inlineStr"/>
    </row>
    <row r="17" ht="21" customHeight="1" s="6">
      <c r="A17" t="n">
        <v>15</v>
      </c>
      <c r="B17" t="inlineStr">
        <is>
          <t>2021-01-17</t>
        </is>
      </c>
      <c r="C17" t="inlineStr">
        <is>
          <t>19:14</t>
        </is>
      </c>
      <c r="D17" t="inlineStr">
        <is>
          <t>Apple Said to Consider Foldable iPhone; Minor Changes Planned for 2021 Models</t>
        </is>
      </c>
      <c r="E17">
        <f>HYPERLINK("http://www.techrum.vn/posts/1144443#post1144443", "http://www.techrum.vn/posts/1144443#post1144443")</f>
        <v/>
      </c>
      <c r="F17" t="inlineStr">
        <is>
          <t>Apple has begun early work on an iPhone with a foldable screen, a potential rival to similar devices from Samsung Electronics Co. and others, though it s planning only minor changes for this year s iPhone line. The Cupertino, California-based company has developed prototype foldable screens for internal testing, but hasn t solidified plans to actually launch a foldable iPhone. .
.
The development work hasn t expanded beyond a display, meaning Apple doesn t yet have full handset prototypes in its labs, according to a person familiar with the work, who asked not to be identified discussing private matters. Like Samsung s Galaxy Fold, the Motorola Razr reboot and other offerings from Chinese companies including Huawei, a foldable iPhone would let Apple make a device with a larger screen in a more pocketable package. Apple has internally discussed a number of foldable screen sizes, including one that unfolds to a similar size as the 6.7-inch display on the iPhone 12 Pro Max. Current foldable phones have screens that are from 6 and 8 inches unfolded. The foldable Apple screens in testing, like those from Samsung, have a mostly invisible hinge with the electronics stationed behind the display, the person said. Other companies, including Microsoft , have recently launched devices with visible hinges separating two distinct panels. An Apple spokeswoman declined to comment. .
.
This would be a radical departure for Apple. Its pioneering touchable, all-screen smartphone is arguably the most successful consumer technology product in history, helping make Apple the world s most valuable company. However, a foldable iPhone is likely years away or ultimately may never be introduced. The company is currently focused on launching its next-generation flagship iPhones and iPads later this year. Apple isn t planning major changes for this year s iPhone line given the enhancements made to the smartphone in 2020, including 5G and new designs, according to people familiar with the situation. Inside Apple, engineers consider the next iPhones another  S  version of the device, the nomenclature typically given to new iPhones with minor upgrades. Though overall changes will be minor, Apple is still testing a key upgrade for 2021: an in-screen fingerprint reader. .
.
Epic Conquest 2 unlimited money and ruby generator 2021.
.
Basketball Arena unlimited money generator 2021 Android iOS.
.
Gordon Ramsay Chef Blast unlimited money generator Android iOS.
.
X-HERO Idle Avengers unlimited gems money generator Android iOS.
.
Ninja Arashi 2 unlimited money gems generator Android iOS.
.
This would add a new method for users to unlock their iPhone, going beyond a passcode and Face ID facial recognition. Apple started to move away from fingerprint sensors in 2017 with the launch of the iPhone X, but Touch ID has remained as a feature on Mac laptops and cheaper iPhones since then. Qualcomm Inc., which provides Apple with 5G modems, earlier this month announced a faster in-screen fingerprint sensor. The feature would be convenient in an environment where users wear masks, which are often incompatible with facial recognition. .
.
An in-screen fingerprint reader, which has also been featured on Android phones for several years, could also be quicker than Face ID for some users. Apple won t remove its facial recognition scanner though as it s still useful for augmented reality and camera features. Apple has also discussed removing the charging port for some iPhone models in favor of wireless charging. The company moved to a magnetic MagSafe charging system with the iPhone 12, in addition to removing the charging brick from the iPhone box last year. It s also bringing this  charging technology back to the MacBook Pro.</t>
        </is>
      </c>
      <c r="G17" t="inlineStr">
        <is>
          <t>Trung tính</t>
        </is>
      </c>
      <c r="H17" t="n">
        <v>0</v>
      </c>
      <c r="I17" t="n">
        <v>0</v>
      </c>
      <c r="J17" t="n">
        <v>0</v>
      </c>
      <c r="K17" t="inlineStr">
        <is>
          <t>techrum.vn</t>
        </is>
      </c>
      <c r="L17">
        <f>HYPERLINK("http://techrum.vn", "http://techrum.vn")</f>
        <v/>
      </c>
      <c r="M17" t="inlineStr">
        <is>
          <t>Diễn đàn</t>
        </is>
      </c>
      <c r="N17" t="n">
        <v>0</v>
      </c>
      <c r="O17" t="n">
        <v>298</v>
      </c>
      <c r="P17" t="n">
        <v>7</v>
      </c>
      <c r="Q17" t="inlineStr">
        <is>
          <t>MacBook_Pro , Gordon_Ramsay , Samsung_Electronics_Co , Basketball_Arena_unlimited_money_generator_2021_Android_iOS</t>
        </is>
      </c>
      <c r="R17" t="inlineStr"/>
    </row>
    <row r="18" ht="21" customHeight="1" s="6">
      <c r="A18" t="n">
        <v>16</v>
      </c>
      <c r="B18" t="inlineStr">
        <is>
          <t>2021-01-17</t>
        </is>
      </c>
      <c r="C18" t="inlineStr">
        <is>
          <t>18:27</t>
        </is>
      </c>
      <c r="D18" t="inlineStr">
        <is>
          <t>tin tức Samsung ra mắt Galaxy S21 Ultra 5G với chip Exynos 2100 và camera được nâng cấp</t>
        </is>
      </c>
      <c r="E18">
        <f>HYPERLINK("http://voz.vn/posts/6652827#post6652827", "http://voz.vn/posts/6652827#post6652827")</f>
        <v/>
      </c>
      <c r="F18" t="inlineStr">
        <is>
          <t>MaxMedia said:.
			.
		.
	.
	.
		.
		.
			Đợi review thôi, nhưng khoản chụp thiếu sáng thì đám tq đang làm rất tốt. (Huawei + mi10u).
.
Gửi từ Samsung SM-G975F bằng vozFApp.
		.
		Click to expand...
	.
.
Đợi tay nào review điều kiện thiếu sáng, cực thiếu sáng xem sao vậy. S20 ultra năm ngoái bị rồi fix lấy khó nên chưa an tâm quả pixel binning. Dù biết năm nay gộp 9 thay vì 4 điểm ảnh, với cả bây giờ phầm mềm lên ngôi. Nhưng thú thật là vẫn an tâm quả 12MP 1.8um.</t>
        </is>
      </c>
      <c r="G18" t="inlineStr">
        <is>
          <t>Trung tính</t>
        </is>
      </c>
      <c r="H18" t="n">
        <v>0</v>
      </c>
      <c r="I18" t="n">
        <v>0</v>
      </c>
      <c r="J18" t="n">
        <v>0</v>
      </c>
      <c r="K18" t="inlineStr">
        <is>
          <t>voz.vn</t>
        </is>
      </c>
      <c r="L18">
        <f>HYPERLINK("http://voz.vn", "http://voz.vn")</f>
        <v/>
      </c>
      <c r="M18" t="inlineStr">
        <is>
          <t>Diễn đàn</t>
        </is>
      </c>
      <c r="N18" t="n">
        <v>0</v>
      </c>
      <c r="O18" t="n">
        <v>0</v>
      </c>
      <c r="P18" t="n">
        <v>0</v>
      </c>
      <c r="Q18" t="inlineStr">
        <is>
          <t>Samsung_SM-G975F , MaxMedia , Huawei</t>
        </is>
      </c>
      <c r="R18" t="inlineStr"/>
    </row>
    <row r="19" ht="21" customHeight="1" s="6">
      <c r="A19" t="n">
        <v>17</v>
      </c>
      <c r="B19" t="inlineStr">
        <is>
          <t>2021-01-17</t>
        </is>
      </c>
      <c r="C19" t="inlineStr">
        <is>
          <t>18:20</t>
        </is>
      </c>
      <c r="D19" t="inlineStr">
        <is>
          <t>quá nhiều gái bị less ?</t>
        </is>
      </c>
      <c r="E19">
        <f>HYPERLINK("http://voz.vn/posts/6652687#post6652687", "http://voz.vn/posts/6652687#post6652687")</f>
        <v/>
      </c>
      <c r="F19" t="inlineStr">
        <is>
          <t>Ông giả gái chat với gái rủ chơi less khác gì ông tìm trai chơi bede, xong quy chụp là nhiều gái less????.
.
Sent from HUAWEI ELE-L29 via nextVOZ</t>
        </is>
      </c>
      <c r="G19" t="inlineStr">
        <is>
          <t>Trung tính</t>
        </is>
      </c>
      <c r="H19" t="n">
        <v>0</v>
      </c>
      <c r="I19" t="n">
        <v>0</v>
      </c>
      <c r="J19" t="n">
        <v>0</v>
      </c>
      <c r="K19" t="inlineStr">
        <is>
          <t>voz.vn</t>
        </is>
      </c>
      <c r="L19">
        <f>HYPERLINK("http://voz.vn", "http://voz.vn")</f>
        <v/>
      </c>
      <c r="M19" t="inlineStr">
        <is>
          <t>Diễn đàn</t>
        </is>
      </c>
      <c r="N19" t="n">
        <v>0</v>
      </c>
      <c r="O19" t="n">
        <v>0</v>
      </c>
      <c r="P19" t="n">
        <v>0</v>
      </c>
      <c r="Q19" t="inlineStr"/>
      <c r="R19" t="inlineStr"/>
    </row>
    <row r="20" ht="21" customHeight="1" s="6">
      <c r="A20" t="n">
        <v>18</v>
      </c>
      <c r="B20" t="inlineStr">
        <is>
          <t>2021-01-17</t>
        </is>
      </c>
      <c r="C20" t="inlineStr">
        <is>
          <t>18:19</t>
        </is>
      </c>
      <c r="D20" t="inlineStr">
        <is>
          <t>tin tức Samsung ra mắt Galaxy S21 Ultra 5G với chip Exynos 2100 và camera được nâng cấp</t>
        </is>
      </c>
      <c r="E20">
        <f>HYPERLINK("http://voz.vn/posts/6652680#post6652680", "http://voz.vn/posts/6652680#post6652680")</f>
        <v/>
      </c>
      <c r="F20" t="inlineStr">
        <is>
          <t>britgaga said:.
			.
		.
	.
	.
		.
		.
			Mình không chơi game nên bỏ qua GPU vậy. Nhưng S21 ultra quả camera 108MP 0.8um, sau khi gộp là 2.4um. So với S21/S21+ 12MP 1.8um khi chụp thiếu sáng thì sao nhỉ?.
		.
		Click to expand...
	.
.
Đợi review thôi, nhưng khoản chụp thiếu sáng thì đám tq đang làm rất tốt. (Huawei + mi10u).
.
Gửi từ Samsung SM-G975F bằng vozFApp</t>
        </is>
      </c>
      <c r="G20" t="inlineStr">
        <is>
          <t>Trung tính</t>
        </is>
      </c>
      <c r="H20" t="n">
        <v>0</v>
      </c>
      <c r="I20" t="n">
        <v>0</v>
      </c>
      <c r="J20" t="n">
        <v>0</v>
      </c>
      <c r="K20" t="inlineStr">
        <is>
          <t>voz.vn</t>
        </is>
      </c>
      <c r="L20">
        <f>HYPERLINK("http://voz.vn", "http://voz.vn")</f>
        <v/>
      </c>
      <c r="M20" t="inlineStr">
        <is>
          <t>Diễn đàn</t>
        </is>
      </c>
      <c r="N20" t="n">
        <v>0</v>
      </c>
      <c r="O20" t="n">
        <v>0</v>
      </c>
      <c r="P20" t="n">
        <v>0</v>
      </c>
      <c r="Q20" t="inlineStr">
        <is>
          <t>Samsung_SM-G975F , GPU , Huawei</t>
        </is>
      </c>
      <c r="R20" t="inlineStr"/>
    </row>
    <row r="21" ht="21" customHeight="1" s="6">
      <c r="A21" t="n">
        <v>19</v>
      </c>
      <c r="B21" t="inlineStr">
        <is>
          <t>2021-01-17</t>
        </is>
      </c>
      <c r="C21" t="inlineStr">
        <is>
          <t>18:04</t>
        </is>
      </c>
      <c r="D21" t="inlineStr">
        <is>
          <t>tin tức Mỹ chính thức đưa Xiaomi vào danh sách  công ty thuộc quân đội cộng sản Trung Quốc</t>
        </is>
      </c>
      <c r="E21">
        <f>HYPERLINK("http://voz.vn/posts/6652427#post6652427", "http://voz.vn/posts/6652427#post6652427")</f>
        <v/>
      </c>
      <c r="F21" t="inlineStr">
        <is>
          <t>Creed said:.
			.
		.
	.
	.
		.
		.
			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
		.
		Click to expand...
	.
chờ Bi Đen thôi .
Để cả đống lại , cho Bi đen xử sấp mặt.</t>
        </is>
      </c>
      <c r="G21" t="inlineStr">
        <is>
          <t>Trung tính</t>
        </is>
      </c>
      <c r="H21" t="n">
        <v>0</v>
      </c>
      <c r="I21" t="n">
        <v>0</v>
      </c>
      <c r="J21" t="n">
        <v>0</v>
      </c>
      <c r="K21" t="inlineStr">
        <is>
          <t>voz.vn</t>
        </is>
      </c>
      <c r="L21">
        <f>HYPERLINK("http://voz.vn", "http://voz.vn")</f>
        <v/>
      </c>
      <c r="M21" t="inlineStr">
        <is>
          <t>Diễn đàn</t>
        </is>
      </c>
      <c r="N21" t="n">
        <v>0</v>
      </c>
      <c r="O21" t="n">
        <v>0</v>
      </c>
      <c r="P21" t="n">
        <v>0</v>
      </c>
      <c r="Q21" t="inlineStr">
        <is>
          <t>Bộ_Thương_mại_Hoa_Kỳ , Reuters , Biden , Mỹ , Ủy_quyền_Quốc_phòng , Bi_Đen , NDAA , Xiaomi , Bộ_Quốc_phòng , Google_Apps , Hoa_Kỳ , Samsung , Trung_Quốc , SMIC , The_Verge , Công_ty_quân_sự_thuộc_quân_đội_cộng_sản_Trung_Quốc , Bi , Lầu_Năm_Góc , Quân_đội_Giải_phóng_Nhân_dân_Trung_Quốc , Cả_Huawei , IDC , Huawei , Donald_Trump</t>
        </is>
      </c>
      <c r="R21" t="inlineStr"/>
    </row>
    <row r="22" ht="21" customHeight="1" s="6">
      <c r="A22" t="n">
        <v>20</v>
      </c>
      <c r="B22" t="inlineStr">
        <is>
          <t>2021-01-17</t>
        </is>
      </c>
      <c r="C22" t="inlineStr">
        <is>
          <t>17:41</t>
        </is>
      </c>
      <c r="D22" t="inlineStr">
        <is>
          <t>thảo luận Mới mua con máy giặt TOSHIBA mà như cái máy cày</t>
        </is>
      </c>
      <c r="E22">
        <f>HYPERLINK("http://voz.vn/posts/6652078#post6652078", "http://voz.vn/posts/6652078#post6652078")</f>
        <v/>
      </c>
      <c r="F22" t="inlineStr">
        <is>
          <t>toshiba đồ thời xưa thì cực tốt. h bán cho tàu chất lượng chán thế à. nhà tôi h tin dùng mỗi panasonic.
.
Gửi từ HUAWEI Y9S bằng vozFApp</t>
        </is>
      </c>
      <c r="G22" t="inlineStr">
        <is>
          <t>Trung tính</t>
        </is>
      </c>
      <c r="H22" t="n">
        <v>0</v>
      </c>
      <c r="I22" t="n">
        <v>0</v>
      </c>
      <c r="J22" t="n">
        <v>0</v>
      </c>
      <c r="K22" t="inlineStr">
        <is>
          <t>voz.vn</t>
        </is>
      </c>
      <c r="L22">
        <f>HYPERLINK("http://voz.vn", "http://voz.vn")</f>
        <v/>
      </c>
      <c r="M22" t="inlineStr">
        <is>
          <t>Diễn đàn</t>
        </is>
      </c>
      <c r="N22" t="n">
        <v>0</v>
      </c>
      <c r="O22" t="n">
        <v>0</v>
      </c>
      <c r="P22" t="n">
        <v>0</v>
      </c>
      <c r="Q22" t="inlineStr">
        <is>
          <t>HUAWEI_Y9S</t>
        </is>
      </c>
      <c r="R22" t="inlineStr"/>
    </row>
    <row r="23" ht="21" customHeight="1" s="6">
      <c r="A23" t="n">
        <v>21</v>
      </c>
      <c r="B23" t="inlineStr">
        <is>
          <t>2021-01-17</t>
        </is>
      </c>
      <c r="C23" t="inlineStr">
        <is>
          <t>17:11</t>
        </is>
      </c>
      <c r="D23" t="inlineStr">
        <is>
          <t>thảo luận Hội Chinese phone (Xiaomi, Meizu, Huawei...) - Thảo luận, hỏi đáp, chia sẻ kinh nghiệm, kết nối bạn bè :D</t>
        </is>
      </c>
      <c r="E23">
        <f>HYPERLINK("http://voz.vn/posts/6651606#post6651606", "http://voz.vn/posts/6651606#post6651606")</f>
        <v/>
      </c>
      <c r="F23" t="inlineStr">
        <is>
          <t>Do_mo_ban_me_no_roi said:.
			.
		.
	.
	.
		.
		.
			muốn loại hết app rác thì cài lại rom. máy đáng mua thì thường sẽ là máy xách tay. còn chính hãng đáng mua thì có mi 10t pro, poco f2 pro. còn nhích lên 1 tý thì huawei p30 pro.
		.
		Click to expand...
	.
Mình đang coi thử con oneplus nord n10 và con ss m51, bác thấy 2 con này được không bác?</t>
        </is>
      </c>
      <c r="G23" t="inlineStr">
        <is>
          <t>Trung tính</t>
        </is>
      </c>
      <c r="H23" t="n">
        <v>0</v>
      </c>
      <c r="I23" t="n">
        <v>0</v>
      </c>
      <c r="J23" t="n">
        <v>0</v>
      </c>
      <c r="K23" t="inlineStr">
        <is>
          <t>voz.vn</t>
        </is>
      </c>
      <c r="L23">
        <f>HYPERLINK("http://voz.vn", "http://voz.vn")</f>
        <v/>
      </c>
      <c r="M23" t="inlineStr">
        <is>
          <t>Diễn đàn</t>
        </is>
      </c>
      <c r="N23" t="n">
        <v>0</v>
      </c>
      <c r="O23" t="n">
        <v>0</v>
      </c>
      <c r="P23" t="n">
        <v>0</v>
      </c>
      <c r="Q23" t="inlineStr"/>
      <c r="R23" t="inlineStr"/>
    </row>
    <row r="24" ht="21" customHeight="1" s="6">
      <c r="A24" t="n">
        <v>22</v>
      </c>
      <c r="B24" t="inlineStr">
        <is>
          <t>2021-01-17</t>
        </is>
      </c>
      <c r="C24" t="inlineStr">
        <is>
          <t>17:07</t>
        </is>
      </c>
      <c r="D24" t="inlineStr">
        <is>
          <t>Diện mốt  tụt quần  lộ nội y, Chi Pu khiến dân tình tranh cãi</t>
        </is>
      </c>
      <c r="E24">
        <f>HYPERLINK("http://voz.vn/posts/6651560#post6651560", "http://voz.vn/posts/6651560#post6651560")</f>
        <v/>
      </c>
      <c r="F24" t="inlineStr">
        <is>
          <t>josh06 said:.
			.
		.
	.
	.
		.
		.
			.
	.
.
	.
	.
		.
		.
.
.
.
		.
		.
	.
.
.
	.
		.
.
.
.
	.
.
.
.
.
	.
.
	.
	.
		.
		.
.
.
.
		.
		.
	.
.
.
	.
		.
.
.
.
	.
.
.
.
.
Sent from HUAWEI YAL-L21 using vozFApp.
		.
		Click to expand...
	.
nhìn nhà quê vãi lồn</t>
        </is>
      </c>
      <c r="G24" t="inlineStr">
        <is>
          <t>Trung tính</t>
        </is>
      </c>
      <c r="H24" t="n">
        <v>0</v>
      </c>
      <c r="I24" t="n">
        <v>0</v>
      </c>
      <c r="J24" t="n">
        <v>0</v>
      </c>
      <c r="K24" t="inlineStr">
        <is>
          <t>voz.vn</t>
        </is>
      </c>
      <c r="L24">
        <f>HYPERLINK("http://voz.vn", "http://voz.vn")</f>
        <v/>
      </c>
      <c r="M24" t="inlineStr">
        <is>
          <t>Diễn đàn</t>
        </is>
      </c>
      <c r="N24" t="n">
        <v>0</v>
      </c>
      <c r="O24" t="n">
        <v>0</v>
      </c>
      <c r="P24" t="n">
        <v>0</v>
      </c>
      <c r="Q24" t="inlineStr"/>
      <c r="R24" t="inlineStr"/>
    </row>
    <row r="25" ht="21" customHeight="1" s="6">
      <c r="A25" t="n">
        <v>23</v>
      </c>
      <c r="B25" t="inlineStr">
        <is>
          <t>2021-01-17</t>
        </is>
      </c>
      <c r="C25" t="inlineStr">
        <is>
          <t>16:41</t>
        </is>
      </c>
      <c r="D25" t="inlineStr">
        <is>
          <t>Tư vấn các vấn đề về thẻ tín dụng</t>
        </is>
      </c>
      <c r="E25">
        <f>HYPERLINK("http://voz.vn/posts/6651164#post6651164", "http://voz.vn/posts/6651164#post6651164")</f>
        <v/>
      </c>
      <c r="F25" t="inlineStr">
        <is>
          <t>minhduczov said:.
			.
		.
	.
	.
		.
		.
			thẻ của homecredit bạn ạ, tiếp là thẻ cashback của HSBC nhưng phí cao lắm ko ngon = home.
		.
		Click to expand...
	.
.
thanks. e chủ yếu đi big c thế cứ dùng thẻ home vậy. thấy thábg đc hoàn vs phí hằng năm có 200k.
.
Gửi từ HUAWEI Y9S bằng vozFApp</t>
        </is>
      </c>
      <c r="G25" t="inlineStr">
        <is>
          <t>Trung tính</t>
        </is>
      </c>
      <c r="H25" t="n">
        <v>0</v>
      </c>
      <c r="I25" t="n">
        <v>0</v>
      </c>
      <c r="J25" t="n">
        <v>0</v>
      </c>
      <c r="K25" t="inlineStr">
        <is>
          <t>voz.vn</t>
        </is>
      </c>
      <c r="L25">
        <f>HYPERLINK("http://voz.vn", "http://voz.vn")</f>
        <v/>
      </c>
      <c r="M25" t="inlineStr">
        <is>
          <t>Diễn đàn</t>
        </is>
      </c>
      <c r="N25" t="n">
        <v>0</v>
      </c>
      <c r="O25" t="n">
        <v>0</v>
      </c>
      <c r="P25" t="n">
        <v>0</v>
      </c>
      <c r="Q25" t="inlineStr">
        <is>
          <t>HUAWEI_Y9S , HSBC</t>
        </is>
      </c>
      <c r="R25" t="inlineStr"/>
    </row>
    <row r="26" ht="21" customHeight="1" s="6">
      <c r="A26" t="n">
        <v>24</v>
      </c>
      <c r="B26" t="inlineStr">
        <is>
          <t>2021-01-17</t>
        </is>
      </c>
      <c r="C26" t="inlineStr">
        <is>
          <t>16:27</t>
        </is>
      </c>
      <c r="D26" t="inlineStr">
        <is>
          <t>Tư vấn các vấn đề về thẻ tín dụng</t>
        </is>
      </c>
      <c r="E26">
        <f>HYPERLINK("http://voz.vn/posts/6650963#post6650963", "http://voz.vn/posts/6650963#post6650963")</f>
        <v/>
      </c>
      <c r="F26" t="inlineStr">
        <is>
          <t>gacontapta said:.
			.
		.
	.
	.
		.
		.
			có thẻ tín dụng nào mà quẹt máy pos ở các siêu thị như big c, vinmart đc hoàn tiền cao ko ạ.
.
Gửi từ HUAWEI Y9S bằng vozFApp.
		.
		Click to expand...
	.
hsbc 8% nếu trả lương,6 % tối đa 200k/tháng cho siêu thị.
.
via theNEXTvoz for iPhone</t>
        </is>
      </c>
      <c r="G26" t="inlineStr">
        <is>
          <t>Trung tính</t>
        </is>
      </c>
      <c r="H26" t="n">
        <v>0</v>
      </c>
      <c r="I26" t="n">
        <v>0</v>
      </c>
      <c r="J26" t="n">
        <v>0</v>
      </c>
      <c r="K26" t="inlineStr">
        <is>
          <t>voz.vn</t>
        </is>
      </c>
      <c r="L26">
        <f>HYPERLINK("http://voz.vn", "http://voz.vn")</f>
        <v/>
      </c>
      <c r="M26" t="inlineStr">
        <is>
          <t>Diễn đàn</t>
        </is>
      </c>
      <c r="N26" t="n">
        <v>0</v>
      </c>
      <c r="O26" t="n">
        <v>0</v>
      </c>
      <c r="P26" t="n">
        <v>0</v>
      </c>
      <c r="Q26" t="inlineStr">
        <is>
          <t>HUAWEI_Y9S , vozFApp</t>
        </is>
      </c>
      <c r="R26" t="inlineStr"/>
    </row>
    <row r="27" ht="21" customHeight="1" s="6">
      <c r="A27" t="n">
        <v>25</v>
      </c>
      <c r="B27" t="inlineStr">
        <is>
          <t>2021-01-17</t>
        </is>
      </c>
      <c r="C27" t="inlineStr">
        <is>
          <t>16:00</t>
        </is>
      </c>
      <c r="D27" t="inlineStr">
        <is>
          <t>Levu01</t>
        </is>
      </c>
      <c r="E27">
        <f>HYPERLINK("http://www.facebook.com/1624969521036492", "http://www.facebook.com/1624969521036492")</f>
        <v/>
      </c>
      <c r="F27" t="inlineStr">
        <is>
          <t>Huawei Watch 2  Hình thức 97% Pin 1 ngày. Thanh lý lỗ vỗ 1500k Gồm cáp sạc, đồng hồ, dây da. BH 3 tháng</t>
        </is>
      </c>
      <c r="G27" t="inlineStr">
        <is>
          <t>Trung tính</t>
        </is>
      </c>
      <c r="J27" t="n">
        <v>0</v>
      </c>
      <c r="K27" t="inlineStr">
        <is>
          <t>facebook.com</t>
        </is>
      </c>
      <c r="L27">
        <f>HYPERLINK("http://www.facebook.com/320970928103031", "http://www.facebook.com/320970928103031")</f>
        <v/>
      </c>
      <c r="M27" t="inlineStr">
        <is>
          <t>Bài đăng fanpage</t>
        </is>
      </c>
      <c r="N27" t="n">
        <v>20630</v>
      </c>
      <c r="O27" t="n">
        <v>0</v>
      </c>
      <c r="P27" t="n">
        <v>3</v>
      </c>
      <c r="Q27" t="inlineStr">
        <is>
          <t>Huawei_Watch</t>
        </is>
      </c>
      <c r="R27" t="inlineStr"/>
    </row>
    <row r="28" ht="21" customHeight="1" s="6">
      <c r="A28" t="n">
        <v>26</v>
      </c>
      <c r="B28" t="inlineStr">
        <is>
          <t>2021-01-17</t>
        </is>
      </c>
      <c r="C28" t="inlineStr">
        <is>
          <t>15:45</t>
        </is>
      </c>
      <c r="D28" t="inlineStr">
        <is>
          <t>Diện mốt  tụt quần  lộ nội y, Chi Pu khiến dân tình tranh cãi</t>
        </is>
      </c>
      <c r="E28">
        <f>HYPERLINK("http://voz.vn/posts/6650454#post6650454", "http://voz.vn/posts/6650454#post6650454")</f>
        <v/>
      </c>
      <c r="F28" t="inlineStr">
        <is>
          <t>Sent from HUAWEI YAL-L21 using vozFApp</t>
        </is>
      </c>
      <c r="G28" t="inlineStr">
        <is>
          <t>Trung tính</t>
        </is>
      </c>
      <c r="H28" t="n">
        <v>0</v>
      </c>
      <c r="I28" t="n">
        <v>0</v>
      </c>
      <c r="J28" t="n">
        <v>0</v>
      </c>
      <c r="K28" t="inlineStr">
        <is>
          <t>voz.vn</t>
        </is>
      </c>
      <c r="L28">
        <f>HYPERLINK("http://voz.vn", "http://voz.vn")</f>
        <v/>
      </c>
      <c r="M28" t="inlineStr">
        <is>
          <t>Diễn đàn</t>
        </is>
      </c>
      <c r="N28" t="n">
        <v>0</v>
      </c>
      <c r="O28" t="n">
        <v>0</v>
      </c>
      <c r="P28" t="n">
        <v>0</v>
      </c>
      <c r="Q28" t="inlineStr"/>
      <c r="R28" t="inlineStr"/>
    </row>
    <row r="29" ht="21" customHeight="1" s="6">
      <c r="A29" t="n">
        <v>27</v>
      </c>
      <c r="B29" t="inlineStr">
        <is>
          <t>2021-01-17</t>
        </is>
      </c>
      <c r="C29" t="inlineStr">
        <is>
          <t>15:31</t>
        </is>
      </c>
      <c r="D29" t="inlineStr">
        <is>
          <t>Tư vấn các vấn đề về thẻ tín dụng</t>
        </is>
      </c>
      <c r="E29">
        <f>HYPERLINK("http://voz.vn/posts/6650276#post6650276", "http://voz.vn/posts/6650276#post6650276")</f>
        <v/>
      </c>
      <c r="F29" t="inlineStr">
        <is>
          <t>gacontapta said:.
			.
		.
	.
	.
		.
		.
			có thẻ tín dụng nào mà quẹt máy pos ở các siêu thị như big c, vinmart đc hoàn tiền cao ko ạ.
.
Gửi từ HUAWEI Y9S bằng vozFApp.
		.
		Click to expand...
	.
thẻ của homecredit bạn ạ, tiếp là thẻ cashback của HSBC nhưng phí cao lắm ko ngon = home</t>
        </is>
      </c>
      <c r="G29" t="inlineStr">
        <is>
          <t>Trung tính</t>
        </is>
      </c>
      <c r="H29" t="n">
        <v>0</v>
      </c>
      <c r="I29" t="n">
        <v>0</v>
      </c>
      <c r="J29" t="n">
        <v>0</v>
      </c>
      <c r="K29" t="inlineStr">
        <is>
          <t>voz.vn</t>
        </is>
      </c>
      <c r="L29">
        <f>HYPERLINK("http://voz.vn", "http://voz.vn")</f>
        <v/>
      </c>
      <c r="M29" t="inlineStr">
        <is>
          <t>Diễn đàn</t>
        </is>
      </c>
      <c r="N29" t="n">
        <v>0</v>
      </c>
      <c r="O29" t="n">
        <v>0</v>
      </c>
      <c r="P29" t="n">
        <v>0</v>
      </c>
      <c r="Q29" t="inlineStr">
        <is>
          <t>HUAWEI_Y9S , vozFApp , HSBC</t>
        </is>
      </c>
      <c r="R29" t="inlineStr"/>
    </row>
    <row r="30" ht="21" customHeight="1" s="6">
      <c r="A30" t="n">
        <v>28</v>
      </c>
      <c r="B30" t="inlineStr">
        <is>
          <t>2021-01-17</t>
        </is>
      </c>
      <c r="C30" t="inlineStr">
        <is>
          <t>14:45</t>
        </is>
      </c>
      <c r="D30" t="inlineStr">
        <is>
          <t>Dưa leo chơi lớn rồi</t>
        </is>
      </c>
      <c r="E30">
        <f>HYPERLINK("http://voz.vn/posts/6649755#post6649755", "http://voz.vn/posts/6649755#post6649755")</f>
        <v/>
      </c>
      <c r="F30" t="inlineStr">
        <is>
          <t>Báo bôi nhọ, vu nó là phản động.
Nó reaction bật lại thì có j sai. Bôi nhọ danh dự.
.
Sent from HUAWEI YAL-L21 using vozFApp</t>
        </is>
      </c>
      <c r="G30" t="inlineStr">
        <is>
          <t>Tiêu cực</t>
        </is>
      </c>
      <c r="H30" t="n">
        <v>0</v>
      </c>
      <c r="I30" t="n">
        <v>0</v>
      </c>
      <c r="J30" t="n">
        <v>0</v>
      </c>
      <c r="K30" t="inlineStr">
        <is>
          <t>voz.vn</t>
        </is>
      </c>
      <c r="L30">
        <f>HYPERLINK("http://voz.vn", "http://voz.vn")</f>
        <v/>
      </c>
      <c r="M30" t="inlineStr">
        <is>
          <t>Diễn đàn</t>
        </is>
      </c>
      <c r="N30" t="n">
        <v>0</v>
      </c>
      <c r="O30" t="n">
        <v>0</v>
      </c>
      <c r="P30" t="n">
        <v>0</v>
      </c>
      <c r="Q30" t="inlineStr"/>
      <c r="R30" t="inlineStr"/>
    </row>
    <row r="31" ht="21" customHeight="1" s="6">
      <c r="A31" t="n">
        <v>29</v>
      </c>
      <c r="B31" t="inlineStr">
        <is>
          <t>2021-01-17</t>
        </is>
      </c>
      <c r="C31" t="inlineStr">
        <is>
          <t>14:22</t>
        </is>
      </c>
      <c r="D31" t="inlineStr">
        <is>
          <t>Chạy xe máy tông sập cả tường nhà dân dẫn đến tử vong</t>
        </is>
      </c>
      <c r="E31">
        <f>HYPERLINK("http://voz.vn/posts/6649436#post6649436", "http://voz.vn/posts/6649436#post6649436")</f>
        <v/>
      </c>
      <c r="F31" t="inlineStr">
        <is>
          <t>Turinnn said:.
			.
		.
	.
	.
		.
		.
			Tội nghiệp bác T, tết nhất tới nơi tự nhiên mất tiêu cái tường rào mà không bắt đền dc đồng nào .
.
via theNEXTvoz for iPhone.
		.
		Click to expand...
	.
.
Hên là nó chết ở bệnh viện, chứ không lại phá gia chủ vì xây cái hàng rào làm nó tai nạn chết .
.
Gửi từ Huawei Mate 20x bằng vozFApp</t>
        </is>
      </c>
      <c r="G31" t="inlineStr">
        <is>
          <t>Trung tính</t>
        </is>
      </c>
      <c r="H31" t="n">
        <v>0</v>
      </c>
      <c r="I31" t="n">
        <v>0</v>
      </c>
      <c r="J31" t="n">
        <v>0</v>
      </c>
      <c r="K31" t="inlineStr">
        <is>
          <t>voz.vn</t>
        </is>
      </c>
      <c r="L31">
        <f>HYPERLINK("http://voz.vn", "http://voz.vn")</f>
        <v/>
      </c>
      <c r="M31" t="inlineStr">
        <is>
          <t>Diễn đàn</t>
        </is>
      </c>
      <c r="N31" t="n">
        <v>0</v>
      </c>
      <c r="O31" t="n">
        <v>0</v>
      </c>
      <c r="P31" t="n">
        <v>0</v>
      </c>
      <c r="Q31" t="inlineStr">
        <is>
          <t>Huawei_Mate</t>
        </is>
      </c>
      <c r="R31" t="inlineStr"/>
    </row>
    <row r="32" ht="21" customHeight="1" s="6">
      <c r="A32" t="n">
        <v>30</v>
      </c>
      <c r="B32" t="inlineStr">
        <is>
          <t>2021-01-17</t>
        </is>
      </c>
      <c r="C32" t="inlineStr">
        <is>
          <t>14:12</t>
        </is>
      </c>
      <c r="D32" t="inlineStr">
        <is>
          <t>Con gì đây mấy thím :eek:</t>
        </is>
      </c>
      <c r="E32">
        <f>HYPERLINK("http://voz.vn/posts/6649294#post6649294", "http://voz.vn/posts/6649294#post6649294")</f>
        <v/>
      </c>
      <c r="F32" t="inlineStr">
        <is>
          <t>ể ℂườ said:.
			.
		.
	.
	.
		.
		.
			Mới thấy ngoài vườn, chắc cùng họ ếch nhái.
Nhìn nó ngộ vl .
.
	.
.
	.
	.
		.
		.
.
.
.
		.
		.
	.
.
.
	.
		.
.
.
.
	.
.
.
.
	.
.
	.
	.
		.
		.
.
.
.
		.
		.
	.
.
.
	.
		.
.
.
.
	.
.
.
.
.
Gửi từ Huawei Mate 20x bằng vozFApp.
		.
		Click to expand...
	.
.
	.
.
	.
	.
		.
		.
.
.
.
		.
		.
	.
.
.
	.
		.
.
.
.
	.
.
.
.
.
via theNEXTvoz for iPhone</t>
        </is>
      </c>
      <c r="G32" t="inlineStr">
        <is>
          <t>Trung tính</t>
        </is>
      </c>
      <c r="H32" t="n">
        <v>0</v>
      </c>
      <c r="I32" t="n">
        <v>0</v>
      </c>
      <c r="J32" t="n">
        <v>0</v>
      </c>
      <c r="K32" t="inlineStr">
        <is>
          <t>voz.vn</t>
        </is>
      </c>
      <c r="L32">
        <f>HYPERLINK("http://voz.vn", "http://voz.vn")</f>
        <v/>
      </c>
      <c r="M32" t="inlineStr">
        <is>
          <t>Diễn đàn</t>
        </is>
      </c>
      <c r="N32" t="n">
        <v>0</v>
      </c>
      <c r="O32" t="n">
        <v>0</v>
      </c>
      <c r="P32" t="n">
        <v>0</v>
      </c>
      <c r="Q32" t="inlineStr">
        <is>
          <t>Huawei_Mate</t>
        </is>
      </c>
      <c r="R32" t="inlineStr"/>
    </row>
    <row r="33" ht="21" customHeight="1" s="6">
      <c r="A33" t="n">
        <v>31</v>
      </c>
      <c r="B33" t="inlineStr">
        <is>
          <t>2021-01-17</t>
        </is>
      </c>
      <c r="C33" t="inlineStr">
        <is>
          <t>13:55</t>
        </is>
      </c>
      <c r="D33" t="inlineStr">
        <is>
          <t>Con gì đây mấy thím :eek:</t>
        </is>
      </c>
      <c r="E33">
        <f>HYPERLINK("http://voz.vn/posts/6648998#post6648998", "http://voz.vn/posts/6648998#post6648998")</f>
        <v/>
      </c>
      <c r="F33" t="inlineStr">
        <is>
          <t>Mới thấy ngoài vườn, chắc cùng họ ếch nhái.
Nhìn nó ngộ vl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Gửi từ Huawei Mate 20x bằng vozFApp</t>
        </is>
      </c>
      <c r="G33" t="inlineStr">
        <is>
          <t>Trung tính</t>
        </is>
      </c>
      <c r="H33" t="n">
        <v>0</v>
      </c>
      <c r="I33" t="n">
        <v>0</v>
      </c>
      <c r="J33" t="n">
        <v>0</v>
      </c>
      <c r="K33" t="inlineStr">
        <is>
          <t>voz.vn</t>
        </is>
      </c>
      <c r="L33">
        <f>HYPERLINK("http://voz.vn", "http://voz.vn")</f>
        <v/>
      </c>
      <c r="M33" t="inlineStr">
        <is>
          <t>Diễn đàn</t>
        </is>
      </c>
      <c r="N33" t="n">
        <v>0</v>
      </c>
      <c r="O33" t="n">
        <v>0</v>
      </c>
      <c r="P33" t="n">
        <v>0</v>
      </c>
      <c r="Q33" t="inlineStr">
        <is>
          <t>Huawei_Mate</t>
        </is>
      </c>
      <c r="R33" t="inlineStr"/>
    </row>
    <row r="34" ht="21" customHeight="1" s="6">
      <c r="A34" t="n">
        <v>32</v>
      </c>
      <c r="B34" t="inlineStr">
        <is>
          <t>2021-01-17</t>
        </is>
      </c>
      <c r="C34" t="inlineStr">
        <is>
          <t>13:52</t>
        </is>
      </c>
      <c r="D34" t="inlineStr">
        <is>
          <t>[Help - Gấp] Bệnh chàm khổ quá</t>
        </is>
      </c>
      <c r="E34">
        <f>HYPERLINK("http://voz.vn/posts/6648960#post6648960", "http://voz.vn/posts/6648960#post6648960")</f>
        <v/>
      </c>
      <c r="F34" t="inlineStr">
        <is>
          <t>Đang bị ở lòng bàn chân nên không ngại lắm .
.
Gửi từ Huawei Mate 20x bằng vozFApp</t>
        </is>
      </c>
      <c r="G34" t="inlineStr">
        <is>
          <t>Trung tính</t>
        </is>
      </c>
      <c r="H34" t="n">
        <v>0</v>
      </c>
      <c r="I34" t="n">
        <v>0</v>
      </c>
      <c r="J34" t="n">
        <v>0</v>
      </c>
      <c r="K34" t="inlineStr">
        <is>
          <t>voz.vn</t>
        </is>
      </c>
      <c r="L34">
        <f>HYPERLINK("http://voz.vn", "http://voz.vn")</f>
        <v/>
      </c>
      <c r="M34" t="inlineStr">
        <is>
          <t>Diễn đàn</t>
        </is>
      </c>
      <c r="N34" t="n">
        <v>0</v>
      </c>
      <c r="O34" t="n">
        <v>0</v>
      </c>
      <c r="P34" t="n">
        <v>0</v>
      </c>
      <c r="Q34" t="inlineStr">
        <is>
          <t>Huawei_Mate</t>
        </is>
      </c>
      <c r="R34" t="inlineStr"/>
    </row>
    <row r="35" ht="21" customHeight="1" s="6">
      <c r="A35" t="n">
        <v>33</v>
      </c>
      <c r="B35" t="inlineStr">
        <is>
          <t>2021-01-17</t>
        </is>
      </c>
      <c r="C35" t="inlineStr">
        <is>
          <t>13:42</t>
        </is>
      </c>
      <c r="D35" t="inlineStr">
        <is>
          <t>VinFast ra mắt xe máy điện Theon, cùng kích cỡ Honda SH</t>
        </is>
      </c>
      <c r="E35">
        <f>HYPERLINK("http://voz.vn/posts/6648830#post6648830", "http://voz.vn/posts/6648830#post6648830")</f>
        <v/>
      </c>
      <c r="F35" t="inlineStr">
        <is>
          <t>Demacia2214 said:.
			.
		.
	.
	.
		.
		.
			Cần.
 Cần gì bây giờ , 10 năm trước ở đà nẵng có mấy xe điện vỏ ab , lead kia kìa.
.
Sent from HUAWEI INE-LX2 via nextVOZ.
		.
		Click to expand...
	.
Thì lâu ko để ý xe cộ nên tôi cũng bất ngờ khi mà xe điện nhiều mẫu mã quá. .
Các thanh niên gạch tôi đụng đến con xe tế mả bố các thanh niên à. .
.
via theNEXTvoz for iPhone</t>
        </is>
      </c>
      <c r="G35" t="inlineStr">
        <is>
          <t>Trung tính</t>
        </is>
      </c>
      <c r="H35" t="n">
        <v>0</v>
      </c>
      <c r="I35" t="n">
        <v>0</v>
      </c>
      <c r="J35" t="n">
        <v>0</v>
      </c>
      <c r="K35" t="inlineStr">
        <is>
          <t>voz.vn</t>
        </is>
      </c>
      <c r="L35">
        <f>HYPERLINK("http://voz.vn", "http://voz.vn")</f>
        <v/>
      </c>
      <c r="M35" t="inlineStr">
        <is>
          <t>Diễn đàn</t>
        </is>
      </c>
      <c r="N35" t="n">
        <v>0</v>
      </c>
      <c r="O35" t="n">
        <v>0</v>
      </c>
      <c r="P35" t="n">
        <v>0</v>
      </c>
      <c r="Q35" t="inlineStr"/>
      <c r="R35" t="inlineStr"/>
    </row>
    <row r="36" ht="21" customHeight="1" s="6">
      <c r="A36" t="n">
        <v>34</v>
      </c>
      <c r="B36" t="inlineStr">
        <is>
          <t>2021-01-17</t>
        </is>
      </c>
      <c r="C36" t="inlineStr">
        <is>
          <t>13:40</t>
        </is>
      </c>
      <c r="D36" t="inlineStr">
        <is>
          <t>VinFast ra mắt xe máy điện Theon, cùng kích cỡ Honda SH</t>
        </is>
      </c>
      <c r="E36">
        <f>HYPERLINK("http://voz.vn/posts/6648801#post6648801", "http://voz.vn/posts/6648801#post6648801")</f>
        <v/>
      </c>
      <c r="F36" t="inlineStr">
        <is>
          <t>Cần.
.
.
.
.
	.
		.
			.
				1802 said:.
			.
		.
	.
	.
		.
		.
			Bữa thấy con xe nhìn sơ sơ tưởng anh khối phân lớn nào đấy. Nhìn biển số thấy MĐ thấy đm quái thế. Im im thấy anh lên xe vặn ga thấy im ru mới chưng hửng.  giờ xe điện nó làm đủ mọi kiểu dáng luôn r ấy nhỉ .
.
via theNEXTvoz for iPhone.
		.
		Click to expand...
	.
 Cần gì bây giờ , 10 năm trước ở đà nẵng có mấy xe điện vỏ ab , lead kia kìa.
.
Sent from HUAWEI INE-LX2 via nextVOZ</t>
        </is>
      </c>
      <c r="G36" t="inlineStr">
        <is>
          <t>Trung tính</t>
        </is>
      </c>
      <c r="H36" t="n">
        <v>0</v>
      </c>
      <c r="I36" t="n">
        <v>0</v>
      </c>
      <c r="J36" t="n">
        <v>0</v>
      </c>
      <c r="K36" t="inlineStr">
        <is>
          <t>voz.vn</t>
        </is>
      </c>
      <c r="L36">
        <f>HYPERLINK("http://voz.vn", "http://voz.vn")</f>
        <v/>
      </c>
      <c r="M36" t="inlineStr">
        <is>
          <t>Diễn đàn</t>
        </is>
      </c>
      <c r="N36" t="n">
        <v>0</v>
      </c>
      <c r="O36" t="n">
        <v>0</v>
      </c>
      <c r="P36" t="n">
        <v>0</v>
      </c>
      <c r="Q36" t="inlineStr"/>
      <c r="R36" t="inlineStr"/>
    </row>
    <row r="37" ht="21" customHeight="1" s="6">
      <c r="A37" t="n">
        <v>35</v>
      </c>
      <c r="B37" t="inlineStr">
        <is>
          <t>2021-01-17</t>
        </is>
      </c>
      <c r="C37" t="inlineStr">
        <is>
          <t>13:30</t>
        </is>
      </c>
      <c r="D37" t="inlineStr">
        <is>
          <t>Tư vấn các vấn đề về thẻ tín dụng</t>
        </is>
      </c>
      <c r="E37">
        <f>HYPERLINK("http://voz.vn/posts/6648659#post6648659", "http://voz.vn/posts/6648659#post6648659")</f>
        <v/>
      </c>
      <c r="F37" t="inlineStr">
        <is>
          <t>gacontapta said:.
			.
		.
	.
	.
		.
		.
			có thẻ tín dụng nào mà quẹt máy pos ở các siêu thị như big c, vinmart đc hoàn tiền cao ko ạ.
.
Gửi từ HUAWEI Y9S bằng vozFApp.
		.
		Click to expand...
	.
Mấy thẻ cashback phí thường niên cao lắm, nhắm mua k nhiều thì cashback k đủ bù. .
Có thẻ MSB mastercard hoàn 30% mua ở Big C kìa, mỗi tháng/lần. Free thường niên, mà mình ít đi Big C nên chả làm</t>
        </is>
      </c>
      <c r="G37" t="inlineStr">
        <is>
          <t>Trung tính</t>
        </is>
      </c>
      <c r="H37" t="n">
        <v>0</v>
      </c>
      <c r="I37" t="n">
        <v>0</v>
      </c>
      <c r="J37" t="n">
        <v>0</v>
      </c>
      <c r="K37" t="inlineStr">
        <is>
          <t>voz.vn</t>
        </is>
      </c>
      <c r="L37">
        <f>HYPERLINK("http://voz.vn", "http://voz.vn")</f>
        <v/>
      </c>
      <c r="M37" t="inlineStr">
        <is>
          <t>Diễn đàn</t>
        </is>
      </c>
      <c r="N37" t="n">
        <v>0</v>
      </c>
      <c r="O37" t="n">
        <v>0</v>
      </c>
      <c r="P37" t="n">
        <v>0</v>
      </c>
      <c r="Q37" t="inlineStr">
        <is>
          <t>Big_C , HUAWEI_Y9S , MSB , vozFApp</t>
        </is>
      </c>
      <c r="R37" t="inlineStr"/>
    </row>
    <row r="38" ht="21" customHeight="1" s="6">
      <c r="A38" t="n">
        <v>36</v>
      </c>
      <c r="B38" t="inlineStr">
        <is>
          <t>2021-01-17</t>
        </is>
      </c>
      <c r="C38" t="inlineStr">
        <is>
          <t>13:17</t>
        </is>
      </c>
      <c r="D38" t="inlineStr">
        <is>
          <t>Tư vấn các vấn đề về thẻ tín dụng</t>
        </is>
      </c>
      <c r="E38">
        <f>HYPERLINK("http://voz.vn/posts/6648489#post6648489", "http://voz.vn/posts/6648489#post6648489")</f>
        <v/>
      </c>
      <c r="F38" t="inlineStr">
        <is>
          <t>gacontapta said:.
			.
		.
	.
	.
		.
		.
			có thẻ tín dụng nào mà quẹt máy pos ở các siêu thị như big c, vinmart đc hoàn tiền cao ko ạ.
.
Gửi từ HUAWEI Y9S bằng vozFApp.
		.
		Click to expand...
	.
.
Hay đi siêu thị làm cái hsbc cashback đi. Hoàn 200k tối đa 1 thág.</t>
        </is>
      </c>
      <c r="G38" t="inlineStr">
        <is>
          <t>Trung tính</t>
        </is>
      </c>
      <c r="H38" t="n">
        <v>0</v>
      </c>
      <c r="I38" t="n">
        <v>0</v>
      </c>
      <c r="J38" t="n">
        <v>0</v>
      </c>
      <c r="K38" t="inlineStr">
        <is>
          <t>voz.vn</t>
        </is>
      </c>
      <c r="L38">
        <f>HYPERLINK("http://voz.vn", "http://voz.vn")</f>
        <v/>
      </c>
      <c r="M38" t="inlineStr">
        <is>
          <t>Diễn đàn</t>
        </is>
      </c>
      <c r="N38" t="n">
        <v>0</v>
      </c>
      <c r="O38" t="n">
        <v>0</v>
      </c>
      <c r="P38" t="n">
        <v>0</v>
      </c>
      <c r="Q38" t="inlineStr">
        <is>
          <t>HUAWEI_Y9S , vozFApp</t>
        </is>
      </c>
      <c r="R38" t="inlineStr"/>
    </row>
    <row r="39" ht="21" customHeight="1" s="6">
      <c r="A39" t="n">
        <v>37</v>
      </c>
      <c r="B39" t="inlineStr">
        <is>
          <t>2021-01-17</t>
        </is>
      </c>
      <c r="C39" t="inlineStr">
        <is>
          <t>12:56</t>
        </is>
      </c>
      <c r="D39" t="inlineStr">
        <is>
          <t>thảo luận Hội Chinese phone (Xiaomi, Meizu, Huawei...) - Thảo luận, hỏi đáp, chia sẻ kinh nghiệm, kết nối bạn bè :D</t>
        </is>
      </c>
      <c r="E39">
        <f>HYPERLINK("http://voz.vn/posts/6648202#post6648202", "http://voz.vn/posts/6648202#post6648202")</f>
        <v/>
      </c>
      <c r="F39" t="inlineStr">
        <is>
          <t>Vaanres said:.
			.
		.
	.
	.
		.
		.
			Đang dùng ip xs rồi bác, muốn tìm máy phụ android dùng chơi.
		.
		Click to expand...
	.
muốn loại hết app rác thì cài lại rom. máy đáng mua thì thường sẽ là máy xách tay. còn chính hãng đáng mua thì có mi 10t pro, poco f2 pro. còn nhích lên 1 tý thì huawei p30 pro</t>
        </is>
      </c>
      <c r="G39" t="inlineStr">
        <is>
          <t>Trung tính</t>
        </is>
      </c>
      <c r="H39" t="n">
        <v>0</v>
      </c>
      <c r="I39" t="n">
        <v>0</v>
      </c>
      <c r="J39" t="n">
        <v>0</v>
      </c>
      <c r="K39" t="inlineStr">
        <is>
          <t>voz.vn</t>
        </is>
      </c>
      <c r="L39">
        <f>HYPERLINK("http://voz.vn", "http://voz.vn")</f>
        <v/>
      </c>
      <c r="M39" t="inlineStr">
        <is>
          <t>Diễn đàn</t>
        </is>
      </c>
      <c r="N39" t="n">
        <v>0</v>
      </c>
      <c r="O39" t="n">
        <v>0</v>
      </c>
      <c r="P39" t="n">
        <v>0</v>
      </c>
      <c r="Q39" t="inlineStr">
        <is>
          <t>Vaanres</t>
        </is>
      </c>
      <c r="R39" t="inlineStr"/>
    </row>
    <row r="40" ht="21" customHeight="1" s="6">
      <c r="A40" t="n">
        <v>38</v>
      </c>
      <c r="B40" t="inlineStr">
        <is>
          <t>2021-01-17</t>
        </is>
      </c>
      <c r="C40" t="inlineStr">
        <is>
          <t>12:50</t>
        </is>
      </c>
      <c r="D40" t="inlineStr">
        <is>
          <t>Sự cố metro số 1 có tính hệ thống?</t>
        </is>
      </c>
      <c r="E40">
        <f>HYPERLINK("http://voz.vn/posts/6648136#post6648136", "http://voz.vn/posts/6648136#post6648136")</f>
        <v/>
      </c>
      <c r="F40" t="inlineStr">
        <is>
          <t>josh06 said:.
			.
		.
	.
	.
		.
		.
			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
		.
		Click to expand...
	.
thằng nhật l*n làm láo có phải lần đầu đâu mà anh nói như do VN hết vậy, dùng não đi đừng bỏ phế nó anh à, lần này là chưa có thảm họa như vụ cầu cần thơ đấy</t>
        </is>
      </c>
      <c r="G40" t="inlineStr">
        <is>
          <t>Trung tính</t>
        </is>
      </c>
      <c r="H40" t="n">
        <v>0</v>
      </c>
      <c r="I40" t="n">
        <v>0</v>
      </c>
      <c r="J40" t="n">
        <v>0</v>
      </c>
      <c r="K40" t="inlineStr">
        <is>
          <t>voz.vn</t>
        </is>
      </c>
      <c r="L40">
        <f>HYPERLINK("http://voz.vn", "http://voz.vn")</f>
        <v/>
      </c>
      <c r="M40" t="inlineStr">
        <is>
          <t>Diễn đàn</t>
        </is>
      </c>
      <c r="N40" t="n">
        <v>0</v>
      </c>
      <c r="O40" t="n">
        <v>0</v>
      </c>
      <c r="P40" t="n">
        <v>0</v>
      </c>
      <c r="Q40" t="inlineStr">
        <is>
          <t>NB,...qua , TP.HCM , Công_nghệ_TQ , VN</t>
        </is>
      </c>
      <c r="R40" t="inlineStr"/>
    </row>
    <row r="41" ht="21" customHeight="1" s="6">
      <c r="A41" t="n">
        <v>39</v>
      </c>
      <c r="B41" t="inlineStr">
        <is>
          <t>2021-01-17</t>
        </is>
      </c>
      <c r="C41" t="inlineStr">
        <is>
          <t>12:38</t>
        </is>
      </c>
      <c r="D41" t="inlineStr">
        <is>
          <t>Tư vấn các vấn đề về thẻ tín dụng</t>
        </is>
      </c>
      <c r="E41">
        <f>HYPERLINK("http://voz.vn/posts/6647954#post6647954", "http://voz.vn/posts/6647954#post6647954")</f>
        <v/>
      </c>
      <c r="F41" t="inlineStr">
        <is>
          <t>có thẻ tín dụng nào mà quẹt máy pos ở các siêu thị như big c, vinmart đc hoàn tiền cao ko ạ.
.
Gửi từ HUAWEI Y9S bằng vozFApp</t>
        </is>
      </c>
      <c r="G41" t="inlineStr">
        <is>
          <t>Trung tính</t>
        </is>
      </c>
      <c r="H41" t="n">
        <v>0</v>
      </c>
      <c r="I41" t="n">
        <v>0</v>
      </c>
      <c r="J41" t="n">
        <v>0</v>
      </c>
      <c r="K41" t="inlineStr">
        <is>
          <t>voz.vn</t>
        </is>
      </c>
      <c r="L41">
        <f>HYPERLINK("http://voz.vn", "http://voz.vn")</f>
        <v/>
      </c>
      <c r="M41" t="inlineStr">
        <is>
          <t>Diễn đàn</t>
        </is>
      </c>
      <c r="N41" t="n">
        <v>0</v>
      </c>
      <c r="O41" t="n">
        <v>0</v>
      </c>
      <c r="P41" t="n">
        <v>0</v>
      </c>
      <c r="Q41" t="inlineStr">
        <is>
          <t>HUAWEI_Y9S</t>
        </is>
      </c>
      <c r="R41" t="inlineStr"/>
    </row>
    <row r="42" ht="21" customHeight="1" s="6">
      <c r="A42" t="n">
        <v>40</v>
      </c>
      <c r="B42" t="inlineStr">
        <is>
          <t>2021-01-17</t>
        </is>
      </c>
      <c r="C42" t="inlineStr">
        <is>
          <t>12:35</t>
        </is>
      </c>
      <c r="D42" t="inlineStr">
        <is>
          <t>E đang cần 20tr thì vay đâu hợp lý các bác nhỉ?</t>
        </is>
      </c>
      <c r="E42">
        <f>HYPERLINK("http://voz.vn/posts/6647910#post6647910", "http://voz.vn/posts/6647910#post6647910")</f>
        <v/>
      </c>
      <c r="F42" t="inlineStr">
        <is>
          <t>gacontapta said:.
			.
		.
	.
	.
		.
		.
			e cũng đang vay nó đây bác. ko chọn bảo hiểm cũng đc. nhưng nó ko cho tất toán khoản vay trước hạn.
.
Gửi từ HUAWEI Y9S bằng vozFApp.
		.
		Click to expand...
	.
Cho chứ. Vay gói thứ 2 mới phải đóng đc 1 nửa kì góp nó mới cho tất toán + phí phạt.</t>
        </is>
      </c>
      <c r="G42" t="inlineStr">
        <is>
          <t>Trung tính</t>
        </is>
      </c>
      <c r="H42" t="n">
        <v>0</v>
      </c>
      <c r="I42" t="n">
        <v>0</v>
      </c>
      <c r="J42" t="n">
        <v>0</v>
      </c>
      <c r="K42" t="inlineStr">
        <is>
          <t>voz.vn</t>
        </is>
      </c>
      <c r="L42">
        <f>HYPERLINK("http://voz.vn", "http://voz.vn")</f>
        <v/>
      </c>
      <c r="M42" t="inlineStr">
        <is>
          <t>Diễn đàn</t>
        </is>
      </c>
      <c r="N42" t="n">
        <v>0</v>
      </c>
      <c r="O42" t="n">
        <v>0</v>
      </c>
      <c r="P42" t="n">
        <v>0</v>
      </c>
      <c r="Q42" t="inlineStr">
        <is>
          <t>HUAWEI_Y9S , vozFApp</t>
        </is>
      </c>
      <c r="R42" t="inlineStr"/>
    </row>
    <row r="43" ht="21" customHeight="1" s="6">
      <c r="A43" t="n">
        <v>41</v>
      </c>
      <c r="B43" t="inlineStr">
        <is>
          <t>2021-01-17</t>
        </is>
      </c>
      <c r="C43" t="inlineStr">
        <is>
          <t>11:34</t>
        </is>
      </c>
      <c r="D43" t="inlineStr">
        <is>
          <t>Yêu gái trẻ 18 19t mệt lắm chứ đâu có ngon lành gì</t>
        </is>
      </c>
      <c r="E43">
        <f>HYPERLINK("http://voz.vn/posts/6646978#post6646978", "http://voz.vn/posts/6646978#post6646978")</f>
        <v/>
      </c>
      <c r="F43" t="inlineStr">
        <is>
          <t>amenominakanushi1986 said:.
			.
		.
	.
	.
		.
		.
			Đó là mấy con ăn hàng, mấy con nghiện mua sắm ko sợ bằng lũ ăn hàng đâu, fen cứ nhẩm ngày dắt nó đi ăn 3 lần quán ngon là 15 củ cũng bth, miệng ăn núi lở mà.
.
Sent from HUAWEI EVR-AL00 via nextVOZ.
		.
		Click to expand...
	.
Thôi mấy trường hợp này thì tôi chịu, yêu đương tuần đi chơi 2 3 lần thôi, ngày đéo nào cũng đi chán lắm</t>
        </is>
      </c>
      <c r="G43" t="inlineStr">
        <is>
          <t>Trung tính</t>
        </is>
      </c>
      <c r="H43" t="n">
        <v>0</v>
      </c>
      <c r="I43" t="n">
        <v>0</v>
      </c>
      <c r="J43" t="n">
        <v>0</v>
      </c>
      <c r="K43" t="inlineStr">
        <is>
          <t>voz.vn</t>
        </is>
      </c>
      <c r="L43">
        <f>HYPERLINK("http://voz.vn", "http://voz.vn")</f>
        <v/>
      </c>
      <c r="M43" t="inlineStr">
        <is>
          <t>Diễn đàn</t>
        </is>
      </c>
      <c r="N43" t="n">
        <v>0</v>
      </c>
      <c r="O43" t="n">
        <v>0</v>
      </c>
      <c r="P43" t="n">
        <v>0</v>
      </c>
      <c r="Q43" t="inlineStr"/>
      <c r="R43" t="inlineStr"/>
    </row>
    <row r="44" ht="21" customHeight="1" s="6">
      <c r="A44" t="n">
        <v>42</v>
      </c>
      <c r="B44" t="inlineStr">
        <is>
          <t>2021-01-17</t>
        </is>
      </c>
      <c r="C44" t="inlineStr">
        <is>
          <t>11:33</t>
        </is>
      </c>
      <c r="D44" t="inlineStr">
        <is>
          <t>Yêu gái trẻ 18 19t mệt lắm chứ đâu có ngon lành gì</t>
        </is>
      </c>
      <c r="E44">
        <f>HYPERLINK("http://voz.vn/posts/6646965#post6646965", "http://voz.vn/posts/6646965#post6646965")</f>
        <v/>
      </c>
      <c r="F44" t="inlineStr">
        <is>
          <t>amenominakanushi1986 said:.
			.
		.
	.
	.
		.
		.
			Ở đâu đới ?.
.
Sent from HUAWEI EVR-AL00 via nextVOZ.
		.
		Click to expand...
	.
.
Bình Dương anh,</t>
        </is>
      </c>
      <c r="G44" t="inlineStr">
        <is>
          <t>Trung tính</t>
        </is>
      </c>
      <c r="H44" t="n">
        <v>0</v>
      </c>
      <c r="I44" t="n">
        <v>0</v>
      </c>
      <c r="J44" t="n">
        <v>0</v>
      </c>
      <c r="K44" t="inlineStr">
        <is>
          <t>voz.vn</t>
        </is>
      </c>
      <c r="L44">
        <f>HYPERLINK("http://voz.vn", "http://voz.vn")</f>
        <v/>
      </c>
      <c r="M44" t="inlineStr">
        <is>
          <t>Diễn đàn</t>
        </is>
      </c>
      <c r="N44" t="n">
        <v>0</v>
      </c>
      <c r="O44" t="n">
        <v>0</v>
      </c>
      <c r="P44" t="n">
        <v>0</v>
      </c>
      <c r="Q44" t="inlineStr">
        <is>
          <t>Bình_Dương</t>
        </is>
      </c>
      <c r="R44" t="inlineStr"/>
    </row>
    <row r="45" ht="21" customHeight="1" s="6">
      <c r="A45" t="n">
        <v>43</v>
      </c>
      <c r="B45" t="inlineStr">
        <is>
          <t>2021-01-17</t>
        </is>
      </c>
      <c r="C45" t="inlineStr">
        <is>
          <t>11:31</t>
        </is>
      </c>
      <c r="D45" t="inlineStr">
        <is>
          <t>Yêu gái trẻ 18 19t mệt lắm chứ đâu có ngon lành gì</t>
        </is>
      </c>
      <c r="E45">
        <f>HYPERLINK("http://voz.vn/posts/6646941#post6646941", "http://voz.vn/posts/6646941#post6646941")</f>
        <v/>
      </c>
      <c r="F45" t="inlineStr">
        <is>
          <t>Amer Al-Barkawi said:.
			.
		.
	.
	.
		.
		.
			Bồ đéo gì nuôi tháng 15tr chi phí, tôi thì tôi đéo hiểu, thà nuôi bé đường tháng mất 20 30tr tổng chi phí ăn chơi với phí nuôi thì ko nói.
		.
		Click to expand...
	.
Đó là mấy con ăn hàng, mấy con nghiện mua sắm ko sợ bằng lũ ăn hàng đâu, fen cứ nhẩm ngày dắt nó đi ăn 3 lần quán ngon là 15 củ cũng bth, miệng ăn núi lở mà.
.
Sent from HUAWEI EVR-AL00 via nextVOZ</t>
        </is>
      </c>
      <c r="G45" t="inlineStr">
        <is>
          <t>Trung tính</t>
        </is>
      </c>
      <c r="H45" t="n">
        <v>0</v>
      </c>
      <c r="I45" t="n">
        <v>0</v>
      </c>
      <c r="J45" t="n">
        <v>0</v>
      </c>
      <c r="K45" t="inlineStr">
        <is>
          <t>voz.vn</t>
        </is>
      </c>
      <c r="L45">
        <f>HYPERLINK("http://voz.vn", "http://voz.vn")</f>
        <v/>
      </c>
      <c r="M45" t="inlineStr">
        <is>
          <t>Diễn đàn</t>
        </is>
      </c>
      <c r="N45" t="n">
        <v>0</v>
      </c>
      <c r="O45" t="n">
        <v>0</v>
      </c>
      <c r="P45" t="n">
        <v>0</v>
      </c>
      <c r="Q45" t="inlineStr">
        <is>
          <t>Amer_Al-Barkawi</t>
        </is>
      </c>
      <c r="R45" t="inlineStr"/>
    </row>
    <row r="46" ht="21" customHeight="1" s="6">
      <c r="A46" t="n">
        <v>44</v>
      </c>
      <c r="B46" t="inlineStr">
        <is>
          <t>2021-01-17</t>
        </is>
      </c>
      <c r="C46" t="inlineStr">
        <is>
          <t>11:30</t>
        </is>
      </c>
      <c r="D46" t="inlineStr">
        <is>
          <t>Yêu gái trẻ 18 19t mệt lắm chứ đâu có ngon lành gì</t>
        </is>
      </c>
      <c r="E46">
        <f>HYPERLINK("http://voz.vn/posts/6646925#post6646925", "http://voz.vn/posts/6646925#post6646925")</f>
        <v/>
      </c>
      <c r="F46" t="inlineStr">
        <is>
          <t>PhanMạnhQuỳnh9 said:.
			.
		.
	.
	.
		.
		.
			Lươg tôi 2x củ, em con chú tôi tiêu 1 tuần tầm đó. Chạn to, ông nào ưng tôi chỉ mối cho. .
Đúng chuẩn 18t thơm như múi mít.
		.
		Click to expand...
	.
Ở đâu đới ?.
.
Sent from HUAWEI EVR-AL00 via nextVOZ</t>
        </is>
      </c>
      <c r="G46" t="inlineStr">
        <is>
          <t>Trung tính</t>
        </is>
      </c>
      <c r="H46" t="n">
        <v>0</v>
      </c>
      <c r="I46" t="n">
        <v>0</v>
      </c>
      <c r="J46" t="n">
        <v>0</v>
      </c>
      <c r="K46" t="inlineStr">
        <is>
          <t>voz.vn</t>
        </is>
      </c>
      <c r="L46">
        <f>HYPERLINK("http://voz.vn", "http://voz.vn")</f>
        <v/>
      </c>
      <c r="M46" t="inlineStr">
        <is>
          <t>Diễn đàn</t>
        </is>
      </c>
      <c r="N46" t="n">
        <v>0</v>
      </c>
      <c r="O46" t="n">
        <v>0</v>
      </c>
      <c r="P46" t="n">
        <v>0</v>
      </c>
      <c r="Q46" t="inlineStr"/>
      <c r="R46" t="inlineStr"/>
    </row>
    <row r="47" ht="21" customHeight="1" s="6">
      <c r="A47" t="n">
        <v>45</v>
      </c>
      <c r="B47" t="inlineStr">
        <is>
          <t>2021-01-17</t>
        </is>
      </c>
      <c r="C47" t="inlineStr">
        <is>
          <t>11:14</t>
        </is>
      </c>
      <c r="D47" t="inlineStr">
        <is>
          <t>tin tức Mỹ chính thức đưa Xiaomi vào danh sách  công ty thuộc quân đội cộng sản Trung Quốc</t>
        </is>
      </c>
      <c r="E47">
        <f>HYPERLINK("http://voz.vn/posts/6646665#post6646665", "http://voz.vn/posts/6646665#post6646665")</f>
        <v/>
      </c>
      <c r="F47" t="inlineStr">
        <is>
          <t>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t>
        </is>
      </c>
      <c r="G47" t="inlineStr">
        <is>
          <t>Trung tính</t>
        </is>
      </c>
      <c r="H47" t="n">
        <v>0</v>
      </c>
      <c r="I47" t="n">
        <v>0</v>
      </c>
      <c r="J47" t="n">
        <v>0</v>
      </c>
      <c r="K47" t="inlineStr">
        <is>
          <t>voz.vn</t>
        </is>
      </c>
      <c r="L47">
        <f>HYPERLINK("http://voz.vn", "http://voz.vn")</f>
        <v/>
      </c>
      <c r="M47" t="inlineStr">
        <is>
          <t>Diễn đàn</t>
        </is>
      </c>
      <c r="N47" t="n">
        <v>0</v>
      </c>
      <c r="O47" t="n">
        <v>0</v>
      </c>
      <c r="P47" t="n">
        <v>0</v>
      </c>
      <c r="Q47" t="inlineStr">
        <is>
          <t>Quân_đội_Giải_phóng_Nhân_dân_Trung_Quốc , Lầu_Năm_Góc , Bộ_Thương_mại_Hoa_Kỳ , Bộ_Quốc_phòng , Ủy_quyền_Quốc_phòng , Công_ty_quân_sự_thuộc_quân_đội_cộng_sản_Trung_Quốc , IDC , Biden , Hoa_Kỳ , Cả_Huawei , Reuters , Mỹ , Huawei , Google_Apps , SMIC , Trung_Quốc , Samsung , The_Verge , NDAA , Xiaomi</t>
        </is>
      </c>
      <c r="R47" t="inlineStr"/>
    </row>
    <row r="48" ht="21" customHeight="1" s="6">
      <c r="A48" t="n">
        <v>46</v>
      </c>
      <c r="B48" t="inlineStr">
        <is>
          <t>2021-01-17</t>
        </is>
      </c>
      <c r="C48" t="inlineStr">
        <is>
          <t>10:20</t>
        </is>
      </c>
      <c r="D48" t="inlineStr">
        <is>
          <t>Hàn Quốc tuyên bố phê duyệt chương trình đóng hàng không mẫu hạm</t>
        </is>
      </c>
      <c r="E48">
        <f>HYPERLINK("http://voz.vn/posts/6645818#post6645818", "http://voz.vn/posts/6645818#post6645818")</f>
        <v/>
      </c>
      <c r="F48" t="inlineStr">
        <is>
          <t>2 tháp là giống bọn Anh nhỉ .
.
Sent from HUAWEI P40 via nextVOZ</t>
        </is>
      </c>
      <c r="G48" t="inlineStr">
        <is>
          <t>Trung tính</t>
        </is>
      </c>
      <c r="H48" t="n">
        <v>0</v>
      </c>
      <c r="I48" t="n">
        <v>0</v>
      </c>
      <c r="J48" t="n">
        <v>0</v>
      </c>
      <c r="K48" t="inlineStr">
        <is>
          <t>voz.vn</t>
        </is>
      </c>
      <c r="L48">
        <f>HYPERLINK("http://voz.vn", "http://voz.vn")</f>
        <v/>
      </c>
      <c r="M48" t="inlineStr">
        <is>
          <t>Diễn đàn</t>
        </is>
      </c>
      <c r="N48" t="n">
        <v>0</v>
      </c>
      <c r="O48" t="n">
        <v>0</v>
      </c>
      <c r="P48" t="n">
        <v>0</v>
      </c>
      <c r="Q48" t="inlineStr">
        <is>
          <t>Anh</t>
        </is>
      </c>
      <c r="R48" t="inlineStr"/>
    </row>
    <row r="49" ht="21" customHeight="1" s="6">
      <c r="A49" t="n">
        <v>47</v>
      </c>
      <c r="B49" t="inlineStr">
        <is>
          <t>2021-01-17</t>
        </is>
      </c>
      <c r="C49" t="inlineStr">
        <is>
          <t>09:52</t>
        </is>
      </c>
      <c r="D49" t="inlineStr">
        <is>
          <t>thắc mắc Làm sao để cài đặt Huawei WS5200 thành AP?</t>
        </is>
      </c>
      <c r="E49">
        <f>HYPERLINK("http://voz.vn/posts/6645330#post6645330", "http://voz.vn/posts/6645330#post6645330")</f>
        <v/>
      </c>
      <c r="F49" t="inlineStr">
        <is>
          <t>lonelymaroon said:.
			.
		.
	.
	.
		.
		.
			nếu làm vậy thì phải chỉnh lại dải cấp phát IP tự động của mik loại trừ ra IP của 2 con huawei này đúng ko bác.
		.
		Click to expand...
	.
trên con mik thím vào dhcp sever, mục leases đặt IP tĩnh cho hai con huawei, mik tự động cấp IP còn lại ngoài 2 IP tĩnh này. Không cần phải đặt IP tĩnh trên trên con huawei, chỉ cần tắt DHCP của nó thôi, cũng không cần đặt dãy IP lan trên huawei giống với mik để còn log vô huawei mà setting khi cần</t>
        </is>
      </c>
      <c r="G49" t="inlineStr">
        <is>
          <t>Trung tính</t>
        </is>
      </c>
      <c r="H49" t="n">
        <v>0</v>
      </c>
      <c r="I49" t="n">
        <v>0</v>
      </c>
      <c r="J49" t="n">
        <v>0</v>
      </c>
      <c r="K49" t="inlineStr">
        <is>
          <t>voz.vn</t>
        </is>
      </c>
      <c r="L49">
        <f>HYPERLINK("http://voz.vn", "http://voz.vn")</f>
        <v/>
      </c>
      <c r="M49" t="inlineStr">
        <is>
          <t>Diễn đàn</t>
        </is>
      </c>
      <c r="N49" t="n">
        <v>0</v>
      </c>
      <c r="O49" t="n">
        <v>0</v>
      </c>
      <c r="P49" t="n">
        <v>0</v>
      </c>
      <c r="Q49" t="inlineStr">
        <is>
          <t>DHCP</t>
        </is>
      </c>
      <c r="R49" t="inlineStr"/>
    </row>
    <row r="50" ht="21" customHeight="1" s="6">
      <c r="A50" t="n">
        <v>48</v>
      </c>
      <c r="B50" t="inlineStr">
        <is>
          <t>2021-01-17</t>
        </is>
      </c>
      <c r="C50" t="inlineStr">
        <is>
          <t>09:33</t>
        </is>
      </c>
      <c r="D50" t="inlineStr">
        <is>
          <t>đánh giá Đánh giá điện thoại VSmart</t>
        </is>
      </c>
      <c r="E50">
        <f>HYPERLINK("http://voz.vn/posts/6645045#post6645045", "http://voz.vn/posts/6645045#post6645045")</f>
        <v/>
      </c>
      <c r="F50" t="inlineStr">
        <is>
          <t>mua huawei nova 5t đi bạn, bao ưng</t>
        </is>
      </c>
      <c r="G50" t="inlineStr">
        <is>
          <t>Tiêu cực</t>
        </is>
      </c>
      <c r="H50" t="n">
        <v>0</v>
      </c>
      <c r="I50" t="n">
        <v>0</v>
      </c>
      <c r="J50" t="n">
        <v>0</v>
      </c>
      <c r="K50" t="inlineStr">
        <is>
          <t>voz.vn</t>
        </is>
      </c>
      <c r="L50">
        <f>HYPERLINK("http://voz.vn", "http://voz.vn")</f>
        <v/>
      </c>
      <c r="M50" t="inlineStr">
        <is>
          <t>Diễn đàn</t>
        </is>
      </c>
      <c r="N50" t="n">
        <v>0</v>
      </c>
      <c r="O50" t="n">
        <v>0</v>
      </c>
      <c r="P50" t="n">
        <v>0</v>
      </c>
      <c r="Q50" t="inlineStr"/>
      <c r="R50" t="inlineStr"/>
    </row>
    <row r="51" ht="21" customHeight="1" s="6">
      <c r="A51" t="n">
        <v>49</v>
      </c>
      <c r="B51" t="inlineStr">
        <is>
          <t>2021-01-17</t>
        </is>
      </c>
      <c r="C51" t="inlineStr">
        <is>
          <t>09:31</t>
        </is>
      </c>
      <c r="D51" t="inlineStr">
        <is>
          <t>thắc mắc Làm sao để cài đặt Huawei WS5200 thành AP?</t>
        </is>
      </c>
      <c r="E51">
        <f>HYPERLINK("http://voz.vn/posts/6645025#post6645025", "http://voz.vn/posts/6645025#post6645025")</f>
        <v/>
      </c>
      <c r="F51" t="inlineStr">
        <is>
          <t>NextLesorNextVoz said:.
			.
		.
	.
	.
		.
		.
			Thử vào LAN, đặt IP Lan trùng lớp mạng 192.168.0.x ( ví dụ x=2, x=3 lần lượt cho 2 con huawei) rồi tắt DHCP 2 con huawei, xong cắm cáp từ mik vào cổng LAN test thử xem đc k. Có khi k cần set mode mà nó tự làm AP luôn.
		.
		Click to expand...
	.
nếu làm vậy thì phải chỉnh lại dải cấp phát IP tự động của mik loại trừ ra IP của 2 con huawei này đúng ko bác</t>
        </is>
      </c>
      <c r="G51" t="inlineStr">
        <is>
          <t>Trung tính</t>
        </is>
      </c>
      <c r="H51" t="n">
        <v>0</v>
      </c>
      <c r="I51" t="n">
        <v>0</v>
      </c>
      <c r="J51" t="n">
        <v>0</v>
      </c>
      <c r="K51" t="inlineStr">
        <is>
          <t>voz.vn</t>
        </is>
      </c>
      <c r="L51">
        <f>HYPERLINK("http://voz.vn", "http://voz.vn")</f>
        <v/>
      </c>
      <c r="M51" t="inlineStr">
        <is>
          <t>Diễn đàn</t>
        </is>
      </c>
      <c r="N51" t="n">
        <v>0</v>
      </c>
      <c r="O51" t="n">
        <v>0</v>
      </c>
      <c r="P51" t="n">
        <v>0</v>
      </c>
      <c r="Q51" t="inlineStr">
        <is>
          <t>LAN , IP_Lan_trùng , AP , NextLesorNextVoz</t>
        </is>
      </c>
      <c r="R51" t="inlineStr"/>
    </row>
    <row r="52" ht="21" customHeight="1" s="6">
      <c r="A52" t="n">
        <v>50</v>
      </c>
      <c r="B52" t="inlineStr">
        <is>
          <t>2021-01-17</t>
        </is>
      </c>
      <c r="C52" t="inlineStr">
        <is>
          <t>09:27</t>
        </is>
      </c>
      <c r="D52" t="inlineStr">
        <is>
          <t>Kiểm tra thông tin một bị can đang bị giam tại Chí Hòa tử vong</t>
        </is>
      </c>
      <c r="E52">
        <f>HYPERLINK("http://voz.vn/posts/6644981#post6644981", "http://voz.vn/posts/6644981#post6644981")</f>
        <v/>
      </c>
      <c r="F52" t="inlineStr">
        <is>
          <t>TTO - Ngày 16-1, trao đổi với Tuổi Trẻ, trưởng phòng tham mưu Công an TP.HCM xác nhận việc một bị can trong thời gian bị tạm giam tại trại tạm giam Chí Hòa tử vong.
.
Trước đó, phản ánh đến Tuổi Trẻ Online, bà Triệu Ngọc Bình (58 tuổi, ngụ Q.6, TP.HCM) cho biết con bà là Dương Quốc Minh (SN 1998) đã chết trong thời gian bị tạm giam tại trại giam Chí Hòa.
.
Theo bà Bình, do có liên quan đến một vụ gây rối trật tự công cộng tại quận 1, Minh bị công an bắt và tạm giam tại trại giam Chí Hòa từ ngày 6-11-2019. Minh được giam giữ tại buồng 25BC, Khu BC.
.
Đến tối 6-1-2021, bà được công an thông báo Minh đã chết do tự tử và yêu cầu đến nhận thi thể.
.
 Sáng hôm sau, tôi được hướng dẫn đến Trung tâm pháp y TP.HCM ở quận 5 xác nhận thi thể của con. Tiếp xúc thi thể, tôi thấy có rất nhiều vết bầm tím trên người nên đề nghị làm rõ nguyên nhân  - bà Bình nói.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Bà Bình chỉ những vết bầm trên bản ảnh thi thể Minh - Ảnh: MINH HÒA.
.
Link: https://tuoitre.vn/kiem-tra-thong-t...iam-tai-chi-hoa-tu-vong-20210116122819254.htm.
.
Sent from HUAWEI YAL-L21 using vozFApp</t>
        </is>
      </c>
      <c r="G52" t="inlineStr">
        <is>
          <t>Trung tính</t>
        </is>
      </c>
      <c r="H52" t="n">
        <v>0</v>
      </c>
      <c r="I52" t="n">
        <v>0</v>
      </c>
      <c r="J52" t="n">
        <v>0</v>
      </c>
      <c r="K52" t="inlineStr">
        <is>
          <t>voz.vn</t>
        </is>
      </c>
      <c r="L52">
        <f>HYPERLINK("http://voz.vn", "http://voz.vn")</f>
        <v/>
      </c>
      <c r="M52" t="inlineStr">
        <is>
          <t>Diễn đàn</t>
        </is>
      </c>
      <c r="N52" t="n">
        <v>0</v>
      </c>
      <c r="O52" t="n">
        <v>0</v>
      </c>
      <c r="P52" t="n">
        <v>0</v>
      </c>
      <c r="Q52" t="inlineStr">
        <is>
          <t>Công_an_TP.HCM , Bình , Tuổi_Trẻ , Trung_tâm_pháp_y_TP.HCM , TTO , Tuổi_Trẻ_Online , Khu_BC , Minh , Dương_Quốc_Minh , TP.HCM , Chí_Hòa , MINH_HÒA , Q.6 , Triệu_Ngọc_Bình</t>
        </is>
      </c>
      <c r="R52" t="inlineStr"/>
    </row>
    <row r="53" ht="21" customHeight="1" s="6">
      <c r="A53" t="n">
        <v>51</v>
      </c>
      <c r="B53" t="inlineStr">
        <is>
          <t>2021-01-17</t>
        </is>
      </c>
      <c r="C53" t="inlineStr">
        <is>
          <t>08:51</t>
        </is>
      </c>
      <c r="D53" t="inlineStr">
        <is>
          <t>E đang cần 20tr thì vay đâu hợp lý các bác nhỉ?</t>
        </is>
      </c>
      <c r="E53">
        <f>HYPERLINK("http://voz.vn/posts/6644552#post6644552", "http://voz.vn/posts/6644552#post6644552")</f>
        <v/>
      </c>
      <c r="F53" t="inlineStr">
        <is>
          <t>taisaopost.gif.cungbiban said:.
			.
		.
	.
	.
		.
		.
			Vay home gói 20tr, mua cái bh hơn triệu nữa, trả góp 1 tháng 2042k, 1 năm tổng khoảng hơn 24tr.
		.
		Click to expand...
	.
.
e cũng đang vay nó đây bác. ko chọn bảo hiểm cũng đc. nhưng nó ko cho tất toán khoản vay trước hạn.
.
Gửi từ HUAWEI Y9S bằng vozFApp</t>
        </is>
      </c>
      <c r="G53" t="inlineStr">
        <is>
          <t>Trung tính</t>
        </is>
      </c>
      <c r="H53" t="n">
        <v>0</v>
      </c>
      <c r="I53" t="n">
        <v>0</v>
      </c>
      <c r="J53" t="n">
        <v>0</v>
      </c>
      <c r="K53" t="inlineStr">
        <is>
          <t>voz.vn</t>
        </is>
      </c>
      <c r="L53">
        <f>HYPERLINK("http://voz.vn", "http://voz.vn")</f>
        <v/>
      </c>
      <c r="M53" t="inlineStr">
        <is>
          <t>Diễn đàn</t>
        </is>
      </c>
      <c r="N53" t="n">
        <v>0</v>
      </c>
      <c r="O53" t="n">
        <v>0</v>
      </c>
      <c r="P53" t="n">
        <v>0</v>
      </c>
      <c r="Q53" t="inlineStr">
        <is>
          <t>HUAWEI_Y9S</t>
        </is>
      </c>
      <c r="R53" t="inlineStr"/>
    </row>
    <row r="54" ht="21" customHeight="1" s="6">
      <c r="A54" t="n">
        <v>52</v>
      </c>
      <c r="B54" t="inlineStr">
        <is>
          <t>2021-01-17</t>
        </is>
      </c>
      <c r="C54" t="inlineStr">
        <is>
          <t>08:44</t>
        </is>
      </c>
      <c r="D54" t="inlineStr">
        <is>
          <t>Yêu gái trẻ 18 19t mệt lắm chứ đâu có ngon lành gì</t>
        </is>
      </c>
      <c r="E54">
        <f>HYPERLINK("http://voz.vn/posts/6644491#post6644491", "http://voz.vn/posts/6644491#post6644491")</f>
        <v/>
      </c>
      <c r="F54" t="inlineStr">
        <is>
          <t>amenominakanushi1986 said:.
			.
		.
	.
	.
		.
		.
			Thôi thớt đừng xàm nữa, tao vẫn nhớ em 18 fwb ngày xưa mỗi lần nó thay đồ là chịu k nổi phải bay tới bóp zú long chảo thủ tí đây , lâu dài cái củ lol, có ăn thì cứ ăn đi vẽ chuyện .
.
Sent from HUAWEI EVR-AL00 via nextVOZ.
		.
		Click to expand...
	.
chẳng nhẽ chỉ ăn rồi chịch tối ngày ko biết chán à.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54" t="inlineStr">
        <is>
          <t>Trung tính</t>
        </is>
      </c>
      <c r="H54" t="n">
        <v>0</v>
      </c>
      <c r="I54" t="n">
        <v>0</v>
      </c>
      <c r="J54" t="n">
        <v>0</v>
      </c>
      <c r="K54" t="inlineStr">
        <is>
          <t>voz.vn</t>
        </is>
      </c>
      <c r="L54">
        <f>HYPERLINK("http://voz.vn", "http://voz.vn")</f>
        <v/>
      </c>
      <c r="M54" t="inlineStr">
        <is>
          <t>Diễn đàn</t>
        </is>
      </c>
      <c r="N54" t="n">
        <v>0</v>
      </c>
      <c r="O54" t="n">
        <v>0</v>
      </c>
      <c r="P54" t="n">
        <v>0</v>
      </c>
      <c r="Q54" t="inlineStr"/>
      <c r="R54" t="inlineStr"/>
    </row>
    <row r="55" ht="21" customHeight="1" s="6">
      <c r="A55" t="n">
        <v>53</v>
      </c>
      <c r="B55" t="inlineStr">
        <is>
          <t>2021-01-17</t>
        </is>
      </c>
      <c r="C55" t="inlineStr">
        <is>
          <t>08:24</t>
        </is>
      </c>
      <c r="D55" t="inlineStr">
        <is>
          <t>Sự cố metro số 1 có tính hệ thống?</t>
        </is>
      </c>
      <c r="E55">
        <f>HYPERLINK("http://voz.vn/posts/6644313#post6644313", "http://voz.vn/posts/6644313#post6644313")</f>
        <v/>
      </c>
      <c r="F55" t="inlineStr">
        <is>
          <t>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t>
        </is>
      </c>
      <c r="G55" t="inlineStr">
        <is>
          <t>Trung tính</t>
        </is>
      </c>
      <c r="H55" t="n">
        <v>0</v>
      </c>
      <c r="I55" t="n">
        <v>0</v>
      </c>
      <c r="J55" t="n">
        <v>0</v>
      </c>
      <c r="K55" t="inlineStr">
        <is>
          <t>voz.vn</t>
        </is>
      </c>
      <c r="L55">
        <f>HYPERLINK("http://voz.vn", "http://voz.vn")</f>
        <v/>
      </c>
      <c r="M55" t="inlineStr">
        <is>
          <t>Diễn đàn</t>
        </is>
      </c>
      <c r="N55" t="n">
        <v>0</v>
      </c>
      <c r="O55" t="n">
        <v>0</v>
      </c>
      <c r="P55" t="n">
        <v>0</v>
      </c>
      <c r="Q55" t="inlineStr">
        <is>
          <t>VN , Công_nghệ_TQ , TP.HCM , NB,...qua</t>
        </is>
      </c>
      <c r="R55" t="inlineStr"/>
    </row>
    <row r="56" ht="21" customHeight="1" s="6">
      <c r="A56" t="n">
        <v>54</v>
      </c>
      <c r="B56" t="inlineStr">
        <is>
          <t>2021-01-17</t>
        </is>
      </c>
      <c r="C56" t="inlineStr">
        <is>
          <t>08:20</t>
        </is>
      </c>
      <c r="D56" t="inlineStr">
        <is>
          <t>thảo luận Hội Chinese phone (Xiaomi, Meizu, Huawei...) - Thảo luận, hỏi đáp, chia sẻ kinh nghiệm, kết nối bạn bè :D</t>
        </is>
      </c>
      <c r="E56">
        <f>HYPERLINK("http://voz.vn/posts/6644282#post6644282", "http://voz.vn/posts/6644282#post6644282")</f>
        <v/>
      </c>
      <c r="F56" t="inlineStr">
        <is>
          <t>bioidaika said:.
			.
		.
	.
	.
		.
		.
			thấy có kèo TGDD con non GG service này 8tr5 mà non tay không dám cuốc :3.
		.
		Click to expand...
	.
.
Ko có thì cài google services được mà fen, thích thì nhích thôi  lên youtube, mấy group huawei trên fb kiểu gì chả có hướng dẫn.</t>
        </is>
      </c>
      <c r="G56" t="inlineStr">
        <is>
          <t>Trung tính</t>
        </is>
      </c>
      <c r="H56" t="n">
        <v>0</v>
      </c>
      <c r="I56" t="n">
        <v>0</v>
      </c>
      <c r="J56" t="n">
        <v>0</v>
      </c>
      <c r="K56" t="inlineStr">
        <is>
          <t>voz.vn</t>
        </is>
      </c>
      <c r="L56">
        <f>HYPERLINK("http://voz.vn", "http://voz.vn")</f>
        <v/>
      </c>
      <c r="M56" t="inlineStr">
        <is>
          <t>Diễn đàn</t>
        </is>
      </c>
      <c r="N56" t="n">
        <v>0</v>
      </c>
      <c r="O56" t="n">
        <v>0</v>
      </c>
      <c r="P56" t="n">
        <v>0</v>
      </c>
      <c r="Q56" t="inlineStr"/>
      <c r="R56" t="inlineStr"/>
    </row>
    <row r="57" ht="21" customHeight="1" s="6">
      <c r="A57" t="n">
        <v>55</v>
      </c>
      <c r="B57" t="inlineStr">
        <is>
          <t>2021-01-17</t>
        </is>
      </c>
      <c r="C57" t="inlineStr">
        <is>
          <t>08:18</t>
        </is>
      </c>
      <c r="D57" t="inlineStr">
        <is>
          <t>thảo luận Đồng hồ đeo tay nam - thảo luận tư vấn [VER 4.1]</t>
        </is>
      </c>
      <c r="E57">
        <f>HYPERLINK("http://voz.vn/posts/6644257#post6644257", "http://voz.vn/posts/6644257#post6644257")</f>
        <v/>
      </c>
      <c r="F57" t="inlineStr">
        <is>
          <t>ghostv said:.
			.
		.
	.
	.
		.
		.
			Lên cùng em ham này .
		.
		Click to expand...
	.
.
.
	.
.
	.
	.
		.
		.
.
.
.
		.
		.
	.
.
.
	.
		.
.
.
.
	.
.
.
.
Đồng đâm đây rồi.
.
Gửi từ HUAWEI LYA-L29 bằng vozFApp</t>
        </is>
      </c>
      <c r="G57" t="inlineStr">
        <is>
          <t>Trung tính</t>
        </is>
      </c>
      <c r="H57" t="n">
        <v>0</v>
      </c>
      <c r="I57" t="n">
        <v>0</v>
      </c>
      <c r="J57" t="n">
        <v>0</v>
      </c>
      <c r="K57" t="inlineStr">
        <is>
          <t>voz.vn</t>
        </is>
      </c>
      <c r="L57">
        <f>HYPERLINK("http://voz.vn", "http://voz.vn")</f>
        <v/>
      </c>
      <c r="M57" t="inlineStr">
        <is>
          <t>Diễn đàn</t>
        </is>
      </c>
      <c r="N57" t="n">
        <v>0</v>
      </c>
      <c r="O57" t="n">
        <v>0</v>
      </c>
      <c r="P57" t="n">
        <v>0</v>
      </c>
      <c r="Q57" t="inlineStr">
        <is>
          <t>HUAWEI_LYA-L29</t>
        </is>
      </c>
      <c r="R57" t="inlineStr"/>
    </row>
    <row r="58" ht="21" customHeight="1" s="6">
      <c r="A58" t="n">
        <v>56</v>
      </c>
      <c r="B58" t="inlineStr">
        <is>
          <t>2021-01-17</t>
        </is>
      </c>
      <c r="C58" t="inlineStr">
        <is>
          <t>08:17</t>
        </is>
      </c>
      <c r="D58" t="inlineStr">
        <is>
          <t>Cướp 2 con gà, 3 thanh niên bị khởi tố</t>
        </is>
      </c>
      <c r="E58">
        <f>HYPERLINK("http://voz.vn/posts/6644245#post6644245", "http://voz.vn/posts/6644245#post6644245")</f>
        <v/>
      </c>
      <c r="F58" t="inlineStr">
        <is>
          <t>Chú Công an vui vẻ said:.
			.
		.
	.
	.
		.
		.
			Lều báo cắt quả tít kém thế, đặt quả tít thành  Chỉ vì 2 con gà, 3 thanh niên bị khởi tố  là ez câu được vô số cmt chửi các kiểu của lều bạn đọc cmnr.
.
via theNEXTvoz for iPad.
		.
		Click to expand...
	.
Nó cố tình đấy.
.
.
Sent from HUAWEI P40 via nextVOZ</t>
        </is>
      </c>
      <c r="G58" t="inlineStr">
        <is>
          <t>Trung tính</t>
        </is>
      </c>
      <c r="H58" t="n">
        <v>0</v>
      </c>
      <c r="I58" t="n">
        <v>0</v>
      </c>
      <c r="J58" t="n">
        <v>0</v>
      </c>
      <c r="K58" t="inlineStr">
        <is>
          <t>voz.vn</t>
        </is>
      </c>
      <c r="L58">
        <f>HYPERLINK("http://voz.vn", "http://voz.vn")</f>
        <v/>
      </c>
      <c r="M58" t="inlineStr">
        <is>
          <t>Diễn đàn</t>
        </is>
      </c>
      <c r="N58" t="n">
        <v>0</v>
      </c>
      <c r="O58" t="n">
        <v>0</v>
      </c>
      <c r="P58" t="n">
        <v>0</v>
      </c>
      <c r="Q58" t="inlineStr"/>
      <c r="R58" t="inlineStr"/>
    </row>
    <row r="59" ht="21" customHeight="1" s="6">
      <c r="A59" t="n">
        <v>57</v>
      </c>
      <c r="B59" t="inlineStr">
        <is>
          <t>2021-01-17</t>
        </is>
      </c>
      <c r="C59" t="inlineStr">
        <is>
          <t>07:04</t>
        </is>
      </c>
      <c r="D59" t="inlineStr">
        <is>
          <t>Yêu gái trẻ 18 19t mệt lắm chứ đâu có ngon lành gì</t>
        </is>
      </c>
      <c r="E59">
        <f>HYPERLINK("http://voz.vn/posts/6643793#post6643793", "http://voz.vn/posts/6643793#post6643793")</f>
        <v/>
      </c>
      <c r="F59" t="inlineStr">
        <is>
          <t>Thôi thớt đừng xàm nữa, tao vẫn nhớ em 18 fwb ngày xưa mỗi lần nó thay đồ là chịu k nổi phải bay tới bóp zú long chảo thủ tí đây , lâu dài cái củ lol, có ăn thì cứ ăn đi vẽ chuyện .
.
Sent from HUAWEI EVR-AL00 via nextVOZ</t>
        </is>
      </c>
      <c r="G59" t="inlineStr">
        <is>
          <t>Trung tính</t>
        </is>
      </c>
      <c r="H59" t="n">
        <v>0</v>
      </c>
      <c r="I59" t="n">
        <v>0</v>
      </c>
      <c r="J59" t="n">
        <v>0</v>
      </c>
      <c r="K59" t="inlineStr">
        <is>
          <t>voz.vn</t>
        </is>
      </c>
      <c r="L59">
        <f>HYPERLINK("http://voz.vn", "http://voz.vn")</f>
        <v/>
      </c>
      <c r="M59" t="inlineStr">
        <is>
          <t>Diễn đàn</t>
        </is>
      </c>
      <c r="N59" t="n">
        <v>0</v>
      </c>
      <c r="O59" t="n">
        <v>0</v>
      </c>
      <c r="P59" t="n">
        <v>0</v>
      </c>
      <c r="Q59" t="inlineStr"/>
      <c r="R59" t="inlineStr"/>
    </row>
    <row r="60" ht="21" customHeight="1" s="6">
      <c r="A60" t="n">
        <v>58</v>
      </c>
      <c r="B60" t="inlineStr">
        <is>
          <t>2021-01-17</t>
        </is>
      </c>
      <c r="C60" t="inlineStr">
        <is>
          <t>06:43</t>
        </is>
      </c>
      <c r="D60" t="inlineStr">
        <is>
          <t>Cảnh Điềm: Bình hoa di động làm màu số một Cbiz, có chống lưng khủng đủ tạo nên cả vũ trụ</t>
        </is>
      </c>
      <c r="E60">
        <f>HYPERLINK("http://voz.vn/posts/6643721#post6643721", "http://voz.vn/posts/6643721#post6643721")</f>
        <v/>
      </c>
      <c r="F60" t="inlineStr">
        <is>
          <t>Nhatnang214 said:.
			.
		.
	.
	.
		.
		.
			Trước thấy hẹn hò với Trương Kế Khoa, nhưng thằng vđv bóng bàn này cờ bạc ngập đầu, nợ như chúa chột nên chia tay. Sau đó cũng ko thấy tin tức gì nữa.
.
Gửi từ HUAWEI YAL-L21 bằng vozFApp.
		.
		Click to expand...
	.
mấy thằng vdv này nó đóng như giã gạo, em này phải quen mấy thằng đá bóng hay tập luyện chuyên nghiệp mới ko quên dc tình cũ lận</t>
        </is>
      </c>
      <c r="G60" t="inlineStr">
        <is>
          <t>Trung tính</t>
        </is>
      </c>
      <c r="H60" t="n">
        <v>0</v>
      </c>
      <c r="I60" t="n">
        <v>0</v>
      </c>
      <c r="J60" t="n">
        <v>0</v>
      </c>
      <c r="K60" t="inlineStr">
        <is>
          <t>voz.vn</t>
        </is>
      </c>
      <c r="L60">
        <f>HYPERLINK("http://voz.vn", "http://voz.vn")</f>
        <v/>
      </c>
      <c r="M60" t="inlineStr">
        <is>
          <t>Diễn đàn</t>
        </is>
      </c>
      <c r="N60" t="n">
        <v>0</v>
      </c>
      <c r="O60" t="n">
        <v>0</v>
      </c>
      <c r="P60" t="n">
        <v>0</v>
      </c>
      <c r="Q60" t="inlineStr">
        <is>
          <t>Trương_Kế_Khoa , vozFApp , HUAWEI_YAL-L21</t>
        </is>
      </c>
      <c r="R60" t="inlineStr"/>
    </row>
    <row r="61" ht="21" customHeight="1" s="6">
      <c r="A61" t="n">
        <v>59</v>
      </c>
      <c r="B61" t="inlineStr">
        <is>
          <t>2021-01-17</t>
        </is>
      </c>
      <c r="C61" t="inlineStr">
        <is>
          <t>06:39</t>
        </is>
      </c>
      <c r="D61" t="inlineStr">
        <is>
          <t>Cảnh Điềm: Bình hoa di động làm màu số một Cbiz, có chống lưng khủng đủ tạo nên cả vũ trụ</t>
        </is>
      </c>
      <c r="E61">
        <f>HYPERLINK("http://voz.vn/posts/6643707#post6643707", "http://voz.vn/posts/6643707#post6643707")</f>
        <v/>
      </c>
      <c r="F61" t="inlineStr">
        <is>
          <t>Mạng said:.
			.
		.
	.
	.
		.
		.
			Ko biết có thằng nào cùng giới dám quất ngựa truy phong em này ko nhỉ .
		.
		Click to expand...
	.
.
Trước thấy hẹn hò với Trương Kế Khoa, nhưng thằng vđv bóng bàn này cờ bạc ngập đầu, nợ như chúa chột nên chia tay. Sau đó cũng ko thấy tin tức gì nữa.
.
Gửi từ HUAWEI YAL-L21 bằng vozFApp</t>
        </is>
      </c>
      <c r="G61" t="inlineStr">
        <is>
          <t>Trung tính</t>
        </is>
      </c>
      <c r="H61" t="n">
        <v>0</v>
      </c>
      <c r="I61" t="n">
        <v>0</v>
      </c>
      <c r="J61" t="n">
        <v>0</v>
      </c>
      <c r="K61" t="inlineStr">
        <is>
          <t>voz.vn</t>
        </is>
      </c>
      <c r="L61">
        <f>HYPERLINK("http://voz.vn", "http://voz.vn")</f>
        <v/>
      </c>
      <c r="M61" t="inlineStr">
        <is>
          <t>Diễn đàn</t>
        </is>
      </c>
      <c r="N61" t="n">
        <v>0</v>
      </c>
      <c r="O61" t="n">
        <v>0</v>
      </c>
      <c r="P61" t="n">
        <v>0</v>
      </c>
      <c r="Q61" t="inlineStr">
        <is>
          <t>HUAWEI_YAL-L21 , Trương_Kế_Khoa</t>
        </is>
      </c>
      <c r="R61" t="inlineStr"/>
    </row>
    <row r="62" ht="21" customHeight="1" s="6">
      <c r="A62" t="n">
        <v>60</v>
      </c>
      <c r="B62" t="inlineStr">
        <is>
          <t>2021-01-17</t>
        </is>
      </c>
      <c r="C62" t="inlineStr">
        <is>
          <t>05:40</t>
        </is>
      </c>
      <c r="D62" t="inlineStr">
        <is>
          <t>Cảnh Điềm: Bình hoa di động làm màu số một Cbiz, có chống lưng khủng đủ tạo nên cả vũ trụ</t>
        </is>
      </c>
      <c r="E62">
        <f>HYPERLINK("http://voz.vn/posts/6643609#post6643609", "http://voz.vn/posts/6643609#post6643609")</f>
        <v/>
      </c>
      <c r="F62" t="inlineStr">
        <is>
          <t>kojiharu0419 said:.
			.
		.
	.
	.
		.
		.
			Được chọn thì chọn ai đây các đạo huynh.
View attachment 370772View attachment 370774.
		.
		Click to expand...
	.
chạn huawei nhé, vừa xinh, lại giỏi nữa</t>
        </is>
      </c>
      <c r="G62" t="inlineStr">
        <is>
          <t>Trung tính</t>
        </is>
      </c>
      <c r="H62" t="n">
        <v>0</v>
      </c>
      <c r="I62" t="n">
        <v>0</v>
      </c>
      <c r="J62" t="n">
        <v>0</v>
      </c>
      <c r="K62" t="inlineStr">
        <is>
          <t>voz.vn</t>
        </is>
      </c>
      <c r="L62">
        <f>HYPERLINK("http://voz.vn", "http://voz.vn")</f>
        <v/>
      </c>
      <c r="M62" t="inlineStr">
        <is>
          <t>Diễn đàn</t>
        </is>
      </c>
      <c r="N62" t="n">
        <v>0</v>
      </c>
      <c r="O62" t="n">
        <v>0</v>
      </c>
      <c r="P62" t="n">
        <v>0</v>
      </c>
      <c r="Q62" t="inlineStr">
        <is>
          <t>View_attachment_370772View_attachment_370774</t>
        </is>
      </c>
      <c r="R62" t="inlineStr"/>
    </row>
    <row r="63" ht="21" customHeight="1" s="6">
      <c r="A63" t="n">
        <v>61</v>
      </c>
      <c r="B63" t="inlineStr">
        <is>
          <t>2021-01-17</t>
        </is>
      </c>
      <c r="C63" t="inlineStr">
        <is>
          <t>04:07</t>
        </is>
      </c>
      <c r="D63" t="inlineStr">
        <is>
          <t>Elon Musk giàu lên nhờ bong bóng Tesla khổng lồ?</t>
        </is>
      </c>
      <c r="E63">
        <f>HYPERLINK("http://voz.vn/posts/6643504#post6643504", "http://voz.vn/posts/6643504#post6643504")</f>
        <v/>
      </c>
      <c r="F63" t="inlineStr">
        <is>
          <t>tolaind said:.
			.
		.
	.
	.
		.
		.
			Sao xóa được nhỉ .
.
Sent from HUAWEI P40 via nextVOZ.
		.
		Click to expand...
	.
Có hệ thống tự lái đi làm nhanh hơn , giờ đi làm để chế độ tự lái vừa ngắm cảnh trên đường ăn sáng trên xe ô tô còn gì thú vị hơn . Tàu điện ngầm phải xếp hàng chen chúc , ăn sáng trăm con mắt nhìn vào mình .</t>
        </is>
      </c>
      <c r="G63" t="inlineStr">
        <is>
          <t>Trung tính</t>
        </is>
      </c>
      <c r="H63" t="n">
        <v>0</v>
      </c>
      <c r="I63" t="n">
        <v>0</v>
      </c>
      <c r="J63" t="n">
        <v>0</v>
      </c>
      <c r="K63" t="inlineStr">
        <is>
          <t>voz.vn</t>
        </is>
      </c>
      <c r="L63">
        <f>HYPERLINK("http://voz.vn", "http://voz.vn")</f>
        <v/>
      </c>
      <c r="M63" t="inlineStr">
        <is>
          <t>Diễn đàn</t>
        </is>
      </c>
      <c r="N63" t="n">
        <v>0</v>
      </c>
      <c r="O63" t="n">
        <v>0</v>
      </c>
      <c r="P63" t="n">
        <v>0</v>
      </c>
      <c r="Q63" t="inlineStr"/>
      <c r="R63" t="inlineStr"/>
    </row>
    <row r="64" ht="21" customHeight="1" s="6">
      <c r="A64" t="n">
        <v>62</v>
      </c>
      <c r="B64" t="inlineStr">
        <is>
          <t>2021-01-17</t>
        </is>
      </c>
      <c r="C64" t="inlineStr">
        <is>
          <t>02:46</t>
        </is>
      </c>
      <c r="D64" t="inlineStr">
        <is>
          <t>gpsolar - giải pháp hệ thống điện năng lượng mặt trời</t>
        </is>
      </c>
      <c r="E64">
        <f>HYPERLINK("http://www.facebook.com/686791188672081", "http://www.facebook.com/686791188672081")</f>
        <v/>
      </c>
      <c r="F64" t="inlineStr">
        <is>
          <t>Lễ khánh thành dự án chuẩn điện mặt trời áp mái lớn nhất TP.HCM 14.7 Mwp của chủ đầu tư SCCI. GP solar là nhà thầu thi công và Longi solar là tấm pin năng lượng mặt trời được tin tưởng sử dụng. Dự án sử dụng 2 thương hiệu top 1 thế giới về chất lượng và quy mô sản xuất: PV Longi solar inveter Huawei. Có thể nói đây là dự án đứng đầu về chất lượng sản phẩm và quy mô dự án ở TP.HCM.</t>
        </is>
      </c>
      <c r="G64" t="inlineStr">
        <is>
          <t>Tích cực</t>
        </is>
      </c>
      <c r="H64" t="n">
        <v>2</v>
      </c>
      <c r="I64" t="n">
        <v>0</v>
      </c>
      <c r="J64" t="n">
        <v>0</v>
      </c>
      <c r="K64" t="inlineStr">
        <is>
          <t>facebook.com</t>
        </is>
      </c>
      <c r="L64">
        <f>HYPERLINK("http://www.facebook.com/130409770976895", "http://www.facebook.com/130409770976895")</f>
        <v/>
      </c>
      <c r="M64" t="inlineStr">
        <is>
          <t>Bài đăng fanpage</t>
        </is>
      </c>
      <c r="N64" t="n">
        <v>0</v>
      </c>
      <c r="O64" t="n">
        <v>0</v>
      </c>
      <c r="P64" t="n">
        <v>5</v>
      </c>
      <c r="Q64" t="inlineStr">
        <is>
          <t>TP.HCM , Longi_solar_inveter_Huawei , SCCI</t>
        </is>
      </c>
      <c r="R64" t="inlineStr"/>
    </row>
    <row r="65" ht="21" customHeight="1" s="6">
      <c r="A65" t="n">
        <v>63</v>
      </c>
      <c r="B65" t="inlineStr">
        <is>
          <t>2021-01-17</t>
        </is>
      </c>
      <c r="C65" t="inlineStr">
        <is>
          <t>01:52</t>
        </is>
      </c>
      <c r="D65" t="inlineStr">
        <is>
          <t>Trao kiến nghị thư về Biển Đông tới quốc hội Đức</t>
        </is>
      </c>
      <c r="E65">
        <f>HYPERLINK("http://voz.vn/posts/6643241#post6643241", "http://voz.vn/posts/6643241#post6643241")</f>
        <v/>
      </c>
      <c r="F65" t="inlineStr">
        <is>
          <t>TNLove said:.
			.
		.
	.
	.
		.
		.
			đây b.
.
View attachment 371248.
.
View attachment 371247.
		.
		Click to expand...
	.
Kiều hối là người đi làm ăn, lao động gửi về chứ dăm ba thằng già hết xí quách tối ngày biểu tình với lên mạng chửi bới, share tin vịt thì lấy đâu ra .
.
Sent from HUAWEI P40 via nextVOZ</t>
        </is>
      </c>
      <c r="G65" t="inlineStr">
        <is>
          <t>Trung tính</t>
        </is>
      </c>
      <c r="H65" t="n">
        <v>0</v>
      </c>
      <c r="I65" t="n">
        <v>0</v>
      </c>
      <c r="J65" t="n">
        <v>0</v>
      </c>
      <c r="K65" t="inlineStr">
        <is>
          <t>voz.vn</t>
        </is>
      </c>
      <c r="L65">
        <f>HYPERLINK("http://voz.vn", "http://voz.vn")</f>
        <v/>
      </c>
      <c r="M65" t="inlineStr">
        <is>
          <t>Diễn đàn</t>
        </is>
      </c>
      <c r="N65" t="n">
        <v>0</v>
      </c>
      <c r="O65" t="n">
        <v>0</v>
      </c>
      <c r="P65" t="n">
        <v>0</v>
      </c>
      <c r="Q65" t="inlineStr">
        <is>
          <t>View_attachment_371247 , View_attachment_371248</t>
        </is>
      </c>
      <c r="R65" t="inlineStr"/>
    </row>
    <row r="66" ht="21" customHeight="1" s="6">
      <c r="A66" t="n">
        <v>64</v>
      </c>
      <c r="B66" t="inlineStr">
        <is>
          <t>2021-01-17</t>
        </is>
      </c>
      <c r="C66" t="inlineStr">
        <is>
          <t>01:16</t>
        </is>
      </c>
      <c r="D66" t="inlineStr">
        <is>
          <t>Ngân hàng Thụy Sĩ: Giá Bitcoin có thể giảm xuống bằng 0</t>
        </is>
      </c>
      <c r="E66">
        <f>HYPERLINK("http://voz.vn/posts/6643056#post6643056", "http://voz.vn/posts/6643056#post6643056")</f>
        <v/>
      </c>
      <c r="F66" t="inlineStr">
        <is>
          <t>Nipin said:.
			.
		.
	.
	.
		.
		.
			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
		.
		Click to expand...
	.
Thằng dev chắc ko ngu đến nỗi cố định cái port nhỉ. Muốn dìm chỉ có ra luật ai sở hữu máy đào thì bỏ tù hết nhưng phải được đồng thuận từ tất cả các quốc gia ko thì nó lain chuyển sang nước khác.</t>
        </is>
      </c>
      <c r="G66" t="inlineStr">
        <is>
          <t>Trung tính</t>
        </is>
      </c>
      <c r="H66" t="n">
        <v>0</v>
      </c>
      <c r="I66" t="n">
        <v>0</v>
      </c>
      <c r="J66" t="n">
        <v>0</v>
      </c>
      <c r="K66" t="inlineStr">
        <is>
          <t>voz.vn</t>
        </is>
      </c>
      <c r="L66">
        <f>HYPERLINK("http://voz.vn", "http://voz.vn")</f>
        <v/>
      </c>
      <c r="M66" t="inlineStr">
        <is>
          <t>Diễn đàn</t>
        </is>
      </c>
      <c r="N66" t="n">
        <v>0</v>
      </c>
      <c r="O66" t="n">
        <v>0</v>
      </c>
      <c r="P66" t="n">
        <v>0</v>
      </c>
      <c r="Q66" t="inlineStr"/>
      <c r="R66" t="inlineStr"/>
    </row>
    <row r="67" ht="21" customHeight="1" s="6">
      <c r="A67" t="n">
        <v>65</v>
      </c>
      <c r="B67" t="inlineStr">
        <is>
          <t>2021-01-17</t>
        </is>
      </c>
      <c r="C67" t="inlineStr">
        <is>
          <t>01:01</t>
        </is>
      </c>
      <c r="D67" t="inlineStr">
        <is>
          <t>Ký ức không thể quên về ngày Đức quốc xã đầu hàng 75 năm trước</t>
        </is>
      </c>
      <c r="E67">
        <f>HYPERLINK("http://voz.vn/posts/6642964#post6642964", "http://voz.vn/posts/6642964#post6642964")</f>
        <v/>
      </c>
      <c r="F67" t="inlineStr">
        <is>
          <t>Nazi ko đánh LX thì thêm 1 2 năm LX cũng đánh thôi.
.
Sent from HUAWEI P40 via nextVOZ</t>
        </is>
      </c>
      <c r="G67" t="inlineStr">
        <is>
          <t>Trung tính</t>
        </is>
      </c>
      <c r="H67" t="n">
        <v>0</v>
      </c>
      <c r="I67" t="n">
        <v>0</v>
      </c>
      <c r="J67" t="n">
        <v>0</v>
      </c>
      <c r="K67" t="inlineStr">
        <is>
          <t>voz.vn</t>
        </is>
      </c>
      <c r="L67">
        <f>HYPERLINK("http://voz.vn", "http://voz.vn")</f>
        <v/>
      </c>
      <c r="M67" t="inlineStr">
        <is>
          <t>Diễn đàn</t>
        </is>
      </c>
      <c r="N67" t="n">
        <v>0</v>
      </c>
      <c r="O67" t="n">
        <v>0</v>
      </c>
      <c r="P67" t="n">
        <v>0</v>
      </c>
      <c r="Q67" t="inlineStr"/>
      <c r="R67" t="inlineStr"/>
    </row>
    <row r="68" ht="21" customHeight="1" s="6">
      <c r="A68" t="n">
        <v>66</v>
      </c>
      <c r="B68" t="inlineStr">
        <is>
          <t>2021-01-17</t>
        </is>
      </c>
      <c r="C68" t="inlineStr">
        <is>
          <t>00:55</t>
        </is>
      </c>
      <c r="D68" t="inlineStr">
        <is>
          <t>Sao ngoài Bắc giờ cũng xưng ba chứ không gọi là bố nhỉ ?</t>
        </is>
      </c>
      <c r="E68">
        <f>HYPERLINK("http://voz.vn/posts/6642918#post6642918", "http://voz.vn/posts/6642918#post6642918")</f>
        <v/>
      </c>
      <c r="F68" t="inlineStr">
        <is>
          <t>Tôi ng bắc vẫn bố mẹ, lâu lâu vui mồm gọi mẹ bằng u thôi ).
.
Sent from HUAWEI MAR-LX2 via nextVOZ</t>
        </is>
      </c>
      <c r="G68" t="inlineStr">
        <is>
          <t>Trung tính</t>
        </is>
      </c>
      <c r="H68" t="n">
        <v>0</v>
      </c>
      <c r="I68" t="n">
        <v>0</v>
      </c>
      <c r="J68" t="n">
        <v>0</v>
      </c>
      <c r="K68" t="inlineStr">
        <is>
          <t>voz.vn</t>
        </is>
      </c>
      <c r="L68">
        <f>HYPERLINK("http://voz.vn", "http://voz.vn")</f>
        <v/>
      </c>
      <c r="M68" t="inlineStr">
        <is>
          <t>Diễn đàn</t>
        </is>
      </c>
      <c r="N68" t="n">
        <v>0</v>
      </c>
      <c r="O68" t="n">
        <v>0</v>
      </c>
      <c r="P68" t="n">
        <v>0</v>
      </c>
      <c r="Q68" t="inlineStr"/>
      <c r="R68" t="inlineStr"/>
    </row>
    <row r="69" ht="21" customHeight="1" s="6">
      <c r="A69" t="n">
        <v>67</v>
      </c>
      <c r="B69" t="inlineStr">
        <is>
          <t>2021-01-17</t>
        </is>
      </c>
      <c r="C69" t="inlineStr">
        <is>
          <t>00:46</t>
        </is>
      </c>
      <c r="D69" t="inlineStr">
        <is>
          <t>thắc mắc Làm sao để cài đặt Huawei WS5200 thành AP?</t>
        </is>
      </c>
      <c r="E69">
        <f>HYPERLINK("http://voz.vn/posts/6642839#post6642839", "http://voz.vn/posts/6642839#post6642839")</f>
        <v/>
      </c>
      <c r="F69" t="inlineStr">
        <is>
          <t>lonelymaroon said:.
			.
		.
	.
	.
		.
		.
			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View attachment 371221.
		.
		Click to expand...
	.
Thử vào LAN, đặt IP Lan trùng lớp mạng 192.168.0.x ( ví dụ x=2, x=3 lần lượt cho 2 con huawei) rồi tắt DHCP 2 con huawei, xong cắm cáp từ mik vào cổng LAN test thử xem đc k. Có khi k cần set mode mà nó tự làm AP luôn</t>
        </is>
      </c>
      <c r="G69" t="inlineStr">
        <is>
          <t>Trung tính</t>
        </is>
      </c>
      <c r="H69" t="n">
        <v>0</v>
      </c>
      <c r="I69" t="n">
        <v>0</v>
      </c>
      <c r="J69" t="n">
        <v>0</v>
      </c>
      <c r="K69" t="inlineStr">
        <is>
          <t>voz.vn</t>
        </is>
      </c>
      <c r="L69">
        <f>HYPERLINK("http://voz.vn", "http://voz.vn")</f>
        <v/>
      </c>
      <c r="M69" t="inlineStr">
        <is>
          <t>Diễn đàn</t>
        </is>
      </c>
      <c r="N69" t="n">
        <v>0</v>
      </c>
      <c r="O69" t="n">
        <v>0</v>
      </c>
      <c r="P69" t="n">
        <v>0</v>
      </c>
      <c r="Q69" t="inlineStr">
        <is>
          <t>MikroTik_750grs , PPPoE , AP , View_attachment_371221 , TPLink_840N , WS5200 , IP_Lan , Huawei_WS5200</t>
        </is>
      </c>
      <c r="R69" t="inlineStr"/>
    </row>
    <row r="70" ht="21" customHeight="1" s="6">
      <c r="A70" t="n">
        <v>68</v>
      </c>
      <c r="B70" t="inlineStr">
        <is>
          <t>2021-01-17</t>
        </is>
      </c>
      <c r="C70" t="inlineStr">
        <is>
          <t>00:41</t>
        </is>
      </c>
      <c r="D70" t="inlineStr">
        <is>
          <t>Elon Musk giàu lên nhờ bong bóng Tesla khổng lồ?</t>
        </is>
      </c>
      <c r="E70">
        <f>HYPERLINK("http://voz.vn/posts/6642813#post6642813", "http://voz.vn/posts/6642813#post6642813")</f>
        <v/>
      </c>
      <c r="F70" t="inlineStr">
        <is>
          <t>VietKutoe said:.
			.
		.
	.
	.
		.
		.
			Hệ thống xe tự lái của Tesla mà thành công. Thì các anh biết có hai thứ sẽ bị xoá sổ.
1. Các hãng Taxi.
2. Hệ thống tàu điện chở người.
.
Sent from Xiaomi Redmi K30 Pro using vozFApp.
		.
		Click to expand...
	.
Sao xóa được nhỉ .
.
Sent from HUAWEI P40 via nextVOZ</t>
        </is>
      </c>
      <c r="G70" t="inlineStr">
        <is>
          <t>Trung tính</t>
        </is>
      </c>
      <c r="H70" t="n">
        <v>0</v>
      </c>
      <c r="I70" t="n">
        <v>0</v>
      </c>
      <c r="J70" t="n">
        <v>0</v>
      </c>
      <c r="K70" t="inlineStr">
        <is>
          <t>voz.vn</t>
        </is>
      </c>
      <c r="L70">
        <f>HYPERLINK("http://voz.vn", "http://voz.vn")</f>
        <v/>
      </c>
      <c r="M70" t="inlineStr">
        <is>
          <t>Diễn đàn</t>
        </is>
      </c>
      <c r="N70" t="n">
        <v>0</v>
      </c>
      <c r="O70" t="n">
        <v>0</v>
      </c>
      <c r="P70" t="n">
        <v>0</v>
      </c>
      <c r="Q70" t="inlineStr">
        <is>
          <t>Tesla , Taxi</t>
        </is>
      </c>
      <c r="R70" t="inlineStr"/>
    </row>
    <row r="71" ht="21" customHeight="1" s="6">
      <c r="A71" t="n">
        <v>69</v>
      </c>
      <c r="B71" t="inlineStr">
        <is>
          <t>2021-01-17</t>
        </is>
      </c>
      <c r="C71" t="inlineStr">
        <is>
          <t>00:03</t>
        </is>
      </c>
      <c r="D71" t="inlineStr">
        <is>
          <t>Huc Trung</t>
        </is>
      </c>
      <c r="E71">
        <f>HYPERLINK("http://www.facebook.com/1888838284615870", "http://www.facebook.com/1888838284615870")</f>
        <v/>
      </c>
      <c r="F71" t="inlineStr">
        <is>
          <t>Hùng Xê Kô &gt; ‎MUA BÁN ĐIỆN THOẠI CŨ  TAI CAO BẰNG (Sold)Cần mua xiaomi K20 pro hoặc huawei đời cao ai bán ko ạ₫5,000,000Cao Bằng</t>
        </is>
      </c>
      <c r="G71" t="inlineStr">
        <is>
          <t>Trung tính</t>
        </is>
      </c>
      <c r="H71" t="n">
        <v>2</v>
      </c>
      <c r="I71" t="n">
        <v>0</v>
      </c>
      <c r="J71" t="n">
        <v>0</v>
      </c>
      <c r="K71" t="inlineStr">
        <is>
          <t>facebook.com</t>
        </is>
      </c>
      <c r="L71">
        <f>HYPERLINK("http://www.facebook.com/100010396440961", "http://www.facebook.com/100010396440961")</f>
        <v/>
      </c>
      <c r="M71" t="inlineStr">
        <is>
          <t>Bài đăng nhóm</t>
        </is>
      </c>
      <c r="N71" t="n">
        <v>0</v>
      </c>
      <c r="O71" t="n">
        <v>0</v>
      </c>
      <c r="P71" t="n">
        <v>1</v>
      </c>
      <c r="Q71" t="inlineStr">
        <is>
          <t>Hùng_Xê_Kô</t>
        </is>
      </c>
      <c r="R71" t="inlineStr"/>
    </row>
    <row r="72" ht="21" customHeight="1" s="6">
      <c r="A72" t="n">
        <v>70</v>
      </c>
      <c r="B72" t="inlineStr">
        <is>
          <t>2021-01-16</t>
        </is>
      </c>
      <c r="C72" t="inlineStr">
        <is>
          <t>23:56</t>
        </is>
      </c>
      <c r="D72" t="inlineStr">
        <is>
          <t>thắc mắc Làm sao để cài đặt Huawei WS5200 thành AP?</t>
        </is>
      </c>
      <c r="E72">
        <f>HYPERLINK("http://voz.vn/posts/6642380#post6642380", "http://voz.vn/posts/6642380#post6642380")</f>
        <v/>
      </c>
      <c r="F72" t="inlineStr">
        <is>
          <t>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72" t="inlineStr">
        <is>
          <t>Trung tính</t>
        </is>
      </c>
      <c r="H72" t="n">
        <v>0</v>
      </c>
      <c r="I72" t="n">
        <v>0</v>
      </c>
      <c r="J72" t="n">
        <v>0</v>
      </c>
      <c r="K72" t="inlineStr">
        <is>
          <t>voz.vn</t>
        </is>
      </c>
      <c r="L72">
        <f>HYPERLINK("http://voz.vn", "http://voz.vn")</f>
        <v/>
      </c>
      <c r="M72" t="inlineStr">
        <is>
          <t>Diễn đàn</t>
        </is>
      </c>
      <c r="N72" t="n">
        <v>0</v>
      </c>
      <c r="O72" t="n">
        <v>0</v>
      </c>
      <c r="P72" t="n">
        <v>0</v>
      </c>
      <c r="Q72" t="inlineStr">
        <is>
          <t>MikroTik_750grs , PPPoE , AP , TPLink_840N , WS5200 , Huawei_WS5200</t>
        </is>
      </c>
      <c r="R72" t="inlineStr"/>
    </row>
    <row r="73" ht="21" customHeight="1" s="6">
      <c r="A73" t="n">
        <v>71</v>
      </c>
      <c r="B73" t="inlineStr">
        <is>
          <t>2021-01-16</t>
        </is>
      </c>
      <c r="C73" t="inlineStr">
        <is>
          <t>23:43</t>
        </is>
      </c>
      <c r="D73" t="inlineStr">
        <is>
          <t>thắc mắc VGA xuất hình bị mờ</t>
        </is>
      </c>
      <c r="E73">
        <f>HYPERLINK("http://voz.vn/posts/6642172#post6642172", "http://voz.vn/posts/6642172#post6642172")</f>
        <v/>
      </c>
      <c r="F73" t="inlineStr">
        <is>
          <t>cdm2007 said:.
			.
		.
	.
	.
		.
		.
			Thật khó đỡ! .
Thớt chụp post lên xem, ko nói suông đc! .
.
Gửi từ HUAWEI H60-L01 bằng vozFApp.
		.
		Click to expand...
	.
Ý bác là bảo e chụp xem đúng e dùng con card 2009 ko à, con card e là g210 là 2009 mà, tuy nhiên e xem spec thì thấy support tới màn 2k, cái vấn đề là e vẫn xuất đủ 2 màn 1080p luôn, chạy ko vấn đề gì, em chỉ xuất hình thôi nên em nghĩ nó vẫn có thể làm tốt chứ</t>
        </is>
      </c>
      <c r="G73" t="inlineStr">
        <is>
          <t>Trung tính</t>
        </is>
      </c>
      <c r="H73" t="n">
        <v>0</v>
      </c>
      <c r="I73" t="n">
        <v>0</v>
      </c>
      <c r="J73" t="n">
        <v>0</v>
      </c>
      <c r="K73" t="inlineStr">
        <is>
          <t>voz.vn</t>
        </is>
      </c>
      <c r="L73">
        <f>HYPERLINK("http://voz.vn", "http://voz.vn")</f>
        <v/>
      </c>
      <c r="M73" t="inlineStr">
        <is>
          <t>Diễn đàn</t>
        </is>
      </c>
      <c r="N73" t="n">
        <v>0</v>
      </c>
      <c r="O73" t="n">
        <v>0</v>
      </c>
      <c r="P73" t="n">
        <v>0</v>
      </c>
      <c r="Q73" t="inlineStr">
        <is>
          <t>vozFApp , HUAWEI_H60-L01</t>
        </is>
      </c>
      <c r="R73" t="inlineStr"/>
    </row>
    <row r="74" ht="21" customHeight="1" s="6">
      <c r="A74" t="n">
        <v>72</v>
      </c>
      <c r="B74" t="inlineStr">
        <is>
          <t>2021-01-16</t>
        </is>
      </c>
      <c r="C74" t="inlineStr">
        <is>
          <t>23:41</t>
        </is>
      </c>
      <c r="D74" t="inlineStr">
        <is>
          <t>Bộ Ngoại giao Mỹ tung tài liệu mới về hoạt động tại Viện virus học Vũ Hán</t>
        </is>
      </c>
      <c r="E74">
        <f>HYPERLINK("http://voz.vn/posts/6642156#post6642156", "http://voz.vn/posts/6642156#post6642156")</f>
        <v/>
      </c>
      <c r="F74" t="inlineStr">
        <is>
          <t>josh06 said:.
			.
		.
	.
	.
		.
		.
			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
		.
		Click to expand...
	.
Vậy Mỹ phải ngậm mõm lại như các nước khác à</t>
        </is>
      </c>
      <c r="G74" t="inlineStr">
        <is>
          <t>Trung tính</t>
        </is>
      </c>
      <c r="H74" t="n">
        <v>0</v>
      </c>
      <c r="I74" t="n">
        <v>0</v>
      </c>
      <c r="J74" t="n">
        <v>0</v>
      </c>
      <c r="K74" t="inlineStr">
        <is>
          <t>voz.vn</t>
        </is>
      </c>
      <c r="L74">
        <f>HYPERLINK("http://voz.vn", "http://voz.vn")</f>
        <v/>
      </c>
      <c r="M74" t="inlineStr">
        <is>
          <t>Diễn đàn</t>
        </is>
      </c>
      <c r="N74" t="n">
        <v>0</v>
      </c>
      <c r="O74" t="n">
        <v>0</v>
      </c>
      <c r="P74" t="n">
        <v>0</v>
      </c>
      <c r="Q74" t="inlineStr">
        <is>
          <t>SOx , TQ , Mỹ , châu_Âu , Vũ_Hán</t>
        </is>
      </c>
      <c r="R74" t="inlineStr"/>
    </row>
    <row r="75" ht="21" customHeight="1" s="6">
      <c r="A75" t="n">
        <v>73</v>
      </c>
      <c r="B75" t="inlineStr">
        <is>
          <t>2021-01-16</t>
        </is>
      </c>
      <c r="C75" t="inlineStr">
        <is>
          <t>23:19</t>
        </is>
      </c>
      <c r="D75" t="inlineStr">
        <is>
          <t>thắc mắc VGA xuất hình bị mờ</t>
        </is>
      </c>
      <c r="E75">
        <f>HYPERLINK("http://voz.vn/posts/6641827#post6641827", "http://voz.vn/posts/6641827#post6641827")</f>
        <v/>
      </c>
      <c r="F75" t="inlineStr">
        <is>
          <t>Nvidia_GTX_1080 said:.
			.
		.
	.
	.
		.
		.
			Em lạy anh. GT210 mờ là đúng rồi. Công nghệ từ đòi 2009 còn gì .
		.
		Click to expand...
	.
.
Thật khó đỡ! .
Thớt chụp post lên xem, ko nói suông đc! .
.
Gửi từ HUAWEI H60-L01 bằng vozFApp</t>
        </is>
      </c>
      <c r="G75" t="inlineStr">
        <is>
          <t>Trung tính</t>
        </is>
      </c>
      <c r="H75" t="n">
        <v>0</v>
      </c>
      <c r="I75" t="n">
        <v>0</v>
      </c>
      <c r="J75" t="n">
        <v>0</v>
      </c>
      <c r="K75" t="inlineStr">
        <is>
          <t>voz.vn</t>
        </is>
      </c>
      <c r="L75">
        <f>HYPERLINK("http://voz.vn", "http://voz.vn")</f>
        <v/>
      </c>
      <c r="M75" t="inlineStr">
        <is>
          <t>Diễn đàn</t>
        </is>
      </c>
      <c r="N75" t="n">
        <v>0</v>
      </c>
      <c r="O75" t="n">
        <v>0</v>
      </c>
      <c r="P75" t="n">
        <v>0</v>
      </c>
      <c r="Q75" t="inlineStr">
        <is>
          <t>HUAWEI_H60-L01</t>
        </is>
      </c>
      <c r="R75" t="inlineStr"/>
    </row>
    <row r="76" ht="21" customHeight="1" s="6">
      <c r="A76" t="n">
        <v>74</v>
      </c>
      <c r="B76" t="inlineStr">
        <is>
          <t>2021-01-16</t>
        </is>
      </c>
      <c r="C76" t="inlineStr">
        <is>
          <t>23:08</t>
        </is>
      </c>
      <c r="D76" t="inlineStr">
        <is>
          <t>Bộ Ngoại giao Mỹ tung tài liệu mới về hoạt động tại Viện virus học Vũ Hán</t>
        </is>
      </c>
      <c r="E76">
        <f>HYPERLINK("http://voz.vn/posts/6641609#post6641609", "http://voz.vn/posts/6641609#post6641609")</f>
        <v/>
      </c>
      <c r="F76" t="inlineStr">
        <is>
          <t>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t>
        </is>
      </c>
      <c r="G76" t="inlineStr">
        <is>
          <t>Trung tính</t>
        </is>
      </c>
      <c r="H76" t="n">
        <v>0</v>
      </c>
      <c r="I76" t="n">
        <v>0</v>
      </c>
      <c r="J76" t="n">
        <v>0</v>
      </c>
      <c r="K76" t="inlineStr">
        <is>
          <t>voz.vn</t>
        </is>
      </c>
      <c r="L76">
        <f>HYPERLINK("http://voz.vn", "http://voz.vn")</f>
        <v/>
      </c>
      <c r="M76" t="inlineStr">
        <is>
          <t>Diễn đàn</t>
        </is>
      </c>
      <c r="N76" t="n">
        <v>0</v>
      </c>
      <c r="O76" t="n">
        <v>0</v>
      </c>
      <c r="P76" t="n">
        <v>0</v>
      </c>
      <c r="Q76" t="inlineStr">
        <is>
          <t>SOx , TQ , Mỹ , châu_Âu , Vũ_Hán</t>
        </is>
      </c>
      <c r="R76" t="inlineStr"/>
    </row>
    <row r="77" ht="21" customHeight="1" s="6">
      <c r="A77" t="n">
        <v>75</v>
      </c>
      <c r="B77" t="inlineStr">
        <is>
          <t>2021-01-16</t>
        </is>
      </c>
      <c r="C77" t="inlineStr">
        <is>
          <t>22:53</t>
        </is>
      </c>
      <c r="D77" t="inlineStr">
        <is>
          <t>Thiệt hại do mưa lũ 83 triệu, cán bộ khai khống lên 805 triệu</t>
        </is>
      </c>
      <c r="E77">
        <f>HYPERLINK("http://voz.vn/posts/6641348#post6641348", "http://voz.vn/posts/6641348#post6641348")</f>
        <v/>
      </c>
      <c r="F77" t="inlineStr">
        <is>
          <t>Tiền vào nhà quan.
Lũ vào nhà dân.
.
Gỗ vào nhà quan.
Lũ vào nhà dân.
.
Lũ về, có tiền - 1 quan said.
.
.
Sent from HUAWEI YAL-L21 using vozFApp</t>
        </is>
      </c>
      <c r="G77" t="inlineStr">
        <is>
          <t>Trung tính</t>
        </is>
      </c>
      <c r="H77" t="n">
        <v>0</v>
      </c>
      <c r="I77" t="n">
        <v>0</v>
      </c>
      <c r="J77" t="n">
        <v>0</v>
      </c>
      <c r="K77" t="inlineStr">
        <is>
          <t>voz.vn</t>
        </is>
      </c>
      <c r="L77">
        <f>HYPERLINK("http://voz.vn", "http://voz.vn")</f>
        <v/>
      </c>
      <c r="M77" t="inlineStr">
        <is>
          <t>Diễn đàn</t>
        </is>
      </c>
      <c r="N77" t="n">
        <v>0</v>
      </c>
      <c r="O77" t="n">
        <v>0</v>
      </c>
      <c r="P77" t="n">
        <v>0</v>
      </c>
      <c r="Q77" t="inlineStr"/>
      <c r="R77" t="inlineStr"/>
    </row>
    <row r="78" ht="21" customHeight="1" s="6">
      <c r="A78" t="n">
        <v>76</v>
      </c>
      <c r="B78" t="inlineStr">
        <is>
          <t>2021-01-16</t>
        </is>
      </c>
      <c r="C78" t="inlineStr">
        <is>
          <t>22:48</t>
        </is>
      </c>
      <c r="D78" t="inlineStr">
        <is>
          <t>tin tức Samsung ra mắt Galaxy S21 Ultra 5G với chip Exynos 2100 và camera được nâng cấp</t>
        </is>
      </c>
      <c r="E78">
        <f>HYPERLINK("http://voz.vn/posts/6641268#post6641268", "http://voz.vn/posts/6641268#post6641268")</f>
        <v/>
      </c>
      <c r="F78" t="inlineStr">
        <is>
          <t>zajqn2 said:.
			.
		.
	.
	.
		.
		.
			Đây nha fen .
	.
.
	.
	.
		.
		.
.
.
.
		.
		.
	.
.
.
	.
		.
.
.
.
	.
.
.
.
	.
.
	.
	.
		.
		.
.
.
.
		.
		.
	.
.
.
	.
		.
.
.
.
	.
.
.
.
Có TSMC cũng vậy mà thôi.
.
Gửi từ HUAWEI P40 Pro bằng vozFApp.
		.
		Click to expand...
	.
.
Nó dùng nhân A77 cũ hơn X1 mà, làm được như vậy thì quá tốt rồi, nhìn con Exynos so với cách mà bọn tàu làm mới thấy com Exynos 2100 nó tệ cỡ nào, lol.
.
Điểm bench của SD888 trên S21 Ultra còn ko bằng SD865 trên các máy bình thường khác.
.
Trên thế giới ngoài thằng Apple ra thì trong đám Android chỉ còn Samsung và bọn tàu, Samsung mạnh thì do họ làm tốt, còn tàu làm mạnh thì do bọn nó... hack, nhưng hack mãi cũng chỉ được tầm hiệu năng bench mà thằng QC công bố...
.
Samsung nói chung là nhất rồi.
.
Họ thiết kế chip PL thấp để giảm hiệu năng, tăng pin và trải nghiệm.
Bọn kỹ sư QC là đúng là ngu xuẩn, thậm chí còn không bằng vozer, thiết kế con chip để PL cao cho nóng + bú điện .
Bọn tàu còn ghê hơn nữa, hack điểm, chạy xung mạnh để bench, lol. Mua chip QC về không thèm limit lại PL để nó mạnh vãi lol, đã vậy bench còn để màn hình tối mù để không bị hao pin nữa</t>
        </is>
      </c>
      <c r="G78" t="inlineStr">
        <is>
          <t>Trung tính</t>
        </is>
      </c>
      <c r="H78" t="n">
        <v>0</v>
      </c>
      <c r="I78" t="n">
        <v>0</v>
      </c>
      <c r="J78" t="n">
        <v>0</v>
      </c>
      <c r="K78" t="inlineStr">
        <is>
          <t>voz.vn</t>
        </is>
      </c>
      <c r="L78">
        <f>HYPERLINK("http://voz.vn", "http://voz.vn")</f>
        <v/>
      </c>
      <c r="M78" t="inlineStr">
        <is>
          <t>Diễn đàn</t>
        </is>
      </c>
      <c r="N78" t="n">
        <v>0</v>
      </c>
      <c r="O78" t="n">
        <v>0</v>
      </c>
      <c r="P78" t="n">
        <v>0</v>
      </c>
      <c r="Q78" t="inlineStr">
        <is>
          <t>Android , SD888 , Exynos , vozFApp , SD865 , TSMC , Apple , Samsung , PL , S21_Ultra , Exynos_2100 , HUAWEI_P40_Pro</t>
        </is>
      </c>
      <c r="R78" t="inlineStr"/>
    </row>
    <row r="79" ht="21" customHeight="1" s="6">
      <c r="A79" t="n">
        <v>77</v>
      </c>
      <c r="B79" t="inlineStr">
        <is>
          <t>2021-01-16</t>
        </is>
      </c>
      <c r="C79" t="inlineStr">
        <is>
          <t>22:45</t>
        </is>
      </c>
      <c r="D79" t="inlineStr">
        <is>
          <t>thảo luận Tư vấn thiết bị Internet/Wifi và các thiết bị liên quan- Mọi thắc mắc, tư vấn, khoe hàng... post vào đây</t>
        </is>
      </c>
      <c r="E79">
        <f>HYPERLINK("http://voz.vn/posts/6641208#post6641208", "http://voz.vn/posts/6641208#post6641208")</f>
        <v/>
      </c>
      <c r="F79" t="inlineStr">
        <is>
          <t>Các bác cho e hỏi nhà 2 tầng, 99% thời gian dùng ở tầng 1, sàn 120m2 thì giữa huawei ax3 và redmi ax5 nên chọn loại nào ạ. Nhu cầu chỉ có tầm 3-6 thiết bị, mạng gói dưới 250k, xung quanh ko có nhà nào dùng 2 băng tần, yêu cầu phải ping thấp nhất và ổn định nhất có thể ạ vì e hay săn hàng online</t>
        </is>
      </c>
      <c r="G79" t="inlineStr">
        <is>
          <t>Tích cực</t>
        </is>
      </c>
      <c r="H79" t="n">
        <v>0</v>
      </c>
      <c r="I79" t="n">
        <v>0</v>
      </c>
      <c r="J79" t="n">
        <v>0</v>
      </c>
      <c r="K79" t="inlineStr">
        <is>
          <t>voz.vn</t>
        </is>
      </c>
      <c r="L79">
        <f>HYPERLINK("http://voz.vn", "http://voz.vn")</f>
        <v/>
      </c>
      <c r="M79" t="inlineStr">
        <is>
          <t>Diễn đàn</t>
        </is>
      </c>
      <c r="N79" t="n">
        <v>0</v>
      </c>
      <c r="O79" t="n">
        <v>0</v>
      </c>
      <c r="P79" t="n">
        <v>0</v>
      </c>
      <c r="Q79" t="inlineStr"/>
      <c r="R79" t="inlineStr"/>
    </row>
    <row r="80" ht="21" customHeight="1" s="6">
      <c r="A80" t="n">
        <v>78</v>
      </c>
      <c r="B80" t="inlineStr">
        <is>
          <t>2021-01-16</t>
        </is>
      </c>
      <c r="C80" t="inlineStr">
        <is>
          <t>22:44</t>
        </is>
      </c>
      <c r="D80" t="inlineStr">
        <is>
          <t>Không có việc Hoa Kỳ đề xuất trừng phạt với hàng hoá xuất khẩu của Việt Nam</t>
        </is>
      </c>
      <c r="E80">
        <f>HYPERLINK("http://voz.vn/posts/6641193#post6641193", "http://voz.vn/posts/6641193#post6641193")</f>
        <v/>
      </c>
      <c r="F80" t="inlineStr">
        <is>
          <t>Nhà báo có nick vozer nhé. Nên tránh dùng keyword .
.
Sent from HUAWEI YAL-L21 using vozFApp</t>
        </is>
      </c>
      <c r="G80" t="inlineStr">
        <is>
          <t>Trung tính</t>
        </is>
      </c>
      <c r="H80" t="n">
        <v>0</v>
      </c>
      <c r="I80" t="n">
        <v>0</v>
      </c>
      <c r="J80" t="n">
        <v>0</v>
      </c>
      <c r="K80" t="inlineStr">
        <is>
          <t>voz.vn</t>
        </is>
      </c>
      <c r="L80">
        <f>HYPERLINK("http://voz.vn", "http://voz.vn")</f>
        <v/>
      </c>
      <c r="M80" t="inlineStr">
        <is>
          <t>Diễn đàn</t>
        </is>
      </c>
      <c r="N80" t="n">
        <v>0</v>
      </c>
      <c r="O80" t="n">
        <v>0</v>
      </c>
      <c r="P80" t="n">
        <v>0</v>
      </c>
      <c r="Q80" t="inlineStr"/>
      <c r="R80" t="inlineStr"/>
    </row>
    <row r="81" ht="21" customHeight="1" s="6">
      <c r="A81" t="n">
        <v>79</v>
      </c>
      <c r="B81" t="inlineStr">
        <is>
          <t>2021-01-16</t>
        </is>
      </c>
      <c r="C81" t="inlineStr">
        <is>
          <t>22:34</t>
        </is>
      </c>
      <c r="D81" t="inlineStr">
        <is>
          <t>tin tức Samsung ra mắt Galaxy S21 Ultra 5G với chip Exynos 2100 và camera được nâng cấp</t>
        </is>
      </c>
      <c r="E81">
        <f>HYPERLINK("http://voz.vn/posts/6641017#post6641017", "http://voz.vn/posts/6641017#post6641017")</f>
        <v/>
      </c>
      <c r="F81" t="inlineStr">
        <is>
          <t>Techs.Review said:.
			.
		.
	.
	.
		.
		.
			Chưa thấy 5nm Samsung thôi, 5nm TSMC vẫn ngon lành, Kirin 9000 dùng A77 sản xuất trên 5nm TSMC.
.
Exynos 2100 5nm EUV, SD888 5nm.
.
.
	.
.
	.
	.
		.
		.
.
.
.
		.
		.
	.
.
.
	.
		.
.
.
.
	.
.
.
.
		.
		Click to expand...
	.
.
Đây nha fen .
	.
.
	.
	.
		.
		.
.
.
.
		.
		.
	.
.
.
	.
		.
.
.
.
	.
.
.
.
	.
.
	.
	.
		.
		.
.
.
.
		.
		.
	.
.
.
	.
		.
.
.
.
	.
.
.
.
Có TSMC cũng vậy mà thôi.
.
Gửi từ HUAWEI P40 Pro bằng vozFApp</t>
        </is>
      </c>
      <c r="G81" t="inlineStr">
        <is>
          <t>Trung tính</t>
        </is>
      </c>
      <c r="H81" t="n">
        <v>0</v>
      </c>
      <c r="I81" t="n">
        <v>0</v>
      </c>
      <c r="J81" t="n">
        <v>0</v>
      </c>
      <c r="K81" t="inlineStr">
        <is>
          <t>voz.vn</t>
        </is>
      </c>
      <c r="L81">
        <f>HYPERLINK("http://voz.vn", "http://voz.vn")</f>
        <v/>
      </c>
      <c r="M81" t="inlineStr">
        <is>
          <t>Diễn đàn</t>
        </is>
      </c>
      <c r="N81" t="n">
        <v>0</v>
      </c>
      <c r="O81" t="n">
        <v>0</v>
      </c>
      <c r="P81" t="n">
        <v>0</v>
      </c>
      <c r="Q81" t="inlineStr">
        <is>
          <t>EUV , Exynos_2100 , TSMC , Kirin_9000 , HUAWEI_P40_Pro , Samsung</t>
        </is>
      </c>
      <c r="R81" t="inlineStr"/>
    </row>
    <row r="82" ht="21" customHeight="1" s="6">
      <c r="A82" t="n">
        <v>80</v>
      </c>
      <c r="B82" t="inlineStr">
        <is>
          <t>2021-01-16</t>
        </is>
      </c>
      <c r="C82" t="inlineStr">
        <is>
          <t>22:33</t>
        </is>
      </c>
      <c r="D82" t="inlineStr">
        <is>
          <t>DGW -Hành trình 3 chữ số trên đôi hài vạn dặm</t>
        </is>
      </c>
      <c r="E82">
        <f>HYPERLINK("http://f319.com/posts/35756401#post35756401", "http://f319.com/posts/35756401#post35756401")</f>
        <v/>
      </c>
      <c r="F82" t="inlineStr">
        <is>
          <t>Mimosa789 đã viết:.
				.
					↑.
				.
			.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https://tinnhanhchungkhoan.vn/xiaomi-tiep-buoc-huawei-vao-danh-sach-den-cua-my-post259969.htmlXem tất cả.
	.
Mỹ giờ như đắp đập đe bờ với TQ. Sớm thôi ngành thiết bị viễn thông, đồ công nghệ... Mỹ phải bám đuôi TQ</t>
        </is>
      </c>
      <c r="G82" t="inlineStr">
        <is>
          <t>Trung tính</t>
        </is>
      </c>
      <c r="H82" t="n">
        <v>0</v>
      </c>
      <c r="I82" t="n">
        <v>0</v>
      </c>
      <c r="J82" t="n">
        <v>0</v>
      </c>
      <c r="K82" t="inlineStr">
        <is>
          <t>f319.com</t>
        </is>
      </c>
      <c r="L82">
        <f>HYPERLINK("http://f319.com", "http://f319.com")</f>
        <v/>
      </c>
      <c r="M82" t="inlineStr">
        <is>
          <t>Diễn đàn</t>
        </is>
      </c>
      <c r="N82" t="n">
        <v>0</v>
      </c>
      <c r="O82" t="n">
        <v>312</v>
      </c>
      <c r="P82" t="n">
        <v>7</v>
      </c>
      <c r="Q82" t="inlineStr">
        <is>
          <t>Xiaomi , TQ , Huawei , Mỹ , Mimosa789</t>
        </is>
      </c>
      <c r="R82" t="inlineStr"/>
    </row>
    <row r="83" ht="21" customHeight="1" s="6">
      <c r="A83" t="n">
        <v>81</v>
      </c>
      <c r="B83" t="inlineStr">
        <is>
          <t>2021-01-16</t>
        </is>
      </c>
      <c r="C83" t="inlineStr">
        <is>
          <t>22:22</t>
        </is>
      </c>
      <c r="D83" t="inlineStr">
        <is>
          <t>Có ai nghiện trứng trần ko các fen</t>
        </is>
      </c>
      <c r="E83">
        <f>HYPERLINK("http://voz.vn/posts/6640816#post6640816", "http://voz.vn/posts/6640816#post6640816")</f>
        <v/>
      </c>
      <c r="F83" t="inlineStr">
        <is>
          <t>chần trứng với nước bò mới gây nghiện .
.
Gửi từ HUAWEI P40 Pro bằng vozFApp</t>
        </is>
      </c>
      <c r="G83" t="inlineStr">
        <is>
          <t>Trung tính</t>
        </is>
      </c>
      <c r="H83" t="n">
        <v>0</v>
      </c>
      <c r="I83" t="n">
        <v>0</v>
      </c>
      <c r="J83" t="n">
        <v>0</v>
      </c>
      <c r="K83" t="inlineStr">
        <is>
          <t>voz.vn</t>
        </is>
      </c>
      <c r="L83">
        <f>HYPERLINK("http://voz.vn", "http://voz.vn")</f>
        <v/>
      </c>
      <c r="M83" t="inlineStr">
        <is>
          <t>Diễn đàn</t>
        </is>
      </c>
      <c r="N83" t="n">
        <v>0</v>
      </c>
      <c r="O83" t="n">
        <v>0</v>
      </c>
      <c r="P83" t="n">
        <v>0</v>
      </c>
      <c r="Q83" t="inlineStr">
        <is>
          <t>HUAWEI_P40_Pro</t>
        </is>
      </c>
      <c r="R83" t="inlineStr"/>
    </row>
    <row r="84" ht="21" customHeight="1" s="6">
      <c r="A84" t="n">
        <v>82</v>
      </c>
      <c r="B84" t="inlineStr">
        <is>
          <t>2021-01-16</t>
        </is>
      </c>
      <c r="C84" t="inlineStr">
        <is>
          <t>22:10</t>
        </is>
      </c>
      <c r="D84" t="inlineStr">
        <is>
          <t>Thuê bao di động  kêu trời  vì tổng đài nhá máy để câu cước</t>
        </is>
      </c>
      <c r="E84">
        <f>HYPERLINK("http://voz.vn/posts/6640602#post6640602", "http://voz.vn/posts/6640602#post6640602")</f>
        <v/>
      </c>
      <c r="F84" t="inlineStr">
        <is>
          <t>buithoigian_o0o said:.
			.
		.
	.
	.
		.
		.
			View attachment 371109.
Mới đây mình cũng liên tục nhận cuộc gọi từ số di động lạ, nhấc máy thì nó dụ mình gọi vào 1 số tổng đài. Ngày nào nó cũng gọi, mình nghe thì ko mất tiền nhưng mà nó gọi nhiều thấy phiền quá, báo cáo qua tổng đài 5656 được 3 lần thì ko thấy nó gọi nữa.
		.
		Click to expand...
	.
.
.
TrueCaller cân lũ này tốt, thấy nó spam thì người dùng cứ repỏrt, Truecaller nó lưu vào hệ thống. Cứ thế lần sau nó có gọi hay nhá máy cho ai có cài Truecaller là nó tự chặn hết.
.
	.
.
	.
	.
		.
		.
.
.
.
		.
		.
	.
.
.
	.
		.
.
.
.
	.
.
.
.
.
Gửi từ Huawei Mate 20x bằng vozFApp</t>
        </is>
      </c>
      <c r="G84" t="inlineStr">
        <is>
          <t>Trung tính</t>
        </is>
      </c>
      <c r="H84" t="n">
        <v>0</v>
      </c>
      <c r="I84" t="n">
        <v>0</v>
      </c>
      <c r="J84" t="n">
        <v>0</v>
      </c>
      <c r="K84" t="inlineStr">
        <is>
          <t>voz.vn</t>
        </is>
      </c>
      <c r="L84">
        <f>HYPERLINK("http://voz.vn", "http://voz.vn")</f>
        <v/>
      </c>
      <c r="M84" t="inlineStr">
        <is>
          <t>Diễn đàn</t>
        </is>
      </c>
      <c r="N84" t="n">
        <v>0</v>
      </c>
      <c r="O84" t="n">
        <v>0</v>
      </c>
      <c r="P84" t="n">
        <v>0</v>
      </c>
      <c r="Q84" t="inlineStr">
        <is>
          <t>Huawei_Mate , TrueCaller , Truecaller</t>
        </is>
      </c>
      <c r="R84" t="inlineStr"/>
    </row>
    <row r="85" ht="21" customHeight="1" s="6">
      <c r="A85" t="n">
        <v>83</v>
      </c>
      <c r="B85" t="inlineStr">
        <is>
          <t>2021-01-16</t>
        </is>
      </c>
      <c r="C85" t="inlineStr">
        <is>
          <t>22:06</t>
        </is>
      </c>
      <c r="D85" t="inlineStr">
        <is>
          <t>Trả 20 triệu đồng vẫn không mua nổi cặp chân gà Đông Tảo ăn Tết</t>
        </is>
      </c>
      <c r="E85">
        <f>HYPERLINK("http://voz.vn/posts/6640534#post6640534", "http://voz.vn/posts/6640534#post6640534")</f>
        <v/>
      </c>
      <c r="F85" t="inlineStr">
        <is>
          <t>Gà Đông Tảo mấy trại nuôi không có đầu ra luôn .
.
Gửi từ Huawei Mate 20x bằng vozFApp</t>
        </is>
      </c>
      <c r="G85" t="inlineStr">
        <is>
          <t>Trung tính</t>
        </is>
      </c>
      <c r="H85" t="n">
        <v>0</v>
      </c>
      <c r="I85" t="n">
        <v>0</v>
      </c>
      <c r="J85" t="n">
        <v>0</v>
      </c>
      <c r="K85" t="inlineStr">
        <is>
          <t>voz.vn</t>
        </is>
      </c>
      <c r="L85">
        <f>HYPERLINK("http://voz.vn", "http://voz.vn")</f>
        <v/>
      </c>
      <c r="M85" t="inlineStr">
        <is>
          <t>Diễn đàn</t>
        </is>
      </c>
      <c r="N85" t="n">
        <v>0</v>
      </c>
      <c r="O85" t="n">
        <v>0</v>
      </c>
      <c r="P85" t="n">
        <v>0</v>
      </c>
      <c r="Q85" t="inlineStr">
        <is>
          <t>Huawei_Mate , Gà_Đông_Tảo</t>
        </is>
      </c>
      <c r="R85" t="inlineStr"/>
    </row>
    <row r="86" ht="21" customHeight="1" s="6">
      <c r="A86" t="n">
        <v>84</v>
      </c>
      <c r="B86" t="inlineStr">
        <is>
          <t>2021-01-16</t>
        </is>
      </c>
      <c r="C86" t="inlineStr">
        <is>
          <t>21:53</t>
        </is>
      </c>
      <c r="D86" t="inlineStr">
        <is>
          <t>Review - Nằm trên chợ rẫy, khi mọi chỗ đều là giường</t>
        </is>
      </c>
      <c r="E86">
        <f>HYPERLINK("http://voz.vn/posts/6640352#post6640352", "http://voz.vn/posts/6640352#post6640352")</f>
        <v/>
      </c>
      <c r="F86" t="inlineStr">
        <is>
          <t>chisatthu said:.
			.
		.
	.
	.
		.
		.
			Tên nick chứng tỏ fan cồ ca .
.
Gửi từ HUAWEI JKM-LX2 bằng vozFApp.
		.
		Click to expand...
	.
Thích nó với thằng athua   lối chơi</t>
        </is>
      </c>
      <c r="G86" t="inlineStr">
        <is>
          <t>Trung tính</t>
        </is>
      </c>
      <c r="H86" t="n">
        <v>0</v>
      </c>
      <c r="I86" t="n">
        <v>0</v>
      </c>
      <c r="J86" t="n">
        <v>0</v>
      </c>
      <c r="K86" t="inlineStr">
        <is>
          <t>voz.vn</t>
        </is>
      </c>
      <c r="L86">
        <f>HYPERLINK("http://voz.vn", "http://voz.vn")</f>
        <v/>
      </c>
      <c r="M86" t="inlineStr">
        <is>
          <t>Diễn đàn</t>
        </is>
      </c>
      <c r="N86" t="n">
        <v>0</v>
      </c>
      <c r="O86" t="n">
        <v>0</v>
      </c>
      <c r="P86" t="n">
        <v>0</v>
      </c>
      <c r="Q86" t="inlineStr">
        <is>
          <t>HUAWEI_JKM-LX2 , vozFApp</t>
        </is>
      </c>
      <c r="R86" t="inlineStr"/>
    </row>
    <row r="87" ht="21" customHeight="1" s="6">
      <c r="A87" t="n">
        <v>85</v>
      </c>
      <c r="B87" t="inlineStr">
        <is>
          <t>2021-01-16</t>
        </is>
      </c>
      <c r="C87" t="inlineStr">
        <is>
          <t>21:52</t>
        </is>
      </c>
      <c r="D87" t="inlineStr">
        <is>
          <t>Review - Nằm trên chợ rẫy, khi mọi chỗ đều là giường</t>
        </is>
      </c>
      <c r="E87">
        <f>HYPERLINK("http://voz.vn/posts/6640332#post6640332", "http://voz.vn/posts/6640332#post6640332")</f>
        <v/>
      </c>
      <c r="F87" t="inlineStr">
        <is>
          <t>Amer Al-Barkawi said:.
			.
		.
	.
	.
		.
		.
			Sợ nhất là vào mấy cái bệnh viện nhi, nhiều hoàn cảnh éo le ám cmn ảnh   .
		.
		Click to expand...
	.
.
Tên nick chứng tỏ fan cồ ca .
.
Gửi từ HUAWEI JKM-LX2 bằng vozFApp</t>
        </is>
      </c>
      <c r="G87" t="inlineStr">
        <is>
          <t>Trung tính</t>
        </is>
      </c>
      <c r="H87" t="n">
        <v>0</v>
      </c>
      <c r="I87" t="n">
        <v>0</v>
      </c>
      <c r="J87" t="n">
        <v>0</v>
      </c>
      <c r="K87" t="inlineStr">
        <is>
          <t>voz.vn</t>
        </is>
      </c>
      <c r="L87">
        <f>HYPERLINK("http://voz.vn", "http://voz.vn")</f>
        <v/>
      </c>
      <c r="M87" t="inlineStr">
        <is>
          <t>Diễn đàn</t>
        </is>
      </c>
      <c r="N87" t="n">
        <v>0</v>
      </c>
      <c r="O87" t="n">
        <v>0</v>
      </c>
      <c r="P87" t="n">
        <v>0</v>
      </c>
      <c r="Q87" t="inlineStr">
        <is>
          <t>HUAWEI_JKM-LX2 , Amer_Al-Barkawi</t>
        </is>
      </c>
      <c r="R87" t="inlineStr"/>
    </row>
    <row r="88" ht="21" customHeight="1" s="6">
      <c r="A88" t="n">
        <v>86</v>
      </c>
      <c r="B88" t="inlineStr">
        <is>
          <t>2021-01-16</t>
        </is>
      </c>
      <c r="C88" t="inlineStr">
        <is>
          <t>21:44</t>
        </is>
      </c>
      <c r="D88" t="inlineStr">
        <is>
          <t>Hàng xóm, chúng nó đang chém nhau kàiiiiii</t>
        </is>
      </c>
      <c r="E88">
        <f>HYPERLINK("http://voz.vn/posts/6640202#post6640202", "http://voz.vn/posts/6640202#post6640202")</f>
        <v/>
      </c>
      <c r="F88" t="inlineStr">
        <is>
          <t>Lamphuong2019 said:.
			.
		.
	.
	.
		.
		.
			Nhà cũng có chút đất, mà khổ nỗi 3 anh em chã đứa nào tranh. Anh hai ở bên Vợ, anh 3 thì bên vợ muốn con họ được ra ở riêng. Mình gái út, ba mẹ mới đùa: chã nhẽ bắt rể? Mà khổ nỗi đất miền Trung nắng gió, người địa phương đã có mấy ai chịu  bám đất giữ làng  huống hồ gì là người nơi khác đến xứ mình làm rể. Nghĩ nó chán! .
.
		.
		Click to expand...
	.
.
đăng kí chạn này nha fence.
	.
.
	.
	.
		.
		.
.
.
.
		.
		.
	.
.
.
	.
		.
.
.
.
	.
.
.
.
	.
.
	.
	.
		.
		.
.
.
.
		.
		.
	.
.
.
	.
		.
.
.
.
	.
.
.
.
.
Gửi từ HUAWEI LYA-L29 bằng vozFApp</t>
        </is>
      </c>
      <c r="G88" t="inlineStr">
        <is>
          <t>Trung tính</t>
        </is>
      </c>
      <c r="H88" t="n">
        <v>0</v>
      </c>
      <c r="I88" t="n">
        <v>0</v>
      </c>
      <c r="J88" t="n">
        <v>0</v>
      </c>
      <c r="K88" t="inlineStr">
        <is>
          <t>voz.vn</t>
        </is>
      </c>
      <c r="L88">
        <f>HYPERLINK("http://voz.vn", "http://voz.vn")</f>
        <v/>
      </c>
      <c r="M88" t="inlineStr">
        <is>
          <t>Diễn đàn</t>
        </is>
      </c>
      <c r="N88" t="n">
        <v>0</v>
      </c>
      <c r="O88" t="n">
        <v>0</v>
      </c>
      <c r="P88" t="n">
        <v>0</v>
      </c>
      <c r="Q88" t="inlineStr">
        <is>
          <t>HUAWEI_LYA-L29 , miền_Trung</t>
        </is>
      </c>
      <c r="R88" t="inlineStr"/>
    </row>
    <row r="89" ht="21" customHeight="1" s="6">
      <c r="A89" t="n">
        <v>87</v>
      </c>
      <c r="B89" t="inlineStr">
        <is>
          <t>2021-01-16</t>
        </is>
      </c>
      <c r="C89" t="inlineStr">
        <is>
          <t>21:41</t>
        </is>
      </c>
      <c r="D89" t="inlineStr">
        <is>
          <t>Ông Trump nợ các thành phố Mỹ 2 triệu USD</t>
        </is>
      </c>
      <c r="E89">
        <f>HYPERLINK("http://voz.vn/posts/6640160#post6640160", "http://voz.vn/posts/6640160#post6640160")</f>
        <v/>
      </c>
      <c r="F89" t="inlineStr">
        <is>
          <t>Sau khi rời Nhà Trắng, Tổng thống Donald Trump sẽ đối mặt với vô số vấn đề như phiên xử luận tội ở Thượng viện, các đơn kiện liên quan chuyện kinh doanh, và đặc biệt là khoản nợ 2 triệu USD.
.
Theo CTV News, số nợ này là kết quả của những hóa đơn chưa thanh toán từ năm 2016, bao gồm chi phí cho các cuộc vận động tranh cử, chi phí an ninh, khoản vay ngân hàng và các nguồn khác.
.
Link: https://vietnamnet.vn/vn/the-gioi/ong-trump-no-cac-thanh-pho-my-2-trieu-usd-706078.html.
.
Sent from HUAWEI YAL-L21 using vozFApp</t>
        </is>
      </c>
      <c r="G89" t="inlineStr">
        <is>
          <t>Trung tính</t>
        </is>
      </c>
      <c r="H89" t="n">
        <v>0</v>
      </c>
      <c r="I89" t="n">
        <v>0</v>
      </c>
      <c r="J89" t="n">
        <v>0</v>
      </c>
      <c r="K89" t="inlineStr">
        <is>
          <t>voz.vn</t>
        </is>
      </c>
      <c r="L89">
        <f>HYPERLINK("http://voz.vn", "http://voz.vn")</f>
        <v/>
      </c>
      <c r="M89" t="inlineStr">
        <is>
          <t>Diễn đàn</t>
        </is>
      </c>
      <c r="N89" t="n">
        <v>0</v>
      </c>
      <c r="O89" t="n">
        <v>0</v>
      </c>
      <c r="P89" t="n">
        <v>0</v>
      </c>
      <c r="Q89" t="inlineStr">
        <is>
          <t>CTV_News , Donald_Trump , Nhà_Trắng</t>
        </is>
      </c>
      <c r="R89" t="inlineStr"/>
    </row>
    <row r="90" ht="21" customHeight="1" s="6">
      <c r="A90" t="n">
        <v>88</v>
      </c>
      <c r="B90" t="inlineStr">
        <is>
          <t>2021-01-16</t>
        </is>
      </c>
      <c r="C90" t="inlineStr">
        <is>
          <t>21:33</t>
        </is>
      </c>
      <c r="D90" t="inlineStr">
        <is>
          <t>[TOÀN QUỐC] ĐG cục phát Wifi Huawei 4G E5576 hàng xài lướt còn mới tinh. Kết thúc 23h30 ngày 17/01/2021</t>
        </is>
      </c>
      <c r="E90">
        <f>HYPERLINK("http://www.handheld.com.vn/posts/4129871#post4129871", "http://www.handheld.com.vn/posts/4129871#post4129871")</f>
        <v/>
      </c>
      <c r="F90" t="inlineStr">
        <is>
          <t>ĐG cục phát Wifi Huawei 4G E5576 150Mbp hàng xài lướt còn mới tinh. Kết thúc 23h30 ngày 17/01/2021.
Thiết bị Wifi này cực nhẹ và thời trang tinh tế. Mấy ae công ty mình mua nhưng chỉ xài vài lần rồi công ty kéo dây mạng luôn. Kết nối được khá nhiều thiết bị.
https://tiki.vn/bo-phat-wifi-di-don...-hang-chinh-hang-p56697301.html?spid=57515981 (các bác tham khảo).
Em lên 2 MS cho các bác Bid.
- MS1: Cục phát Wifi Huawei 4G E5576 150Mbp.
- MS2: Cục phát Wifi Huawei 4G E5576 150Mbp.
* Giá khởi điểm MS1,MS2= 500k VND.
* GBN MS1, MS2 =700k VND.
* Bước giá 20k.
.
.
.
		.
			.
		.
		.
.
.
.
.
.
	.
.
.
		.
			.
		.
		.
.
.
.
.
.
	.
.
----------------------------------------------------------.
Các bác ở TPHCM có thể nhận hàng tại 15 đường 53, P Bình Trưng Tây, Q2.
Ở xa em sẽ ship COD.
Em Tài 0909776491</t>
        </is>
      </c>
      <c r="G90" t="inlineStr">
        <is>
          <t>Trung tính</t>
        </is>
      </c>
      <c r="H90" t="n">
        <v>0</v>
      </c>
      <c r="I90" t="n">
        <v>0</v>
      </c>
      <c r="J90" t="n">
        <v>0</v>
      </c>
      <c r="K90" t="inlineStr">
        <is>
          <t>handheld.com.vn</t>
        </is>
      </c>
      <c r="L90">
        <f>HYPERLINK("http://handheld.com.vn", "http://handheld.com.vn")</f>
        <v/>
      </c>
      <c r="M90" t="inlineStr">
        <is>
          <t>Diễn đàn</t>
        </is>
      </c>
      <c r="N90" t="n">
        <v>0</v>
      </c>
      <c r="O90" t="n">
        <v>446</v>
      </c>
      <c r="P90" t="n">
        <v>8</v>
      </c>
      <c r="Q90" t="inlineStr">
        <is>
          <t>VND , Wifi_Huawei , P_Bình_Trưng_Tây , TPHCM , Q2 , Wifi</t>
        </is>
      </c>
      <c r="R90" t="inlineStr"/>
    </row>
    <row r="91" ht="21" customHeight="1" s="6">
      <c r="A91" t="n">
        <v>89</v>
      </c>
      <c r="B91" t="inlineStr">
        <is>
          <t>2021-01-16</t>
        </is>
      </c>
      <c r="C91" t="inlineStr">
        <is>
          <t>20:42</t>
        </is>
      </c>
      <c r="D91" t="inlineStr">
        <is>
          <t>Tin Công Nghệ Thế Giới Di Động</t>
        </is>
      </c>
      <c r="E91">
        <f>HYPERLINK("http://www.facebook.com/3915810171797364", "http://www.facebook.com/3915810171797364")</f>
        <v/>
      </c>
      <c r="F91" t="inlineStr">
        <is>
          <t>Thế Giới Di Động TV premiered a video. Tối cuối tuần chil chil điểm vài tin công nghệ hot trong hôm nay nào!  1. Không phải là iPhone 13, Apple sẽ ra mắt iPhone 12s trong năm sau 2. LG Rollable sắp ra mắt với giá gần 60 triệu 3. Xiaomi trở thành "Huawei thứ hai" Đừng bỏ lỡ video nhe !!!... More</t>
        </is>
      </c>
      <c r="G91" t="inlineStr">
        <is>
          <t>Trung tính</t>
        </is>
      </c>
      <c r="J91" t="n">
        <v>0</v>
      </c>
      <c r="K91" t="inlineStr">
        <is>
          <t>facebook.com</t>
        </is>
      </c>
      <c r="L91">
        <f>HYPERLINK("http://www.facebook.com/214993791879039", "http://www.facebook.com/214993791879039")</f>
        <v/>
      </c>
      <c r="M91" t="inlineStr">
        <is>
          <t>Bài đăng fanpage</t>
        </is>
      </c>
      <c r="N91" t="n">
        <v>15851</v>
      </c>
      <c r="O91" t="n">
        <v>0</v>
      </c>
      <c r="P91" t="n">
        <v>3</v>
      </c>
      <c r="Q91" t="inlineStr">
        <is>
          <t>Huawei , iPhone_13 , Apple , LG_Rollable , Xiaomi</t>
        </is>
      </c>
      <c r="R91" t="inlineStr"/>
    </row>
    <row r="92" ht="21" customHeight="1" s="6">
      <c r="A92" t="n">
        <v>90</v>
      </c>
      <c r="B92" t="inlineStr">
        <is>
          <t>2021-01-16</t>
        </is>
      </c>
      <c r="C92" t="inlineStr">
        <is>
          <t>19:49</t>
        </is>
      </c>
      <c r="D92" t="inlineStr">
        <is>
          <t>thế giới di động (thegioididong.com)</t>
        </is>
      </c>
      <c r="E92">
        <f>HYPERLINK("http://www.facebook.com/3888549807858825", "http://www.facebook.com/3888549807858825")</f>
        <v/>
      </c>
      <c r="F92" t="inlineStr">
        <is>
          <t>HUAWEI WATCH GIẢM SỐC ĐẾN 1 TRIỆU  Giá chỉ từ 1,990,000đ  Trả góp 0% lãi suất tuỳ sản phẩm MUA NGAY  https://tgdd.vn/qzL4JxmH  Mua online giao nhanh miễn phí ship hoá đơn từ 500 ngàn  Tùy chọn thanh toán: quẹt thẻ hoặc trả tiền mặt.  Mang đến nhiều mẫu lựa, không mua không sao cả</t>
        </is>
      </c>
      <c r="G92" t="inlineStr">
        <is>
          <t>Trung tính</t>
        </is>
      </c>
      <c r="J92" t="n">
        <v>0</v>
      </c>
      <c r="K92" t="inlineStr">
        <is>
          <t>facebook.com</t>
        </is>
      </c>
      <c r="L92">
        <f>HYPERLINK("http://www.facebook.com/124707154243128", "http://www.facebook.com/124707154243128")</f>
        <v/>
      </c>
      <c r="M92" t="inlineStr">
        <is>
          <t>Bài đăng fanpage</t>
        </is>
      </c>
      <c r="N92" t="n">
        <v>0</v>
      </c>
      <c r="O92" t="n">
        <v>0</v>
      </c>
      <c r="P92" t="n">
        <v>1</v>
      </c>
      <c r="Q92" t="inlineStr">
        <is>
          <t>MUA_NGAY</t>
        </is>
      </c>
      <c r="R92" t="inlineStr"/>
    </row>
    <row r="93" ht="21" customHeight="1" s="6">
      <c r="A93" t="n">
        <v>91</v>
      </c>
      <c r="B93" t="inlineStr">
        <is>
          <t>2021-01-16</t>
        </is>
      </c>
      <c r="C93" t="inlineStr">
        <is>
          <t>19:24</t>
        </is>
      </c>
      <c r="D93" t="inlineStr">
        <is>
          <t>Sao ngoài Bắc giờ cũng xưng ba chứ không gọi là bố nhỉ ?</t>
        </is>
      </c>
      <c r="E93">
        <f>HYPERLINK("http://voz.vn/posts/6637959#post6637959", "http://voz.vn/posts/6637959#post6637959")</f>
        <v/>
      </c>
      <c r="F93" t="inlineStr">
        <is>
          <t>Cho BecGie said:.
			.
		.
	.
	.
		.
		.
			Trung này chắc Thanh Nghệ Tĩnh, chứ Bình Trị Thiên chả ai kêu bố bao giờ,khúc Đà Nẵng - Bình Thuận lại càng không gọi là bố trừ khi gốc Bắc.
.
Gửi từ Huawei Mate 20x bằng vozFApp.
		.
		Click to expand...
	.
Thằng bạn tôi dân quảng bình vẫn gọi bằng bố chứ ko phải ba. .
.
via theNEXTvoz for iPhone</t>
        </is>
      </c>
      <c r="G93" t="inlineStr">
        <is>
          <t>Trung tính</t>
        </is>
      </c>
      <c r="H93" t="n">
        <v>0</v>
      </c>
      <c r="I93" t="n">
        <v>0</v>
      </c>
      <c r="J93" t="n">
        <v>0</v>
      </c>
      <c r="K93" t="inlineStr">
        <is>
          <t>voz.vn</t>
        </is>
      </c>
      <c r="L93">
        <f>HYPERLINK("http://voz.vn", "http://voz.vn")</f>
        <v/>
      </c>
      <c r="M93" t="inlineStr">
        <is>
          <t>Diễn đàn</t>
        </is>
      </c>
      <c r="N93" t="n">
        <v>0</v>
      </c>
      <c r="O93" t="n">
        <v>0</v>
      </c>
      <c r="P93" t="n">
        <v>0</v>
      </c>
      <c r="Q93" t="inlineStr">
        <is>
          <t>Huawei_Mate , Đà_Nẵng , Bình_Thuận , Bình_Trị_Thiên , Thanh_Nghệ_Tĩnh</t>
        </is>
      </c>
      <c r="R93" t="inlineStr"/>
    </row>
    <row r="94" ht="21" customHeight="1" s="6">
      <c r="A94" t="n">
        <v>92</v>
      </c>
      <c r="B94" t="inlineStr">
        <is>
          <t>2021-01-16</t>
        </is>
      </c>
      <c r="C94" t="inlineStr">
        <is>
          <t>18:14</t>
        </is>
      </c>
      <c r="D94" t="inlineStr">
        <is>
          <t>KimMobile.com</t>
        </is>
      </c>
      <c r="E94">
        <f>HYPERLINK("http://www.facebook.com/2847565032157284", "http://www.facebook.com/2847565032157284")</f>
        <v/>
      </c>
      <c r="F94" t="inlineStr">
        <is>
          <t>Xả kho thanh lý 2 bộ Honor Magic 2 Full box nguyên seal ạ! Sẵn 2 màu Đen, Đỏ ạ! https://www.kimmobile.com/san-p…/huawei-honor-magic-2-id5426 #Ban #Giaoluu #magic2 #honor http://kimmobile.com https://www.facebook.com/kimmobilecom/ Hotline: 0971475555 - 0925763333... More</t>
        </is>
      </c>
      <c r="G94" t="inlineStr">
        <is>
          <t>Trung tính</t>
        </is>
      </c>
      <c r="J94" t="n">
        <v>0</v>
      </c>
      <c r="K94" t="inlineStr">
        <is>
          <t>facebook.com</t>
        </is>
      </c>
      <c r="L94">
        <f>HYPERLINK("http://www.facebook.com/1587535091493624", "http://www.facebook.com/1587535091493624")</f>
        <v/>
      </c>
      <c r="M94" t="inlineStr">
        <is>
          <t>Bài đăng fanpage</t>
        </is>
      </c>
      <c r="N94" t="n">
        <v>4849</v>
      </c>
      <c r="O94" t="n">
        <v>0</v>
      </c>
      <c r="P94" t="n">
        <v>1</v>
      </c>
      <c r="Q94" t="inlineStr"/>
      <c r="R94" t="inlineStr"/>
    </row>
    <row r="95" ht="21" customHeight="1" s="6">
      <c r="A95" t="n">
        <v>93</v>
      </c>
      <c r="B95" t="inlineStr">
        <is>
          <t>2021-01-16</t>
        </is>
      </c>
      <c r="C95" t="inlineStr">
        <is>
          <t>18:06</t>
        </is>
      </c>
      <c r="D95" t="inlineStr">
        <is>
          <t>Baby Shark 7,6 tỷ view đứng top 1 thế giới nhưng lại có bí mật về bản quyền ít ai biết, đến nay vẫn chưa thể phán xử</t>
        </is>
      </c>
      <c r="E95">
        <f>HYPERLINK("http://voz.vn/posts/6636720#post6636720", "http://voz.vn/posts/6636720#post6636720")</f>
        <v/>
      </c>
      <c r="F95" t="inlineStr">
        <is>
          <t>Nhóc nhà tôi trước cũng  thích nghe bài này, h thì chuyển sang nghe mấy bài của Trúc Nhân với bài Để Mị nói cho mà nghe. .
.
Sent from HUAWEI HMA-L29 via nextVOZ</t>
        </is>
      </c>
      <c r="G95" t="inlineStr">
        <is>
          <t>Trung tính</t>
        </is>
      </c>
      <c r="H95" t="n">
        <v>0</v>
      </c>
      <c r="I95" t="n">
        <v>0</v>
      </c>
      <c r="J95" t="n">
        <v>0</v>
      </c>
      <c r="K95" t="inlineStr">
        <is>
          <t>voz.vn</t>
        </is>
      </c>
      <c r="L95">
        <f>HYPERLINK("http://voz.vn", "http://voz.vn")</f>
        <v/>
      </c>
      <c r="M95" t="inlineStr">
        <is>
          <t>Diễn đàn</t>
        </is>
      </c>
      <c r="N95" t="n">
        <v>0</v>
      </c>
      <c r="O95" t="n">
        <v>0</v>
      </c>
      <c r="P95" t="n">
        <v>0</v>
      </c>
      <c r="Q95" t="inlineStr">
        <is>
          <t>Trúc_Nhân , Để_Mị</t>
        </is>
      </c>
      <c r="R95" t="inlineStr"/>
    </row>
    <row r="96" ht="21" customHeight="1" s="6">
      <c r="A96" t="n">
        <v>94</v>
      </c>
      <c r="B96" t="inlineStr">
        <is>
          <t>2021-01-16</t>
        </is>
      </c>
      <c r="C96" t="inlineStr">
        <is>
          <t>17:56</t>
        </is>
      </c>
      <c r="D96" t="inlineStr">
        <is>
          <t>Vụ tàu lượn siêu tốc văng khỏi đường ray:  Toa đầu hỏng, em xuống toa cuối thì gặp nạn</t>
        </is>
      </c>
      <c r="E96">
        <f>HYPERLINK("http://voz.vn/posts/6636572#post6636572", "http://voz.vn/posts/6636572#post6636572")</f>
        <v/>
      </c>
      <c r="F96" t="inlineStr">
        <is>
          <t>fruz said:.
			.
		.
	.
	.
		.
		.
			Tôi chơi boomerang ở Suối Tiên thôi mà tim đập chân run rồi, mấy trò tàu lượn này xin kiếu, không tin tưởng VN lắm .
		.
		Click to expand...
	.
.
Ở thành phố lớn không nói, ra chỗ rừng rú ở phú thọ thì cho tiền tôi cũng không lên.
.
Sent from HUAWEI COR-L29 using vozFApp</t>
        </is>
      </c>
      <c r="G96" t="inlineStr">
        <is>
          <t>Trung tính</t>
        </is>
      </c>
      <c r="H96" t="n">
        <v>0</v>
      </c>
      <c r="I96" t="n">
        <v>0</v>
      </c>
      <c r="J96" t="n">
        <v>0</v>
      </c>
      <c r="K96" t="inlineStr">
        <is>
          <t>voz.vn</t>
        </is>
      </c>
      <c r="L96">
        <f>HYPERLINK("http://voz.vn", "http://voz.vn")</f>
        <v/>
      </c>
      <c r="M96" t="inlineStr">
        <is>
          <t>Diễn đàn</t>
        </is>
      </c>
      <c r="N96" t="n">
        <v>0</v>
      </c>
      <c r="O96" t="n">
        <v>0</v>
      </c>
      <c r="P96" t="n">
        <v>0</v>
      </c>
      <c r="Q96" t="inlineStr">
        <is>
          <t>Suối_Tiên , VN</t>
        </is>
      </c>
      <c r="R96" t="inlineStr"/>
    </row>
    <row r="97" ht="21" customHeight="1" s="6">
      <c r="A97" t="n">
        <v>95</v>
      </c>
      <c r="B97" t="inlineStr">
        <is>
          <t>2021-01-16</t>
        </is>
      </c>
      <c r="C97" t="inlineStr">
        <is>
          <t>17:41</t>
        </is>
      </c>
      <c r="D97" t="inlineStr">
        <is>
          <t>Màn  lột xác  khó tin của nhà cũ trong hẻm ở Sài Gòn với 850 triệu đồng</t>
        </is>
      </c>
      <c r="E97">
        <f>HYPERLINK("http://voz.vn/posts/6636372#post6636372", "http://voz.vn/posts/6636372#post6636372")</f>
        <v/>
      </c>
      <c r="F97" t="inlineStr">
        <is>
          <t>Bài này t nhớ đã đọc trên này 1 lần rồi mà .
.
Sent from HUAWEI INE-LX2 via nextVOZ</t>
        </is>
      </c>
      <c r="G97" t="inlineStr">
        <is>
          <t>Trung tính</t>
        </is>
      </c>
      <c r="H97" t="n">
        <v>0</v>
      </c>
      <c r="I97" t="n">
        <v>0</v>
      </c>
      <c r="J97" t="n">
        <v>0</v>
      </c>
      <c r="K97" t="inlineStr">
        <is>
          <t>voz.vn</t>
        </is>
      </c>
      <c r="L97">
        <f>HYPERLINK("http://voz.vn", "http://voz.vn")</f>
        <v/>
      </c>
      <c r="M97" t="inlineStr">
        <is>
          <t>Diễn đàn</t>
        </is>
      </c>
      <c r="N97" t="n">
        <v>0</v>
      </c>
      <c r="O97" t="n">
        <v>0</v>
      </c>
      <c r="P97" t="n">
        <v>0</v>
      </c>
      <c r="Q97" t="inlineStr"/>
      <c r="R97" t="inlineStr"/>
    </row>
    <row r="98" ht="21" customHeight="1" s="6">
      <c r="A98" t="n">
        <v>96</v>
      </c>
      <c r="B98" t="inlineStr">
        <is>
          <t>2021-01-16</t>
        </is>
      </c>
      <c r="C98" t="inlineStr">
        <is>
          <t>17:33</t>
        </is>
      </c>
      <c r="D98" t="inlineStr">
        <is>
          <t>Ngân hàng Thụy Sĩ: Giá Bitcoin có thể giảm xuống bằng 0</t>
        </is>
      </c>
      <c r="E98">
        <f>HYPERLINK("http://voz.vn/posts/6636255#post6636255", "http://voz.vn/posts/6636255#post6636255")</f>
        <v/>
      </c>
      <c r="F98" t="inlineStr">
        <is>
          <t>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t>
        </is>
      </c>
      <c r="G98" t="inlineStr">
        <is>
          <t>Trung tính</t>
        </is>
      </c>
      <c r="H98" t="n">
        <v>0</v>
      </c>
      <c r="I98" t="n">
        <v>0</v>
      </c>
      <c r="J98" t="n">
        <v>0</v>
      </c>
      <c r="K98" t="inlineStr">
        <is>
          <t>voz.vn</t>
        </is>
      </c>
      <c r="L98">
        <f>HYPERLINK("http://voz.vn", "http://voz.vn")</f>
        <v/>
      </c>
      <c r="M98" t="inlineStr">
        <is>
          <t>Diễn đàn</t>
        </is>
      </c>
      <c r="N98" t="n">
        <v>0</v>
      </c>
      <c r="O98" t="n">
        <v>0</v>
      </c>
      <c r="P98" t="n">
        <v>0</v>
      </c>
      <c r="Q98" t="inlineStr"/>
      <c r="R98" t="inlineStr"/>
    </row>
    <row r="99" ht="21" customHeight="1" s="6">
      <c r="A99" t="n">
        <v>97</v>
      </c>
      <c r="B99" t="inlineStr">
        <is>
          <t>2021-01-16</t>
        </is>
      </c>
      <c r="C99" t="inlineStr">
        <is>
          <t>17:23</t>
        </is>
      </c>
      <c r="D99" t="inlineStr">
        <is>
          <t>tin tức CES21: Cuối cùng trào lưu laptop màn 16:9 đã chấm dứt</t>
        </is>
      </c>
      <c r="E99">
        <f>HYPERLINK("http://voz.vn/posts/6636124#post6636124", "http://voz.vn/posts/6636124#post6636124")</f>
        <v/>
      </c>
      <c r="F99" t="inlineStr">
        <is>
          <t>Năm nay ces đúng là có nhiều con lap khá hay. Cơ mà bài đầu chán vãi, không giới thiệu dc con nào tử tế. Cái hp spectre 14 nó ra lâu rồi có phải trong ces đâu.
.
Sent from HUAWEI COR-L29 using vozFApp</t>
        </is>
      </c>
      <c r="G99" t="inlineStr">
        <is>
          <t>Trung tính</t>
        </is>
      </c>
      <c r="H99" t="n">
        <v>0</v>
      </c>
      <c r="I99" t="n">
        <v>0</v>
      </c>
      <c r="J99" t="n">
        <v>0</v>
      </c>
      <c r="K99" t="inlineStr">
        <is>
          <t>voz.vn</t>
        </is>
      </c>
      <c r="L99">
        <f>HYPERLINK("http://voz.vn", "http://voz.vn")</f>
        <v/>
      </c>
      <c r="M99" t="inlineStr">
        <is>
          <t>Diễn đàn</t>
        </is>
      </c>
      <c r="N99" t="n">
        <v>0</v>
      </c>
      <c r="O99" t="n">
        <v>0</v>
      </c>
      <c r="P99" t="n">
        <v>0</v>
      </c>
      <c r="Q99" t="inlineStr"/>
      <c r="R99" t="inlineStr"/>
    </row>
    <row r="100" ht="21" customHeight="1" s="6">
      <c r="A100" t="n">
        <v>98</v>
      </c>
      <c r="B100" t="inlineStr">
        <is>
          <t>2021-01-16</t>
        </is>
      </c>
      <c r="C100" t="inlineStr">
        <is>
          <t>17:12</t>
        </is>
      </c>
      <c r="D100" t="inlineStr">
        <is>
          <t>thảo luận Tất cả các vấn đề mạng FPT, Viettel, VNPT ném hết vào đây - Lập thread ngoài xóa, ăn warn!</t>
        </is>
      </c>
      <c r="E100">
        <f>HYPERLINK("http://voz.vn/posts/6635968#post6635968", "http://voz.vn/posts/6635968#post6635968")</f>
        <v/>
      </c>
      <c r="F100" t="inlineStr">
        <is>
          <t>hetien said:.
			.
		.
	.
	.
		.
		.
			Bridge trên tổng đài, thợ đến lắp rồi nhắn tin tài khoản xóa vlan 35 + bridge port 1.
.
Gửi từ Samsung SM-N920C bằng vozFApp.
		.
		Click to expand...
	.
Ông già dùng viettel modem dasan H646EW.  Chuyển bridge trên modem, lấy con archer C60 V3 up openwrt quay PPPoE, hôm bữa log vô lại modem thấy nó đổ lại cấu hình, nhưng kì lạ là vẫn có mạng bình thường.
Vẫn báo quay PPPoE trên C60, và vẫn nhận cấu hình DHCP từ modem. Chỉ nối một dây Lan từ port 1 modem sang WAN trên router.
Định thay con C60 bằng Huawei AX3 pro mà không biết bridge có được không vì sợ  nó lại đổ cấu hình.</t>
        </is>
      </c>
      <c r="G100" t="inlineStr">
        <is>
          <t>Trung tính</t>
        </is>
      </c>
      <c r="H100" t="n">
        <v>0</v>
      </c>
      <c r="I100" t="n">
        <v>0</v>
      </c>
      <c r="J100" t="n">
        <v>0</v>
      </c>
      <c r="K100" t="inlineStr">
        <is>
          <t>voz.vn</t>
        </is>
      </c>
      <c r="L100">
        <f>HYPERLINK("http://voz.vn", "http://voz.vn")</f>
        <v/>
      </c>
      <c r="M100" t="inlineStr">
        <is>
          <t>Diễn đàn</t>
        </is>
      </c>
      <c r="N100" t="n">
        <v>0</v>
      </c>
      <c r="O100" t="n">
        <v>0</v>
      </c>
      <c r="P100" t="n">
        <v>0</v>
      </c>
      <c r="Q100" t="inlineStr">
        <is>
          <t>Samsung_SM-N920C , Huawei_AX3 , DHCP , C60 , PPPoE , WAN</t>
        </is>
      </c>
      <c r="R100" t="inlineStr"/>
    </row>
    <row r="101" ht="21" customHeight="1" s="6">
      <c r="A101" t="n">
        <v>99</v>
      </c>
      <c r="B101" t="inlineStr">
        <is>
          <t>2021-01-16</t>
        </is>
      </c>
      <c r="C101" t="inlineStr">
        <is>
          <t>17:02</t>
        </is>
      </c>
      <c r="D101" t="inlineStr">
        <is>
          <t>Phuoc Nguyen</t>
        </is>
      </c>
      <c r="E101">
        <f>HYPERLINK("http://www.facebook.com/3764771380228610", "http://www.facebook.com/3764771380228610")</f>
        <v/>
      </c>
      <c r="F101" t="inlineStr">
        <is>
          <t>Phuoc Nguyen &gt; ‎Điện Năng Lượng Mặt Trời Việt Nam Em hỏi tí ạ. Hệ 5kw pin cana inveter huawei nó thường xuyên bị rớt là lỗi gì ạ. Em cảm ơn ạ</t>
        </is>
      </c>
      <c r="G101" t="inlineStr">
        <is>
          <t>Tiêu cực</t>
        </is>
      </c>
      <c r="H101" t="n">
        <v>0</v>
      </c>
      <c r="I101" t="n">
        <v>1</v>
      </c>
      <c r="J101" t="n">
        <v>0</v>
      </c>
      <c r="K101" t="inlineStr">
        <is>
          <t>facebook.com</t>
        </is>
      </c>
      <c r="L101">
        <f>HYPERLINK("http://www.facebook.com/100010358853142", "http://www.facebook.com/100010358853142")</f>
        <v/>
      </c>
      <c r="M101" t="inlineStr">
        <is>
          <t>Bài đăng nhóm</t>
        </is>
      </c>
      <c r="N101" t="n">
        <v>0</v>
      </c>
      <c r="O101" t="n">
        <v>0</v>
      </c>
      <c r="P101" t="n">
        <v>2</v>
      </c>
      <c r="Q101" t="inlineStr">
        <is>
          <t>Phuoc_Nguyen</t>
        </is>
      </c>
      <c r="R101" t="inlineStr"/>
    </row>
    <row r="102" ht="21" customHeight="1" s="6">
      <c r="A102" t="n">
        <v>100</v>
      </c>
      <c r="B102" t="inlineStr">
        <is>
          <t>2021-01-16</t>
        </is>
      </c>
      <c r="C102" t="inlineStr">
        <is>
          <t>16:36</t>
        </is>
      </c>
      <c r="D102" t="inlineStr">
        <is>
          <t>thảo luận Nên mua điện thoại nào tầm 13 củ đổ lại mấy thím.</t>
        </is>
      </c>
      <c r="E102">
        <f>HYPERLINK("http://voz.vn/posts/6635451#post6635451", "http://voz.vn/posts/6635451#post6635451")</f>
        <v/>
      </c>
      <c r="F102" t="inlineStr">
        <is>
          <t>Huawei p30 pro</t>
        </is>
      </c>
      <c r="G102" t="inlineStr">
        <is>
          <t>Trung tính</t>
        </is>
      </c>
      <c r="H102" t="n">
        <v>0</v>
      </c>
      <c r="I102" t="n">
        <v>0</v>
      </c>
      <c r="J102" t="n">
        <v>0</v>
      </c>
      <c r="K102" t="inlineStr">
        <is>
          <t>voz.vn</t>
        </is>
      </c>
      <c r="L102">
        <f>HYPERLINK("http://voz.vn", "http://voz.vn")</f>
        <v/>
      </c>
      <c r="M102" t="inlineStr">
        <is>
          <t>Diễn đàn</t>
        </is>
      </c>
      <c r="N102" t="n">
        <v>0</v>
      </c>
      <c r="O102" t="n">
        <v>0</v>
      </c>
      <c r="P102" t="n">
        <v>0</v>
      </c>
      <c r="Q102" t="inlineStr">
        <is>
          <t>Huawei</t>
        </is>
      </c>
      <c r="R102" t="inlineStr"/>
    </row>
    <row r="103" ht="21" customHeight="1" s="6">
      <c r="A103" t="n">
        <v>101</v>
      </c>
      <c r="B103" t="inlineStr">
        <is>
          <t>2021-01-16</t>
        </is>
      </c>
      <c r="C103" t="inlineStr">
        <is>
          <t>16:14</t>
        </is>
      </c>
      <c r="D103" t="inlineStr">
        <is>
          <t>KimMobile.com</t>
        </is>
      </c>
      <c r="E103">
        <f>HYPERLINK("http://www.facebook.com/2847500658830388", "http://www.facebook.com/2847500658830388")</f>
        <v/>
      </c>
      <c r="F103" t="inlineStr">
        <is>
          <t>Siêu phầm trong tầm giá 10 triệu đồng!!!! Huawei Mate 30 6/128 full box xách tay Nội Địa hình thức 99% Giá cho em nó: 9.990k bảo hành 3 tháng bao test 10 ngày! Tặng dán màn chính hãng gor! #huawei #mate30 #bán #giaolưu #hànội https://www.facebook.com/kimmobilecom/ Hotline: 0971475555 - 0925763333... More</t>
        </is>
      </c>
      <c r="G103" t="inlineStr">
        <is>
          <t>Tiêu cực</t>
        </is>
      </c>
      <c r="J103" t="n">
        <v>0</v>
      </c>
      <c r="K103" t="inlineStr">
        <is>
          <t>facebook.com</t>
        </is>
      </c>
      <c r="L103">
        <f>HYPERLINK("http://www.facebook.com/1587535091493624", "http://www.facebook.com/1587535091493624")</f>
        <v/>
      </c>
      <c r="M103" t="inlineStr">
        <is>
          <t>Bài đăng fanpage</t>
        </is>
      </c>
      <c r="N103" t="n">
        <v>4849</v>
      </c>
      <c r="O103" t="n">
        <v>0</v>
      </c>
      <c r="P103" t="n">
        <v>1</v>
      </c>
      <c r="Q103" t="inlineStr">
        <is>
          <t>Huawei_Mate</t>
        </is>
      </c>
      <c r="R103" t="inlineStr"/>
    </row>
    <row r="104" ht="21" customHeight="1" s="6">
      <c r="A104" t="n">
        <v>102</v>
      </c>
      <c r="B104" t="inlineStr">
        <is>
          <t>2021-01-16</t>
        </is>
      </c>
      <c r="C104" t="inlineStr">
        <is>
          <t>15:48</t>
        </is>
      </c>
      <c r="D104" t="inlineStr">
        <is>
          <t>tin tức Samsung ra mắt Galaxy S21 Ultra 5G với chip Exynos 2100 và camera được nâng cấp</t>
        </is>
      </c>
      <c r="E104">
        <f>HYPERLINK("http://voz.vn/posts/6634846#post6634846", "http://voz.vn/posts/6634846#post6634846")</f>
        <v/>
      </c>
      <c r="F104" t="inlineStr">
        <is>
          <t>zajqn2 said:.
			.
		.
	.
	.
		.
		.
			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
		.
		Click to expand...
	.
.
Chưa thấy 5nm Samsung thôi, 5nm TSMC vẫn ngon lành, Kirin 9000 dùng A77 sản xuất trên 5nm TSMC.
.
Exynos 2100 5nm EUV, SD888 5nm.</t>
        </is>
      </c>
      <c r="G104" t="inlineStr">
        <is>
          <t>Trung tính</t>
        </is>
      </c>
      <c r="H104" t="n">
        <v>0</v>
      </c>
      <c r="I104" t="n">
        <v>0</v>
      </c>
      <c r="J104" t="n">
        <v>0</v>
      </c>
      <c r="K104" t="inlineStr">
        <is>
          <t>voz.vn</t>
        </is>
      </c>
      <c r="L104">
        <f>HYPERLINK("http://voz.vn", "http://voz.vn")</f>
        <v/>
      </c>
      <c r="M104" t="inlineStr">
        <is>
          <t>Diễn đàn</t>
        </is>
      </c>
      <c r="N104" t="n">
        <v>0</v>
      </c>
      <c r="O104" t="n">
        <v>0</v>
      </c>
      <c r="P104" t="n">
        <v>0</v>
      </c>
      <c r="Q104" t="inlineStr">
        <is>
          <t>vozFApp , HUAWEI_P40_Pro , Samsung , Exynos_2100_5nm_EUV , Kirin_9000 , TSMC , Kirin_9000E</t>
        </is>
      </c>
      <c r="R104" t="inlineStr"/>
    </row>
    <row r="105" ht="21" customHeight="1" s="6">
      <c r="A105" t="n">
        <v>103</v>
      </c>
      <c r="B105" t="inlineStr">
        <is>
          <t>2021-01-16</t>
        </is>
      </c>
      <c r="C105" t="inlineStr">
        <is>
          <t>15:40</t>
        </is>
      </c>
      <c r="D105" t="inlineStr">
        <is>
          <t>tin tức Samsung ra mắt Galaxy S21 Ultra 5G với chip Exynos 2100 và camera được nâng cấp</t>
        </is>
      </c>
      <c r="E105">
        <f>HYPERLINK("http://voz.vn/posts/6634709#post6634709", "http://voz.vn/posts/6634709#post6634709")</f>
        <v/>
      </c>
      <c r="F105" t="inlineStr">
        <is>
          <t>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t>
        </is>
      </c>
      <c r="G105" t="inlineStr">
        <is>
          <t>Tích cực</t>
        </is>
      </c>
      <c r="H105" t="n">
        <v>0</v>
      </c>
      <c r="I105" t="n">
        <v>0</v>
      </c>
      <c r="J105" t="n">
        <v>0</v>
      </c>
      <c r="K105" t="inlineStr">
        <is>
          <t>voz.vn</t>
        </is>
      </c>
      <c r="L105">
        <f>HYPERLINK("http://voz.vn", "http://voz.vn")</f>
        <v/>
      </c>
      <c r="M105" t="inlineStr">
        <is>
          <t>Diễn đàn</t>
        </is>
      </c>
      <c r="N105" t="n">
        <v>0</v>
      </c>
      <c r="O105" t="n">
        <v>0</v>
      </c>
      <c r="P105" t="n">
        <v>0</v>
      </c>
      <c r="Q105" t="inlineStr">
        <is>
          <t>HUAWEI_P40_Pro , Kirin_9000E</t>
        </is>
      </c>
      <c r="R105" t="inlineStr"/>
    </row>
    <row r="106" ht="21" customHeight="1" s="6">
      <c r="A106" t="n">
        <v>104</v>
      </c>
      <c r="B106" t="inlineStr">
        <is>
          <t>2021-01-16</t>
        </is>
      </c>
      <c r="C106" t="inlineStr">
        <is>
          <t>15:36</t>
        </is>
      </c>
      <c r="D106" t="inlineStr">
        <is>
          <t>DGW -Hành trình 3 chữ số trên đôi hài vạn dặm</t>
        </is>
      </c>
      <c r="E106">
        <f>HYPERLINK("http://f319.com/posts/35754153#post35754153", "http://f319.com/posts/35754153#post35754153")</f>
        <v/>
      </c>
      <c r="F106" t="inlineStr">
        <is>
          <t>tiep259 đã viết:.
				.
					↑.
				.
			.
		.
		ảnh hưởng của thằng xiaomi trên đất mỹ thôi, nó không bị cấm vận mua chip như huawei. Mà không làm ăn đc trên đất mỹ thì lại phải tập chung cho các thị trường khác.Xem tất cả.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t>
        </is>
      </c>
      <c r="G106" t="inlineStr">
        <is>
          <t>Trung tính</t>
        </is>
      </c>
      <c r="H106" t="n">
        <v>0</v>
      </c>
      <c r="I106" t="n">
        <v>0</v>
      </c>
      <c r="J106" t="n">
        <v>0</v>
      </c>
      <c r="K106" t="inlineStr">
        <is>
          <t>f319.com</t>
        </is>
      </c>
      <c r="L106">
        <f>HYPERLINK("http://f319.com", "http://f319.com")</f>
        <v/>
      </c>
      <c r="M106" t="inlineStr">
        <is>
          <t>Diễn đàn</t>
        </is>
      </c>
      <c r="N106" t="n">
        <v>0</v>
      </c>
      <c r="O106" t="n">
        <v>312</v>
      </c>
      <c r="P106" t="n">
        <v>7</v>
      </c>
      <c r="Q106" t="inlineStr">
        <is>
          <t>Xiaomi , Huawei</t>
        </is>
      </c>
      <c r="R106" t="inlineStr"/>
    </row>
    <row r="107" ht="21" customHeight="1" s="6">
      <c r="A107" t="n">
        <v>105</v>
      </c>
      <c r="B107" t="inlineStr">
        <is>
          <t>2021-01-16</t>
        </is>
      </c>
      <c r="C107" t="inlineStr">
        <is>
          <t>15:14</t>
        </is>
      </c>
      <c r="D107" t="inlineStr">
        <is>
          <t>KimMobile.com</t>
        </is>
      </c>
      <c r="E107">
        <f>HYPERLINK("http://www.facebook.com/2847473258833128", "http://www.facebook.com/2847473258833128")</f>
        <v/>
      </c>
      <c r="F107" t="inlineStr">
        <is>
          <t>Huawei P40 fullbox đẹp 99.9% anh em ơi! Giá: 9.490k (Máy bảo hành hãng dài, phụ kiện theo box chưa sử dụng) http://kimmobile.com/san-pham/huawei-p40-id5440 #huawei #p40 #bán #giaolưu #hànội https://www.facebook.com/kimmobilecom/ Hotline: 0971475555 - 0925763333  Địa chỉ: Số 1 ngách 5 ngõ 76... More</t>
        </is>
      </c>
      <c r="G107" t="inlineStr">
        <is>
          <t>Trung tính</t>
        </is>
      </c>
      <c r="J107" t="n">
        <v>0</v>
      </c>
      <c r="K107" t="inlineStr">
        <is>
          <t>facebook.com</t>
        </is>
      </c>
      <c r="L107">
        <f>HYPERLINK("http://www.facebook.com/1587535091493624", "http://www.facebook.com/1587535091493624")</f>
        <v/>
      </c>
      <c r="M107" t="inlineStr">
        <is>
          <t>Bài đăng fanpage</t>
        </is>
      </c>
      <c r="N107" t="n">
        <v>4849</v>
      </c>
      <c r="O107" t="n">
        <v>0</v>
      </c>
      <c r="P107" t="n">
        <v>1</v>
      </c>
      <c r="Q107" t="inlineStr">
        <is>
          <t>Huawei</t>
        </is>
      </c>
      <c r="R107" t="inlineStr"/>
    </row>
    <row r="108" ht="21" customHeight="1" s="6">
      <c r="A108" t="n">
        <v>106</v>
      </c>
      <c r="B108" t="inlineStr">
        <is>
          <t>2021-01-16</t>
        </is>
      </c>
      <c r="C108" t="inlineStr">
        <is>
          <t>15:07</t>
        </is>
      </c>
      <c r="D108" t="inlineStr">
        <is>
          <t>Chuyện chưa từng có, ô tô Tàu về Việt Nam cháy hàng</t>
        </is>
      </c>
      <c r="E108">
        <f>HYPERLINK("http://voz.vn/posts/6634274#post6634274", "http://voz.vn/posts/6634274#post6634274")</f>
        <v/>
      </c>
      <c r="F108" t="inlineStr">
        <is>
          <t>Chả lẽ ô tô TQ mà ko bằng dc a V .
.
.
Sent from HUAWEI YAL-L21 using vozFApp</t>
        </is>
      </c>
      <c r="G108" t="inlineStr">
        <is>
          <t>Trung tính</t>
        </is>
      </c>
      <c r="H108" t="n">
        <v>0</v>
      </c>
      <c r="I108" t="n">
        <v>0</v>
      </c>
      <c r="J108" t="n">
        <v>0</v>
      </c>
      <c r="K108" t="inlineStr">
        <is>
          <t>voz.vn</t>
        </is>
      </c>
      <c r="L108">
        <f>HYPERLINK("http://voz.vn", "http://voz.vn")</f>
        <v/>
      </c>
      <c r="M108" t="inlineStr">
        <is>
          <t>Diễn đàn</t>
        </is>
      </c>
      <c r="N108" t="n">
        <v>0</v>
      </c>
      <c r="O108" t="n">
        <v>0</v>
      </c>
      <c r="P108" t="n">
        <v>0</v>
      </c>
      <c r="Q108" t="inlineStr">
        <is>
          <t>TQ</t>
        </is>
      </c>
      <c r="R108" t="inlineStr"/>
    </row>
    <row r="109" ht="21" customHeight="1" s="6">
      <c r="A109" t="n">
        <v>107</v>
      </c>
      <c r="B109" t="inlineStr">
        <is>
          <t>2021-01-16</t>
        </is>
      </c>
      <c r="C109" t="inlineStr">
        <is>
          <t>15:04</t>
        </is>
      </c>
      <c r="D109" t="inlineStr">
        <is>
          <t>thảo luận Tầm 7m có nên mua mate20 pro không các bác.</t>
        </is>
      </c>
      <c r="E109">
        <f>HYPERLINK("http://voz.vn/posts/6634232#post6634232", "http://voz.vn/posts/6634232#post6634232")</f>
        <v/>
      </c>
      <c r="F109" t="inlineStr">
        <is>
          <t>Mr.Dr said:.
			.
		.
	.
	.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
		.
		Click to expand...
	.
Hội hw buôn bán khá ổn, ít thấy bốc phốt. Nên đến tận nơi check kĩ cái màn. Pin thì 1 ngày dư sức ko game. Ý mình nói nó pin lớn nhưng màn 2k nên đừng hi vọng quá.
Còn camera thì mình thấy bt so với flagship cùng đời, dĩ nhiên ăn chặt đám trung cấp bây giờ. Mà con này cập nhật phần mềm nhiều khi làm máy chụp tệ hơn.</t>
        </is>
      </c>
      <c r="G109" t="inlineStr">
        <is>
          <t>Trung tính</t>
        </is>
      </c>
      <c r="H109" t="n">
        <v>0</v>
      </c>
      <c r="I109" t="n">
        <v>0</v>
      </c>
      <c r="J109" t="n">
        <v>0</v>
      </c>
      <c r="K109" t="inlineStr">
        <is>
          <t>voz.vn</t>
        </is>
      </c>
      <c r="L109">
        <f>HYPERLINK("http://voz.vn", "http://voz.vn")</f>
        <v/>
      </c>
      <c r="M109" t="inlineStr">
        <is>
          <t>Diễn đàn</t>
        </is>
      </c>
      <c r="N109" t="n">
        <v>0</v>
      </c>
      <c r="O109" t="n">
        <v>0</v>
      </c>
      <c r="P109" t="n">
        <v>0</v>
      </c>
      <c r="Q109" t="inlineStr"/>
      <c r="R109" t="inlineStr"/>
    </row>
    <row r="110" ht="21" customHeight="1" s="6">
      <c r="A110" t="n">
        <v>108</v>
      </c>
      <c r="B110" t="inlineStr">
        <is>
          <t>2021-01-16</t>
        </is>
      </c>
      <c r="C110" t="inlineStr">
        <is>
          <t>14:35</t>
        </is>
      </c>
      <c r="D110" t="inlineStr">
        <is>
          <t>[HÀ NỘI] Huawei Mate 20 Pro chính hãng 2 sim xấu</t>
        </is>
      </c>
      <c r="E110">
        <f>HYPERLINK("http://www.handheld.com.vn/posts/4129777#post4129777", "http://www.handheld.com.vn/posts/4129777#post4129777")</f>
        <v/>
      </c>
      <c r="F110" t="inlineStr">
        <is>
          <t>Huawei Mate 20 pro chính hãng 2 sim xấu.
Máy chính hãng 2 sim 6/128Gb, kirin 980 mượt mà.
Màn cong dpg 2K, vân trong màn, có faceid.
Ngoại hình xấu có cấn xước + vỡ kính lưng ở góc dưới (tấm dán lưng e đã lột ra) tặng ae tấm dán cacbon mới.
Máy kèm sạc ngoài.
Giá 5tr có bớt cho ae nhiệt tình.
SĐT e 0395056621.
E ở Thanh Xuân HN</t>
        </is>
      </c>
      <c r="G110" t="inlineStr">
        <is>
          <t>Trung tính</t>
        </is>
      </c>
      <c r="H110" t="n">
        <v>0</v>
      </c>
      <c r="I110" t="n">
        <v>0</v>
      </c>
      <c r="J110" t="n">
        <v>0</v>
      </c>
      <c r="K110" t="inlineStr">
        <is>
          <t>handheld.com.vn</t>
        </is>
      </c>
      <c r="L110">
        <f>HYPERLINK("http://handheld.com.vn", "http://handheld.com.vn")</f>
        <v/>
      </c>
      <c r="M110" t="inlineStr">
        <is>
          <t>Diễn đàn</t>
        </is>
      </c>
      <c r="N110" t="n">
        <v>0</v>
      </c>
      <c r="O110" t="n">
        <v>446</v>
      </c>
      <c r="P110" t="n">
        <v>8</v>
      </c>
      <c r="Q110" t="inlineStr">
        <is>
          <t>Huawei_Mate</t>
        </is>
      </c>
      <c r="R110" t="inlineStr"/>
    </row>
    <row r="111" ht="21" customHeight="1" s="6">
      <c r="A111" t="n">
        <v>109</v>
      </c>
      <c r="B111" t="inlineStr">
        <is>
          <t>2021-01-16</t>
        </is>
      </c>
      <c r="C111" t="inlineStr">
        <is>
          <t>13:55</t>
        </is>
      </c>
      <c r="D111" t="inlineStr">
        <is>
          <t>Sao ngoài Bắc giờ cũng xưng ba chứ không gọi là bố nhỉ ?</t>
        </is>
      </c>
      <c r="E111">
        <f>HYPERLINK("http://voz.vn/posts/6633273#post6633273", "http://voz.vn/posts/6633273#post6633273")</f>
        <v/>
      </c>
      <c r="F111" t="inlineStr">
        <is>
          <t>The  Cho^t. said:.
			.
		.
	.
	.
		.
		.
			Từ Ba là dân Nghệ An Thanh Hóa gọi, sau đó lan đi khắp nước từ thời nhà Hậu Lê, Chúa Trịnh, Chúa Nguyễn lan ra khắp cả nước, nên ở HN cũng có người gọi Ba, SG cũng có người gọi Ba, sau này dân Thanh Hóa lại học dân Bắc bỏ từ Ba chuyển thành từ Bố.
tôi có thằng bạn là người Việt gốc Triều Châu, Ba Mẹ nó gọi là Bá, Sủ gì đó cũng gần giống, nghe không rõ từ đó lắm, ở SG nhà vẫn theo phong tục bên TQ.
		.
		Click to expand...
	.
.
Nghệ An Thanh Hóa thấy gọi bố không fen ơi.
.
Gửi từ Huawei Mate 20x bằng vozFApp</t>
        </is>
      </c>
      <c r="G111" t="inlineStr">
        <is>
          <t>Trung tính</t>
        </is>
      </c>
      <c r="H111" t="n">
        <v>0</v>
      </c>
      <c r="I111" t="n">
        <v>0</v>
      </c>
      <c r="J111" t="n">
        <v>0</v>
      </c>
      <c r="K111" t="inlineStr">
        <is>
          <t>voz.vn</t>
        </is>
      </c>
      <c r="L111">
        <f>HYPERLINK("http://voz.vn", "http://voz.vn")</f>
        <v/>
      </c>
      <c r="M111" t="inlineStr">
        <is>
          <t>Diễn đàn</t>
        </is>
      </c>
      <c r="N111" t="n">
        <v>0</v>
      </c>
      <c r="O111" t="n">
        <v>0</v>
      </c>
      <c r="P111" t="n">
        <v>0</v>
      </c>
      <c r="Q111" t="inlineStr">
        <is>
          <t>Huawei_Mate , Hậu_Lê , Chúa_Nguyễn , Chúa_Trịnh , Ba_Mẹ , Nghệ_An_Thanh , HN , Việt , Triều_Châu , Bá , SG , TQ , Thanh_Hóa</t>
        </is>
      </c>
      <c r="R111" t="inlineStr"/>
    </row>
    <row r="112" ht="21" customHeight="1" s="6">
      <c r="A112" t="n">
        <v>110</v>
      </c>
      <c r="B112" t="inlineStr">
        <is>
          <t>2021-01-16</t>
        </is>
      </c>
      <c r="C112" t="inlineStr">
        <is>
          <t>13:49</t>
        </is>
      </c>
      <c r="D112" t="inlineStr">
        <is>
          <t>DGW -Hành trình 3 chữ số trên đôi hài vạn dặm</t>
        </is>
      </c>
      <c r="E112">
        <f>HYPERLINK("http://f319.com/posts/35753585#post35753585", "http://f319.com/posts/35753585#post35753585")</f>
        <v/>
      </c>
      <c r="F112" t="inlineStr">
        <is>
          <t>Mimosa789 đã viết:.
				.
					↑.
				.
			.
		.
		https://vnexpress.net/my-liet-xiaom...source=****utm_medium=****utm_campaign=****.
.
Dgw có ảnh hưởng về vụ này ko các bác?Xem tất cả.
	.
ảnh hưởng của thằng xiaomi trên đất mỹ thôi, nó không bị cấm vận mua chip như huawei. Mà không làm ăn đc trên đất mỹ thì lại phải tập chung cho các thị trường khác.</t>
        </is>
      </c>
      <c r="G112" t="inlineStr">
        <is>
          <t>Trung tính</t>
        </is>
      </c>
      <c r="H112" t="n">
        <v>0</v>
      </c>
      <c r="I112" t="n">
        <v>0</v>
      </c>
      <c r="J112" t="n">
        <v>0</v>
      </c>
      <c r="K112" t="inlineStr">
        <is>
          <t>f319.com</t>
        </is>
      </c>
      <c r="L112">
        <f>HYPERLINK("http://f319.com", "http://f319.com")</f>
        <v/>
      </c>
      <c r="M112" t="inlineStr">
        <is>
          <t>Diễn đàn</t>
        </is>
      </c>
      <c r="N112" t="n">
        <v>0</v>
      </c>
      <c r="O112" t="n">
        <v>312</v>
      </c>
      <c r="P112" t="n">
        <v>7</v>
      </c>
      <c r="Q112" t="inlineStr">
        <is>
          <t>Mimosa789</t>
        </is>
      </c>
      <c r="R112" t="inlineStr"/>
    </row>
    <row r="113" ht="21" customHeight="1" s="6">
      <c r="A113" t="n">
        <v>111</v>
      </c>
      <c r="B113" t="inlineStr">
        <is>
          <t>2021-01-16</t>
        </is>
      </c>
      <c r="C113" t="inlineStr">
        <is>
          <t>13:09</t>
        </is>
      </c>
      <c r="D113" t="inlineStr">
        <is>
          <t>Sao ngoài Bắc giờ cũng xưng ba chứ không gọi là bố nhỉ ?</t>
        </is>
      </c>
      <c r="E113">
        <f>HYPERLINK("http://voz.vn/posts/6632616#post6632616", "http://voz.vn/posts/6632616#post6632616")</f>
        <v/>
      </c>
      <c r="F113" t="inlineStr">
        <is>
          <t>Cho BecGie said:.
			.
		.
	.
	.
		.
		.
			Trung này chắc Thanh Nghệ Tĩnh, chứ Bình Trị Thiên chả ai kêu bố bao giờ,khúc Đà Nẵng - Bình Thuận lại càng không gọi là bố trừ khi gốc Bắc.
.
Gửi từ Huawei Mate 20x bằng vozFApp.
		.
		Click to expand...
	.
.
Tôi Trung Quảng.
Xung quanh ai cũng gọi ba cả, do too tiếp xúc TV sớm, xem toàn phim Bắc nên vậy.
.
Gửi từ Phone Table bằng vozFApp</t>
        </is>
      </c>
      <c r="G113" t="inlineStr">
        <is>
          <t>Trung tính</t>
        </is>
      </c>
      <c r="H113" t="n">
        <v>0</v>
      </c>
      <c r="I113" t="n">
        <v>0</v>
      </c>
      <c r="J113" t="n">
        <v>0</v>
      </c>
      <c r="K113" t="inlineStr">
        <is>
          <t>voz.vn</t>
        </is>
      </c>
      <c r="L113">
        <f>HYPERLINK("http://voz.vn", "http://voz.vn")</f>
        <v/>
      </c>
      <c r="M113" t="inlineStr">
        <is>
          <t>Diễn đàn</t>
        </is>
      </c>
      <c r="N113" t="n">
        <v>0</v>
      </c>
      <c r="O113" t="n">
        <v>0</v>
      </c>
      <c r="P113" t="n">
        <v>0</v>
      </c>
      <c r="Q113" t="inlineStr">
        <is>
          <t>Phone_Table , Huawei_Mate , Thanh_Nghệ_Tĩnh , Bình_Thuận , Bình_Trị_Thiên , Đà_Nẵng</t>
        </is>
      </c>
      <c r="R113" t="inlineStr"/>
    </row>
    <row r="114" ht="21" customHeight="1" s="6">
      <c r="A114" t="n">
        <v>112</v>
      </c>
      <c r="B114" t="inlineStr">
        <is>
          <t>2021-01-16</t>
        </is>
      </c>
      <c r="C114" t="inlineStr">
        <is>
          <t>13:06</t>
        </is>
      </c>
      <c r="D114" t="inlineStr">
        <is>
          <t>Dàn sao  Tiếu ngạo giang hồ  sau 20 năm</t>
        </is>
      </c>
      <c r="E114">
        <f>HYPERLINK("http://voz.vn/posts/6632559#post6632559", "http://voz.vn/posts/6632559#post6632559")</f>
        <v/>
      </c>
      <c r="F114" t="inlineStr">
        <is>
          <t>Con Duong Mua said:.
			.
		.
	.
	.
		.
		.
			Mới xem cái phim gì của hứa tình với bành vu yến thấy quả vòng 3 căng đét doggy phê gì đâu .
.
Sent from HUAWEI DRA-LX2 using vozFApp.
		.
		Click to expand...
	.
Ý thím là cái này à</t>
        </is>
      </c>
      <c r="G114" t="inlineStr">
        <is>
          <t>Trung tính</t>
        </is>
      </c>
      <c r="H114" t="n">
        <v>0</v>
      </c>
      <c r="I114" t="n">
        <v>0</v>
      </c>
      <c r="J114" t="n">
        <v>0</v>
      </c>
      <c r="K114" t="inlineStr">
        <is>
          <t>voz.vn</t>
        </is>
      </c>
      <c r="L114">
        <f>HYPERLINK("http://voz.vn", "http://voz.vn")</f>
        <v/>
      </c>
      <c r="M114" t="inlineStr">
        <is>
          <t>Diễn đàn</t>
        </is>
      </c>
      <c r="N114" t="n">
        <v>0</v>
      </c>
      <c r="O114" t="n">
        <v>0</v>
      </c>
      <c r="P114" t="n">
        <v>0</v>
      </c>
      <c r="Q114" t="inlineStr"/>
      <c r="R114" t="inlineStr"/>
    </row>
    <row r="115" ht="21" customHeight="1" s="6">
      <c r="A115" t="n">
        <v>113</v>
      </c>
      <c r="B115" t="inlineStr">
        <is>
          <t>2021-01-16</t>
        </is>
      </c>
      <c r="C115" t="inlineStr">
        <is>
          <t>13:00</t>
        </is>
      </c>
      <c r="D115" t="inlineStr">
        <is>
          <t>Sao ngoài Bắc giờ cũng xưng ba chứ không gọi là bố nhỉ ?</t>
        </is>
      </c>
      <c r="E115">
        <f>HYPERLINK("http://voz.vn/posts/6632443#post6632443", "http://voz.vn/posts/6632443#post6632443")</f>
        <v/>
      </c>
      <c r="F115" t="inlineStr">
        <is>
          <t>Cho BecGie said:.
			.
		.
	.
	.
		.
		.
			Trung này chắc Thanh Nghệ Tĩnh, chứ Bình Trị Thiên chả ai kêu bố bao giờ,khúc Đà Nẵng - Bình Thuận lại càng không gọi là bố trừ khi gốc Bắc.
.
Gửi từ Huawei Mate 20x bằng vozFApp.
		.
		Click to expand...
	.
Nghệ An xưng Ba, hồi xưa về nhà mấy đứa nó gọi là Ba Mẹ, đánh rắm gọi là địt.
Ra Bắc nó mới đổi nghĩa</t>
        </is>
      </c>
      <c r="G115" t="inlineStr">
        <is>
          <t>Trung tính</t>
        </is>
      </c>
      <c r="H115" t="n">
        <v>0</v>
      </c>
      <c r="I115" t="n">
        <v>0</v>
      </c>
      <c r="J115" t="n">
        <v>0</v>
      </c>
      <c r="K115" t="inlineStr">
        <is>
          <t>voz.vn</t>
        </is>
      </c>
      <c r="L115">
        <f>HYPERLINK("http://voz.vn", "http://voz.vn")</f>
        <v/>
      </c>
      <c r="M115" t="inlineStr">
        <is>
          <t>Diễn đàn</t>
        </is>
      </c>
      <c r="N115" t="n">
        <v>0</v>
      </c>
      <c r="O115" t="n">
        <v>0</v>
      </c>
      <c r="P115" t="n">
        <v>0</v>
      </c>
      <c r="Q115" t="inlineStr">
        <is>
          <t>Thanh_Nghệ_Tĩnh , Nghệ_An , Đà_Nẵng , Bình_Trị_Thiên , Ba_Mẹ , Huawei_Mate , Ra_Bắc , Bình_Thuận</t>
        </is>
      </c>
      <c r="R115" t="inlineStr"/>
    </row>
    <row r="116" ht="21" customHeight="1" s="6">
      <c r="A116" t="n">
        <v>114</v>
      </c>
      <c r="B116" t="inlineStr">
        <is>
          <t>2021-01-16</t>
        </is>
      </c>
      <c r="C116" t="inlineStr">
        <is>
          <t>12:58</t>
        </is>
      </c>
      <c r="D116" t="inlineStr">
        <is>
          <t>Sao ngoài Bắc giờ cũng xưng ba chứ không gọi là bố nhỉ ?</t>
        </is>
      </c>
      <c r="E116">
        <f>HYPERLINK("http://voz.vn/posts/6632404#post6632404", "http://voz.vn/posts/6632404#post6632404")</f>
        <v/>
      </c>
      <c r="F116" t="inlineStr">
        <is>
          <t>Cho BecGie said:.
			.
		.
	.
	.
		.
		.
			Trung này chắc Thanh Nghệ Tĩnh, chứ Bình Trị Thiên chả ai kêu bố bao giờ,khúc Đà Nẵng - Bình Thuận lại càng không gọi là bố trừ khi gốc Bắc.
.
Gửi từ Huawei Mate 20x bằng vozFApp.
		.
		Click to expand...
	.
Bình thuận là ông ba, bà má. Bình thuận ít gốc Bắc trừ khu Tánh Linh.</t>
        </is>
      </c>
      <c r="G116" t="inlineStr">
        <is>
          <t>Trung tính</t>
        </is>
      </c>
      <c r="H116" t="n">
        <v>0</v>
      </c>
      <c r="I116" t="n">
        <v>0</v>
      </c>
      <c r="J116" t="n">
        <v>0</v>
      </c>
      <c r="K116" t="inlineStr">
        <is>
          <t>voz.vn</t>
        </is>
      </c>
      <c r="L116">
        <f>HYPERLINK("http://voz.vn", "http://voz.vn")</f>
        <v/>
      </c>
      <c r="M116" t="inlineStr">
        <is>
          <t>Diễn đàn</t>
        </is>
      </c>
      <c r="N116" t="n">
        <v>0</v>
      </c>
      <c r="O116" t="n">
        <v>0</v>
      </c>
      <c r="P116" t="n">
        <v>0</v>
      </c>
      <c r="Q116" t="inlineStr">
        <is>
          <t>Thanh_Nghệ_Tĩnh , khu_Tánh_Linh , Đà_Nẵng , Huawei_Mate , Bình_Thuận , Bình_Trị_Thiên</t>
        </is>
      </c>
      <c r="R116" t="inlineStr"/>
    </row>
    <row r="117" ht="21" customHeight="1" s="6">
      <c r="A117" t="n">
        <v>115</v>
      </c>
      <c r="B117" t="inlineStr">
        <is>
          <t>2021-01-16</t>
        </is>
      </c>
      <c r="C117" t="inlineStr">
        <is>
          <t>12:57</t>
        </is>
      </c>
      <c r="D117" t="inlineStr">
        <is>
          <t>thảo luận Ăn chay tốt sức khỏe hay thiếu chất?</t>
        </is>
      </c>
      <c r="E117">
        <f>HYPERLINK("http://voz.vn/posts/6632384#post6632384", "http://voz.vn/posts/6632384#post6632384")</f>
        <v/>
      </c>
      <c r="F117" t="inlineStr">
        <is>
          <t>Cho BecGie said:.
			.
		.
	.
	.
		.
		.
			Kệ caí thằng cuồng đồ chay đó đi. Thở ra vài câu là tao biết rồi .
Tao không ghét đồ chay, thỉnh thoảng vẫn ăn nhưng tao ghét mấy thằng loz thần thánh hóa đồ chay như thằng thớt ấy .
.
Gửi từ Huawei Mate 20x bằng vozFApp.
		.
		Click to expand...
	.
t ko phải thằng nhé fen, t ko cổ súy ăn chay khi cơ thể không cho phép, t chỉ nói là đồ chay có nhiều món ngon, m có hiểu ý t ko mà rep kì cục nhỉ. Có câu nào t thần thánh ăn chay ko thánh phán. Nói chuyện có thể nào đừng dùng kiểu phán xét ko</t>
        </is>
      </c>
      <c r="G117" t="inlineStr">
        <is>
          <t>Trung tính</t>
        </is>
      </c>
      <c r="H117" t="n">
        <v>0</v>
      </c>
      <c r="I117" t="n">
        <v>0</v>
      </c>
      <c r="J117" t="n">
        <v>0</v>
      </c>
      <c r="K117" t="inlineStr">
        <is>
          <t>voz.vn</t>
        </is>
      </c>
      <c r="L117">
        <f>HYPERLINK("http://voz.vn", "http://voz.vn")</f>
        <v/>
      </c>
      <c r="M117" t="inlineStr">
        <is>
          <t>Diễn đàn</t>
        </is>
      </c>
      <c r="N117" t="n">
        <v>0</v>
      </c>
      <c r="O117" t="n">
        <v>0</v>
      </c>
      <c r="P117" t="n">
        <v>0</v>
      </c>
      <c r="Q117" t="inlineStr">
        <is>
          <t>Huawei_Mate</t>
        </is>
      </c>
      <c r="R117" t="inlineStr"/>
    </row>
    <row r="118" ht="21" customHeight="1" s="6">
      <c r="A118" t="n">
        <v>116</v>
      </c>
      <c r="B118" t="inlineStr">
        <is>
          <t>2021-01-16</t>
        </is>
      </c>
      <c r="C118" t="inlineStr">
        <is>
          <t>12:53</t>
        </is>
      </c>
      <c r="D118" t="inlineStr">
        <is>
          <t>thảo luận Cộng đồng mạng phẫn nộ với chủ quán thịt nướng chửi bới  shipper  thậm tệ</t>
        </is>
      </c>
      <c r="E118">
        <f>HYPERLINK("http://voz.vn/posts/6632307#post6632307", "http://voz.vn/posts/6632307#post6632307")</f>
        <v/>
      </c>
      <c r="F118" t="inlineStr">
        <is>
          <t>Cho BecGie said:.
			.
		.
	.
	.
		.
		.
			Lũ cộng đồng mạng lại làm trò rate 1 xao, đòi tẩy chay này nọ,đúng buồn cười .
Cái xứ lozz này làm đếu gì tẩy chay đc ai, dăm bữa quên, rồi lại kéo nhau ra hốc như chưa từng có việc gì thôi mà.
.
Gửi từ Huawei Mate 20x bằng vozFApp.
		.
		Click to expand...
	.
1 lần tẩy chay kiểu này tốn mớ tiền rồi. Cứ tỏ ra thượng đẳng làm gì</t>
        </is>
      </c>
      <c r="G118" t="inlineStr">
        <is>
          <t>Trung tính</t>
        </is>
      </c>
      <c r="H118" t="n">
        <v>0</v>
      </c>
      <c r="I118" t="n">
        <v>0</v>
      </c>
      <c r="J118" t="n">
        <v>0</v>
      </c>
      <c r="K118" t="inlineStr">
        <is>
          <t>voz.vn</t>
        </is>
      </c>
      <c r="L118">
        <f>HYPERLINK("http://voz.vn", "http://voz.vn")</f>
        <v/>
      </c>
      <c r="M118" t="inlineStr">
        <is>
          <t>Diễn đàn</t>
        </is>
      </c>
      <c r="N118" t="n">
        <v>0</v>
      </c>
      <c r="O118" t="n">
        <v>0</v>
      </c>
      <c r="P118" t="n">
        <v>0</v>
      </c>
      <c r="Q118" t="inlineStr">
        <is>
          <t>Huawei_Mate</t>
        </is>
      </c>
      <c r="R118" t="inlineStr"/>
    </row>
    <row r="119" ht="21" customHeight="1" s="6">
      <c r="A119" t="n">
        <v>117</v>
      </c>
      <c r="B119" t="inlineStr">
        <is>
          <t>2021-01-16</t>
        </is>
      </c>
      <c r="C119" t="inlineStr">
        <is>
          <t>12:52</t>
        </is>
      </c>
      <c r="D119" t="inlineStr">
        <is>
          <t>Facebook bất ngờ trả lại tài khoản cho TT Donald Trump</t>
        </is>
      </c>
      <c r="E119">
        <f>HYPERLINK("http://voz.vn/posts/6632306#post6632306", "http://voz.vn/posts/6632306#post6632306")</f>
        <v/>
      </c>
      <c r="F119" t="inlineStr">
        <is>
          <t>cochonvoncit said:.
			.
		.
	.
	.
		.
		.
			vào tìm fb ổng thì biết thôi xàm lol cái gì vậy.
.
via theNEXTvoz for iPhone.
		.
		Click to expand...
	.
.
Check last post date đi bạn.
.
Sent from HUAWEI COR-L29 using vozFApp</t>
        </is>
      </c>
      <c r="G119" t="inlineStr">
        <is>
          <t>Trung tính</t>
        </is>
      </c>
      <c r="H119" t="n">
        <v>0</v>
      </c>
      <c r="I119" t="n">
        <v>0</v>
      </c>
      <c r="J119" t="n">
        <v>0</v>
      </c>
      <c r="K119" t="inlineStr">
        <is>
          <t>voz.vn</t>
        </is>
      </c>
      <c r="L119">
        <f>HYPERLINK("http://voz.vn", "http://voz.vn")</f>
        <v/>
      </c>
      <c r="M119" t="inlineStr">
        <is>
          <t>Diễn đàn</t>
        </is>
      </c>
      <c r="N119" t="n">
        <v>0</v>
      </c>
      <c r="O119" t="n">
        <v>0</v>
      </c>
      <c r="P119" t="n">
        <v>0</v>
      </c>
      <c r="Q119" t="inlineStr"/>
      <c r="R119" t="inlineStr"/>
    </row>
    <row r="120" ht="21" customHeight="1" s="6">
      <c r="A120" t="n">
        <v>118</v>
      </c>
      <c r="B120" t="inlineStr">
        <is>
          <t>2021-01-16</t>
        </is>
      </c>
      <c r="C120" t="inlineStr">
        <is>
          <t>12:52</t>
        </is>
      </c>
      <c r="D120" t="inlineStr">
        <is>
          <t>Tin Công Nghệ Thế Giới Di Động</t>
        </is>
      </c>
      <c r="E120">
        <f>HYPERLINK("http://www.facebook.com/3914774978567550", "http://www.facebook.com/3914774978567550")</f>
        <v/>
      </c>
      <c r="F120" t="inlineStr">
        <is>
          <t>XIAOMI SẼ TRỞ THÀNH "HUAWEI THỨ HAI" SAU LỆNH CẤM CỦA MỸ? Ngày 14/1, Bộ Quốc phòng Mỹ thông báo họ đã bổ sung 9 doanh nghiệp vào danh sách đen "hỗ trợ quân đội Trung Quốc", bao gồm hãng sản xuất điện thoại Xiaomi. Tổng cộng 44 doanh nghiệp Trung Quốc hiện diện trong danh sách. Trong phiên giao dịch... More</t>
        </is>
      </c>
      <c r="G120" t="inlineStr">
        <is>
          <t>Trung tính</t>
        </is>
      </c>
      <c r="J120" t="n">
        <v>0</v>
      </c>
      <c r="K120" t="inlineStr">
        <is>
          <t>facebook.com</t>
        </is>
      </c>
      <c r="L120">
        <f>HYPERLINK("http://www.facebook.com/214993791879039", "http://www.facebook.com/214993791879039")</f>
        <v/>
      </c>
      <c r="M120" t="inlineStr">
        <is>
          <t>Bài đăng fanpage</t>
        </is>
      </c>
      <c r="N120" t="n">
        <v>15851</v>
      </c>
      <c r="O120" t="n">
        <v>0</v>
      </c>
      <c r="P120" t="n">
        <v>3</v>
      </c>
      <c r="Q120" t="inlineStr">
        <is>
          <t>HUAWEI_THỨ_HAI , Trung_Quốc , Bộ_Quốc_phòng_Mỹ , SAU_LỆNH_CẤM_CỦA_MỸ</t>
        </is>
      </c>
      <c r="R120" t="inlineStr"/>
    </row>
    <row r="121" ht="21" customHeight="1" s="6">
      <c r="A121" t="n">
        <v>119</v>
      </c>
      <c r="B121" t="inlineStr">
        <is>
          <t>2021-01-16</t>
        </is>
      </c>
      <c r="C121" t="inlineStr">
        <is>
          <t>12:46</t>
        </is>
      </c>
      <c r="D121" t="inlineStr">
        <is>
          <t>thảo luận Ăn chay tốt sức khỏe hay thiếu chất?</t>
        </is>
      </c>
      <c r="E121">
        <f>HYPERLINK("http://voz.vn/posts/6632177#post6632177", "http://voz.vn/posts/6632177#post6632177")</f>
        <v/>
      </c>
      <c r="F121" t="inlineStr">
        <is>
          <t>Yutawatanabe said:.
			.
		.
	.
	.
		.
		.
			    ngon hơn ăn mặn cơ.
		.
		Click to expand...
	.
.
Kệ caí thằng cuồng đồ chay đó đi. Thở ra vài câu là tao biết rồi .
Tao không ghét đồ chay, thỉnh thoảng vẫn ăn nhưng tao ghét mấy thằng loz thần thánh hóa đồ chay như thằng thớt ấy .
.
Gửi từ Huawei Mate 20x bằng vozFApp</t>
        </is>
      </c>
      <c r="G121" t="inlineStr">
        <is>
          <t>Trung tính</t>
        </is>
      </c>
      <c r="H121" t="n">
        <v>0</v>
      </c>
      <c r="I121" t="n">
        <v>0</v>
      </c>
      <c r="J121" t="n">
        <v>0</v>
      </c>
      <c r="K121" t="inlineStr">
        <is>
          <t>voz.vn</t>
        </is>
      </c>
      <c r="L121">
        <f>HYPERLINK("http://voz.vn", "http://voz.vn")</f>
        <v/>
      </c>
      <c r="M121" t="inlineStr">
        <is>
          <t>Diễn đàn</t>
        </is>
      </c>
      <c r="N121" t="n">
        <v>0</v>
      </c>
      <c r="O121" t="n">
        <v>0</v>
      </c>
      <c r="P121" t="n">
        <v>0</v>
      </c>
      <c r="Q121" t="inlineStr">
        <is>
          <t>Yutawatanabe , Huawei_Mate</t>
        </is>
      </c>
      <c r="R121" t="inlineStr"/>
    </row>
    <row r="122" ht="21" customHeight="1" s="6">
      <c r="A122" t="n">
        <v>120</v>
      </c>
      <c r="B122" t="inlineStr">
        <is>
          <t>2021-01-16</t>
        </is>
      </c>
      <c r="C122" t="inlineStr">
        <is>
          <t>12:45</t>
        </is>
      </c>
      <c r="D122" t="inlineStr">
        <is>
          <t>Quán cafe ở khắp mọi nơi.</t>
        </is>
      </c>
      <c r="E122">
        <f>HYPERLINK("http://voz.vn/posts/6632159#post6632159", "http://voz.vn/posts/6632159#post6632159")</f>
        <v/>
      </c>
      <c r="F122" t="inlineStr">
        <is>
          <t>Cho BecGie said:.
			.
		.
	.
	.
		.
		.
			Ở đâu cũng cafe, quán nhậu, trà sữa, trà chanh nhan nhản...
Mà quán nào cũng đông mới tài .
.
Gửi từ Huawei Mate 20x bằng vozFApp.
		.
		Click to expand...
	.
chắc đông được mấy tháng đầu, về sau ko ai thèm vô.</t>
        </is>
      </c>
      <c r="G122" t="inlineStr">
        <is>
          <t>Trung tính</t>
        </is>
      </c>
      <c r="H122" t="n">
        <v>0</v>
      </c>
      <c r="I122" t="n">
        <v>0</v>
      </c>
      <c r="J122" t="n">
        <v>0</v>
      </c>
      <c r="K122" t="inlineStr">
        <is>
          <t>voz.vn</t>
        </is>
      </c>
      <c r="L122">
        <f>HYPERLINK("http://voz.vn", "http://voz.vn")</f>
        <v/>
      </c>
      <c r="M122" t="inlineStr">
        <is>
          <t>Diễn đàn</t>
        </is>
      </c>
      <c r="N122" t="n">
        <v>0</v>
      </c>
      <c r="O122" t="n">
        <v>0</v>
      </c>
      <c r="P122" t="n">
        <v>0</v>
      </c>
      <c r="Q122" t="inlineStr">
        <is>
          <t>Huawei_Mate</t>
        </is>
      </c>
      <c r="R122" t="inlineStr"/>
    </row>
    <row r="123" ht="21" customHeight="1" s="6">
      <c r="A123" t="n">
        <v>121</v>
      </c>
      <c r="B123" t="inlineStr">
        <is>
          <t>2021-01-16</t>
        </is>
      </c>
      <c r="C123" t="inlineStr">
        <is>
          <t>12:44</t>
        </is>
      </c>
      <c r="D123" t="inlineStr">
        <is>
          <t>Quán cafe ở khắp mọi nơi.</t>
        </is>
      </c>
      <c r="E123">
        <f>HYPERLINK("http://voz.vn/posts/6632152#post6632152", "http://voz.vn/posts/6632152#post6632152")</f>
        <v/>
      </c>
      <c r="F123" t="inlineStr">
        <is>
          <t>Cho BecGie said:.
			.
		.
	.
	.
		.
		.
			Ở đâu cũng cafe, quán nhậu, trà sữa, trà chanh nhan nhản...
Mà quán nào cũng đông mới tài .
.
Gửi từ Huawei Mate 20x bằng vozFApp.
		.
		Click to expand...
	.
Ừ quên nói vụ đông khách nữa, kín chỗ để xe dù là đã 8 9h sáng .</t>
        </is>
      </c>
      <c r="G123" t="inlineStr">
        <is>
          <t>Trung tính</t>
        </is>
      </c>
      <c r="H123" t="n">
        <v>0</v>
      </c>
      <c r="I123" t="n">
        <v>0</v>
      </c>
      <c r="J123" t="n">
        <v>0</v>
      </c>
      <c r="K123" t="inlineStr">
        <is>
          <t>voz.vn</t>
        </is>
      </c>
      <c r="L123">
        <f>HYPERLINK("http://voz.vn", "http://voz.vn")</f>
        <v/>
      </c>
      <c r="M123" t="inlineStr">
        <is>
          <t>Diễn đàn</t>
        </is>
      </c>
      <c r="N123" t="n">
        <v>0</v>
      </c>
      <c r="O123" t="n">
        <v>0</v>
      </c>
      <c r="P123" t="n">
        <v>0</v>
      </c>
      <c r="Q123" t="inlineStr"/>
      <c r="R123" t="inlineStr"/>
    </row>
    <row r="124" ht="21" customHeight="1" s="6">
      <c r="A124" t="n">
        <v>122</v>
      </c>
      <c r="B124" t="inlineStr">
        <is>
          <t>2021-01-16</t>
        </is>
      </c>
      <c r="C124" t="inlineStr">
        <is>
          <t>12:43</t>
        </is>
      </c>
      <c r="D124" t="inlineStr">
        <is>
          <t>Quán cafe ở khắp mọi nơi.</t>
        </is>
      </c>
      <c r="E124">
        <f>HYPERLINK("http://voz.vn/posts/6632127#post6632127", "http://voz.vn/posts/6632127#post6632127")</f>
        <v/>
      </c>
      <c r="F124" t="inlineStr">
        <is>
          <t>Ở đâu cũng cafe, quán nhậu, trà sữa, trà chanh nhan nhản... .
Mà quán nào cũng đông mới tài .
.
Gửi từ Huawei Mate 20x bằng vozFApp</t>
        </is>
      </c>
      <c r="G124" t="inlineStr">
        <is>
          <t>Trung tính</t>
        </is>
      </c>
      <c r="H124" t="n">
        <v>0</v>
      </c>
      <c r="I124" t="n">
        <v>0</v>
      </c>
      <c r="J124" t="n">
        <v>0</v>
      </c>
      <c r="K124" t="inlineStr">
        <is>
          <t>voz.vn</t>
        </is>
      </c>
      <c r="L124">
        <f>HYPERLINK("http://voz.vn", "http://voz.vn")</f>
        <v/>
      </c>
      <c r="M124" t="inlineStr">
        <is>
          <t>Diễn đàn</t>
        </is>
      </c>
      <c r="N124" t="n">
        <v>0</v>
      </c>
      <c r="O124" t="n">
        <v>0</v>
      </c>
      <c r="P124" t="n">
        <v>0</v>
      </c>
      <c r="Q124" t="inlineStr">
        <is>
          <t>Huawei_Mate</t>
        </is>
      </c>
      <c r="R124" t="inlineStr"/>
    </row>
    <row r="125" ht="21" customHeight="1" s="6">
      <c r="A125" t="n">
        <v>123</v>
      </c>
      <c r="B125" t="inlineStr">
        <is>
          <t>2021-01-16</t>
        </is>
      </c>
      <c r="C125" t="inlineStr">
        <is>
          <t>12:41</t>
        </is>
      </c>
      <c r="D125" t="inlineStr">
        <is>
          <t>Tên các nick voz các thím cảm thấy buồn cười</t>
        </is>
      </c>
      <c r="E125">
        <f>HYPERLINK("http://voz.vn/posts/6632085#post6632085", "http://voz.vn/posts/6632085#post6632085")</f>
        <v/>
      </c>
      <c r="F125" t="inlineStr">
        <is>
          <t>Thấy buồn cười nhất là tên thằng @Máy Chém này nè.
.
Gửi từ Huawei Mate 20x bằng vozFApp</t>
        </is>
      </c>
      <c r="G125" t="inlineStr">
        <is>
          <t>Trung tính</t>
        </is>
      </c>
      <c r="H125" t="n">
        <v>0</v>
      </c>
      <c r="I125" t="n">
        <v>0</v>
      </c>
      <c r="J125" t="n">
        <v>0</v>
      </c>
      <c r="K125" t="inlineStr">
        <is>
          <t>voz.vn</t>
        </is>
      </c>
      <c r="L125">
        <f>HYPERLINK("http://voz.vn", "http://voz.vn")</f>
        <v/>
      </c>
      <c r="M125" t="inlineStr">
        <is>
          <t>Diễn đàn</t>
        </is>
      </c>
      <c r="N125" t="n">
        <v>0</v>
      </c>
      <c r="O125" t="n">
        <v>0</v>
      </c>
      <c r="P125" t="n">
        <v>0</v>
      </c>
      <c r="Q125" t="inlineStr">
        <is>
          <t>Huawei_Mate</t>
        </is>
      </c>
      <c r="R125" t="inlineStr"/>
    </row>
    <row r="126" ht="21" customHeight="1" s="6">
      <c r="A126" t="n">
        <v>124</v>
      </c>
      <c r="B126" t="inlineStr">
        <is>
          <t>2021-01-16</t>
        </is>
      </c>
      <c r="C126" t="inlineStr">
        <is>
          <t>12:36</t>
        </is>
      </c>
      <c r="D126" t="inlineStr">
        <is>
          <t>Sao ngoài Bắc giờ cũng xưng ba chứ không gọi là bố nhỉ ?</t>
        </is>
      </c>
      <c r="E126">
        <f>HYPERLINK("http://voz.vn/posts/6632002#post6632002", "http://voz.vn/posts/6632002#post6632002")</f>
        <v/>
      </c>
      <c r="F126" t="inlineStr">
        <is>
          <t>Voz Tân Nát said:.
			.
		.
	.
	.
		.
		.
			Mình ng Trung nhưng cũng xưng bố.
Vì ngày xưa còn nhỏ xem phim Bắc nhiều quá.
.
Gửi từ Phone Table bằng vozFApp.
		.
		Click to expand...
	.
.
Trung này chắc Thanh Nghệ Tĩnh, chứ Bình Trị Thiên chả ai kêu bố bao giờ,khúc Đà Nẵng - Bình Thuận lại càng không gọi là bố trừ khi gốc Bắc.
.
Gửi từ Huawei Mate 20x bằng vozFApp</t>
        </is>
      </c>
      <c r="G126" t="inlineStr">
        <is>
          <t>Trung tính</t>
        </is>
      </c>
      <c r="H126" t="n">
        <v>0</v>
      </c>
      <c r="I126" t="n">
        <v>0</v>
      </c>
      <c r="J126" t="n">
        <v>0</v>
      </c>
      <c r="K126" t="inlineStr">
        <is>
          <t>voz.vn</t>
        </is>
      </c>
      <c r="L126">
        <f>HYPERLINK("http://voz.vn", "http://voz.vn")</f>
        <v/>
      </c>
      <c r="M126" t="inlineStr">
        <is>
          <t>Diễn đàn</t>
        </is>
      </c>
      <c r="N126" t="n">
        <v>0</v>
      </c>
      <c r="O126" t="n">
        <v>0</v>
      </c>
      <c r="P126" t="n">
        <v>0</v>
      </c>
      <c r="Q126" t="inlineStr">
        <is>
          <t>Phone_Table , Bình_Thuận , Huawei_Mate , Đà_Nẵng , Voz_Tân , Bình_Trị_Thiên , Thanh_Nghệ_Tĩnh</t>
        </is>
      </c>
      <c r="R126" t="inlineStr"/>
    </row>
    <row r="127" ht="21" customHeight="1" s="6">
      <c r="A127" t="n">
        <v>125</v>
      </c>
      <c r="B127" t="inlineStr">
        <is>
          <t>2021-01-16</t>
        </is>
      </c>
      <c r="C127" t="inlineStr">
        <is>
          <t>12:35</t>
        </is>
      </c>
      <c r="D127" t="inlineStr">
        <is>
          <t>Dàn sao  Tiếu ngạo giang hồ  sau 20 năm</t>
        </is>
      </c>
      <c r="E127">
        <f>HYPERLINK("http://voz.vn/posts/6631978#post6631978", "http://voz.vn/posts/6631978#post6631978")</f>
        <v/>
      </c>
      <c r="F127" t="inlineStr">
        <is>
          <t>Nhatnang214 said:.
			.
		.
	.
	.
		.
		.
			Trong những nv chính trong truyện KD thì LHX là người nhất. Sau vụ chùa Thiếu Lâm, yêu thánh cô rồi nhưng khi Nghi lâm nói Linh San cưới LBC ở đoạn lên Tung Sơn hợp nhất 5 nhạc thì LHX vẫn đau đớn tột cùng. LHX sống ko câu nệ như sư phụ, tính tình hào sảng, có tình có nghĩa. Fan của KD ở China còn bình chọn TNGH là tác phẩm hay nhất của KD mà.
.
Gửi từ HUAWEI YAL-L21 bằng vozFApp.
		.
		Click to expand...
	.
t cũng thấy TNGH hay nhất, đủ cả kiếm - hiệp - tình, tính cách các nhân vật rất đời thực, truyện kiểu này đọc mãi không chán được,  mấy bộ kia thần điêu đại hiệp thì như ngôn tình xl, anh hùng xạ điêu với TLBB cũng hay nhưng ảo quá, tình cảm cũng không có gì đặc sắc</t>
        </is>
      </c>
      <c r="G127" t="inlineStr">
        <is>
          <t>Trung tính</t>
        </is>
      </c>
      <c r="H127" t="n">
        <v>0</v>
      </c>
      <c r="I127" t="n">
        <v>0</v>
      </c>
      <c r="J127" t="n">
        <v>0</v>
      </c>
      <c r="K127" t="inlineStr">
        <is>
          <t>voz.vn</t>
        </is>
      </c>
      <c r="L127">
        <f>HYPERLINK("http://voz.vn", "http://voz.vn")</f>
        <v/>
      </c>
      <c r="M127" t="inlineStr">
        <is>
          <t>Diễn đàn</t>
        </is>
      </c>
      <c r="N127" t="n">
        <v>0</v>
      </c>
      <c r="O127" t="n">
        <v>0</v>
      </c>
      <c r="P127" t="n">
        <v>0</v>
      </c>
      <c r="Q127" t="inlineStr">
        <is>
          <t>LBC , Nghi , China , HUAWEI_YAL-L21 , Tung_Sơn , vozFApp , TLBB , Thiếu_Lâm , Linh_San</t>
        </is>
      </c>
      <c r="R127" t="inlineStr"/>
    </row>
    <row r="128" ht="21" customHeight="1" s="6">
      <c r="A128" t="n">
        <v>126</v>
      </c>
      <c r="B128" t="inlineStr">
        <is>
          <t>2021-01-16</t>
        </is>
      </c>
      <c r="C128" t="inlineStr">
        <is>
          <t>12:23</t>
        </is>
      </c>
      <c r="D128" t="inlineStr">
        <is>
          <t>thảo luận Ăn chay tốt sức khỏe hay thiếu chất?</t>
        </is>
      </c>
      <c r="E128">
        <f>HYPERLINK("http://voz.vn/posts/6631776#post6631776", "http://voz.vn/posts/6631776#post6631776")</f>
        <v/>
      </c>
      <c r="F128" t="inlineStr">
        <is>
          <t>Mày thích ăn chay thì ăn đi, rồi rủ cả họ mày ăn luôn đi. .
Chứ tao và vozer đây ăn mặn .
Bọn tao vẫn thích lạnh lạnh này làm cái đùi tỏi dê nướng, kí bê thui nóng hổi, cái lẩu gà nấu nấm hay cái lẩu hải sản ấm cúng rồi bú diệu hơn mấy thằng ngu uống nước hoa quả .
.
Gửi từ Huawei Mate 20x bằng vozFApp</t>
        </is>
      </c>
      <c r="G128" t="inlineStr">
        <is>
          <t>Trung tính</t>
        </is>
      </c>
      <c r="H128" t="n">
        <v>0</v>
      </c>
      <c r="I128" t="n">
        <v>0</v>
      </c>
      <c r="J128" t="n">
        <v>0</v>
      </c>
      <c r="K128" t="inlineStr">
        <is>
          <t>voz.vn</t>
        </is>
      </c>
      <c r="L128">
        <f>HYPERLINK("http://voz.vn", "http://voz.vn")</f>
        <v/>
      </c>
      <c r="M128" t="inlineStr">
        <is>
          <t>Diễn đàn</t>
        </is>
      </c>
      <c r="N128" t="n">
        <v>0</v>
      </c>
      <c r="O128" t="n">
        <v>0</v>
      </c>
      <c r="P128" t="n">
        <v>0</v>
      </c>
      <c r="Q128" t="inlineStr">
        <is>
          <t>Huawei_Mate</t>
        </is>
      </c>
      <c r="R128" t="inlineStr"/>
    </row>
    <row r="129" ht="21" customHeight="1" s="6">
      <c r="A129" t="n">
        <v>127</v>
      </c>
      <c r="B129" t="inlineStr">
        <is>
          <t>2021-01-16</t>
        </is>
      </c>
      <c r="C129" t="inlineStr">
        <is>
          <t>12:00</t>
        </is>
      </c>
      <c r="D129" t="inlineStr">
        <is>
          <t>thảo luận Tư vấn thiết bị Internet/Wifi và các thiết bị liên quan- Mọi thắc mắc, tư vấn, khoe hàng... post vào đây</t>
        </is>
      </c>
      <c r="E129">
        <f>HYPERLINK("http://voz.vn/posts/6631439#post6631439", "http://voz.vn/posts/6631439#post6631439")</f>
        <v/>
      </c>
      <c r="F129" t="inlineStr">
        <is>
          <t>daicahanoi2017 said:.
			.
		.
	.
	.
		.
		.
			xin tư vấn cho nhà 3 tầng 6 phòng ạ. ko đi dây được nên mesh ko dây hết. kinh phí có hạn nên có 2 phương án.
1 là 2 con deco e4 giá 1350k để 2 phòng tầng 2.
2 là 3 con home wifi viettel giá 1tr1  để 2 con tầng 2 và 1 con tầng 1.
vấn đề là mình dùng cả tầng 3  phòng trong nữa nên sơ đồ là node 1 - node 2 - xuyên từ tầng 2 lên tầng 3 thì ai dùng cả 2 con này rồi cho mình hỏi khả năng xuyên tường qua 1 tầng lâu của 2 con này với ạ.
		.
		Click to expand...
	.
Nhà chị mình dùng bộ mesh chả viettel nè. Cũng gần tương tự như thím. Không tốn phí (hình như đk gói đó là được trọn bộ/hoặc đóng trước bao nhiêu tháng đấy).
Nếu nhu cầu đơn giản lướt web youtube thì ok. Vào phòng góc xa thì tụt vạch sóng nhưng vẫn vào mạng được (delay chút).
Deco thì chưa xài. Cơ mà nếu theo op1 thì thớt nên mua 2 con router có chức năng mesh (huawei ax3/3pro hoặc redmi ax5/ax6). Sóng bao khoẻ mới xuyên 1 tầng (từ tầng 2 lên tầng 3) được. .
Giá thì cỡ 1tr6-1tr7 2 con</t>
        </is>
      </c>
      <c r="G129" t="inlineStr">
        <is>
          <t>Trung tính</t>
        </is>
      </c>
      <c r="H129" t="n">
        <v>0</v>
      </c>
      <c r="I129" t="n">
        <v>0</v>
      </c>
      <c r="J129" t="n">
        <v>0</v>
      </c>
      <c r="K129" t="inlineStr">
        <is>
          <t>voz.vn</t>
        </is>
      </c>
      <c r="L129">
        <f>HYPERLINK("http://voz.vn", "http://voz.vn")</f>
        <v/>
      </c>
      <c r="M129" t="inlineStr">
        <is>
          <t>Diễn đàn</t>
        </is>
      </c>
      <c r="N129" t="n">
        <v>0</v>
      </c>
      <c r="O129" t="n">
        <v>0</v>
      </c>
      <c r="P129" t="n">
        <v>0</v>
      </c>
      <c r="Q129" t="inlineStr">
        <is>
          <t>Deco</t>
        </is>
      </c>
      <c r="R129" t="inlineStr"/>
    </row>
    <row r="130" ht="21" customHeight="1" s="6">
      <c r="A130" t="n">
        <v>128</v>
      </c>
      <c r="B130" t="inlineStr">
        <is>
          <t>2021-01-16</t>
        </is>
      </c>
      <c r="C130" t="inlineStr">
        <is>
          <t>11:52</t>
        </is>
      </c>
      <c r="D130" t="inlineStr">
        <is>
          <t>Những sai lầm khiến vợ chồng xa cách nhau</t>
        </is>
      </c>
      <c r="E130">
        <f>HYPERLINK("http://voz.vn/posts/6631259#post6631259", "http://voz.vn/posts/6631259#post6631259")</f>
        <v/>
      </c>
      <c r="F130" t="inlineStr">
        <is>
          <t>Sai lầm là ở size nầm .
.
Sent from HUAWEI DRA-LX2 using vozFApp</t>
        </is>
      </c>
      <c r="G130" t="inlineStr">
        <is>
          <t>Trung tính</t>
        </is>
      </c>
      <c r="H130" t="n">
        <v>0</v>
      </c>
      <c r="I130" t="n">
        <v>0</v>
      </c>
      <c r="J130" t="n">
        <v>0</v>
      </c>
      <c r="K130" t="inlineStr">
        <is>
          <t>voz.vn</t>
        </is>
      </c>
      <c r="L130">
        <f>HYPERLINK("http://voz.vn", "http://voz.vn")</f>
        <v/>
      </c>
      <c r="M130" t="inlineStr">
        <is>
          <t>Diễn đàn</t>
        </is>
      </c>
      <c r="N130" t="n">
        <v>0</v>
      </c>
      <c r="O130" t="n">
        <v>0</v>
      </c>
      <c r="P130" t="n">
        <v>0</v>
      </c>
      <c r="Q130" t="inlineStr"/>
      <c r="R130" t="inlineStr"/>
    </row>
    <row r="131" ht="21" customHeight="1" s="6">
      <c r="A131" t="n">
        <v>129</v>
      </c>
      <c r="B131" t="inlineStr">
        <is>
          <t>2021-01-16</t>
        </is>
      </c>
      <c r="C131" t="inlineStr">
        <is>
          <t>11:36</t>
        </is>
      </c>
      <c r="D131" t="inlineStr">
        <is>
          <t>Hỏi về bàn chải đánh răng điện</t>
        </is>
      </c>
      <c r="E131">
        <f>HYPERLINK("http://voz.vn/posts/6630954#post6630954", "http://voz.vn/posts/6630954#post6630954")</f>
        <v/>
      </c>
      <c r="F131" t="inlineStr">
        <is>
          <t>Giokhongmau9x said:.
			.
		.
	.
	.
		.
		.
			bác ib em giá mấy loại của oral với.
		.
		Click to expand...
	.
Check ib bác .
.
.
.
.
.
.
	.
		.
			.
				tungvipo0o said:.
			.
		.
	.
	.
		.
		.
			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
		.
		Click to expand...
	.
Răng ko đều thì Oral B là hợp lý nhất rồi bác</t>
        </is>
      </c>
      <c r="G131" t="inlineStr">
        <is>
          <t>Trung tính</t>
        </is>
      </c>
      <c r="H131" t="n">
        <v>0</v>
      </c>
      <c r="I131" t="n">
        <v>0</v>
      </c>
      <c r="J131" t="n">
        <v>0</v>
      </c>
      <c r="K131" t="inlineStr">
        <is>
          <t>voz.vn</t>
        </is>
      </c>
      <c r="L131">
        <f>HYPERLINK("http://voz.vn", "http://voz.vn")</f>
        <v/>
      </c>
      <c r="M131" t="inlineStr">
        <is>
          <t>Diễn đàn</t>
        </is>
      </c>
      <c r="N131" t="n">
        <v>0</v>
      </c>
      <c r="O131" t="n">
        <v>0</v>
      </c>
      <c r="P131" t="n">
        <v>0</v>
      </c>
      <c r="Q131" t="inlineStr">
        <is>
          <t>Oral_B</t>
        </is>
      </c>
      <c r="R131" t="inlineStr"/>
    </row>
    <row r="132" ht="21" customHeight="1" s="6">
      <c r="A132" t="n">
        <v>130</v>
      </c>
      <c r="B132" t="inlineStr">
        <is>
          <t>2021-01-16</t>
        </is>
      </c>
      <c r="C132" t="inlineStr">
        <is>
          <t>11:36</t>
        </is>
      </c>
      <c r="D132" t="inlineStr">
        <is>
          <t>thảo luận Tầm 7m có nên mua mate20 pro không các bác.</t>
        </is>
      </c>
      <c r="E132">
        <f>HYPERLINK("http://voz.vn/posts/6630952#post6630952", "http://voz.vn/posts/6630952#post6630952")</f>
        <v/>
      </c>
      <c r="F132" t="inlineStr">
        <is>
          <t>imlangxinlink said:.
			.
		.
	.
	.
		.
		.
			Click bye nhé. Con này 7m mua cũng dc. Nhưng cẩn thận có 1 lô hàng bị ám màn nhẹ. Lên hội hw flagship mà tìm máy. Con này pin ko khỏe đâu, vừa đủ xài thôi. Camera cũng đừng trông đợi quá.
		.
		Click to expand...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t>
        </is>
      </c>
      <c r="G132" t="inlineStr">
        <is>
          <t>Trung tính</t>
        </is>
      </c>
      <c r="H132" t="n">
        <v>0</v>
      </c>
      <c r="I132" t="n">
        <v>0</v>
      </c>
      <c r="J132" t="n">
        <v>0</v>
      </c>
      <c r="K132" t="inlineStr">
        <is>
          <t>voz.vn</t>
        </is>
      </c>
      <c r="L132">
        <f>HYPERLINK("http://voz.vn", "http://voz.vn")</f>
        <v/>
      </c>
      <c r="M132" t="inlineStr">
        <is>
          <t>Diễn đàn</t>
        </is>
      </c>
      <c r="N132" t="n">
        <v>0</v>
      </c>
      <c r="O132" t="n">
        <v>0</v>
      </c>
      <c r="P132" t="n">
        <v>0</v>
      </c>
      <c r="Q132" t="inlineStr"/>
      <c r="R132" t="inlineStr"/>
    </row>
    <row r="133" ht="21" customHeight="1" s="6">
      <c r="A133" t="n">
        <v>131</v>
      </c>
      <c r="B133" t="inlineStr">
        <is>
          <t>2021-01-16</t>
        </is>
      </c>
      <c r="C133" t="inlineStr">
        <is>
          <t>11:34</t>
        </is>
      </c>
      <c r="D133" t="inlineStr">
        <is>
          <t>góp ý Cân nhắc và đưa lý do rõ ràng hơn về việc xóa bài báo dịch</t>
        </is>
      </c>
      <c r="E133">
        <f>HYPERLINK("http://voz.vn/posts/6630903#post6630903", "http://voz.vn/posts/6630903#post6630903")</f>
        <v/>
      </c>
      <c r="F133" t="inlineStr">
        <is>
          <t>thuyvan said:.
			.
		.
	.
	.
		.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
		.
		Click to expand...
	.
bác wenvan rất thân thiện, Trư ưng! .
	.
.
	.
	.
		.
		.
.
.
.
		.
		.
	.
.
.
	.
		.
.
.
.
	.
.
.
 (cmt này ko phải spam)</t>
        </is>
      </c>
      <c r="G133" t="inlineStr">
        <is>
          <t>Trung tính</t>
        </is>
      </c>
      <c r="H133" t="n">
        <v>0</v>
      </c>
      <c r="I133" t="n">
        <v>0</v>
      </c>
      <c r="J133" t="n">
        <v>0</v>
      </c>
      <c r="K133" t="inlineStr">
        <is>
          <t>voz.vn</t>
        </is>
      </c>
      <c r="L133">
        <f>HYPERLINK("http://voz.vn", "http://voz.vn")</f>
        <v/>
      </c>
      <c r="M133" t="inlineStr">
        <is>
          <t>Diễn đàn</t>
        </is>
      </c>
      <c r="N133" t="n">
        <v>0</v>
      </c>
      <c r="O133" t="n">
        <v>0</v>
      </c>
      <c r="P133" t="n">
        <v>0</v>
      </c>
      <c r="Q133" t="inlineStr">
        <is>
          <t>Vi_phạm_nội_quy_box_Điểm_báo_F33 , VOZ , News</t>
        </is>
      </c>
      <c r="R133" t="inlineStr"/>
    </row>
    <row r="134" ht="21" customHeight="1" s="6">
      <c r="A134" t="n">
        <v>132</v>
      </c>
      <c r="B134" t="inlineStr">
        <is>
          <t>2021-01-16</t>
        </is>
      </c>
      <c r="C134" t="inlineStr">
        <is>
          <t>11:33</t>
        </is>
      </c>
      <c r="D134" t="inlineStr">
        <is>
          <t>Mở Khóa Mật Khẩu Xác Minh Google Samsung S20 Untra LTE android 11 OK, Xóa Google Account S20 Untra ok</t>
        </is>
      </c>
      <c r="E134">
        <f>HYPERLINK("http://www.techrum.vn/posts/1144085#post1144085", "http://www.techrum.vn/posts/1144085#post1144085")</f>
        <v/>
      </c>
      <c r="F134" t="inlineStr">
        <is>
          <t>Phá Xác minh tài khoản google Account All Samsung S20 S20 Untra LTE G988B  android 9 , android 10, xóa passcode mật khẩu ,google account ok.
.
Chúng tôi xóa tài khoản Google Galaxy S10 S10+ S20 S20+ Note 9 Note 10+ Note 20 Untra bằng thiết bị bản quyền không tháo máy, không can thiệp phần cứng, chỉ 1 lần duy nhất là vĩnh viễn.
.
-----------------------------------------------.
Trung Tâm giải Mã Di Động Hà Nội.
Liên hệ dịch vụ: 0911.003.229 (TV Mobile)  .
 Call, SMS, Zalo, Facebook Messager:0911.003.229  .
FB Cá Nhân: https://www.facebook.com/cu.thanhvuong  .
Fanpage: https://www.facebook.com/SuachuaphanmemSmarphone/  .
Đ/C: Số 28A Ngõ 73 Tân Triều- Quận Thanh Xuân -Hà Nội  .
(Chú ý: nếu tra google   map ghi gốc đề triều khúc   ).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G988B android 11 ok.
Xóa Tài Khoản Google Account S20+ SM-G985N, G985F android 11 ok.
Xóa Tài Khoản Google Account Note 10 SM-N970F, android 11 ok.
Xóa Tài Khoản Google Account S10+ SM-G965F, android 11 ok.
Xóa Tài Khoản Google Account Note 10+ SM-N975N hàn quốc,.
Xóa Tài Khoản Google Account S20+ SM-G987N, android 11 ok .
Xóa Tài Khoản Google Account S20+ SM-G985F,android 11 ok .
Xóa Tài Khoản Google Account S10 SM-G9700 android 11 ok ,.
Xóa Tài Khoản Google Account S9+ SM-G9650 android 11 ok ,.
Xóa Tài Khoản Google Account Note 10+ SM-N970N android 11 ok ,.
Xóa Tài Khoản Google Account S9+ SM-G965Uandroid 11 ok ,.
Remove Google Account Galaxy S9 SM-G960F android 11 ok ,.
Remove Google Account Galaxy S10+ SM-G973F android 11 ok ,.
Remove Google Account Galaxy Note 9 SM-N960FD,.
Remove Google Account Galaxy S10+ SM-G975FD,.
Remove Google Account Galaxy Note 10 SM-N970N,.
Remove Google Account Galaxy S9+ SM-G9850 android 11 ok,.
Remove Google Account Galaxy Note 10+ SM-N980U,.
Remove Google Account Galaxy S9+ SM-G965U android 11 ok ,.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is>
      </c>
      <c r="G134" t="inlineStr">
        <is>
          <t>Trung tính</t>
        </is>
      </c>
      <c r="H134" t="n">
        <v>0</v>
      </c>
      <c r="I134" t="n">
        <v>0</v>
      </c>
      <c r="J134" t="n">
        <v>0</v>
      </c>
      <c r="K134" t="inlineStr">
        <is>
          <t>techrum.vn</t>
        </is>
      </c>
      <c r="L134">
        <f>HYPERLINK("http://techrum.vn", "http://techrum.vn")</f>
        <v/>
      </c>
      <c r="M134" t="inlineStr">
        <is>
          <t>Diễn đàn</t>
        </is>
      </c>
      <c r="N134" t="n">
        <v>0</v>
      </c>
      <c r="O134" t="n">
        <v>298</v>
      </c>
      <c r="P134" t="n">
        <v>7</v>
      </c>
      <c r="Q134" t="inlineStr">
        <is>
          <t>Huawei , Google_Nexus , LG , Motorola , Vivo , Thanh_Vượng , Lenovo , Facebook_Messager:0911.003.229 , Tân_Triều-_Quận_Thanh_Xuân_-Hà_Nội , Acatel , Repair_IMEI , Wiko , Sony , Zalo , Smartphone , ZTE , ASUS , HTC , Remove_Google_Account_Galaxy_S10+_SM-G975FD , Facebook , Trung_Tâm_giải_Mã_Di_Động_Hà_Nội , F.knox , TV_Mobile_0911003229 , Mobiistar , OnePlus , Bypass_FRP_Lock , FRP_Lock_Protection_Samsung , google_Account_All_Samsung_S20_S20_Untra_LTE_G988B , Management , Qmobile , Google_Galaxy_S10_S10+_S20_S20+_Note_9_Note , SMS , Oppo , Google , CoolPad , XIAOMI</t>
        </is>
      </c>
      <c r="R134" t="inlineStr"/>
    </row>
    <row r="135" ht="21" customHeight="1" s="6">
      <c r="A135" t="n">
        <v>133</v>
      </c>
      <c r="B135" t="inlineStr">
        <is>
          <t>2021-01-16</t>
        </is>
      </c>
      <c r="C135" t="inlineStr">
        <is>
          <t>11:24</t>
        </is>
      </c>
      <c r="D135" t="inlineStr">
        <is>
          <t>Dàn sao  Tiếu ngạo giang hồ  sau 20 năm</t>
        </is>
      </c>
      <c r="E135">
        <f>HYPERLINK("http://voz.vn/posts/6630740#post6630740", "http://voz.vn/posts/6630740#post6630740")</f>
        <v/>
      </c>
      <c r="F135" t="inlineStr">
        <is>
          <t>Mới xem cái phim gì của hứa tình với bành vu yến thấy quả vòng 3 căng đét doggy phê gì đâu .
.
Sent from HUAWEI DRA-LX2 using vozFApp</t>
        </is>
      </c>
      <c r="G135" t="inlineStr">
        <is>
          <t>Trung tính</t>
        </is>
      </c>
      <c r="H135" t="n">
        <v>0</v>
      </c>
      <c r="I135" t="n">
        <v>0</v>
      </c>
      <c r="J135" t="n">
        <v>0</v>
      </c>
      <c r="K135" t="inlineStr">
        <is>
          <t>voz.vn</t>
        </is>
      </c>
      <c r="L135">
        <f>HYPERLINK("http://voz.vn", "http://voz.vn")</f>
        <v/>
      </c>
      <c r="M135" t="inlineStr">
        <is>
          <t>Diễn đàn</t>
        </is>
      </c>
      <c r="N135" t="n">
        <v>0</v>
      </c>
      <c r="O135" t="n">
        <v>0</v>
      </c>
      <c r="P135" t="n">
        <v>0</v>
      </c>
      <c r="Q135" t="inlineStr"/>
      <c r="R135" t="inlineStr"/>
    </row>
    <row r="136" ht="21" customHeight="1" s="6">
      <c r="A136" t="n">
        <v>134</v>
      </c>
      <c r="B136" t="inlineStr">
        <is>
          <t>2021-01-16</t>
        </is>
      </c>
      <c r="C136" t="inlineStr">
        <is>
          <t>11:23</t>
        </is>
      </c>
      <c r="D136" t="inlineStr">
        <is>
          <t>Samsung S20 S20+ Xóa xác minh google android 10 ok,Xóa google account passcode S20 S20+ ok</t>
        </is>
      </c>
      <c r="E136">
        <f>HYPERLINK("http://www.techrum.vn/posts/1144072#post1144072", "http://www.techrum.vn/posts/1144072#post1144072")</f>
        <v/>
      </c>
      <c r="F136" t="inlineStr">
        <is>
          <t>Phá Xác minh tài khoản google Account All Samsung A10 A20 A30 A40 A50 A70 A80 M10 M20 M30 android 9 , android 10, xóa passcode mật khẩu ,google account ok.
.
Chúng tôi xóa tài khoản Google Galaxy S10 S10+ S20 S20+ Note 9 Note 10+ bằng thiết bị bản quyền không tháo máy, không can thiệp phần cứng, chỉ 1 lần duy nhất là vĩnh viễn.
.
Hotline: 0911.003.229.
Facebook:Thanh Vượng hspa.
Call-Sms- Zalo -Fb : 0911.003.229.
SỐ 28A-NGÕ 73-TÂN TRIỀU-THANH XUÂN-HN.
(Đi hết ngõ 300 nguyễn xiển rẽ phải 200m là đến).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Xóa Tài Khoản Google Account S20+ SM-G985N, G985F.
Xóa Tài Khoản Google Account Note 10 SM-N970F,.
Xóa Tài Khoản Google Account S10+ SM-G965F,.
Xóa Tài Khoản Google Account Note 10+ SM-N975N hàn quốc,.
Xóa Tài Khoản Google Account S20+ SM-G987N,.
Xóa Tài Khoản Google Account S20+ SM-G985F,.
Xóa Tài Khoản Google Account S10 SM-G9700,.
Xóa Tài Khoản Google Account S9+ SM-G9650,.
Xóa Tài Khoản Google Account Note 10+ SM-N970N,.
Xóa Tài Khoản Google Account S9+ SM-G965U,.
Remove Google Account Galaxy S9 SM-G960F,.
Remove Google Account Galaxy S10+ SM-G973F,.
Remove Google Account Galaxy Note 9 SM-N960FD,.
Remove Google Account Galaxy S10+ SM-G975FD,.
Remove Google Account Galaxy Note 10 SM-N970N,.
Remove Google Account Galaxy S9+ SM-G9650,.
Remove Google Account Galaxy Note 10+ SM-N970U,.
Remove Google Account Galaxy S9+ SM-G965U,.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is>
      </c>
      <c r="G136" t="inlineStr">
        <is>
          <t>Trung tính</t>
        </is>
      </c>
      <c r="H136" t="n">
        <v>0</v>
      </c>
      <c r="I136" t="n">
        <v>0</v>
      </c>
      <c r="J136" t="n">
        <v>0</v>
      </c>
      <c r="K136" t="inlineStr">
        <is>
          <t>techrum.vn</t>
        </is>
      </c>
      <c r="L136">
        <f>HYPERLINK("http://techrum.vn", "http://techrum.vn")</f>
        <v/>
      </c>
      <c r="M136" t="inlineStr">
        <is>
          <t>Diễn đàn</t>
        </is>
      </c>
      <c r="N136" t="n">
        <v>0</v>
      </c>
      <c r="O136" t="n">
        <v>298</v>
      </c>
      <c r="P136" t="n">
        <v>7</v>
      </c>
      <c r="Q136" t="inlineStr">
        <is>
          <t>Thanh_Vượng , Google_Nexus , google_Account_All_Samsung_A10_A20_A30_A40_A50_A70_A80_M10_M20_M30 , Management , Repair_IMEI , Wiko , Facebook , Huawei , XIAOMI , ASUS , Acatel , Motorola , Oppo , Smartphone , Lenovo , Remove_Google_Account_Galaxy_S10+_SM-G973F , Remove_Google_Account_Galaxy_S9+_SM-G965U , CoolPad , OnePlus , Google_Galaxy_S10_S10+_S20_S20+_Note , F.knox , Remove_Google_Account_Galaxy_S9+_SM-G9650 , Remove_Google_Account_Galaxy_S9_SM-G960F , Bypass_FRP_Lock , FRP_Lock_Protection_Samsung , LG , Vivo , Remove_Google_Account_Galaxy_S10+_SM-G975FD , ZTE , Google , HTC , Sony , Mobiistar , Qmobile , TV_Mobile_0911003229</t>
        </is>
      </c>
      <c r="R136" t="inlineStr"/>
    </row>
    <row r="137" ht="21" customHeight="1" s="6">
      <c r="A137" t="n">
        <v>135</v>
      </c>
      <c r="B137" t="inlineStr">
        <is>
          <t>2021-01-16</t>
        </is>
      </c>
      <c r="C137" t="inlineStr">
        <is>
          <t>11:20</t>
        </is>
      </c>
      <c r="D137" t="inlineStr">
        <is>
          <t>Smartphone màn hình gập của Xiaomi lộ diện ngoài thực tế</t>
        </is>
      </c>
      <c r="E137">
        <f>HYPERLINK("http://www.techrum.vn/posts/1144068#post1144068", "http://www.techrum.vn/posts/1144068#post1144068")</f>
        <v/>
      </c>
      <c r="F137" t="inlineStr">
        <is>
          <t>Samsung, Huawei và Motorola đã tham gia vào thị trường điện thoại  màn hình gập. Xiaomi dường như đang đạt được tiến độ ổn định theo hướng đó khi một chiếc điện thoại giống như Galaxy Fold với MIUI 12 tích hợp đã được phát hiện trong các bức ảnh chụp ở tàu điện ngầm Trung Quốc, được bọc trong một chiếc hộp che giấu thiết kế tiền sản xuất.
.
Nếu một thiết bị đã sẵn sàng để thử nghiệm ngoài môi trường thực tế thì có lẽ nó đã gần kết thúc quá trình phát triển.
.
.
​.
Hình ảnh chỉ có thể cho chúng ta biết thiết bị này chạy MIUI 12 và chúng ta cũng có thể thấy nó có bộ nhớ trong 256GB. Ngoài ra, không có camera selfie nào được nhìn thấy. Phím nguồn và nút chỉnh âm lượng nằm ở bên phải khi thiết bị được mở ra) và đây là tất cả những gì chúng ta biết về nó.
.
Đây không phải là lần đầu tiên chúng ta nghe về việc Xiaomi dự định đi theo hướng thiết bị có thể gập lại. Vào tháng 12, những người trong ngành tiết lộ công ty dự kiến sẽ ra mắt một thiết bị như vậy vào năm 2021, cùng với Oppo, Vivo và có lẽ cả Google.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Apple đang tạo bản thử nghiệm iPhone màn hình gập, xem xét loại bỏ...
                    .
                .
                    .
                    .
                        .
                    .
                    Samsung có thể ra đến 4 smartphone màn hình gập vào năm sau.
                    .
                .
                    .
                    .
                        .
                    .
                    Samsung được cho là sẽ ra mắt ba smartphone Galaxy màn hình gập thế...
                    .
                .
                    .
                    .
                        .
                    .
                    Samsung đang hướng đến smartphone Galaxy màn hình gập sẽ mỏng và...
                    .
                .
                    .
                    .
                        .
                    .
                    Liệu đây có phải là tương lai của màn hình gập mà Samsung đang...
                    .
                .
                    .
                    .
                        .
                    .
                    Tin đồn: Apple đang tiến hành nghiên cứu và sẽ ra mắt iPhone màn...
                    .
                .
                    .
                    .
                        .
                    .
                    Samsung đăng ký bằng sáng chế smartphone màn hình gập với camera  thò...
                    .
                .
                    .
                    .
                        .
                    .
                    Huawei có ý tưởng về một mẫu smartphone màn hình gập dạng vỏ sò,...
                    .
                .
                    .
                    .
                        .
                    .
                    Xiaomi lên ý tưởng về mẫu smartphone màn hình gập  lai  giữa Galaxy...
                    .
                .
                    .
                    .
                        .
                    .
                    Lộ bằng sáng chế Galaxy Z Dual Fold có màn hình gập hai lần của Samsung.
                    .
                .
.
Theo: GSMArena​</t>
        </is>
      </c>
      <c r="G137" t="inlineStr">
        <is>
          <t>Trung tính</t>
        </is>
      </c>
      <c r="H137" t="n">
        <v>0</v>
      </c>
      <c r="I137" t="n">
        <v>0</v>
      </c>
      <c r="J137" t="n">
        <v>0</v>
      </c>
      <c r="K137" t="inlineStr">
        <is>
          <t>techrum.vn</t>
        </is>
      </c>
      <c r="L137">
        <f>HYPERLINK("http://techrum.vn", "http://techrum.vn")</f>
        <v/>
      </c>
      <c r="M137" t="inlineStr">
        <is>
          <t>Diễn đàn</t>
        </is>
      </c>
      <c r="N137" t="n">
        <v>0</v>
      </c>
      <c r="O137" t="n">
        <v>298</v>
      </c>
      <c r="P137" t="n">
        <v>7</v>
      </c>
      <c r="Q137" t="inlineStr">
        <is>
          <t>Galaxy_Fold , Arial; , Oswald , Samsung , Galaxy , Vivo , Galaxy_Z_Dual_Fold , MIUI_12 , Apple , Roboto , Huawei , Trung_Quốc , Oppo , Xiaomi , Motorola</t>
        </is>
      </c>
      <c r="R137" t="inlineStr"/>
    </row>
    <row r="138" ht="21" customHeight="1" s="6">
      <c r="A138" t="n">
        <v>136</v>
      </c>
      <c r="B138" t="inlineStr">
        <is>
          <t>2021-01-16</t>
        </is>
      </c>
      <c r="C138" t="inlineStr">
        <is>
          <t>11:06</t>
        </is>
      </c>
      <c r="D138" t="inlineStr">
        <is>
          <t>Bùi Anh Tuấn đang ở đâu</t>
        </is>
      </c>
      <c r="E138">
        <f>HYPERLINK("http://voz.vn/posts/6630415#post6630415", "http://voz.vn/posts/6630415#post6630415")</f>
        <v/>
      </c>
      <c r="F138" t="inlineStr">
        <is>
          <t>Demacia2214 said:.
			.
		.
	.
	.
		.
		.
			Có thời là phất lên ấy mà.
Mà lão châu khải phong hát live cũng như thu âm luôn.
.
.
Sent from HUAWEI INE-LX2 via nextVOZ.
		.
		Click to expand...
	.
CKP cũng học từ  văn hóa nghệ thuật quân đội ra mà, có phải ất ơ đâu nên live đỉnh mà. Đến Du Thiên cũng từ bỏ nhạc thính phòng hát nhạc thị trường để kiếm tiền theo thị hiếu cả.</t>
        </is>
      </c>
      <c r="G138" t="inlineStr">
        <is>
          <t>Trung tính</t>
        </is>
      </c>
      <c r="H138" t="n">
        <v>0</v>
      </c>
      <c r="I138" t="n">
        <v>0</v>
      </c>
      <c r="J138" t="n">
        <v>0</v>
      </c>
      <c r="K138" t="inlineStr">
        <is>
          <t>voz.vn</t>
        </is>
      </c>
      <c r="L138">
        <f>HYPERLINK("http://voz.vn", "http://voz.vn")</f>
        <v/>
      </c>
      <c r="M138" t="inlineStr">
        <is>
          <t>Diễn đàn</t>
        </is>
      </c>
      <c r="N138" t="n">
        <v>0</v>
      </c>
      <c r="O138" t="n">
        <v>0</v>
      </c>
      <c r="P138" t="n">
        <v>0</v>
      </c>
      <c r="Q138" t="inlineStr">
        <is>
          <t>Đến_Du_Thiên</t>
        </is>
      </c>
      <c r="R138" t="inlineStr"/>
    </row>
    <row r="139" ht="21" customHeight="1" s="6">
      <c r="A139" t="n">
        <v>137</v>
      </c>
      <c r="B139" t="inlineStr">
        <is>
          <t>2021-01-16</t>
        </is>
      </c>
      <c r="C139" t="inlineStr">
        <is>
          <t>10:06</t>
        </is>
      </c>
      <c r="D139" t="inlineStr">
        <is>
          <t>Trước khi rời ghế, Ngoại trưởng Mỹ công bố lệnh trừng phạt Trung Quốc, Iran và Cuba</t>
        </is>
      </c>
      <c r="E139">
        <f>HYPERLINK("http://voz.vn/posts/6629381#post6629381", "http://voz.vn/posts/6629381#post6629381")</f>
        <v/>
      </c>
      <c r="F139" t="inlineStr">
        <is>
          <t>GengarReborn said:.
			.
		.
	.
	.
		.
		.
			Biden lên thì liệu có gỡ lệnh cấm cho mấy công ty mỹ hợp tác lại với huawei ko mấy thím nhỉ?.
		.
		Click to expand...
	.
Biden lên thì cũng nghe lời cố vấn của bộ sậu thôi, tầm 6 tháng 1 năm nữa có khi ko nhớ nổi tên mình thì xử lý việc gì</t>
        </is>
      </c>
      <c r="G139" t="inlineStr">
        <is>
          <t>Trung tính</t>
        </is>
      </c>
      <c r="H139" t="n">
        <v>0</v>
      </c>
      <c r="I139" t="n">
        <v>0</v>
      </c>
      <c r="J139" t="n">
        <v>0</v>
      </c>
      <c r="K139" t="inlineStr">
        <is>
          <t>voz.vn</t>
        </is>
      </c>
      <c r="L139">
        <f>HYPERLINK("http://voz.vn", "http://voz.vn")</f>
        <v/>
      </c>
      <c r="M139" t="inlineStr">
        <is>
          <t>Diễn đàn</t>
        </is>
      </c>
      <c r="N139" t="n">
        <v>0</v>
      </c>
      <c r="O139" t="n">
        <v>0</v>
      </c>
      <c r="P139" t="n">
        <v>0</v>
      </c>
      <c r="Q139" t="inlineStr">
        <is>
          <t>Biden</t>
        </is>
      </c>
      <c r="R139" t="inlineStr"/>
    </row>
    <row r="140" ht="21" customHeight="1" s="6">
      <c r="A140" t="n">
        <v>138</v>
      </c>
      <c r="B140" t="inlineStr">
        <is>
          <t>2021-01-16</t>
        </is>
      </c>
      <c r="C140" t="inlineStr">
        <is>
          <t>09:59</t>
        </is>
      </c>
      <c r="D140" t="inlineStr">
        <is>
          <t>Trước khi rời ghế, Ngoại trưởng Mỹ công bố lệnh trừng phạt Trung Quốc, Iran và Cuba</t>
        </is>
      </c>
      <c r="E140">
        <f>HYPERLINK("http://voz.vn/posts/6629260#post6629260", "http://voz.vn/posts/6629260#post6629260")</f>
        <v/>
      </c>
      <c r="F140" t="inlineStr">
        <is>
          <t>GengarReborn said:.
			.
		.
	.
	.
		.
		.
			Biden lên thì liệu có gỡ lệnh cấm cho mấy công ty mỹ hợp tác lại với huawei ko mấy thím nhỉ?.
		.
		Click to expand...
	.
 hợp tác mảng khác chắc ok , bán dẫn say đéo  chắc luôn , mảng đây  là bảng xương sống đệ đài loan cmnr</t>
        </is>
      </c>
      <c r="G140" t="inlineStr">
        <is>
          <t>Trung tính</t>
        </is>
      </c>
      <c r="H140" t="n">
        <v>0</v>
      </c>
      <c r="I140" t="n">
        <v>0</v>
      </c>
      <c r="J140" t="n">
        <v>0</v>
      </c>
      <c r="K140" t="inlineStr">
        <is>
          <t>voz.vn</t>
        </is>
      </c>
      <c r="L140">
        <f>HYPERLINK("http://voz.vn", "http://voz.vn")</f>
        <v/>
      </c>
      <c r="M140" t="inlineStr">
        <is>
          <t>Diễn đàn</t>
        </is>
      </c>
      <c r="N140" t="n">
        <v>0</v>
      </c>
      <c r="O140" t="n">
        <v>0</v>
      </c>
      <c r="P140" t="n">
        <v>0</v>
      </c>
      <c r="Q140" t="inlineStr"/>
      <c r="R140" t="inlineStr"/>
    </row>
    <row r="141" ht="21" customHeight="1" s="6">
      <c r="A141" t="n">
        <v>139</v>
      </c>
      <c r="B141" t="inlineStr">
        <is>
          <t>2021-01-16</t>
        </is>
      </c>
      <c r="C141" t="inlineStr">
        <is>
          <t>09:58</t>
        </is>
      </c>
      <c r="D141" t="inlineStr">
        <is>
          <t>Mỹ ủng hộ một nước Việt Nam  mạnh, độc lập, thịnh vượng</t>
        </is>
      </c>
      <c r="E141">
        <f>HYPERLINK("http://voz.vn/posts/6629251#post6629251", "http://voz.vn/posts/6629251#post6629251")</f>
        <v/>
      </c>
      <c r="F141" t="inlineStr">
        <is>
          <t>Phó Thủ tướng, Bộ trưởng Ngoại giao Phạm Bình Minh hôm 15/1 đã có cuộc điện đàm với Cố vấn An ninh quốc gia Hoa Kỳ Robert O Brien.
.
Phó Thủ tướng, Bộ trưởng Ngoại giao Phạm Bình Minh và Cố vấn An ninh quốc gia Robert O Brien hoan nghênh việc hai nước đã linh hoạt tổ chức các hoạt động kỷ niệm 25 năm thiết lập quan hệ ngoại giao bất chấp bối cảnh dịch Covid-19.
.
Link: https://vietnamnet.vn/vn/thoi-su/ch...viet-nam-manh-doc-lap-thinh-vuong-705941.html.
.
Sent from HUAWEI YAL-L21 using vozFApp</t>
        </is>
      </c>
      <c r="G141" t="inlineStr">
        <is>
          <t>Trung tính</t>
        </is>
      </c>
      <c r="H141" t="n">
        <v>0</v>
      </c>
      <c r="I141" t="n">
        <v>0</v>
      </c>
      <c r="J141" t="n">
        <v>0</v>
      </c>
      <c r="K141" t="inlineStr">
        <is>
          <t>voz.vn</t>
        </is>
      </c>
      <c r="L141">
        <f>HYPERLINK("http://voz.vn", "http://voz.vn")</f>
        <v/>
      </c>
      <c r="M141" t="inlineStr">
        <is>
          <t>Diễn đàn</t>
        </is>
      </c>
      <c r="N141" t="n">
        <v>0</v>
      </c>
      <c r="O141" t="n">
        <v>0</v>
      </c>
      <c r="P141" t="n">
        <v>0</v>
      </c>
      <c r="Q141" t="inlineStr">
        <is>
          <t>Bộ_trưởng_Ngoại_giao_Phạm_Bình_Minh , Cố_vấn_An_ninh_quốc_gia_Robert_O_Brien , Cố_vấn_An_ninh_quốc_gia_Hoa_Kỳ_Robert_O_Brien</t>
        </is>
      </c>
      <c r="R141" t="inlineStr"/>
    </row>
    <row r="142" ht="21" customHeight="1" s="6">
      <c r="A142" t="n">
        <v>140</v>
      </c>
      <c r="B142" t="inlineStr">
        <is>
          <t>2021-01-16</t>
        </is>
      </c>
      <c r="C142" t="inlineStr">
        <is>
          <t>09:58</t>
        </is>
      </c>
      <c r="D142" t="inlineStr">
        <is>
          <t>góp ý Cân nhắc và đưa lý do rõ ràng hơn về việc xóa bài báo dịch</t>
        </is>
      </c>
      <c r="E142">
        <f>HYPERLINK("http://voz.vn/posts/6629245#post6629245", "http://voz.vn/posts/6629245#post6629245")</f>
        <v/>
      </c>
      <c r="F142" t="inlineStr">
        <is>
          <t>dark_baron said:.
			.
		.
	.
	.
		.
		.
			Hi Mon Mít,.
.
Mình biết mod box Điểm báo có lịch đến kỳ, khoảng 30 ngày/tháng, nhưng lần đầu tiên được trải nghiệm nên có tý bàng hoàng .
.
Mình có post 1 bài báo dịch từ Nikkei Asian review, nguồn báo này thì khỏi cần nói rồi.
Nội dung  chất lượng bản dịch dù chưa đủ tầm văn vẻ báo chí, nhưng mình tự tin cũng ko bị sai ý so với nguyên gốc.
Trình bày văn bản cũng đã cố gắng để dễ theo dõi và nhìn ko quá bẩn rồi,.
Vậy mà bị xóa cái bụp với lý do hết sức sáng sủa như này:.
View attachment 370043.
.
Theo mình với những bài điểm báo có chút tâm huyết, hi vọng Mon Mít có chút bình tĩnh mà xem lại nên xử lý như nào cho hợp cả 2 bên chứ?.
Nên chăng có nhắc nhở và 1 khoảng thời gian để sửa lại cho đẹp theo ý cá nhân đơn vị hành pháp?.
Cố tình phạm qui đã đành, sai qui cách thôi cũng xóa thẳng băng thì lần sau còn mấy nhiệt tình để tạo content cho diễn đàn nữa? .
		.
		Click to expand...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
.
.
	.
		.
			.
				thuyvan said:.
			.
		.
	.
	.
		.
		.
			Đối với các bài viết dịch từ nguồn báo/trang tin/blog nước ngoài... đưa về vOz để chia sẻ thông tin mới, nóng hổi - kiến thức - kinh nghiệm và thảo luận... ở các box: Các thành viên bắt buộc phải lược dịch ít nhất 50% hoặc 100% nội dung chính của bài gốc sang Tiếng Việt, không được copy nguyên xi ngôn ngữ gốc về và tóm lược theo quan điểm cá nhân ở dưới. Nội dung bám sát bài gốc với tôn chỉ chính xác phải được 90% và diễn giải 1 cách dễ đọc dễ hiểu, đúng cú/ngữ pháp. Không chấp nhận việc dịch thuật cẩu thả bê nguyên từ Google Translate hoặc các công cụ dịch tự động khác để đăng tải. Các bài viết dịch thuật vi phạm những điều kể trên sẽ bị xóa thẳng tay (tùy mod có rảnh hay không sẽ có reason). Thành viên vi phạm nhiều lần sẽ bị phát điểm xấu (warning point).
		.
		Click to expand...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t>
        </is>
      </c>
      <c r="G142" t="inlineStr">
        <is>
          <t>Trung tính</t>
        </is>
      </c>
      <c r="H142" t="n">
        <v>0</v>
      </c>
      <c r="I142" t="n">
        <v>0</v>
      </c>
      <c r="J142" t="n">
        <v>0</v>
      </c>
      <c r="K142" t="inlineStr">
        <is>
          <t>voz.vn</t>
        </is>
      </c>
      <c r="L142">
        <f>HYPERLINK("http://voz.vn", "http://voz.vn")</f>
        <v/>
      </c>
      <c r="M142" t="inlineStr">
        <is>
          <t>Diễn đàn</t>
        </is>
      </c>
      <c r="N142" t="n">
        <v>0</v>
      </c>
      <c r="O142" t="n">
        <v>0</v>
      </c>
      <c r="P142" t="n">
        <v>0</v>
      </c>
      <c r="Q142" t="inlineStr">
        <is>
          <t>Google_Translate , Tiếng_Việt , View_attachment_370043 , Vi_phạm_nội_quy_box_Điểm_báo_F33 , VOZ , News , Mon_Mít , Nikkei_Asian_review</t>
        </is>
      </c>
      <c r="R142" t="inlineStr"/>
    </row>
    <row r="143" ht="21" customHeight="1" s="6">
      <c r="A143" t="n">
        <v>141</v>
      </c>
      <c r="B143" t="inlineStr">
        <is>
          <t>2021-01-16</t>
        </is>
      </c>
      <c r="C143" t="inlineStr">
        <is>
          <t>09:58</t>
        </is>
      </c>
      <c r="D143" t="inlineStr">
        <is>
          <t>Trước khi rời ghế, Ngoại trưởng Mỹ công bố lệnh trừng phạt Trung Quốc, Iran và Cuba</t>
        </is>
      </c>
      <c r="E143">
        <f>HYPERLINK("http://voz.vn/posts/6629244#post6629244", "http://voz.vn/posts/6629244#post6629244")</f>
        <v/>
      </c>
      <c r="F143" t="inlineStr">
        <is>
          <t>Biden lên thì liệu có gỡ lệnh cấm cho mấy công ty mỹ hợp tác lại với huawei ko mấy thím nhỉ?</t>
        </is>
      </c>
      <c r="G143" t="inlineStr">
        <is>
          <t>Tích cực</t>
        </is>
      </c>
      <c r="H143" t="n">
        <v>0</v>
      </c>
      <c r="I143" t="n">
        <v>0</v>
      </c>
      <c r="J143" t="n">
        <v>0</v>
      </c>
      <c r="K143" t="inlineStr">
        <is>
          <t>voz.vn</t>
        </is>
      </c>
      <c r="L143">
        <f>HYPERLINK("http://voz.vn", "http://voz.vn")</f>
        <v/>
      </c>
      <c r="M143" t="inlineStr">
        <is>
          <t>Diễn đàn</t>
        </is>
      </c>
      <c r="N143" t="n">
        <v>0</v>
      </c>
      <c r="O143" t="n">
        <v>0</v>
      </c>
      <c r="P143" t="n">
        <v>0</v>
      </c>
      <c r="Q143" t="inlineStr">
        <is>
          <t>Biden</t>
        </is>
      </c>
      <c r="R143" t="inlineStr"/>
    </row>
    <row r="144" ht="21" customHeight="1" s="6">
      <c r="A144" t="n">
        <v>142</v>
      </c>
      <c r="B144" t="inlineStr">
        <is>
          <t>2021-01-16</t>
        </is>
      </c>
      <c r="C144" t="inlineStr">
        <is>
          <t>09:53</t>
        </is>
      </c>
      <c r="D144" t="inlineStr">
        <is>
          <t>Thế giới săn lùng chip</t>
        </is>
      </c>
      <c r="E144">
        <f>HYPERLINK("http://voz.vn/posts/6629180#post6629180", "http://voz.vn/posts/6629180#post6629180")</f>
        <v/>
      </c>
      <c r="F144" t="inlineStr">
        <is>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
		.
		.
	.
.
.
	.
		.
.
.
.
	.
.
.
.
Bên trong nhà máy của Ford tại Kentucky, Mỹ. Ảnh: Bloomberg.
.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 ...</t>
        </is>
      </c>
      <c r="G144" t="inlineStr">
        <is>
          <t>Trung tính</t>
        </is>
      </c>
      <c r="H144" t="n">
        <v>0</v>
      </c>
      <c r="I144" t="n">
        <v>0</v>
      </c>
      <c r="J144" t="n">
        <v>0</v>
      </c>
      <c r="K144" t="inlineStr">
        <is>
          <t>voz.vn</t>
        </is>
      </c>
      <c r="L144">
        <f>HYPERLINK("http://voz.vn", "http://voz.vn")</f>
        <v/>
      </c>
      <c r="M144" t="inlineStr">
        <is>
          <t>Diễn đàn</t>
        </is>
      </c>
      <c r="N144" t="n">
        <v>0</v>
      </c>
      <c r="O144" t="n">
        <v>0</v>
      </c>
      <c r="P144" t="n">
        <v>0</v>
      </c>
      <c r="Q144" t="inlineStr">
        <is>
          <t>Steve_Sanghi , SurplusGlobal , Hàn_Quốc , Bruce_Kim , Mỹ , Apple , Bob_Swan , Stephen_Oliver , TrendForce , VLSIresearch , Huawei , Intel , General_Motors , TSMC , Fusion_Worldwide , Qualcomm , Trung_Quốc , Puhakka , Navitas_Semiconductor , Nuvia , Risto_Puhakka , Đài_Bắc , Kentucky , Mike_Hogan , Elsie_Neoh , Nvidia , NXP , Arizona , Microchip_Technology , Bloomberg , Toyota , NXP_Semiconductors_NV , Giám_đốc_tài_chính_Colette_Kress , Taiwan_Semiconductor_Manufacturing_Co , Hà_Lan , Reuters , Ford , Globalfoundries</t>
        </is>
      </c>
      <c r="R144" t="inlineStr"/>
    </row>
    <row r="145" ht="21" customHeight="1" s="6">
      <c r="A145" t="n">
        <v>143</v>
      </c>
      <c r="B145" t="inlineStr">
        <is>
          <t>2021-01-16</t>
        </is>
      </c>
      <c r="C145" t="inlineStr">
        <is>
          <t>09:49</t>
        </is>
      </c>
      <c r="D145" t="inlineStr">
        <is>
          <t>tin tức Samsung ra mắt Galaxy S21 Ultra 5G với chip Exynos 2100 và camera được nâng cấp</t>
        </is>
      </c>
      <c r="E145">
        <f>HYPERLINK("http://voz.vn/posts/6629128#post6629128", "http://voz.vn/posts/6629128#post6629128")</f>
        <v/>
      </c>
      <c r="F145" t="inlineStr">
        <is>
          <t>Techs.Review said:.
			.
		.
	.
	.
		.
		.
			Lol, thằng huawei vẫn dùng A77 nhưng vẫn mạnh, mát, tiết kiệm pin kìa bạn  Kém hơn 2 đời so với Exynos và SD888 á.
		.
		Click to expand...
	.
Dùng A77 yếu hơn lại do tsmc làm thì chả mát. Về sức mạnh nó chỉ nhỉnh hơn con 865 1 tí, do nó để xung cao hơn.
Mấy năm vừa rồi Huawei đều đi theo công thức này: tiến trình mới nhất + nhân yếu hơn, có thể là nhân kém 1 đời so vs Snap. = chip yếu hơn tí nhưng mát hơn. .
Việc dùng thiết kế cũ + với việc Huawei tự làm dc chip nên nó ra dt chạy chip mới nhất vào cuối năm trong khi dt chạy snap phải đợi đến đầu năm sau nên  vẫn có lợi thế cạnh tranh.</t>
        </is>
      </c>
      <c r="G145" t="inlineStr">
        <is>
          <t>Trung tính</t>
        </is>
      </c>
      <c r="H145" t="n">
        <v>0</v>
      </c>
      <c r="I145" t="n">
        <v>0</v>
      </c>
      <c r="J145" t="n">
        <v>0</v>
      </c>
      <c r="K145" t="inlineStr">
        <is>
          <t>voz.vn</t>
        </is>
      </c>
      <c r="L145">
        <f>HYPERLINK("http://voz.vn", "http://voz.vn")</f>
        <v/>
      </c>
      <c r="M145" t="inlineStr">
        <is>
          <t>Diễn đàn</t>
        </is>
      </c>
      <c r="N145" t="n">
        <v>0</v>
      </c>
      <c r="O145" t="n">
        <v>0</v>
      </c>
      <c r="P145" t="n">
        <v>0</v>
      </c>
      <c r="Q145" t="inlineStr">
        <is>
          <t>Huawei , Exynos</t>
        </is>
      </c>
      <c r="R145" t="inlineStr"/>
    </row>
    <row r="146" ht="21" customHeight="1" s="6">
      <c r="A146" t="n">
        <v>144</v>
      </c>
      <c r="B146" t="inlineStr">
        <is>
          <t>2021-01-16</t>
        </is>
      </c>
      <c r="C146" t="inlineStr">
        <is>
          <t>09:45</t>
        </is>
      </c>
      <c r="D146" t="inlineStr">
        <is>
          <t>Gặp lại em nyc sau 4 năm xa cách</t>
        </is>
      </c>
      <c r="E146">
        <f>HYPERLINK("http://voz.vn/posts/6629040#post6629040", "http://voz.vn/posts/6629040#post6629040")</f>
        <v/>
      </c>
      <c r="F146" t="inlineStr">
        <is>
          <t>Ko có smp à. Hình đâu.
.
.
Sent from HUAWEI YAL-L21 using vozFApp</t>
        </is>
      </c>
      <c r="G146" t="inlineStr">
        <is>
          <t>Trung tính</t>
        </is>
      </c>
      <c r="H146" t="n">
        <v>0</v>
      </c>
      <c r="I146" t="n">
        <v>0</v>
      </c>
      <c r="J146" t="n">
        <v>0</v>
      </c>
      <c r="K146" t="inlineStr">
        <is>
          <t>voz.vn</t>
        </is>
      </c>
      <c r="L146">
        <f>HYPERLINK("http://voz.vn", "http://voz.vn")</f>
        <v/>
      </c>
      <c r="M146" t="inlineStr">
        <is>
          <t>Diễn đàn</t>
        </is>
      </c>
      <c r="N146" t="n">
        <v>0</v>
      </c>
      <c r="O146" t="n">
        <v>0</v>
      </c>
      <c r="P146" t="n">
        <v>0</v>
      </c>
      <c r="Q146" t="inlineStr"/>
      <c r="R146" t="inlineStr"/>
    </row>
    <row r="147" ht="21" customHeight="1" s="6">
      <c r="A147" t="n">
        <v>145</v>
      </c>
      <c r="B147" t="inlineStr">
        <is>
          <t>2021-01-16</t>
        </is>
      </c>
      <c r="C147" t="inlineStr">
        <is>
          <t>09:28</t>
        </is>
      </c>
      <c r="D147" t="inlineStr">
        <is>
          <t>Mỹ liệt Xiaomi và 8 công ty Trung Quốc vào  danh sách đen</t>
        </is>
      </c>
      <c r="E147">
        <f>HYPERLINK("http://voz.vn/posts/6628782#post6628782", "http://voz.vn/posts/6628782#post6628782")</f>
        <v/>
      </c>
      <c r="F147" t="inlineStr">
        <is>
          <t>vuducthaihp said:.
			.
		.
	.
	.
		.
		.
			xiaomi thì phạt này ko ảnh hưởng nhiều ngoài việc , giới đầu tư e ngại , nhé chán với việc đám huawei.
		.
		Click to expand...
	.
.
nó ko cho qualcomn bán thì sao ko e ngại .
.
Sent from Xiaomi Mi 9 SE using vozFApp</t>
        </is>
      </c>
      <c r="G147" t="inlineStr">
        <is>
          <t>Trung tính</t>
        </is>
      </c>
      <c r="H147" t="n">
        <v>0</v>
      </c>
      <c r="I147" t="n">
        <v>0</v>
      </c>
      <c r="J147" t="n">
        <v>0</v>
      </c>
      <c r="K147" t="inlineStr">
        <is>
          <t>voz.vn</t>
        </is>
      </c>
      <c r="L147">
        <f>HYPERLINK("http://voz.vn", "http://voz.vn")</f>
        <v/>
      </c>
      <c r="M147" t="inlineStr">
        <is>
          <t>Diễn đàn</t>
        </is>
      </c>
      <c r="N147" t="n">
        <v>0</v>
      </c>
      <c r="O147" t="n">
        <v>0</v>
      </c>
      <c r="P147" t="n">
        <v>0</v>
      </c>
      <c r="Q147" t="inlineStr"/>
      <c r="R147" t="inlineStr"/>
    </row>
    <row r="148" ht="21" customHeight="1" s="6">
      <c r="A148" t="n">
        <v>146</v>
      </c>
      <c r="B148" t="inlineStr">
        <is>
          <t>2021-01-16</t>
        </is>
      </c>
      <c r="C148" t="inlineStr">
        <is>
          <t>09:24</t>
        </is>
      </c>
      <c r="D148" t="inlineStr">
        <is>
          <t>Mỹ liệt Xiaomi và 8 công ty Trung Quốc vào  danh sách đen</t>
        </is>
      </c>
      <c r="E148">
        <f>HYPERLINK("http://voz.vn/posts/6628717#post6628717", "http://voz.vn/posts/6628717#post6628717")</f>
        <v/>
      </c>
      <c r="F148" t="inlineStr">
        <is>
          <t>xiaomi thì phạt này ko ảnh hưởng nhiều ngoài việc , giới đầu tư e ngại , nhé chán với việc đám huawei</t>
        </is>
      </c>
      <c r="G148" t="inlineStr">
        <is>
          <t>Tiêu cực</t>
        </is>
      </c>
      <c r="H148" t="n">
        <v>0</v>
      </c>
      <c r="I148" t="n">
        <v>0</v>
      </c>
      <c r="J148" t="n">
        <v>0</v>
      </c>
      <c r="K148" t="inlineStr">
        <is>
          <t>voz.vn</t>
        </is>
      </c>
      <c r="L148">
        <f>HYPERLINK("http://voz.vn", "http://voz.vn")</f>
        <v/>
      </c>
      <c r="M148" t="inlineStr">
        <is>
          <t>Diễn đàn</t>
        </is>
      </c>
      <c r="N148" t="n">
        <v>0</v>
      </c>
      <c r="O148" t="n">
        <v>0</v>
      </c>
      <c r="P148" t="n">
        <v>0</v>
      </c>
      <c r="Q148" t="inlineStr"/>
      <c r="R148" t="inlineStr"/>
    </row>
    <row r="149" ht="21" customHeight="1" s="6">
      <c r="A149" t="n">
        <v>147</v>
      </c>
      <c r="B149" t="inlineStr">
        <is>
          <t>2021-01-16</t>
        </is>
      </c>
      <c r="C149" t="inlineStr">
        <is>
          <t>09:12</t>
        </is>
      </c>
      <c r="D149" t="inlineStr">
        <is>
          <t>tin tức TechTimes Editors  Choice 2020: Tôn vinh giá trị công nghệ đích thực</t>
        </is>
      </c>
      <c r="E149">
        <f>HYPERLINK("http://voz.vn/posts/6628545#post6628545", "http://voz.vn/posts/6628545#post6628545")</f>
        <v/>
      </c>
      <c r="F149" t="inlineStr">
        <is>
          <t>Sau một tháng khởi tranh, Hội đồng Cố vấn và Ban Biên tập TechTimes đã chính thức công bố những sản phẩm giành chiến thắng của các thương hiệu công nghệ thuộc 24 hạng mục đề cử tại đêm vinh danh TechTimes Editors  Choice 2020.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TechTimes Editors  Choice là giải thưởng thường niên được TechTimes tổ chức, với mong muốn vinh danh những đóng góp to lớn của các nhãn hàng công nghệ đối với nhu cầu của người tiêu dùng Việt trong một năm, thông qua việc ứng cử, bình chọn và đánh giá các sản phẩm - dịch vụ tiêu biểu.
.
.
	.
.
	.
	.
		.
		.
.
.
.
		.
		.
	.
.
.
	.
		.
.
.
.
	.
.
.
.
.
Năm 2020, giải thưởng có 24 hạng mục sản phẩm thuộc 8 hạng mục chủng loại được đề cử. Ban Biên tập TechTimes đã vinh danh và trao tặng 24 sản phẩm và dịch vụ xuất sắc nhất năm tại đêm Gala diễn ra tại Thành phố Hồ Chí Minh.
.
.
	.
.
	.
	.
		.
		.
.
.
.
		.
		.
	.
.
.
	.
		.
.
.
.
	.
.
.
.
.
Nhằm đảm bảo 4 giá trị cốt lõi của Giải thưởng là  Uy tín - Khách quan - Công tâm - Minh bạch , Giải thưởng đã tuân thủ những nguyên tắc quan trọng trong suốt thời gian diễn ra giải. Cụ thể:.
.
- Ban Biên tập khảo sát nhu cầu thực tế của người dùng công nghệ trong nước, từ đó chọn ra các nhu cầu quan trọng, bức thiết nhất để từ đó đặt ra những hạng mục và tiêu chí chọn phù hợp.
.
- Ban Biên tập chọn ra  top  các sản phẩm công nghệ đáp ứng tốt nhất nhu cầu của người dùng, từ danh sách sản phẩm ứng cử được các nhãn hàng công nghệ gửi đến.
.
- Ban Biên tập và Hội đồng Cố vấn tổ chức các cuộc họp để đánh giá, phản biện và bỏ phiếu kín bình chọn các sản phẩm công nghệ tốt nhất. Kết quả cuối cùng được giữ bí mật cho đến đêm trao giải.
.
- Ban Biên tập tổ chức lễ trao giải để công bố kết quả những sản phẩm – dịch vụ tốt nhất, đồng thời vinh danh những đóng góp quan trọng của các thương hiệu công nghệ trong năm qua.
Hội đồng Cố vấn của TechTimes Editors  Choice 2020 có sự góp mặt của 8 chuyên gia, nhà báo, doanh nhân, nhà sáng tạo nội dụng có nhiều kinh nghiệm ở mảng công nghệ. Cụ thể:.
.
.
Cố vấn danh dự - Nhà báo Lê Trung Việt – Cựu Tổng Biên tập Tạp chí PC World.
Nhà báo Phạm Hồng Phước – Chủ biên MediaOnline.
Chuyên gia Công nghệ - Nhiếp ảnh gia Đặng Tuấn (tuanlionsg) – Tinhte.vn.
Chuyên gia Công nghệ - Doanh nhân Mai Triều Nguyên - Mai Nguyên Store.
Nhà báo Ngô Hồng Nhung – Trưởng Ban Biên tập Tạp chí Điện Tử Tiêu Dùng.
Nhà báo Nguyễn Sơn – Biên tập viên Đài Truyền Hình Quốc Hội.
Chuyên gia Công nghệ Phùng Tuấn Anh – Tony Phùng Studio.
Chuyên gia Công nghệ Nguyễn Văn Đô – Chủ biên TechTimes.
Đêm vinh danh các sản phẩm đoạt giải cao nhất thuộc các hạng mục sản phẩm – dịch vụ của TechTimes Editors  Choice 2020 đã xướng tên những thương hiệu sau:.
.
Điện thoại.
.
Smartphone đẳng cấp nhất năm: Samsung Galaxy Z Fold2.
Smartphone thương hiệu Việt ấn tượng: Vsmart Aris Pro.
Smartphone dành cho giới trẻ tốt nhất: Oppo Reno4.
Smartphone có thiết kế đột phá nhất: Samsung Galaxy Z Fold2.
Phụ kiện và thiết bị đeo di động.
.
Tai nghe Bluetooth cho giới trẻ tối ưu nhất: Huawei FreeBuds Pro.
Thiết bị đeo theo dõi sức khỏe tốt nhất: Apple Watch Series 6.
Máy tính.
.
Mini PC dành cho văn phòng tốt nhất: XPC Shuttle – DH310V2.
Laptop gaming tầm trung tốt nhất: Asus TUF Gaming F15.
Laptop gaming cao cấp tốt nhất: Asus ROG Zephyrus Duo 15.
Laptop cho sáng tạo tốt nhất: Acer ConceptD 7.
Laptop cho doanh nhân tốt nhất: Dell XPS 13 9310.
Laptop dành cho giới trẻ tốt nhất: Acer Swift 3.
Linh kiện và phụ kiện máy tính.
.
Phụ kiện đa nền tảng tốt nhất: Logitech MX Master Series.
Máy in màu tối ưu nhất: Canon Pixma TS6370.
Máy in đơn sắc tối ưu nhất: HP LaserJet Pro M404dw.
Thiết bị lưu trữ tốt nhất: WD Blue SN550 NVMe SSD.
Máy ảnh.
.
Máy ảnh mirrorless tối ưu nhất: Canon EOS R5.
.
Điện tử tiêu dùng.
.
Máy giặt cho gia đình hiện đại tốt nhất: Samsung Addwash Inverter WW10K54E0UX/SV.
TV đẳng cấp nhất năm: Samsung The Frame QLED 4K TV.
TV dành cho gia đình tối ưu nhất: Samsung TU8500.
Tủ lạnh cho gia đình hiện đại tốt nhất: Samsung Family Hub.
Giải pháp và ứng dụng công nghệ.
.
Giải pháp giáo dục tốt nhất: ViewSonic myViewBoard.
Giải pháp chăm sóc sức khỏe tốt nhất: Viettel Telehealth.
Giải pháp phục vụ cộng đồng.
.
Giải pháp công nghệ phục vụ cộng đồng của năm: Gojek</t>
        </is>
      </c>
      <c r="G149" t="inlineStr">
        <is>
          <t>Trung tính</t>
        </is>
      </c>
      <c r="H149" t="n">
        <v>0</v>
      </c>
      <c r="I149" t="n">
        <v>0</v>
      </c>
      <c r="J149" t="n">
        <v>0</v>
      </c>
      <c r="K149" t="inlineStr">
        <is>
          <t>voz.vn</t>
        </is>
      </c>
      <c r="L149">
        <f>HYPERLINK("http://voz.vn", "http://voz.vn")</f>
        <v/>
      </c>
      <c r="M149" t="inlineStr">
        <is>
          <t>Diễn đàn</t>
        </is>
      </c>
      <c r="N149" t="n">
        <v>0</v>
      </c>
      <c r="O149" t="n">
        <v>0</v>
      </c>
      <c r="P149" t="n">
        <v>0</v>
      </c>
      <c r="Q149" t="inlineStr">
        <is>
          <t>Samsung_The_Frame_QLED_4K_TV , TechTimes_Editors_Choice_2020 , Ban_Biên_tập_TechTimes , Nguyễn_Sơn , Nguyễn_Văn_Đô , Công_nghệ_-_Doanh_nhân_Mai_Triều_Nguyên , Lê_Trung_Việt , Viettel_Telehealth , Việt , Samsung_TU8500 , Mai_Nguyên_Store , Thành_phố_Hồ_Chí_Minh , Huawei_FreeBuds_Pro , HP_LaserJet_Pro_M404dw , Ngô_Hồng_Nhung , Uy_tín_-_Khách_quan_-_Công_tâm_-_Minh_bạch , Hội_đồng_Cố_vấn , Samsung_Galaxy_Z_Fold2 , TechTimes_Editors_Choice , Smartphone , Bluetooth , Vsmart_Aris_Pro , Oppo_Reno4 , TechTimes , Đài_Truyền_Hình_Quốc_Hội , Tony_Phùng_Studio , XPC_Shuttle , Samsung_Addwash_Inverter_WW10K54E0UX/SV , Canon_EOS_R5 , Phùng_Tuấn_Anh , Đặng_Tuấn , Canon_Pixma_TS6370 , Samsung_Family_Hub , Phạm_Hồng_Phước , Điện_Tử_Tiêu_Dùng</t>
        </is>
      </c>
      <c r="R149" t="inlineStr"/>
    </row>
    <row r="150" ht="21" customHeight="1" s="6">
      <c r="A150" t="n">
        <v>148</v>
      </c>
      <c r="B150" t="inlineStr">
        <is>
          <t>2021-01-16</t>
        </is>
      </c>
      <c r="C150" t="inlineStr">
        <is>
          <t>09:11</t>
        </is>
      </c>
      <c r="D150" t="inlineStr">
        <is>
          <t>thảo luận Wayne Rooney chính thức giải nghệ</t>
        </is>
      </c>
      <c r="E150">
        <f>HYPERLINK("http://voz.vn/posts/6628527#post6628527", "http://voz.vn/posts/6628527#post6628527")</f>
        <v/>
      </c>
      <c r="F150" t="inlineStr">
        <is>
          <t>vominhtri278 said:.
			.
		.
	.
	.
		.
		.
			Quả lật bàn đèn vào lưới MC ấn định tỉ số 2-1 mãi mãi không bao giờ quên, tại hôm đó cả nhóm nằm tài.
.
		.
		Click to expand...
	.
.
Quả đó dịp sau tết hay sao ấy. Nhớ vẫn còn đang nghỉ tết.
.
.
Sent from HUAWEI YAL-L21 using vozFApp</t>
        </is>
      </c>
      <c r="G150" t="inlineStr">
        <is>
          <t>Trung tính</t>
        </is>
      </c>
      <c r="H150" t="n">
        <v>0</v>
      </c>
      <c r="I150" t="n">
        <v>0</v>
      </c>
      <c r="J150" t="n">
        <v>0</v>
      </c>
      <c r="K150" t="inlineStr">
        <is>
          <t>voz.vn</t>
        </is>
      </c>
      <c r="L150">
        <f>HYPERLINK("http://voz.vn", "http://voz.vn")</f>
        <v/>
      </c>
      <c r="M150" t="inlineStr">
        <is>
          <t>Diễn đàn</t>
        </is>
      </c>
      <c r="N150" t="n">
        <v>0</v>
      </c>
      <c r="O150" t="n">
        <v>0</v>
      </c>
      <c r="P150" t="n">
        <v>0</v>
      </c>
      <c r="Q150" t="inlineStr"/>
      <c r="R150" t="inlineStr"/>
    </row>
    <row r="151" ht="21" customHeight="1" s="6">
      <c r="A151" t="n">
        <v>149</v>
      </c>
      <c r="B151" t="inlineStr">
        <is>
          <t>2021-01-16</t>
        </is>
      </c>
      <c r="C151" t="inlineStr">
        <is>
          <t>09:09</t>
        </is>
      </c>
      <c r="D151" t="inlineStr">
        <is>
          <t>đánh giá Trên tay nhanh gọn Honor Magicbook Pro 2020 Ryzen Editition 4800H - (Quick review)</t>
        </is>
      </c>
      <c r="E151">
        <f>HYPERLINK("http://voz.vn/posts/6628483#post6628483", "http://voz.vn/posts/6628483#post6628483")</f>
        <v/>
      </c>
      <c r="F151" t="inlineStr">
        <is>
          <t>Đức Hiếu said:.
			.
		.
	.
	.
		.
		.
			Con magicbook này xài đc huawei share ko bác.
		.
		Click to expand...
	.
xài được bác nha, em xài ip nên cũng không dùng tới</t>
        </is>
      </c>
      <c r="G151" t="inlineStr">
        <is>
          <t>Trung tính</t>
        </is>
      </c>
      <c r="H151" t="n">
        <v>0</v>
      </c>
      <c r="I151" t="n">
        <v>0</v>
      </c>
      <c r="J151" t="n">
        <v>0</v>
      </c>
      <c r="K151" t="inlineStr">
        <is>
          <t>voz.vn</t>
        </is>
      </c>
      <c r="L151">
        <f>HYPERLINK("http://voz.vn", "http://voz.vn")</f>
        <v/>
      </c>
      <c r="M151" t="inlineStr">
        <is>
          <t>Diễn đàn</t>
        </is>
      </c>
      <c r="N151" t="n">
        <v>0</v>
      </c>
      <c r="O151" t="n">
        <v>0</v>
      </c>
      <c r="P151" t="n">
        <v>0</v>
      </c>
      <c r="Q151" t="inlineStr">
        <is>
          <t>Đức_Hiếu</t>
        </is>
      </c>
      <c r="R151" t="inlineStr"/>
    </row>
    <row r="152" ht="21" customHeight="1" s="6">
      <c r="A152" t="n">
        <v>150</v>
      </c>
      <c r="B152" t="inlineStr">
        <is>
          <t>2021-01-16</t>
        </is>
      </c>
      <c r="C152" t="inlineStr">
        <is>
          <t>09:01</t>
        </is>
      </c>
      <c r="D152" t="inlineStr">
        <is>
          <t>Trèo lên mái nhà quay Tiktok, nam thanh niên Sa Pa ngã xuống đất tử vong</t>
        </is>
      </c>
      <c r="E152">
        <f>HYPERLINK("http://voz.vn/posts/6628377#post6628377", "http://voz.vn/posts/6628377#post6628377")</f>
        <v/>
      </c>
      <c r="F152" t="inlineStr">
        <is>
          <t>NguoiChienBinhYenLang said:.
			.
		.
	.
	.
		.
		.
			vào fb thằng này, 9/10 số lượng cmt toàn chửi thằng này ngu, sợ thật .
		.
		Click to expand...
	.
Thì nó ngu thật chứ sao nữa thím .
.
Sent from HUAWEI INE-LX2 via nextVOZ</t>
        </is>
      </c>
      <c r="G152" t="inlineStr">
        <is>
          <t>Trung tính</t>
        </is>
      </c>
      <c r="H152" t="n">
        <v>0</v>
      </c>
      <c r="I152" t="n">
        <v>0</v>
      </c>
      <c r="J152" t="n">
        <v>0</v>
      </c>
      <c r="K152" t="inlineStr">
        <is>
          <t>voz.vn</t>
        </is>
      </c>
      <c r="L152">
        <f>HYPERLINK("http://voz.vn", "http://voz.vn")</f>
        <v/>
      </c>
      <c r="M152" t="inlineStr">
        <is>
          <t>Diễn đàn</t>
        </is>
      </c>
      <c r="N152" t="n">
        <v>0</v>
      </c>
      <c r="O152" t="n">
        <v>0</v>
      </c>
      <c r="P152" t="n">
        <v>0</v>
      </c>
      <c r="Q152" t="inlineStr"/>
      <c r="R152" t="inlineStr"/>
    </row>
    <row r="153" ht="21" customHeight="1" s="6">
      <c r="A153" t="n">
        <v>151</v>
      </c>
      <c r="B153" t="inlineStr">
        <is>
          <t>2021-01-16</t>
        </is>
      </c>
      <c r="C153" t="inlineStr">
        <is>
          <t>08:59</t>
        </is>
      </c>
      <c r="D153" t="inlineStr">
        <is>
          <t>Bùi Anh Tuấn đang ở đâu</t>
        </is>
      </c>
      <c r="E153">
        <f>HYPERLINK("http://voz.vn/posts/6628341#post6628341", "http://voz.vn/posts/6628341#post6628341")</f>
        <v/>
      </c>
      <c r="F153" t="inlineStr">
        <is>
          <t>Demacia2214 said:.
			.
		.
	.
	.
		.
		.
			Có thời là phất lên ấy mà.
Mà lão châu khải phong hát live cũng như thu âm luôn.
.
.
Sent from HUAWEI INE-LX2 via nextVOZ.
		.
		Click to expand...
	.
CKP và mấy ca sĩ hội chợ là ca sĩ thật, không phải dạng ca sĩ phòng thu. Họ kiếm tiền bằng giọng hát chứ k phải hình ảnh đẹp lung linh. Giờ lôi ra so live thử xem, mấy tên 365, ST, Jack, Miu,... hát live ăn đc dàn ca sĩ hội chợ Châu khải phong, Lâm Chấn Khang, Lâm Chấn Huy, Vĩnh Thuyên Kim, Châu gia kiệt,...</t>
        </is>
      </c>
      <c r="G153" t="inlineStr">
        <is>
          <t>Trung tính</t>
        </is>
      </c>
      <c r="H153" t="n">
        <v>0</v>
      </c>
      <c r="I153" t="n">
        <v>0</v>
      </c>
      <c r="J153" t="n">
        <v>0</v>
      </c>
      <c r="K153" t="inlineStr">
        <is>
          <t>voz.vn</t>
        </is>
      </c>
      <c r="L153">
        <f>HYPERLINK("http://voz.vn", "http://voz.vn")</f>
        <v/>
      </c>
      <c r="M153" t="inlineStr">
        <is>
          <t>Diễn đàn</t>
        </is>
      </c>
      <c r="N153" t="n">
        <v>0</v>
      </c>
      <c r="O153" t="n">
        <v>0</v>
      </c>
      <c r="P153" t="n">
        <v>0</v>
      </c>
      <c r="Q153" t="inlineStr">
        <is>
          <t>Lâm_Chấn_Huy , ST , Lâm_Chấn_Khang , Miu , Vĩnh_Thuyên_Kim , Jack</t>
        </is>
      </c>
      <c r="R153" t="inlineStr"/>
    </row>
    <row r="154" ht="21" customHeight="1" s="6">
      <c r="A154" t="n">
        <v>152</v>
      </c>
      <c r="B154" t="inlineStr">
        <is>
          <t>2021-01-16</t>
        </is>
      </c>
      <c r="C154" t="inlineStr">
        <is>
          <t>08:56</t>
        </is>
      </c>
      <c r="D154" t="inlineStr">
        <is>
          <t>Bùi Anh Tuấn đang ở đâu</t>
        </is>
      </c>
      <c r="E154">
        <f>HYPERLINK("http://voz.vn/posts/6628287#post6628287", "http://voz.vn/posts/6628287#post6628287")</f>
        <v/>
      </c>
      <c r="F154" t="inlineStr">
        <is>
          <t>Demacia2214 said:.
			.
		.
	.
	.
		.
		.
			Có thời là phất lên ấy mà.
Mà lão châu khải phong hát live cũng như thu âm luôn .
.
.
Sent from HUAWEI INE-LX2 via nextVOZ.
		.
		Click to expand...
	.
Bài Ngắm hoa lệ ra dễ hát vcl, .
đến tao hôm nào không bị viêm mũi, đờm họng hát còn hoàn hảo 90%, mà tao còn hát theo kiểu của Ngân Ngân nhé, cao hơn 1 tone luôn</t>
        </is>
      </c>
      <c r="G154" t="inlineStr">
        <is>
          <t>Trung tính</t>
        </is>
      </c>
      <c r="H154" t="n">
        <v>0</v>
      </c>
      <c r="I154" t="n">
        <v>0</v>
      </c>
      <c r="J154" t="n">
        <v>0</v>
      </c>
      <c r="K154" t="inlineStr">
        <is>
          <t>voz.vn</t>
        </is>
      </c>
      <c r="L154">
        <f>HYPERLINK("http://voz.vn", "http://voz.vn")</f>
        <v/>
      </c>
      <c r="M154" t="inlineStr">
        <is>
          <t>Diễn đàn</t>
        </is>
      </c>
      <c r="N154" t="n">
        <v>0</v>
      </c>
      <c r="O154" t="n">
        <v>0</v>
      </c>
      <c r="P154" t="n">
        <v>0</v>
      </c>
      <c r="Q154" t="inlineStr">
        <is>
          <t>Ngân_Ngân</t>
        </is>
      </c>
      <c r="R154" t="inlineStr"/>
    </row>
    <row r="155" ht="21" customHeight="1" s="6">
      <c r="A155" t="n">
        <v>153</v>
      </c>
      <c r="B155" t="inlineStr">
        <is>
          <t>2021-01-16</t>
        </is>
      </c>
      <c r="C155" t="inlineStr">
        <is>
          <t>08:54</t>
        </is>
      </c>
      <c r="D155" t="inlineStr">
        <is>
          <t>Bùi Anh Tuấn đang ở đâu</t>
        </is>
      </c>
      <c r="E155">
        <f>HYPERLINK("http://voz.vn/posts/6628269#post6628269", "http://voz.vn/posts/6628269#post6628269")</f>
        <v/>
      </c>
      <c r="F155" t="inlineStr">
        <is>
          <t>Demacia2214 said:.
			.
		.
	.
	.
		.
		.
			Có thời là phất lên ấy mà.
Mà lão châu khải phong hát live cũng như thu âm luôn.
.
.
Sent from HUAWEI INE-LX2 via nextVOZ.
		.
		Click to expand...
	.
 hát nhạc thị trường cho thanh niên thôn thì quá ổn, lời dễ nghe  dễ nhớ, nhạc cứ đều đều không đột phá nhưng cũng dễ nghe lại còn làm mv theo trend giang hồ, tình nghĩa anh em nữa chứ</t>
        </is>
      </c>
      <c r="G155" t="inlineStr">
        <is>
          <t>Trung tính</t>
        </is>
      </c>
      <c r="H155" t="n">
        <v>0</v>
      </c>
      <c r="I155" t="n">
        <v>0</v>
      </c>
      <c r="J155" t="n">
        <v>0</v>
      </c>
      <c r="K155" t="inlineStr">
        <is>
          <t>voz.vn</t>
        </is>
      </c>
      <c r="L155">
        <f>HYPERLINK("http://voz.vn", "http://voz.vn")</f>
        <v/>
      </c>
      <c r="M155" t="inlineStr">
        <is>
          <t>Diễn đàn</t>
        </is>
      </c>
      <c r="N155" t="n">
        <v>0</v>
      </c>
      <c r="O155" t="n">
        <v>0</v>
      </c>
      <c r="P155" t="n">
        <v>0</v>
      </c>
      <c r="Q155" t="inlineStr"/>
      <c r="R155" t="inlineStr"/>
    </row>
    <row r="156" ht="21" customHeight="1" s="6">
      <c r="A156" t="n">
        <v>154</v>
      </c>
      <c r="B156" t="inlineStr">
        <is>
          <t>2021-01-16</t>
        </is>
      </c>
      <c r="C156" t="inlineStr">
        <is>
          <t>08:51</t>
        </is>
      </c>
      <c r="D156" t="inlineStr">
        <is>
          <t>Bùi Anh Tuấn đang ở đâu</t>
        </is>
      </c>
      <c r="E156">
        <f>HYPERLINK("http://voz.vn/posts/6628214#post6628214", "http://voz.vn/posts/6628214#post6628214")</f>
        <v/>
      </c>
      <c r="F156" t="inlineStr">
        <is>
          <t>o0oKhoangLango0o said:.
			.
		.
	.
	.
		.
		.
			Tính ra Bài ngắm hoa lệ rơi của CKP buồn cười nhỉ. Ra gần ấy năm không hot, tự dưng Hoa vinh live stream trên Bigo cái nổi rần rần...
		.
		Click to expand...
	.
Có thời là phất lên ấy mà.
Mà lão châu khải phong hát live cũng như thu âm luôn .
.
.
Sent from HUAWEI INE-LX2 via nextVOZ</t>
        </is>
      </c>
      <c r="G156" t="inlineStr">
        <is>
          <t>Trung tính</t>
        </is>
      </c>
      <c r="H156" t="n">
        <v>0</v>
      </c>
      <c r="I156" t="n">
        <v>0</v>
      </c>
      <c r="J156" t="n">
        <v>0</v>
      </c>
      <c r="K156" t="inlineStr">
        <is>
          <t>voz.vn</t>
        </is>
      </c>
      <c r="L156">
        <f>HYPERLINK("http://voz.vn", "http://voz.vn")</f>
        <v/>
      </c>
      <c r="M156" t="inlineStr">
        <is>
          <t>Diễn đàn</t>
        </is>
      </c>
      <c r="N156" t="n">
        <v>0</v>
      </c>
      <c r="O156" t="n">
        <v>0</v>
      </c>
      <c r="P156" t="n">
        <v>0</v>
      </c>
      <c r="Q156" t="inlineStr">
        <is>
          <t>o0oKhoangLango0o</t>
        </is>
      </c>
      <c r="R156" t="inlineStr"/>
    </row>
    <row r="157" ht="21" customHeight="1" s="6">
      <c r="A157" t="n">
        <v>155</v>
      </c>
      <c r="B157" t="inlineStr">
        <is>
          <t>2021-01-16</t>
        </is>
      </c>
      <c r="C157" t="inlineStr">
        <is>
          <t>08:45</t>
        </is>
      </c>
      <c r="D157" t="inlineStr">
        <is>
          <t>Oppo find x2 pro lưng da cam 12/256 5G nội địa TQ mới dùng 2 tháng fullbox</t>
        </is>
      </c>
      <c r="E157">
        <f>HYPERLINK("http://ttvnol.com/posts/46605815#post46605815", "http://ttvnol.com/posts/46605815#post46605815")</f>
        <v/>
      </c>
      <c r="F157" t="inlineStr">
        <is>
          <t>traidatcang24 đã viết:.
				.
					↑.
				.
			.
		.
		Huawei p30 pro 8/256 fullbox muốn giao lưu sang huawei p30 pro hoặc sam sung note10 plus hàng công tyClick để xem thêm...
	.
P30p lại gl p30p là sao ? Nhầm chăng?</t>
        </is>
      </c>
      <c r="G157" t="inlineStr">
        <is>
          <t>Trung tính</t>
        </is>
      </c>
      <c r="H157" t="n">
        <v>0</v>
      </c>
      <c r="I157" t="n">
        <v>0</v>
      </c>
      <c r="J157" t="n">
        <v>0</v>
      </c>
      <c r="K157" t="inlineStr">
        <is>
          <t>ttvnol.com</t>
        </is>
      </c>
      <c r="L157">
        <f>HYPERLINK("http://ttvnol.com", "http://ttvnol.com")</f>
        <v/>
      </c>
      <c r="M157" t="inlineStr">
        <is>
          <t>Diễn đàn</t>
        </is>
      </c>
      <c r="N157" t="n">
        <v>0</v>
      </c>
      <c r="O157" t="n">
        <v>246</v>
      </c>
      <c r="P157" t="n">
        <v>8</v>
      </c>
      <c r="Q157" t="inlineStr"/>
      <c r="R157" t="inlineStr"/>
    </row>
    <row r="158" ht="21" customHeight="1" s="6">
      <c r="A158" t="n">
        <v>156</v>
      </c>
      <c r="B158" t="inlineStr">
        <is>
          <t>2021-01-16</t>
        </is>
      </c>
      <c r="C158" t="inlineStr">
        <is>
          <t>08:37</t>
        </is>
      </c>
      <c r="D158" t="inlineStr">
        <is>
          <t>thảo luận Tư vấn điện thoại tầm 3-4 triệu dùng ổn (Khi mà Xiaomi bị đập)</t>
        </is>
      </c>
      <c r="E158">
        <f>HYPERLINK("http://voz.vn/posts/6627985#post6627985", "http://voz.vn/posts/6627985#post6627985")</f>
        <v/>
      </c>
      <c r="F158" t="inlineStr">
        <is>
          <t>Xiaomi nó chỉ bị liệt vào những công ty có liên quan tới quân đội trung quốc thôi, ko nặng như huawei đâu mà lo</t>
        </is>
      </c>
      <c r="G158" t="inlineStr">
        <is>
          <t>Tiêu cực</t>
        </is>
      </c>
      <c r="H158" t="n">
        <v>0</v>
      </c>
      <c r="I158" t="n">
        <v>0</v>
      </c>
      <c r="J158" t="n">
        <v>0</v>
      </c>
      <c r="K158" t="inlineStr">
        <is>
          <t>voz.vn</t>
        </is>
      </c>
      <c r="L158">
        <f>HYPERLINK("http://voz.vn", "http://voz.vn")</f>
        <v/>
      </c>
      <c r="M158" t="inlineStr">
        <is>
          <t>Diễn đàn</t>
        </is>
      </c>
      <c r="N158" t="n">
        <v>0</v>
      </c>
      <c r="O158" t="n">
        <v>0</v>
      </c>
      <c r="P158" t="n">
        <v>0</v>
      </c>
      <c r="Q158" t="inlineStr"/>
      <c r="R158" t="inlineStr"/>
    </row>
    <row r="159" ht="21" customHeight="1" s="6">
      <c r="A159" t="n">
        <v>157</v>
      </c>
      <c r="B159" t="inlineStr">
        <is>
          <t>2021-01-16</t>
        </is>
      </c>
      <c r="C159" t="inlineStr">
        <is>
          <t>08:31</t>
        </is>
      </c>
      <c r="D159" t="inlineStr">
        <is>
          <t>tin tức Thế giới săn lùng chip, yêu cầu khách hàng kiên nhẫn</t>
        </is>
      </c>
      <c r="E159">
        <f>HYPERLINK("http://voz.vn/posts/6627870#post6627870", "http://voz.vn/posts/6627870#post6627870")</f>
        <v/>
      </c>
      <c r="F159" t="inlineStr">
        <is>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Bên trong nhà máy của Ford tại Kentucky, Mỹ. Ảnh: Bloomberg.​.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Puhakka của VLSIresearch cho biết, ngành công nghiệp ôtô phải ...</t>
        </is>
      </c>
      <c r="G159" t="inlineStr">
        <is>
          <t>Trung tính</t>
        </is>
      </c>
      <c r="H159" t="n">
        <v>0</v>
      </c>
      <c r="I159" t="n">
        <v>0</v>
      </c>
      <c r="J159" t="n">
        <v>0</v>
      </c>
      <c r="K159" t="inlineStr">
        <is>
          <t>voz.vn</t>
        </is>
      </c>
      <c r="L159">
        <f>HYPERLINK("http://voz.vn", "http://voz.vn")</f>
        <v/>
      </c>
      <c r="M159" t="inlineStr">
        <is>
          <t>Diễn đàn</t>
        </is>
      </c>
      <c r="N159" t="n">
        <v>0</v>
      </c>
      <c r="O159" t="n">
        <v>0</v>
      </c>
      <c r="P159" t="n">
        <v>0</v>
      </c>
      <c r="Q159" t="inlineStr">
        <is>
          <t>Nuvia , Microchip_Technology , Hà_Lan , Arizona , Stephen_Oliver , Bruce_Kim , Nvidia , Taiwan_Semiconductor_Manufacturing_Co , Trung_Quốc , Hàn_Quốc , TrendForce , Steve_Sanghi , Phiên_An , NXP_Semiconductors_NV , SurplusGlobal , Fusion_Worldwide , Globalfoundries , Puhakka , Kentucky , Bob_Swan , Giám_đốc_tài_chính_Colette_Kress , Intel , Ford , Toyota , Elsie_Neoh , NXP , VLSIresearch , Apple , Risto_Puhakka , Mike_Hogan , General_Motors , TSMC , Đài_Bắc , Mỹ , Huawei , Qualcomm , Navitas_Semiconductor</t>
        </is>
      </c>
      <c r="R159" t="inlineStr"/>
    </row>
    <row r="160" ht="21" customHeight="1" s="6">
      <c r="A160" t="n">
        <v>158</v>
      </c>
      <c r="B160" t="inlineStr">
        <is>
          <t>2021-01-16</t>
        </is>
      </c>
      <c r="C160" t="inlineStr">
        <is>
          <t>08:27</t>
        </is>
      </c>
      <c r="D160" t="inlineStr">
        <is>
          <t>tin tức Samsung ra mắt Galaxy S21 Ultra 5G với chip Exynos 2100 và camera được nâng cấp</t>
        </is>
      </c>
      <c r="E160">
        <f>HYPERLINK("http://voz.vn/posts/6627806#post6627806", "http://voz.vn/posts/6627806#post6627806")</f>
        <v/>
      </c>
      <c r="F160" t="inlineStr">
        <is>
          <t>MaxMedia said:.
			.
		.
	.
	.
		.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
		.
		Click to expand...
	.
.
Vấn đề bạn nói ở cuối là đúng, với trường hợp là bọn nó dùng chung 1 OS là chưa làm gì cả, cứ để cho OS nó tự điều chỉnh.
.
Hơn thua nhau còn ở chỗ làm cách nào để cùng 1 tiến trình, cùng nhân mà vẫn hơn kìa.
.
Hay Samsung dùng chế độ tiết kiệm pin khi bench Antutu / Geekbench để mát máy?.
.
Con CPU có thể chạy được xung nào, dùng nhân nào thì DEV cũng rất quan trọng chứ đâu phải cứ làm ra con chip mạnh là xong.
.
Samsung là một ví dụ điển hình của chip mạnh như dev như lol, trước còn bench cao dùng thực tế tệ, giờ dùng cùng nhân với QC, cùng tiến trình, xung cao hơn luôn mà tệ hơn thì không biết phải nói sao cho vừa .
.
Mà cùng 1 sản phẩm nếu dùng SD mọi cái lại ngon, Samsung cố tình bóp Exynos hay sao nhỉ?</t>
        </is>
      </c>
      <c r="G160" t="inlineStr">
        <is>
          <t>Trung tính</t>
        </is>
      </c>
      <c r="H160" t="n">
        <v>0</v>
      </c>
      <c r="I160" t="n">
        <v>0</v>
      </c>
      <c r="J160" t="n">
        <v>0</v>
      </c>
      <c r="K160" t="inlineStr">
        <is>
          <t>voz.vn</t>
        </is>
      </c>
      <c r="L160">
        <f>HYPERLINK("http://voz.vn", "http://voz.vn")</f>
        <v/>
      </c>
      <c r="M160" t="inlineStr">
        <is>
          <t>Diễn đàn</t>
        </is>
      </c>
      <c r="N160" t="n">
        <v>0</v>
      </c>
      <c r="O160" t="n">
        <v>0</v>
      </c>
      <c r="P160" t="n">
        <v>0</v>
      </c>
      <c r="Q160" t="inlineStr">
        <is>
          <t>MaxMedia , Exynos , Antutu , OS , Samsung</t>
        </is>
      </c>
      <c r="R160" t="inlineStr"/>
    </row>
    <row r="161" ht="21" customHeight="1" s="6">
      <c r="A161" t="n">
        <v>159</v>
      </c>
      <c r="B161" t="inlineStr">
        <is>
          <t>2021-01-16</t>
        </is>
      </c>
      <c r="C161" t="inlineStr">
        <is>
          <t>08:22</t>
        </is>
      </c>
      <c r="D161" t="inlineStr">
        <is>
          <t>Tin nóng trong ngày</t>
        </is>
      </c>
      <c r="E161">
        <f>HYPERLINK("http://www.facebook.com/1601533410029896", "http://www.facebook.com/1601533410029896")</f>
        <v/>
      </c>
      <c r="F161" t="inlineStr">
        <is>
          <t>Dù bị giam lỏng, ‘công chúa Huawei’ vẫn sống xa hoa null</t>
        </is>
      </c>
      <c r="G161" t="inlineStr">
        <is>
          <t>Tiêu cực</t>
        </is>
      </c>
      <c r="J161" t="n">
        <v>0</v>
      </c>
      <c r="K161" t="inlineStr">
        <is>
          <t>facebook.com</t>
        </is>
      </c>
      <c r="L161">
        <f>HYPERLINK("http://www.facebook.com/329060950610488", "http://www.facebook.com/329060950610488")</f>
        <v/>
      </c>
      <c r="M161" t="inlineStr">
        <is>
          <t>Bài đăng fanpage</t>
        </is>
      </c>
      <c r="N161" t="n">
        <v>38387</v>
      </c>
      <c r="O161" t="n">
        <v>0</v>
      </c>
      <c r="P161" t="n">
        <v>4</v>
      </c>
      <c r="Q161" t="inlineStr"/>
      <c r="R161" t="inlineStr"/>
    </row>
    <row r="162" ht="21" customHeight="1" s="6">
      <c r="A162" t="n">
        <v>160</v>
      </c>
      <c r="B162" t="inlineStr">
        <is>
          <t>2021-01-16</t>
        </is>
      </c>
      <c r="C162" t="inlineStr">
        <is>
          <t>08:13</t>
        </is>
      </c>
      <c r="D162" t="inlineStr">
        <is>
          <t>Trung Quốc ra mắt tàu siêu tốc 620 km/h</t>
        </is>
      </c>
      <c r="E162">
        <f>HYPERLINK("http://voz.vn/posts/6627604#post6627604", "http://voz.vn/posts/6627604#post6627604")</f>
        <v/>
      </c>
      <c r="F162" t="inlineStr">
        <is>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do giờ k bị che mắt bởi báo chí nữa rồi</t>
        </is>
      </c>
      <c r="G162" t="inlineStr">
        <is>
          <t>Trung tính</t>
        </is>
      </c>
      <c r="H162" t="n">
        <v>0</v>
      </c>
      <c r="I162" t="n">
        <v>0</v>
      </c>
      <c r="J162" t="n">
        <v>0</v>
      </c>
      <c r="K162" t="inlineStr">
        <is>
          <t>voz.vn</t>
        </is>
      </c>
      <c r="L162">
        <f>HYPERLINK("http://voz.vn", "http://voz.vn")</f>
        <v/>
      </c>
      <c r="M162" t="inlineStr">
        <is>
          <t>Diễn đàn</t>
        </is>
      </c>
      <c r="N162" t="n">
        <v>0</v>
      </c>
      <c r="O162" t="n">
        <v>0</v>
      </c>
      <c r="P162" t="n">
        <v>0</v>
      </c>
      <c r="Q162" t="inlineStr"/>
      <c r="R162" t="inlineStr"/>
    </row>
    <row r="163" ht="21" customHeight="1" s="6">
      <c r="A163" t="n">
        <v>161</v>
      </c>
      <c r="B163" t="inlineStr">
        <is>
          <t>2021-01-16</t>
        </is>
      </c>
      <c r="C163" t="inlineStr">
        <is>
          <t>08:01</t>
        </is>
      </c>
      <c r="D163" t="inlineStr">
        <is>
          <t>tin tức Samsung ra mắt Galaxy S21 Ultra 5G với chip Exynos 2100 và camera được nâng cấp</t>
        </is>
      </c>
      <c r="E163">
        <f>HYPERLINK("http://voz.vn/posts/6627486#post6627486", "http://voz.vn/posts/6627486#post6627486")</f>
        <v/>
      </c>
      <c r="F163" t="inlineStr">
        <is>
          <t>Techs.Review said:.
			.
		.
	.
	.
		.
		.
			Lol, thằng huawei vẫn dùng A77 nhưng vẫn mạnh, mát, tiết kiệm pin kìa bạn  Kém hơn 2 đời so với Exynos và SD888 á.
		.
		Click to expand...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t>
        </is>
      </c>
      <c r="G163" t="inlineStr">
        <is>
          <t>Trung tính</t>
        </is>
      </c>
      <c r="H163" t="n">
        <v>0</v>
      </c>
      <c r="I163" t="n">
        <v>0</v>
      </c>
      <c r="J163" t="n">
        <v>0</v>
      </c>
      <c r="K163" t="inlineStr">
        <is>
          <t>voz.vn</t>
        </is>
      </c>
      <c r="L163">
        <f>HYPERLINK("http://voz.vn", "http://voz.vn")</f>
        <v/>
      </c>
      <c r="M163" t="inlineStr">
        <is>
          <t>Diễn đàn</t>
        </is>
      </c>
      <c r="N163" t="n">
        <v>0</v>
      </c>
      <c r="O163" t="n">
        <v>0</v>
      </c>
      <c r="P163" t="n">
        <v>0</v>
      </c>
      <c r="Q163" t="inlineStr">
        <is>
          <t>Exynos</t>
        </is>
      </c>
      <c r="R163" t="inlineStr"/>
    </row>
    <row r="164" ht="21" customHeight="1" s="6">
      <c r="A164" t="n">
        <v>162</v>
      </c>
      <c r="B164" t="inlineStr">
        <is>
          <t>2021-01-16</t>
        </is>
      </c>
      <c r="C164" t="inlineStr">
        <is>
          <t>07:51</t>
        </is>
      </c>
      <c r="D164" t="inlineStr">
        <is>
          <t>tin tức Samsung ra mắt Galaxy S21 Ultra 5G với chip Exynos 2100 và camera được nâng cấp</t>
        </is>
      </c>
      <c r="E164">
        <f>HYPERLINK("http://voz.vn/posts/6627397#post6627397", "http://voz.vn/posts/6627397#post6627397")</f>
        <v/>
      </c>
      <c r="F164" t="inlineStr">
        <is>
          <t>AirPods Max said:.
			.
		.
	.
	.
		.
		.
			điểm này tuỳ lần chấm nữa mà,.
.
Quái , sao s21 điểm thấp thế nhỉ. Rõ ràng là sử dùng cùng thiết kế, cùng 1 fab sx. con exynos còn set xung nhịp cao hơn.
Chắc phải đợi vụ đánh giá nhiệt độ xem thế nào.
		.
		Click to expand...
	.
.
Lol, thằng huawei vẫn dùng A77 nhưng vẫn mạnh, mát, tiết kiệm pin kìa bạn  Kém hơn 2 đời so với Exynos và SD888 á.</t>
        </is>
      </c>
      <c r="G164" t="inlineStr">
        <is>
          <t>Trung tính</t>
        </is>
      </c>
      <c r="H164" t="n">
        <v>0</v>
      </c>
      <c r="I164" t="n">
        <v>0</v>
      </c>
      <c r="J164" t="n">
        <v>0</v>
      </c>
      <c r="K164" t="inlineStr">
        <is>
          <t>voz.vn</t>
        </is>
      </c>
      <c r="L164">
        <f>HYPERLINK("http://voz.vn", "http://voz.vn")</f>
        <v/>
      </c>
      <c r="M164" t="inlineStr">
        <is>
          <t>Diễn đàn</t>
        </is>
      </c>
      <c r="N164" t="n">
        <v>0</v>
      </c>
      <c r="O164" t="n">
        <v>0</v>
      </c>
      <c r="P164" t="n">
        <v>0</v>
      </c>
      <c r="Q164" t="inlineStr">
        <is>
          <t>Exynos , AirPods_Max</t>
        </is>
      </c>
      <c r="R164" t="inlineStr"/>
    </row>
    <row r="165" ht="21" customHeight="1" s="6">
      <c r="A165" t="n">
        <v>163</v>
      </c>
      <c r="B165" t="inlineStr">
        <is>
          <t>2021-01-16</t>
        </is>
      </c>
      <c r="C165" t="inlineStr">
        <is>
          <t>07:45</t>
        </is>
      </c>
      <c r="D165" t="inlineStr">
        <is>
          <t>Trung Quốc ra mắt tàu siêu tốc 620 km/h</t>
        </is>
      </c>
      <c r="E165">
        <f>HYPERLINK("http://voz.vn/posts/6627337#post6627337", "http://voz.vn/posts/6627337#post6627337")</f>
        <v/>
      </c>
      <c r="F165" t="inlineStr">
        <is>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Đi tàu này cho mà chết à!</t>
        </is>
      </c>
      <c r="G165" t="inlineStr">
        <is>
          <t>Trung tính</t>
        </is>
      </c>
      <c r="H165" t="n">
        <v>0</v>
      </c>
      <c r="I165" t="n">
        <v>0</v>
      </c>
      <c r="J165" t="n">
        <v>0</v>
      </c>
      <c r="K165" t="inlineStr">
        <is>
          <t>voz.vn</t>
        </is>
      </c>
      <c r="L165">
        <f>HYPERLINK("http://voz.vn", "http://voz.vn")</f>
        <v/>
      </c>
      <c r="M165" t="inlineStr">
        <is>
          <t>Diễn đàn</t>
        </is>
      </c>
      <c r="N165" t="n">
        <v>0</v>
      </c>
      <c r="O165" t="n">
        <v>0</v>
      </c>
      <c r="P165" t="n">
        <v>0</v>
      </c>
      <c r="Q165" t="inlineStr"/>
      <c r="R165" t="inlineStr"/>
    </row>
    <row r="166" ht="21" customHeight="1" s="6">
      <c r="A166" t="n">
        <v>164</v>
      </c>
      <c r="B166" t="inlineStr">
        <is>
          <t>2021-01-16</t>
        </is>
      </c>
      <c r="C166" t="inlineStr">
        <is>
          <t>06:32</t>
        </is>
      </c>
      <c r="D166" t="inlineStr">
        <is>
          <t>Oppo find x2 pro lưng da cam 12/256 5G nội địa TQ mới dùng 2 tháng fullbox</t>
        </is>
      </c>
      <c r="E166">
        <f>HYPERLINK("http://ttvnol.com/posts/46605628#post46605628", "http://ttvnol.com/posts/46605628#post46605628")</f>
        <v/>
      </c>
      <c r="F166" t="inlineStr">
        <is>
          <t>Huawei p30 pro 8/256 fullbox muốn giao lưu sang huawei p30 pro hoặc sam sung note10 plus hàng công ty</t>
        </is>
      </c>
      <c r="G166" t="inlineStr">
        <is>
          <t>Trung tính</t>
        </is>
      </c>
      <c r="H166" t="n">
        <v>0</v>
      </c>
      <c r="I166" t="n">
        <v>0</v>
      </c>
      <c r="J166" t="n">
        <v>0</v>
      </c>
      <c r="K166" t="inlineStr">
        <is>
          <t>ttvnol.com</t>
        </is>
      </c>
      <c r="L166">
        <f>HYPERLINK("http://ttvnol.com", "http://ttvnol.com")</f>
        <v/>
      </c>
      <c r="M166" t="inlineStr">
        <is>
          <t>Diễn đàn</t>
        </is>
      </c>
      <c r="N166" t="n">
        <v>0</v>
      </c>
      <c r="O166" t="n">
        <v>246</v>
      </c>
      <c r="P166" t="n">
        <v>8</v>
      </c>
      <c r="Q166" t="inlineStr">
        <is>
          <t>Huawei</t>
        </is>
      </c>
      <c r="R166" t="inlineStr"/>
    </row>
    <row r="167" ht="21" customHeight="1" s="6">
      <c r="A167" t="n">
        <v>165</v>
      </c>
      <c r="B167" t="inlineStr">
        <is>
          <t>2021-01-16</t>
        </is>
      </c>
      <c r="C167" t="inlineStr">
        <is>
          <t>02:59</t>
        </is>
      </c>
      <c r="D167" t="inlineStr">
        <is>
          <t>Gu thời trang nổi loạn của con gái tỷ phú Mỹ</t>
        </is>
      </c>
      <c r="E167">
        <f>HYPERLINK("http://voz.vn/posts/6626566#post6626566", "http://voz.vn/posts/6626566#post6626566")</f>
        <v/>
      </c>
      <c r="F167" t="inlineStr">
        <is>
          <t>Vừa xem công chúa Huawei xong sang con này nhìn tụt mood vcc ,</t>
        </is>
      </c>
      <c r="G167" t="inlineStr">
        <is>
          <t>Tiêu cực</t>
        </is>
      </c>
      <c r="H167" t="n">
        <v>0</v>
      </c>
      <c r="I167" t="n">
        <v>0</v>
      </c>
      <c r="J167" t="n">
        <v>0</v>
      </c>
      <c r="K167" t="inlineStr">
        <is>
          <t>voz.vn</t>
        </is>
      </c>
      <c r="L167">
        <f>HYPERLINK("http://voz.vn", "http://voz.vn")</f>
        <v/>
      </c>
      <c r="M167" t="inlineStr">
        <is>
          <t>Diễn đàn</t>
        </is>
      </c>
      <c r="N167" t="n">
        <v>0</v>
      </c>
      <c r="O167" t="n">
        <v>0</v>
      </c>
      <c r="P167" t="n">
        <v>0</v>
      </c>
      <c r="Q167" t="inlineStr">
        <is>
          <t>Huawei</t>
        </is>
      </c>
      <c r="R167" t="inlineStr"/>
    </row>
    <row r="168" ht="21" customHeight="1" s="6">
      <c r="A168" t="n">
        <v>166</v>
      </c>
      <c r="B168" t="inlineStr">
        <is>
          <t>2021-01-16</t>
        </is>
      </c>
      <c r="C168" t="inlineStr">
        <is>
          <t>01:02</t>
        </is>
      </c>
      <c r="D168" t="inlineStr">
        <is>
          <t>Hỏi về bàn chải đánh răng điện</t>
        </is>
      </c>
      <c r="E168">
        <f>HYPERLINK("http://voz.vn/posts/6626204#post6626204", "http://voz.vn/posts/6626204#post6626204")</f>
        <v/>
      </c>
      <c r="F168" t="inlineStr">
        <is>
          <t>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t>
        </is>
      </c>
      <c r="G168" t="inlineStr">
        <is>
          <t>Tích cực</t>
        </is>
      </c>
      <c r="H168" t="n">
        <v>0</v>
      </c>
      <c r="I168" t="n">
        <v>0</v>
      </c>
      <c r="J168" t="n">
        <v>0</v>
      </c>
      <c r="K168" t="inlineStr">
        <is>
          <t>voz.vn</t>
        </is>
      </c>
      <c r="L168">
        <f>HYPERLINK("http://voz.vn", "http://voz.vn")</f>
        <v/>
      </c>
      <c r="M168" t="inlineStr">
        <is>
          <t>Diễn đàn</t>
        </is>
      </c>
      <c r="N168" t="n">
        <v>0</v>
      </c>
      <c r="O168" t="n">
        <v>0</v>
      </c>
      <c r="P168" t="n">
        <v>0</v>
      </c>
      <c r="Q168" t="inlineStr"/>
      <c r="R168" t="inlineStr"/>
    </row>
    <row r="169" ht="21" customHeight="1" s="6">
      <c r="A169" t="n">
        <v>167</v>
      </c>
      <c r="B169" t="inlineStr">
        <is>
          <t>2021-01-16</t>
        </is>
      </c>
      <c r="C169" t="inlineStr">
        <is>
          <t>00:44</t>
        </is>
      </c>
      <c r="D169" t="inlineStr">
        <is>
          <t>Dàn sao  Tiếu ngạo giang hồ  sau 20 năm</t>
        </is>
      </c>
      <c r="E169">
        <f>HYPERLINK("http://voz.vn/posts/6626086#post6626086", "http://voz.vn/posts/6626086#post6626086")</f>
        <v/>
      </c>
      <c r="F169" t="inlineStr">
        <is>
          <t>Nhatnang214 said:.
			.
		.
	.
	.
		.
		.
			LHX ko phải là người xảo trá, cả tiểu thuyết TNGH chắc chỉ có đoạn đánh nhau với Điền Bá Quang thì LHX mới sử dụng một chút xảo trá. Thằng HHM bản mặt gian xảo ko hợp với LHX.
.
Gửi từ HUAWEI YAL-L21 bằng vozFApp.
		.
		Click to expand...
	.
Nó nói nhảm quote làm gì. Thằnng hhm đẹp trai quá đâu có hợp đóng lệnh hồ</t>
        </is>
      </c>
      <c r="G169" t="inlineStr">
        <is>
          <t>Trung tính</t>
        </is>
      </c>
      <c r="H169" t="n">
        <v>0</v>
      </c>
      <c r="I169" t="n">
        <v>0</v>
      </c>
      <c r="J169" t="n">
        <v>0</v>
      </c>
      <c r="K169" t="inlineStr">
        <is>
          <t>voz.vn</t>
        </is>
      </c>
      <c r="L169">
        <f>HYPERLINK("http://voz.vn", "http://voz.vn")</f>
        <v/>
      </c>
      <c r="M169" t="inlineStr">
        <is>
          <t>Diễn đàn</t>
        </is>
      </c>
      <c r="N169" t="n">
        <v>0</v>
      </c>
      <c r="O169" t="n">
        <v>0</v>
      </c>
      <c r="P169" t="n">
        <v>0</v>
      </c>
      <c r="Q169" t="inlineStr">
        <is>
          <t>LHX , Điền_Bá_Quang , vozFApp , HUAWEI_YAL-L21</t>
        </is>
      </c>
      <c r="R169" t="inlineStr"/>
    </row>
    <row r="170" ht="21" customHeight="1" s="6">
      <c r="A170" t="n">
        <v>168</v>
      </c>
      <c r="B170" t="inlineStr">
        <is>
          <t>2021-01-16</t>
        </is>
      </c>
      <c r="C170" t="inlineStr">
        <is>
          <t>00:34</t>
        </is>
      </c>
      <c r="D170" t="inlineStr">
        <is>
          <t>Dàn sao  Tiếu ngạo giang hồ  sau 20 năm</t>
        </is>
      </c>
      <c r="E170">
        <f>HYPERLINK("http://voz.vn/posts/6626020#post6626020", "http://voz.vn/posts/6626020#post6626020")</f>
        <v/>
      </c>
      <c r="F170" t="inlineStr">
        <is>
          <t>Georgi_Zhukop said:.
			.
		.
	.
	.
		.
		.
			T nghĩ nếu Huỳnh Hiểu Minh đóng Lệnh Hồ Xung chắc sẽ hay.
		.
		Click to expand...
	.
.
LHX ko phải là người xảo trá, cả tiểu thuyết TNGH chắc chỉ có đoạn đánh nhau với Điền Bá Quang thì LHX mới sử dụng một chút xảo trá. Thằng HHM bản mặt gian xảo ko hợp với LHX.
.
Gửi từ HUAWEI YAL-L21 bằng vozFApp</t>
        </is>
      </c>
      <c r="G170" t="inlineStr">
        <is>
          <t>Trung tính</t>
        </is>
      </c>
      <c r="H170" t="n">
        <v>0</v>
      </c>
      <c r="I170" t="n">
        <v>0</v>
      </c>
      <c r="J170" t="n">
        <v>0</v>
      </c>
      <c r="K170" t="inlineStr">
        <is>
          <t>voz.vn</t>
        </is>
      </c>
      <c r="L170">
        <f>HYPERLINK("http://voz.vn", "http://voz.vn")</f>
        <v/>
      </c>
      <c r="M170" t="inlineStr">
        <is>
          <t>Diễn đàn</t>
        </is>
      </c>
      <c r="N170" t="n">
        <v>0</v>
      </c>
      <c r="O170" t="n">
        <v>0</v>
      </c>
      <c r="P170" t="n">
        <v>0</v>
      </c>
      <c r="Q170" t="inlineStr">
        <is>
          <t>HUAWEI_YAL-L21 , LHX , Lệnh_Hồ_Xung , Điền_Bá_Quang , Huỳnh_Hiểu_Minh</t>
        </is>
      </c>
      <c r="R170" t="inlineStr"/>
    </row>
    <row r="171" ht="21" customHeight="1" s="6">
      <c r="A171" t="n">
        <v>169</v>
      </c>
      <c r="B171" t="inlineStr">
        <is>
          <t>2021-01-15</t>
        </is>
      </c>
      <c r="C171" t="inlineStr">
        <is>
          <t>23:46</t>
        </is>
      </c>
      <c r="D171" t="inlineStr">
        <is>
          <t>SG thanh lý dọn nhà cuối năm ! có shopee</t>
        </is>
      </c>
      <c r="E171">
        <f>HYPERLINK("http://voz.vn/posts/6625518#post6625518", "http://voz.vn/posts/6625518#post6625518")</f>
        <v/>
      </c>
      <c r="F171" t="inlineStr">
        <is>
          <t>dungct90 said:.
			.
		.
	.
	.
		.
		.
			Sao link shopee k vào đc.
.
Gửi từ HUAWEI RNE-L22 bằng vozFApp.
		.
		Click to expand...
	.
.
Bạn mua món gì nhỉ.cần inbox zalo 0856444452 nhé.
.
Gửi từ Htc Nexus 9 bằng vozFApp</t>
        </is>
      </c>
      <c r="G171" t="inlineStr">
        <is>
          <t>Trung tính</t>
        </is>
      </c>
      <c r="H171" t="n">
        <v>0</v>
      </c>
      <c r="I171" t="n">
        <v>0</v>
      </c>
      <c r="J171" t="n">
        <v>0</v>
      </c>
      <c r="K171" t="inlineStr">
        <is>
          <t>voz.vn</t>
        </is>
      </c>
      <c r="L171">
        <f>HYPERLINK("http://voz.vn", "http://voz.vn")</f>
        <v/>
      </c>
      <c r="M171" t="inlineStr">
        <is>
          <t>Diễn đàn</t>
        </is>
      </c>
      <c r="N171" t="n">
        <v>0</v>
      </c>
      <c r="O171" t="n">
        <v>0</v>
      </c>
      <c r="P171" t="n">
        <v>0</v>
      </c>
      <c r="Q171" t="inlineStr">
        <is>
          <t>HUAWEI_RNE-L22 , vozFApp , Htc_Nexus</t>
        </is>
      </c>
      <c r="R171" t="inlineStr"/>
    </row>
    <row r="172" ht="21" customHeight="1" s="6">
      <c r="A172" t="n">
        <v>170</v>
      </c>
      <c r="B172" t="inlineStr">
        <is>
          <t>2021-01-15</t>
        </is>
      </c>
      <c r="C172" t="inlineStr">
        <is>
          <t>23:33</t>
        </is>
      </c>
      <c r="D172" t="inlineStr">
        <is>
          <t>Mấy chị btv nhìn sang thật!</t>
        </is>
      </c>
      <c r="E172">
        <f>HYPERLINK("http://voz.vn/posts/6625332#post6625332", "http://voz.vn/posts/6625332#post6625332")</f>
        <v/>
      </c>
      <c r="F172" t="inlineStr">
        <is>
          <t>thua hết Mc diễm quỳnh, xinh, sang, xịn, mịn.
.
Gửi từ HUAWEI HMA-L29 bằng vozFApp</t>
        </is>
      </c>
      <c r="G172" t="inlineStr">
        <is>
          <t>Trung tính</t>
        </is>
      </c>
      <c r="H172" t="n">
        <v>0</v>
      </c>
      <c r="I172" t="n">
        <v>0</v>
      </c>
      <c r="J172" t="n">
        <v>0</v>
      </c>
      <c r="K172" t="inlineStr">
        <is>
          <t>voz.vn</t>
        </is>
      </c>
      <c r="L172">
        <f>HYPERLINK("http://voz.vn", "http://voz.vn")</f>
        <v/>
      </c>
      <c r="M172" t="inlineStr">
        <is>
          <t>Diễn đàn</t>
        </is>
      </c>
      <c r="N172" t="n">
        <v>0</v>
      </c>
      <c r="O172" t="n">
        <v>0</v>
      </c>
      <c r="P172" t="n">
        <v>0</v>
      </c>
      <c r="Q172" t="inlineStr">
        <is>
          <t>HUAWEI_HMA-L29</t>
        </is>
      </c>
      <c r="R172" t="inlineStr"/>
    </row>
    <row r="173" ht="21" customHeight="1" s="6">
      <c r="A173" t="n">
        <v>171</v>
      </c>
      <c r="B173" t="inlineStr">
        <is>
          <t>2021-01-15</t>
        </is>
      </c>
      <c r="C173" t="inlineStr">
        <is>
          <t>23:27</t>
        </is>
      </c>
      <c r="D173" t="inlineStr">
        <is>
          <t>Foxconn tìm hiểu cơ hội đầu tư sản xuất thiết bị điện tử tại tỉnh Thanh Hóa</t>
        </is>
      </c>
      <c r="E173">
        <f>HYPERLINK("http://voz.vn/posts/6625230#post6625230", "http://voz.vn/posts/6625230#post6625230")</f>
        <v/>
      </c>
      <c r="F173" t="inlineStr">
        <is>
          <t>Đỡ tw trợ cấp là vui rồi.
.
.
Sent from HUAWEI YAL-L21 using vozFApp</t>
        </is>
      </c>
      <c r="G173" t="inlineStr">
        <is>
          <t>Trung tính</t>
        </is>
      </c>
      <c r="H173" t="n">
        <v>0</v>
      </c>
      <c r="I173" t="n">
        <v>0</v>
      </c>
      <c r="J173" t="n">
        <v>0</v>
      </c>
      <c r="K173" t="inlineStr">
        <is>
          <t>voz.vn</t>
        </is>
      </c>
      <c r="L173">
        <f>HYPERLINK("http://voz.vn", "http://voz.vn")</f>
        <v/>
      </c>
      <c r="M173" t="inlineStr">
        <is>
          <t>Diễn đàn</t>
        </is>
      </c>
      <c r="N173" t="n">
        <v>0</v>
      </c>
      <c r="O173" t="n">
        <v>0</v>
      </c>
      <c r="P173" t="n">
        <v>0</v>
      </c>
      <c r="Q173" t="inlineStr"/>
      <c r="R173" t="inlineStr"/>
    </row>
    <row r="174" ht="21" customHeight="1" s="6">
      <c r="A174" t="n">
        <v>172</v>
      </c>
      <c r="B174" t="inlineStr">
        <is>
          <t>2021-01-15</t>
        </is>
      </c>
      <c r="C174" t="inlineStr">
        <is>
          <t>23:21</t>
        </is>
      </c>
      <c r="D174" t="inlineStr">
        <is>
          <t>Nội qui diễn đàn F319.COM - topic giải quyết thắc mắc và yêu cầu</t>
        </is>
      </c>
      <c r="E174">
        <f>HYPERLINK("http://f319.com/posts/35750345#post35750345", "http://f319.com/posts/35750345#post35750345")</f>
        <v/>
      </c>
      <c r="F174" t="inlineStr">
        <is>
          <t>Nhờ Mod @DHA  xác nhận nick @@Huawei hộ bạn em. Thanks Mod!</t>
        </is>
      </c>
      <c r="G174" t="inlineStr">
        <is>
          <t>Trung tính</t>
        </is>
      </c>
      <c r="H174" t="n">
        <v>0</v>
      </c>
      <c r="I174" t="n">
        <v>0</v>
      </c>
      <c r="J174" t="n">
        <v>0</v>
      </c>
      <c r="K174" t="inlineStr">
        <is>
          <t>f319.com</t>
        </is>
      </c>
      <c r="L174">
        <f>HYPERLINK("http://f319.com", "http://f319.com")</f>
        <v/>
      </c>
      <c r="M174" t="inlineStr">
        <is>
          <t>Diễn đàn</t>
        </is>
      </c>
      <c r="N174" t="n">
        <v>0</v>
      </c>
      <c r="O174" t="n">
        <v>312</v>
      </c>
      <c r="P174" t="n">
        <v>7</v>
      </c>
      <c r="Q174" t="inlineStr"/>
      <c r="R174" t="inlineStr"/>
    </row>
    <row r="175" ht="21" customHeight="1" s="6">
      <c r="A175" t="n">
        <v>173</v>
      </c>
      <c r="B175" t="inlineStr">
        <is>
          <t>2021-01-15</t>
        </is>
      </c>
      <c r="C175" t="inlineStr">
        <is>
          <t>23:19</t>
        </is>
      </c>
      <c r="D175" t="inlineStr">
        <is>
          <t>SG thanh lý dọn nhà cuối năm ! có shopee</t>
        </is>
      </c>
      <c r="E175">
        <f>HYPERLINK("http://voz.vn/posts/6625079#post6625079", "http://voz.vn/posts/6625079#post6625079")</f>
        <v/>
      </c>
      <c r="F175" t="inlineStr">
        <is>
          <t>Sao link shopee k vào đc.
.
Gửi từ HUAWEI RNE-L22 bằng vozFApp</t>
        </is>
      </c>
      <c r="G175" t="inlineStr">
        <is>
          <t>Trung tính</t>
        </is>
      </c>
      <c r="H175" t="n">
        <v>0</v>
      </c>
      <c r="I175" t="n">
        <v>0</v>
      </c>
      <c r="J175" t="n">
        <v>0</v>
      </c>
      <c r="K175" t="inlineStr">
        <is>
          <t>voz.vn</t>
        </is>
      </c>
      <c r="L175">
        <f>HYPERLINK("http://voz.vn", "http://voz.vn")</f>
        <v/>
      </c>
      <c r="M175" t="inlineStr">
        <is>
          <t>Diễn đàn</t>
        </is>
      </c>
      <c r="N175" t="n">
        <v>0</v>
      </c>
      <c r="O175" t="n">
        <v>0</v>
      </c>
      <c r="P175" t="n">
        <v>0</v>
      </c>
      <c r="Q175" t="inlineStr">
        <is>
          <t>HUAWEI_RNE-L22</t>
        </is>
      </c>
      <c r="R175" t="inlineStr"/>
    </row>
    <row r="176" ht="21" customHeight="1" s="6">
      <c r="A176" t="n">
        <v>174</v>
      </c>
      <c r="B176" t="inlineStr">
        <is>
          <t>2021-01-15</t>
        </is>
      </c>
      <c r="C176" t="inlineStr">
        <is>
          <t>23:15</t>
        </is>
      </c>
      <c r="D176" t="inlineStr">
        <is>
          <t>Dàn sao  Tiếu ngạo giang hồ  sau 20 năm</t>
        </is>
      </c>
      <c r="E176">
        <f>HYPERLINK("http://voz.vn/posts/6624998#post6624998", "http://voz.vn/posts/6624998#post6624998")</f>
        <v/>
      </c>
      <c r="F176" t="inlineStr">
        <is>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Nhớ năm lớp 11, để giành nửa tháng tiền học thêm mới đủ mua bộ TNGH . LHX ảnh hưởng khá nhiều đến tính cách về sau, như fan The Beatles chịu ảnh hưởng của Let it be vậy.
Gửi từ HUAWEI YAL-L21 bằng vozFApp.
		.
		Click to expand...
	.
Thím giống mình vãi, lhx và tngh ảnh hưởng lớn và góp phần định hình tính cách luôn, đặc biệt là đoạn phong thanh dương giáo huấn lhx</t>
        </is>
      </c>
      <c r="G176" t="inlineStr">
        <is>
          <t>Trung tính</t>
        </is>
      </c>
      <c r="H176" t="n">
        <v>0</v>
      </c>
      <c r="I176" t="n">
        <v>0</v>
      </c>
      <c r="J176" t="n">
        <v>0</v>
      </c>
      <c r="K176" t="inlineStr">
        <is>
          <t>voz.vn</t>
        </is>
      </c>
      <c r="L176">
        <f>HYPERLINK("http://voz.vn", "http://voz.vn")</f>
        <v/>
      </c>
      <c r="M176" t="inlineStr">
        <is>
          <t>Diễn đàn</t>
        </is>
      </c>
      <c r="N176" t="n">
        <v>0</v>
      </c>
      <c r="O176" t="n">
        <v>0</v>
      </c>
      <c r="P176" t="n">
        <v>0</v>
      </c>
      <c r="Q176" t="inlineStr">
        <is>
          <t>DTC , vozFApp , MDP , HUAWEI_YAL-L21 , Hiệp , Tiêu_Phong , Hùng , Thiếu_Lâm , Yên_Vân , ĐXT</t>
        </is>
      </c>
      <c r="R176" t="inlineStr"/>
    </row>
    <row r="177" ht="21" customHeight="1" s="6">
      <c r="A177" t="n">
        <v>175</v>
      </c>
      <c r="B177" t="inlineStr">
        <is>
          <t>2021-01-15</t>
        </is>
      </c>
      <c r="C177" t="inlineStr">
        <is>
          <t>23:06</t>
        </is>
      </c>
      <c r="D177" t="inlineStr">
        <is>
          <t>Muốn mảnh đất nhỏ có nhà nhỏ và vườn nhỏ gần SG 15 năm nữa xài   thì mua ở tỉnh nào cho hợp lý?</t>
        </is>
      </c>
      <c r="E177">
        <f>HYPERLINK("http://voz.vn/posts/6624857#post6624857", "http://voz.vn/posts/6624857#post6624857")</f>
        <v/>
      </c>
      <c r="F177" t="inlineStr">
        <is>
          <t>nchkg879176 said:.
			.
		.
	.
	.
		.
		.
			Khu Đức hòa Long An có miếng nào trên dưới 1 tỷ ko ạ .
.
Gửi từ HUAWEI BLL-L22 bằng vozFApp.
		.
		Click to expand...
	.
https://voz.vn/t/my-hanh-nam-duc-hoa-la-tho-cu-150m2.207394/.
Em đứng tên luôn nhé bác</t>
        </is>
      </c>
      <c r="G177" t="inlineStr">
        <is>
          <t>Trung tính</t>
        </is>
      </c>
      <c r="H177" t="n">
        <v>0</v>
      </c>
      <c r="I177" t="n">
        <v>0</v>
      </c>
      <c r="J177" t="n">
        <v>0</v>
      </c>
      <c r="K177" t="inlineStr">
        <is>
          <t>voz.vn</t>
        </is>
      </c>
      <c r="L177">
        <f>HYPERLINK("http://voz.vn", "http://voz.vn")</f>
        <v/>
      </c>
      <c r="M177" t="inlineStr">
        <is>
          <t>Diễn đàn</t>
        </is>
      </c>
      <c r="N177" t="n">
        <v>0</v>
      </c>
      <c r="O177" t="n">
        <v>0</v>
      </c>
      <c r="P177" t="n">
        <v>0</v>
      </c>
      <c r="Q177" t="inlineStr">
        <is>
          <t>Long_An , HUAWEI_BLL-L22</t>
        </is>
      </c>
      <c r="R177" t="inlineStr"/>
    </row>
    <row r="178" ht="21" customHeight="1" s="6">
      <c r="A178" t="n">
        <v>176</v>
      </c>
      <c r="B178" t="inlineStr">
        <is>
          <t>2021-01-15</t>
        </is>
      </c>
      <c r="C178" t="inlineStr">
        <is>
          <t>22:54</t>
        </is>
      </c>
      <c r="D178" t="inlineStr">
        <is>
          <t>Dàn sao  Tiếu ngạo giang hồ  sau 20 năm</t>
        </is>
      </c>
      <c r="E178">
        <f>HYPERLINK("http://voz.vn/posts/6624639#post6624639", "http://voz.vn/posts/6624639#post6624639")</f>
        <v/>
      </c>
      <c r="F178" t="inlineStr">
        <is>
          <t>Phim Kim Dung tui toàn coi TVB với Đài Loan .
.
Thiên long bát bộ - Huỳnh Nhật Hoa.
Thần điêu đại hiệp - Cổ Thiên Lạc.
Lộc đỉnh ký - Trương Vệ Kiện.
Ỷ thiên đồ long ký - Mã Cảnh Đào, ủa lộn, Tô Hữu Bằng.
Tiếu ngạo giang hồ - Lữ Tụng Hiền.
Anh hùng xạ điêu - Chu Ân.
.
.
.
.
.
.
	.
		.
			.
				Nhatnang214 said:.
			.
		.
	.
	.
		.
		.
			Trên nhaccuatui và Youtube  có link audio giọng Ngọc Minh của VOV Giao thông ngày xưa đó bạn. Giọng cực hay nhé.
.
Gửi từ HUAWEI YAL-L21 bằng vozFApp.
		.
		Click to expand...
	.
.
Bồ có info chị cho mình xin, nghe hết đống truyện chỉ thấy hay, dễ cưng chứ tới giọng Hà Thiết Thủ mình không cưỡng nổi nữa. .
.
Gửi từ Samsung SM-G935F bằng vozFApp</t>
        </is>
      </c>
      <c r="G178" t="inlineStr">
        <is>
          <t>Trung tính</t>
        </is>
      </c>
      <c r="H178" t="n">
        <v>0</v>
      </c>
      <c r="I178" t="n">
        <v>0</v>
      </c>
      <c r="J178" t="n">
        <v>0</v>
      </c>
      <c r="K178" t="inlineStr">
        <is>
          <t>voz.vn</t>
        </is>
      </c>
      <c r="L178">
        <f>HYPERLINK("http://voz.vn", "http://voz.vn")</f>
        <v/>
      </c>
      <c r="M178" t="inlineStr">
        <is>
          <t>Diễn đàn</t>
        </is>
      </c>
      <c r="N178" t="n">
        <v>0</v>
      </c>
      <c r="O178" t="n">
        <v>0</v>
      </c>
      <c r="P178" t="n">
        <v>0</v>
      </c>
      <c r="Q178" t="inlineStr">
        <is>
          <t>Trương_Vệ_Kiện , Huỳnh_Nhật_Hoa , TVB , Samsung_SM-G935F , HUAWEI_YAL-L21 , vozFApp , Cổ_Thiên_Lạc , Lữ_Tụng_Hiền , Youtube , Chu_Ân , Mã_Cảnh_Đào , Hà_Thiết_Thủ , Đài_Loan , VOV , Ngọc_Minh , Tô_Hữu_Bằng</t>
        </is>
      </c>
      <c r="R178" t="inlineStr"/>
    </row>
    <row r="179" ht="21" customHeight="1" s="6">
      <c r="A179" t="n">
        <v>177</v>
      </c>
      <c r="B179" t="inlineStr">
        <is>
          <t>2021-01-15</t>
        </is>
      </c>
      <c r="C179" t="inlineStr">
        <is>
          <t>22:54</t>
        </is>
      </c>
      <c r="D179" t="inlineStr">
        <is>
          <t>Muốn mảnh đất nhỏ có nhà nhỏ và vườn nhỏ gần SG 15 năm nữa xài   thì mua ở tỉnh nào cho hợp lý?</t>
        </is>
      </c>
      <c r="E179">
        <f>HYPERLINK("http://voz.vn/posts/6624632#post6624632", "http://voz.vn/posts/6624632#post6624632")</f>
        <v/>
      </c>
      <c r="F179" t="inlineStr">
        <is>
          <t>nchkg879176 said:.
			.
		.
	.
	.
		.
		.
			Khu Đức hòa Long An có miếng nào trên dưới 1 tỷ ko ạ .
.
Gửi từ HUAWEI BLL-L22 bằng vozFApp.
		.
		Click to expand...
	.
Khu Mỹ Hạnh Nam có cò gửi miếng 5*47 800 củ</t>
        </is>
      </c>
      <c r="G179" t="inlineStr">
        <is>
          <t>Trung tính</t>
        </is>
      </c>
      <c r="H179" t="n">
        <v>0</v>
      </c>
      <c r="I179" t="n">
        <v>0</v>
      </c>
      <c r="J179" t="n">
        <v>0</v>
      </c>
      <c r="K179" t="inlineStr">
        <is>
          <t>voz.vn</t>
        </is>
      </c>
      <c r="L179">
        <f>HYPERLINK("http://voz.vn", "http://voz.vn")</f>
        <v/>
      </c>
      <c r="M179" t="inlineStr">
        <is>
          <t>Diễn đàn</t>
        </is>
      </c>
      <c r="N179" t="n">
        <v>0</v>
      </c>
      <c r="O179" t="n">
        <v>0</v>
      </c>
      <c r="P179" t="n">
        <v>0</v>
      </c>
      <c r="Q179" t="inlineStr">
        <is>
          <t>Long_An , HUAWEI_BLL-L22 , Khu_Mỹ_Hạnh_Nam</t>
        </is>
      </c>
      <c r="R179" t="inlineStr"/>
    </row>
    <row r="180" ht="21" customHeight="1" s="6">
      <c r="A180" t="n">
        <v>178</v>
      </c>
      <c r="B180" t="inlineStr">
        <is>
          <t>2021-01-15</t>
        </is>
      </c>
      <c r="C180" t="inlineStr">
        <is>
          <t>22:40</t>
        </is>
      </c>
      <c r="D180" t="inlineStr">
        <is>
          <t>Muốn mảnh đất nhỏ có nhà nhỏ và vườn nhỏ gần SG 15 năm nữa xài   thì mua ở tỉnh nào cho hợp lý?</t>
        </is>
      </c>
      <c r="E180">
        <f>HYPERLINK("http://voz.vn/posts/6624400#post6624400", "http://voz.vn/posts/6624400#post6624400")</f>
        <v/>
      </c>
      <c r="F180" t="inlineStr">
        <is>
          <t>nchkg879176 said:.
			.
		.
	.
	.
		.
		.
			Khu Đức hòa Long An có miếng nào trên dưới 1 tỷ ko ạ .
.
Gửi từ HUAWEI BLL-L22 bằng vozFApp.
		.
		Click to expand...
	.
Khu dan cu Duc Lap Ha mike french</t>
        </is>
      </c>
      <c r="G180" t="inlineStr">
        <is>
          <t>Trung tính</t>
        </is>
      </c>
      <c r="H180" t="n">
        <v>0</v>
      </c>
      <c r="I180" t="n">
        <v>0</v>
      </c>
      <c r="J180" t="n">
        <v>0</v>
      </c>
      <c r="K180" t="inlineStr">
        <is>
          <t>voz.vn</t>
        </is>
      </c>
      <c r="L180">
        <f>HYPERLINK("http://voz.vn", "http://voz.vn")</f>
        <v/>
      </c>
      <c r="M180" t="inlineStr">
        <is>
          <t>Diễn đàn</t>
        </is>
      </c>
      <c r="N180" t="n">
        <v>0</v>
      </c>
      <c r="O180" t="n">
        <v>0</v>
      </c>
      <c r="P180" t="n">
        <v>0</v>
      </c>
      <c r="Q180" t="inlineStr">
        <is>
          <t>Duc_Lap_Ha , Long_An , HUAWEI_BLL-L22</t>
        </is>
      </c>
      <c r="R180" t="inlineStr"/>
    </row>
    <row r="181" ht="21" customHeight="1" s="6">
      <c r="A181" t="n">
        <v>179</v>
      </c>
      <c r="B181" t="inlineStr">
        <is>
          <t>2021-01-15</t>
        </is>
      </c>
      <c r="C181" t="inlineStr">
        <is>
          <t>22:19</t>
        </is>
      </c>
      <c r="D181" t="inlineStr">
        <is>
          <t>thảo luận SS đã bỏ củ sạc, và hãng nào tiếp theo đây??</t>
        </is>
      </c>
      <c r="E181">
        <f>HYPERLINK("http://voz.vn/posts/6624045#post6624045", "http://voz.vn/posts/6624045#post6624045")</f>
        <v/>
      </c>
      <c r="F181" t="inlineStr">
        <is>
          <t>Apple bỏ cục sạc. Các hãng android cà khịa này nọ, trong đó có SS.
Và giờ SS nó bỏ củ sạc.
Hãng Android nào sẽ bước tiếp phong trào  bắt chước  Apple như bao năm qua đây.
.
Mãi cứ theo sau Apple. Dù nó làm mấy cái tởm lợm như tai thỏ, bỏ cục sạc.
.
Sent from HUAWEI YAL-L21 using vozFApp</t>
        </is>
      </c>
      <c r="G181" t="inlineStr">
        <is>
          <t>Tiêu cực</t>
        </is>
      </c>
      <c r="H181" t="n">
        <v>0</v>
      </c>
      <c r="I181" t="n">
        <v>0</v>
      </c>
      <c r="J181" t="n">
        <v>0</v>
      </c>
      <c r="K181" t="inlineStr">
        <is>
          <t>voz.vn</t>
        </is>
      </c>
      <c r="L181">
        <f>HYPERLINK("http://voz.vn", "http://voz.vn")</f>
        <v/>
      </c>
      <c r="M181" t="inlineStr">
        <is>
          <t>Diễn đàn</t>
        </is>
      </c>
      <c r="N181" t="n">
        <v>0</v>
      </c>
      <c r="O181" t="n">
        <v>0</v>
      </c>
      <c r="P181" t="n">
        <v>0</v>
      </c>
      <c r="Q181" t="inlineStr">
        <is>
          <t>Hãng_Android , Apple</t>
        </is>
      </c>
      <c r="R181" t="inlineStr"/>
    </row>
    <row r="182" ht="21" customHeight="1" s="6">
      <c r="A182" t="n">
        <v>180</v>
      </c>
      <c r="B182" t="inlineStr">
        <is>
          <t>2021-01-15</t>
        </is>
      </c>
      <c r="C182" t="inlineStr">
        <is>
          <t>22:10</t>
        </is>
      </c>
      <c r="D182" t="inlineStr">
        <is>
          <t>Chính phủ Hà Lan đồng loạt từ chức</t>
        </is>
      </c>
      <c r="E182">
        <f>HYPERLINK("http://voz.vn/posts/6623858#post6623858", "http://voz.vn/posts/6623858#post6623858")</f>
        <v/>
      </c>
      <c r="F182" t="inlineStr">
        <is>
          <t>Ko tuân theo sự phân công của Party à.
.
.
Sent from HUAWEI YAL-L21 using vozFApp</t>
        </is>
      </c>
      <c r="G182" t="inlineStr">
        <is>
          <t>Trung tính</t>
        </is>
      </c>
      <c r="H182" t="n">
        <v>0</v>
      </c>
      <c r="I182" t="n">
        <v>0</v>
      </c>
      <c r="J182" t="n">
        <v>0</v>
      </c>
      <c r="K182" t="inlineStr">
        <is>
          <t>voz.vn</t>
        </is>
      </c>
      <c r="L182">
        <f>HYPERLINK("http://voz.vn", "http://voz.vn")</f>
        <v/>
      </c>
      <c r="M182" t="inlineStr">
        <is>
          <t>Diễn đàn</t>
        </is>
      </c>
      <c r="N182" t="n">
        <v>0</v>
      </c>
      <c r="O182" t="n">
        <v>0</v>
      </c>
      <c r="P182" t="n">
        <v>0</v>
      </c>
      <c r="Q182" t="inlineStr">
        <is>
          <t>Party</t>
        </is>
      </c>
      <c r="R182" t="inlineStr"/>
    </row>
    <row r="183" ht="21" customHeight="1" s="6">
      <c r="A183" t="n">
        <v>181</v>
      </c>
      <c r="B183" t="inlineStr">
        <is>
          <t>2021-01-15</t>
        </is>
      </c>
      <c r="C183" t="inlineStr">
        <is>
          <t>22:08</t>
        </is>
      </c>
      <c r="D183" t="inlineStr">
        <is>
          <t>Trung Quốc ra mắt tàu siêu tốc 620 km/h</t>
        </is>
      </c>
      <c r="E183">
        <f>HYPERLINK("http://voz.vn/posts/6623830#post6623830", "http://voz.vn/posts/6623830#post6623830")</f>
        <v/>
      </c>
      <c r="F183" t="inlineStr">
        <is>
          <t>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t>
        </is>
      </c>
      <c r="G183" t="inlineStr">
        <is>
          <t>Trung tính</t>
        </is>
      </c>
      <c r="H183" t="n">
        <v>0</v>
      </c>
      <c r="I183" t="n">
        <v>0</v>
      </c>
      <c r="J183" t="n">
        <v>0</v>
      </c>
      <c r="K183" t="inlineStr">
        <is>
          <t>voz.vn</t>
        </is>
      </c>
      <c r="L183">
        <f>HYPERLINK("http://voz.vn", "http://voz.vn")</f>
        <v/>
      </c>
      <c r="M183" t="inlineStr">
        <is>
          <t>Diễn đàn</t>
        </is>
      </c>
      <c r="N183" t="n">
        <v>0</v>
      </c>
      <c r="O183" t="n">
        <v>0</v>
      </c>
      <c r="P183" t="n">
        <v>0</v>
      </c>
      <c r="Q183" t="inlineStr"/>
      <c r="R183" t="inlineStr"/>
    </row>
    <row r="184" ht="21" customHeight="1" s="6">
      <c r="A184" t="n">
        <v>182</v>
      </c>
      <c r="B184" t="inlineStr">
        <is>
          <t>2021-01-15</t>
        </is>
      </c>
      <c r="C184" t="inlineStr">
        <is>
          <t>21:43</t>
        </is>
      </c>
      <c r="D184" t="inlineStr">
        <is>
          <t>Ba mẹ gấu không cho yêu vì k hợp tuổi???</t>
        </is>
      </c>
      <c r="E184">
        <f>HYPERLINK("http://voz.vn/posts/6623408#post6623408", "http://voz.vn/posts/6623408#post6623408")</f>
        <v/>
      </c>
      <c r="F184"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Trải qua rồi, chia tay đéo cách nào cứu được. Mày mà lấy nó về, sau này bố mẹ nó thành kiến cả 2 đứa mày luôn, sống cuộc đời chẳng đầm ấm được với nhà ngoại đâu.</t>
        </is>
      </c>
      <c r="G184" t="inlineStr">
        <is>
          <t>Trung tính</t>
        </is>
      </c>
      <c r="H184" t="n">
        <v>0</v>
      </c>
      <c r="I184" t="n">
        <v>0</v>
      </c>
      <c r="J184" t="n">
        <v>0</v>
      </c>
      <c r="K184" t="inlineStr">
        <is>
          <t>voz.vn</t>
        </is>
      </c>
      <c r="L184">
        <f>HYPERLINK("http://voz.vn", "http://voz.vn")</f>
        <v/>
      </c>
      <c r="M184" t="inlineStr">
        <is>
          <t>Diễn đàn</t>
        </is>
      </c>
      <c r="N184" t="n">
        <v>0</v>
      </c>
      <c r="O184" t="n">
        <v>0</v>
      </c>
      <c r="P184" t="n">
        <v>0</v>
      </c>
      <c r="Q184" t="inlineStr">
        <is>
          <t>HUAWEI_LYA-L29</t>
        </is>
      </c>
      <c r="R184" t="inlineStr"/>
    </row>
    <row r="185" ht="21" customHeight="1" s="6">
      <c r="A185" t="n">
        <v>183</v>
      </c>
      <c r="B185" t="inlineStr">
        <is>
          <t>2021-01-15</t>
        </is>
      </c>
      <c r="C185" t="inlineStr">
        <is>
          <t>21:39</t>
        </is>
      </c>
      <c r="D185" t="inlineStr">
        <is>
          <t>Ba mẹ gấu không cho yêu vì k hợp tuổi???</t>
        </is>
      </c>
      <c r="E185">
        <f>HYPERLINK("http://voz.vn/posts/6623327#post6623327", "http://voz.vn/posts/6623327#post6623327")</f>
        <v/>
      </c>
      <c r="F185" t="inlineStr">
        <is>
          <t>Văn buồn said:.
			.
		.
	.
	.
		.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
		.
		Click to expand...
	.
Hồi xưa em cũng suy nghĩ giống thím đó, nhưng người lớn một khi đã không thích rồi thì làm cách nào cũng vậy . Nếu vẫn tiếp tục thì người đáng thương hơn là gấu thím chứ không phải thím Dẫu biết là khó nghe nhưng thím còn trẻ thì em nghĩ là vượt qua dễ hơn là để sau này mọi chuyện không thuận lợi thím dễ bị sốc và mất niềm tin. Thôi thì quyết định ở bản thân thím, chúc thím hạnh phúc</t>
        </is>
      </c>
      <c r="G185" t="inlineStr">
        <is>
          <t>Trung tính</t>
        </is>
      </c>
      <c r="H185" t="n">
        <v>0</v>
      </c>
      <c r="I185" t="n">
        <v>0</v>
      </c>
      <c r="J185" t="n">
        <v>0</v>
      </c>
      <c r="K185" t="inlineStr">
        <is>
          <t>voz.vn</t>
        </is>
      </c>
      <c r="L185">
        <f>HYPERLINK("http://voz.vn", "http://voz.vn")</f>
        <v/>
      </c>
      <c r="M185" t="inlineStr">
        <is>
          <t>Diễn đàn</t>
        </is>
      </c>
      <c r="N185" t="n">
        <v>0</v>
      </c>
      <c r="O185" t="n">
        <v>0</v>
      </c>
      <c r="P185" t="n">
        <v>0</v>
      </c>
      <c r="Q185" t="inlineStr"/>
      <c r="R185" t="inlineStr"/>
    </row>
    <row r="186" ht="21" customHeight="1" s="6">
      <c r="A186" t="n">
        <v>184</v>
      </c>
      <c r="B186" t="inlineStr">
        <is>
          <t>2021-01-15</t>
        </is>
      </c>
      <c r="C186" t="inlineStr">
        <is>
          <t>21:29</t>
        </is>
      </c>
      <c r="D186" t="inlineStr">
        <is>
          <t>Ba mẹ gấu không cho yêu vì k hợp tuổi???</t>
        </is>
      </c>
      <c r="E186">
        <f>HYPERLINK("http://voz.vn/posts/6623158#post6623158", "http://voz.vn/posts/6623158#post6623158")</f>
        <v/>
      </c>
      <c r="F186"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Nt với mẹ gấu bảo sau này tôi cưới con bà chứ có cưới bà đâu mà bà ý kiến.</t>
        </is>
      </c>
      <c r="G186" t="inlineStr">
        <is>
          <t>Trung tính</t>
        </is>
      </c>
      <c r="H186" t="n">
        <v>0</v>
      </c>
      <c r="I186" t="n">
        <v>0</v>
      </c>
      <c r="J186" t="n">
        <v>0</v>
      </c>
      <c r="K186" t="inlineStr">
        <is>
          <t>voz.vn</t>
        </is>
      </c>
      <c r="L186">
        <f>HYPERLINK("http://voz.vn", "http://voz.vn")</f>
        <v/>
      </c>
      <c r="M186" t="inlineStr">
        <is>
          <t>Diễn đàn</t>
        </is>
      </c>
      <c r="N186" t="n">
        <v>0</v>
      </c>
      <c r="O186" t="n">
        <v>0</v>
      </c>
      <c r="P186" t="n">
        <v>0</v>
      </c>
      <c r="Q186" t="inlineStr">
        <is>
          <t>HUAWEI_LYA-L29</t>
        </is>
      </c>
      <c r="R186" t="inlineStr"/>
    </row>
    <row r="187" ht="21" customHeight="1" s="6">
      <c r="A187" t="n">
        <v>185</v>
      </c>
      <c r="B187" t="inlineStr">
        <is>
          <t>2021-01-15</t>
        </is>
      </c>
      <c r="C187" t="inlineStr">
        <is>
          <t>21:27</t>
        </is>
      </c>
      <c r="D187" t="inlineStr">
        <is>
          <t>Ba mẹ gấu không cho yêu vì k hợp tuổi???</t>
        </is>
      </c>
      <c r="E187">
        <f>HYPERLINK("http://voz.vn/posts/6623111#post6623111", "http://voz.vn/posts/6623111#post6623111")</f>
        <v/>
      </c>
      <c r="F187" t="inlineStr">
        <is>
          <t>BCHQS said:.
			.
		.
	.
	.
		.
		.
			Giả sử gấu thím không muốn buông nhưng nhà nó cũng không chấp nhận thím thì gấu thím đứng ở giữa phải làm như thế nào.
		.
		Click to expand...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t>
        </is>
      </c>
      <c r="G187" t="inlineStr">
        <is>
          <t>Trung tính</t>
        </is>
      </c>
      <c r="H187" t="n">
        <v>0</v>
      </c>
      <c r="I187" t="n">
        <v>0</v>
      </c>
      <c r="J187" t="n">
        <v>0</v>
      </c>
      <c r="K187" t="inlineStr">
        <is>
          <t>voz.vn</t>
        </is>
      </c>
      <c r="L187">
        <f>HYPERLINK("http://voz.vn", "http://voz.vn")</f>
        <v/>
      </c>
      <c r="M187" t="inlineStr">
        <is>
          <t>Diễn đàn</t>
        </is>
      </c>
      <c r="N187" t="n">
        <v>0</v>
      </c>
      <c r="O187" t="n">
        <v>0</v>
      </c>
      <c r="P187" t="n">
        <v>0</v>
      </c>
      <c r="Q187" t="inlineStr"/>
      <c r="R187" t="inlineStr"/>
    </row>
    <row r="188" ht="21" customHeight="1" s="6">
      <c r="A188" t="n">
        <v>186</v>
      </c>
      <c r="B188" t="inlineStr">
        <is>
          <t>2021-01-15</t>
        </is>
      </c>
      <c r="C188" t="inlineStr">
        <is>
          <t>21:21</t>
        </is>
      </c>
      <c r="D188" t="inlineStr">
        <is>
          <t>Ba mẹ gấu không cho yêu vì k hợp tuổi???</t>
        </is>
      </c>
      <c r="E188">
        <f>HYPERLINK("http://voz.vn/posts/6622974#post6622974", "http://voz.vn/posts/6622974#post6622974")</f>
        <v/>
      </c>
      <c r="F188" t="inlineStr">
        <is>
          <t>Văn buồn said:.
			.
		.
	.
	.
		.
		.
			E sẽ từ bỏ nếu gấu thực sự muốn buông. Chứ từ bỏ bây giờ thì dễ dàng quá, cái gì trải qua khó khăn thì nó lại càng đáng quý.
.
Sent from HUAWEI LYA-L29 via nextVOZ.
		.
		Click to expand...
	.
Giả sử gấu thím không muốn buông nhưng nhà nó cũng không chấp nhận thím thì gấu thím đứng ở giữa phải làm như thế nào.</t>
        </is>
      </c>
      <c r="G188" t="inlineStr">
        <is>
          <t>Trung tính</t>
        </is>
      </c>
      <c r="H188" t="n">
        <v>0</v>
      </c>
      <c r="I188" t="n">
        <v>0</v>
      </c>
      <c r="J188" t="n">
        <v>0</v>
      </c>
      <c r="K188" t="inlineStr">
        <is>
          <t>voz.vn</t>
        </is>
      </c>
      <c r="L188">
        <f>HYPERLINK("http://voz.vn", "http://voz.vn")</f>
        <v/>
      </c>
      <c r="M188" t="inlineStr">
        <is>
          <t>Diễn đàn</t>
        </is>
      </c>
      <c r="N188" t="n">
        <v>0</v>
      </c>
      <c r="O188" t="n">
        <v>0</v>
      </c>
      <c r="P188" t="n">
        <v>0</v>
      </c>
      <c r="Q188" t="inlineStr"/>
      <c r="R188" t="inlineStr"/>
    </row>
    <row r="189" ht="21" customHeight="1" s="6">
      <c r="A189" t="n">
        <v>187</v>
      </c>
      <c r="B189" t="inlineStr">
        <is>
          <t>2021-01-15</t>
        </is>
      </c>
      <c r="C189" t="inlineStr">
        <is>
          <t>21:18</t>
        </is>
      </c>
      <c r="D189" t="inlineStr">
        <is>
          <t>Vozer nào giỏi Hóa giúp em với</t>
        </is>
      </c>
      <c r="E189">
        <f>HYPERLINK("http://voz.vn/posts/6622923#post6622923", "http://voz.vn/posts/6622923#post6622923")</f>
        <v/>
      </c>
      <c r="F189" t="inlineStr">
        <is>
          <t>favoz_2013 said:.
			.
		.
	.
	.
		.
		.
			Pha dấm vào dầu ăn thì dầu ăn có rán ăn được nữa không hả thím?.
		.
		Click to expand...
	.
.
Quan trọng thím pha cái nào nhiều hơn. Dầu nhiều hơn thì ok. Giấm nhiều hơn thì lúc đó thành kho rồi.
.
.
Sent from HUAWEI YAL-L21 using vozFApp</t>
        </is>
      </c>
      <c r="G189" t="inlineStr">
        <is>
          <t>Trung tính</t>
        </is>
      </c>
      <c r="H189" t="n">
        <v>0</v>
      </c>
      <c r="I189" t="n">
        <v>0</v>
      </c>
      <c r="J189" t="n">
        <v>0</v>
      </c>
      <c r="K189" t="inlineStr">
        <is>
          <t>voz.vn</t>
        </is>
      </c>
      <c r="L189">
        <f>HYPERLINK("http://voz.vn", "http://voz.vn")</f>
        <v/>
      </c>
      <c r="M189" t="inlineStr">
        <is>
          <t>Diễn đàn</t>
        </is>
      </c>
      <c r="N189" t="n">
        <v>0</v>
      </c>
      <c r="O189" t="n">
        <v>0</v>
      </c>
      <c r="P189" t="n">
        <v>0</v>
      </c>
      <c r="Q189" t="inlineStr"/>
      <c r="R189" t="inlineStr"/>
    </row>
    <row r="190" ht="21" customHeight="1" s="6">
      <c r="A190" t="n">
        <v>188</v>
      </c>
      <c r="B190" t="inlineStr">
        <is>
          <t>2021-01-15</t>
        </is>
      </c>
      <c r="C190" t="inlineStr">
        <is>
          <t>21:17</t>
        </is>
      </c>
      <c r="D190" t="inlineStr">
        <is>
          <t>Ba mẹ gấu không cho yêu vì k hợp tuổi???</t>
        </is>
      </c>
      <c r="E190">
        <f>HYPERLINK("http://voz.vn/posts/6622910#post6622910", "http://voz.vn/posts/6622910#post6622910")</f>
        <v/>
      </c>
      <c r="F190" t="inlineStr">
        <is>
          <t>___Vozer___ said:.
			.
		.
	.
	.
		.
		.
			Người có kinh nguyệt. Tôi tin anh. .
.
	.
.
	.
	.
		.
		.
.
.
.
		.
		.
	.
.
.
	.
		.
.
.
.
	.
.
.
.
.
Sent from Vùng Đất Linh Hồn via nextVOZ.
		.
		Click to expand...
	.
Nếu thế thật thì e cũng kb chê gì ở em. Em học hành cẩn thận, gia đình k giàu nhưng đkien thì cũng ngang ngang có thể thua một chút. Cũng k chơi bời lêu lổng gì, nếu so với ng yêu thì e chắc cũng chả thua ở điểm gì.
.
Sent from HUAWEI LYA-L29 via nextVOZ</t>
        </is>
      </c>
      <c r="G190" t="inlineStr">
        <is>
          <t>Trung tính</t>
        </is>
      </c>
      <c r="H190" t="n">
        <v>0</v>
      </c>
      <c r="I190" t="n">
        <v>0</v>
      </c>
      <c r="J190" t="n">
        <v>0</v>
      </c>
      <c r="K190" t="inlineStr">
        <is>
          <t>voz.vn</t>
        </is>
      </c>
      <c r="L190">
        <f>HYPERLINK("http://voz.vn", "http://voz.vn")</f>
        <v/>
      </c>
      <c r="M190" t="inlineStr">
        <is>
          <t>Diễn đàn</t>
        </is>
      </c>
      <c r="N190" t="n">
        <v>0</v>
      </c>
      <c r="O190" t="n">
        <v>0</v>
      </c>
      <c r="P190" t="n">
        <v>0</v>
      </c>
      <c r="Q190" t="inlineStr"/>
      <c r="R190" t="inlineStr"/>
    </row>
    <row r="191" ht="21" customHeight="1" s="6">
      <c r="A191" t="n">
        <v>189</v>
      </c>
      <c r="B191" t="inlineStr">
        <is>
          <t>2021-01-15</t>
        </is>
      </c>
      <c r="C191" t="inlineStr">
        <is>
          <t>21:15</t>
        </is>
      </c>
      <c r="D191" t="inlineStr">
        <is>
          <t>Vozer nào giỏi Hóa giúp em với</t>
        </is>
      </c>
      <c r="E191">
        <f>HYPERLINK("http://voz.vn/posts/6622863#post6622863", "http://voz.vn/posts/6622863#post6622863")</f>
        <v/>
      </c>
      <c r="F191" t="inlineStr">
        <is>
          <t>josh06 said:.
			.
		.
	.
	.
		.
		.
			Giấm nhé fen.
Dầu ăn là các gốc hydrocarbon.
Giấm là CH3COOH, cũng gốc này.
Có thể ko hòa tan hết nhé, do giấm có chứa nước.
.
Sent from HUAWEI YAL-L21 using vozFApp.
		.
		Click to expand...
	.
Pha dấm vào dầu ăn thì dầu ăn có rán ăn được nữa không hả thím?</t>
        </is>
      </c>
      <c r="G191" t="inlineStr">
        <is>
          <t>Trung tính</t>
        </is>
      </c>
      <c r="H191" t="n">
        <v>0</v>
      </c>
      <c r="I191" t="n">
        <v>0</v>
      </c>
      <c r="J191" t="n">
        <v>0</v>
      </c>
      <c r="K191" t="inlineStr">
        <is>
          <t>voz.vn</t>
        </is>
      </c>
      <c r="L191">
        <f>HYPERLINK("http://voz.vn", "http://voz.vn")</f>
        <v/>
      </c>
      <c r="M191" t="inlineStr">
        <is>
          <t>Diễn đàn</t>
        </is>
      </c>
      <c r="N191" t="n">
        <v>0</v>
      </c>
      <c r="O191" t="n">
        <v>0</v>
      </c>
      <c r="P191" t="n">
        <v>0</v>
      </c>
      <c r="Q191" t="inlineStr"/>
      <c r="R191" t="inlineStr"/>
    </row>
    <row r="192" ht="21" customHeight="1" s="6">
      <c r="A192" t="n">
        <v>190</v>
      </c>
      <c r="B192" t="inlineStr">
        <is>
          <t>2021-01-15</t>
        </is>
      </c>
      <c r="C192" t="inlineStr">
        <is>
          <t>21:13</t>
        </is>
      </c>
      <c r="D192" t="inlineStr">
        <is>
          <t>Ba mẹ gấu không cho yêu vì k hợp tuổi???</t>
        </is>
      </c>
      <c r="E192">
        <f>HYPERLINK("http://voz.vn/posts/6622820#post6622820", "http://voz.vn/posts/6622820#post6622820")</f>
        <v/>
      </c>
      <c r="F192" t="inlineStr">
        <is>
          <t>BCHQS said:.
			.
		.
	.
	.
		.
		.
			Em yêu cũng gần 3 năm rồi, tình cảm sâu đậm lắm. Em cũng giống thím lần đầu nghe cũng bất ngờ chuyện tuổi tác  Em khuyên thím nếu thương gấu nhiều nên chia tay để gấu đỡ phải khó xử với cả 2 bên .
		.
		Click to expand...
	.
E sẽ từ bỏ nếu gấu thực sự muốn buông. Chứ từ bỏ bây giờ thì dễ dàng quá, cái gì trải qua khó khăn thì nó lại càng đáng quý.
.
Sent from HUAWEI LYA-L29 via nextVOZ</t>
        </is>
      </c>
      <c r="G192" t="inlineStr">
        <is>
          <t>Trung tính</t>
        </is>
      </c>
      <c r="H192" t="n">
        <v>0</v>
      </c>
      <c r="I192" t="n">
        <v>0</v>
      </c>
      <c r="J192" t="n">
        <v>0</v>
      </c>
      <c r="K192" t="inlineStr">
        <is>
          <t>voz.vn</t>
        </is>
      </c>
      <c r="L192">
        <f>HYPERLINK("http://voz.vn", "http://voz.vn")</f>
        <v/>
      </c>
      <c r="M192" t="inlineStr">
        <is>
          <t>Diễn đàn</t>
        </is>
      </c>
      <c r="N192" t="n">
        <v>0</v>
      </c>
      <c r="O192" t="n">
        <v>0</v>
      </c>
      <c r="P192" t="n">
        <v>0</v>
      </c>
      <c r="Q192" t="inlineStr"/>
      <c r="R192" t="inlineStr"/>
    </row>
    <row r="193" ht="21" customHeight="1" s="6">
      <c r="A193" t="n">
        <v>191</v>
      </c>
      <c r="B193" t="inlineStr">
        <is>
          <t>2021-01-15</t>
        </is>
      </c>
      <c r="C193" t="inlineStr">
        <is>
          <t>21:12</t>
        </is>
      </c>
      <c r="D193" t="inlineStr">
        <is>
          <t>Vozer nào giỏi Hóa giúp em với</t>
        </is>
      </c>
      <c r="E193">
        <f>HYPERLINK("http://voz.vn/posts/6622815#post6622815", "http://voz.vn/posts/6622815#post6622815")</f>
        <v/>
      </c>
      <c r="F193" t="inlineStr">
        <is>
          <t>Giấm nhé fen.
Dầu ăn là các gốc hydrocarbon.
Giấm là CH3COOH, cũng gốc này.
Có thể ko hòa tan hết nhé, do giấm có chứa nước.
.
Sent from HUAWEI YAL-L21 using vozFApp</t>
        </is>
      </c>
      <c r="G193" t="inlineStr">
        <is>
          <t>Trung tính</t>
        </is>
      </c>
      <c r="H193" t="n">
        <v>0</v>
      </c>
      <c r="I193" t="n">
        <v>0</v>
      </c>
      <c r="J193" t="n">
        <v>0</v>
      </c>
      <c r="K193" t="inlineStr">
        <is>
          <t>voz.vn</t>
        </is>
      </c>
      <c r="L193">
        <f>HYPERLINK("http://voz.vn", "http://voz.vn")</f>
        <v/>
      </c>
      <c r="M193" t="inlineStr">
        <is>
          <t>Diễn đàn</t>
        </is>
      </c>
      <c r="N193" t="n">
        <v>0</v>
      </c>
      <c r="O193" t="n">
        <v>0</v>
      </c>
      <c r="P193" t="n">
        <v>0</v>
      </c>
      <c r="Q193" t="inlineStr"/>
      <c r="R193" t="inlineStr"/>
    </row>
    <row r="194" ht="21" customHeight="1" s="6">
      <c r="A194" t="n">
        <v>192</v>
      </c>
      <c r="B194" t="inlineStr">
        <is>
          <t>2021-01-15</t>
        </is>
      </c>
      <c r="C194" t="inlineStr">
        <is>
          <t>21:10</t>
        </is>
      </c>
      <c r="D194" t="inlineStr">
        <is>
          <t>Ba mẹ gấu không cho yêu vì k hợp tuổi???</t>
        </is>
      </c>
      <c r="E194">
        <f>HYPERLINK("http://voz.vn/posts/6622762#post6622762", "http://voz.vn/posts/6622762#post6622762")</f>
        <v/>
      </c>
      <c r="F194" t="inlineStr">
        <is>
          <t>Amer Al-Barkawi said:.
			.
		.
	.
	.
		.
		.
			Cứ quan tâm như bình thường vậy thôi, chứ kẻ im lặng người làm ngơ thì chỉ có toang thôi   .
		.
		Click to expand...
	.
Em cũng thấy nên vậy, chứ từ bỏ thì quá dễ dàng, ở bên nhau đc mới là cái quý. Cảm ơn bác đã tư vấn.
.
Sent from HUAWEI LYA-L29 via nextVOZ</t>
        </is>
      </c>
      <c r="G194" t="inlineStr">
        <is>
          <t>Trung tính</t>
        </is>
      </c>
      <c r="H194" t="n">
        <v>0</v>
      </c>
      <c r="I194" t="n">
        <v>0</v>
      </c>
      <c r="J194" t="n">
        <v>0</v>
      </c>
      <c r="K194" t="inlineStr">
        <is>
          <t>voz.vn</t>
        </is>
      </c>
      <c r="L194">
        <f>HYPERLINK("http://voz.vn", "http://voz.vn")</f>
        <v/>
      </c>
      <c r="M194" t="inlineStr">
        <is>
          <t>Diễn đàn</t>
        </is>
      </c>
      <c r="N194" t="n">
        <v>0</v>
      </c>
      <c r="O194" t="n">
        <v>0</v>
      </c>
      <c r="P194" t="n">
        <v>0</v>
      </c>
      <c r="Q194" t="inlineStr">
        <is>
          <t>Amer_Al-Barkawi</t>
        </is>
      </c>
      <c r="R194" t="inlineStr"/>
    </row>
    <row r="195" ht="21" customHeight="1" s="6">
      <c r="A195" t="n">
        <v>193</v>
      </c>
      <c r="B195" t="inlineStr">
        <is>
          <t>2021-01-15</t>
        </is>
      </c>
      <c r="C195" t="inlineStr">
        <is>
          <t>21:09</t>
        </is>
      </c>
      <c r="D195" t="inlineStr">
        <is>
          <t>Ba mẹ gấu không cho yêu vì k hợp tuổi???</t>
        </is>
      </c>
      <c r="E195">
        <f>HYPERLINK("http://voz.vn/posts/6622752#post6622752", "http://voz.vn/posts/6622752#post6622752")</f>
        <v/>
      </c>
      <c r="F195" t="inlineStr">
        <is>
          <t>Văn buồn said:.
			.
		.
	.
	.
		.
		.
			Em thì yêu tận 3 năm r, thực sự tình cảm còn rất nhiều nên k muốn buông. Thực sự e bất ngờ vì k nghĩ rằng bây giờ nhiều ng còn quá câu nệ chuyện hợp tuổi như vậy.
.
Sent from HUAWEI LYA-L29 via nextVOZ.
		.
		Click to expand...
	.
Em yêu cũng gần 3 năm rồi, tình cảm sâu đậm lắm. Em cũng giống thím lần đầu nghe cũng bất ngờ chuyện tuổi tác  Em khuyên thím nếu thương gấu nhiều nên chia tay để gấu đỡ phải khó xử với cả 2 bên</t>
        </is>
      </c>
      <c r="G195" t="inlineStr">
        <is>
          <t>Trung tính</t>
        </is>
      </c>
      <c r="H195" t="n">
        <v>0</v>
      </c>
      <c r="I195" t="n">
        <v>0</v>
      </c>
      <c r="J195" t="n">
        <v>0</v>
      </c>
      <c r="K195" t="inlineStr">
        <is>
          <t>voz.vn</t>
        </is>
      </c>
      <c r="L195">
        <f>HYPERLINK("http://voz.vn", "http://voz.vn")</f>
        <v/>
      </c>
      <c r="M195" t="inlineStr">
        <is>
          <t>Diễn đàn</t>
        </is>
      </c>
      <c r="N195" t="n">
        <v>0</v>
      </c>
      <c r="O195" t="n">
        <v>0</v>
      </c>
      <c r="P195" t="n">
        <v>0</v>
      </c>
      <c r="Q195" t="inlineStr"/>
      <c r="R195" t="inlineStr"/>
    </row>
    <row r="196" ht="21" customHeight="1" s="6">
      <c r="A196" t="n">
        <v>194</v>
      </c>
      <c r="B196" t="inlineStr">
        <is>
          <t>2021-01-15</t>
        </is>
      </c>
      <c r="C196" t="inlineStr">
        <is>
          <t>21:08</t>
        </is>
      </c>
      <c r="D196" t="inlineStr">
        <is>
          <t>thảo luận Bàn về giá iphone 12 chính hãng VN/A tại các shop</t>
        </is>
      </c>
      <c r="E196">
        <f>HYPERLINK("http://voz.vn/posts/6622727#post6622727", "http://voz.vn/posts/6622727#post6622727")</f>
        <v/>
      </c>
      <c r="F196" t="inlineStr">
        <is>
          <t>https://m.thanhnien.vn/cong-nghe/ip...o-bo-thi-truong-viet-nam-don-tet-1329728.html.
Chiều nay định xuống tiền thì đọc dc tin này, đợi thêm 1 2 hôm xem thế nào vậy.
.
Sent from HUAWEI HMA-L29 using vozFApp</t>
        </is>
      </c>
      <c r="G196" t="inlineStr">
        <is>
          <t>Trung tính</t>
        </is>
      </c>
      <c r="H196" t="n">
        <v>0</v>
      </c>
      <c r="I196" t="n">
        <v>0</v>
      </c>
      <c r="J196" t="n">
        <v>0</v>
      </c>
      <c r="K196" t="inlineStr">
        <is>
          <t>voz.vn</t>
        </is>
      </c>
      <c r="L196">
        <f>HYPERLINK("http://voz.vn", "http://voz.vn")</f>
        <v/>
      </c>
      <c r="M196" t="inlineStr">
        <is>
          <t>Diễn đàn</t>
        </is>
      </c>
      <c r="N196" t="n">
        <v>0</v>
      </c>
      <c r="O196" t="n">
        <v>0</v>
      </c>
      <c r="P196" t="n">
        <v>0</v>
      </c>
      <c r="Q196" t="inlineStr"/>
      <c r="R196" t="inlineStr"/>
    </row>
    <row r="197" ht="21" customHeight="1" s="6">
      <c r="A197" t="n">
        <v>195</v>
      </c>
      <c r="B197" t="inlineStr">
        <is>
          <t>2021-01-15</t>
        </is>
      </c>
      <c r="C197" t="inlineStr">
        <is>
          <t>21:03</t>
        </is>
      </c>
      <c r="D197" t="inlineStr">
        <is>
          <t>Ba mẹ gấu không cho yêu vì k hợp tuổi???</t>
        </is>
      </c>
      <c r="E197">
        <f>HYPERLINK("http://voz.vn/posts/6622622#post6622622", "http://voz.vn/posts/6622622#post6622622")</f>
        <v/>
      </c>
      <c r="F197" t="inlineStr">
        <is>
          <t>Văn buồn said:.
			.
		.
	.
	.
		.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
		.
		Click to expand...
	.
Cứ quan tâm như bình thường vậy thôi, chứ kẻ im lặng người làm ngơ thì chỉ có toang thôi</t>
        </is>
      </c>
      <c r="G197" t="inlineStr">
        <is>
          <t>Trung tính</t>
        </is>
      </c>
      <c r="H197" t="n">
        <v>0</v>
      </c>
      <c r="I197" t="n">
        <v>0</v>
      </c>
      <c r="J197" t="n">
        <v>0</v>
      </c>
      <c r="K197" t="inlineStr">
        <is>
          <t>voz.vn</t>
        </is>
      </c>
      <c r="L197">
        <f>HYPERLINK("http://voz.vn", "http://voz.vn")</f>
        <v/>
      </c>
      <c r="M197" t="inlineStr">
        <is>
          <t>Diễn đàn</t>
        </is>
      </c>
      <c r="N197" t="n">
        <v>0</v>
      </c>
      <c r="O197" t="n">
        <v>0</v>
      </c>
      <c r="P197" t="n">
        <v>0</v>
      </c>
      <c r="Q197" t="inlineStr"/>
      <c r="R197" t="inlineStr"/>
    </row>
    <row r="198" ht="21" customHeight="1" s="6">
      <c r="A198" t="n">
        <v>196</v>
      </c>
      <c r="B198" t="inlineStr">
        <is>
          <t>2021-01-15</t>
        </is>
      </c>
      <c r="C198" t="inlineStr">
        <is>
          <t>21:00</t>
        </is>
      </c>
      <c r="D198" t="inlineStr">
        <is>
          <t>Ba mẹ gấu không cho yêu vì k hợp tuổi???</t>
        </is>
      </c>
      <c r="E198">
        <f>HYPERLINK("http://voz.vn/posts/6622572#post6622572", "http://voz.vn/posts/6622572#post6622572")</f>
        <v/>
      </c>
      <c r="F198" t="inlineStr">
        <is>
          <t>BCHQS said:.
			.
		.
	.
	.
		.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 .
		.
		Click to expand...
	.
Em thì yêu tận 3 năm r, thực sự tình cảm còn rất nhiều nên k muốn buông. Thực sự e bất ngờ vì k nghĩ rằng bây giờ nhiều ng còn quá câu nệ chuyện hợp tuổi như vậy.
.
Sent from HUAWEI LYA-L29 via nextVOZ</t>
        </is>
      </c>
      <c r="G198" t="inlineStr">
        <is>
          <t>Trung tính</t>
        </is>
      </c>
      <c r="H198" t="n">
        <v>0</v>
      </c>
      <c r="I198" t="n">
        <v>0</v>
      </c>
      <c r="J198" t="n">
        <v>0</v>
      </c>
      <c r="K198" t="inlineStr">
        <is>
          <t>voz.vn</t>
        </is>
      </c>
      <c r="L198">
        <f>HYPERLINK("http://voz.vn", "http://voz.vn")</f>
        <v/>
      </c>
      <c r="M198" t="inlineStr">
        <is>
          <t>Diễn đàn</t>
        </is>
      </c>
      <c r="N198" t="n">
        <v>0</v>
      </c>
      <c r="O198" t="n">
        <v>0</v>
      </c>
      <c r="P198" t="n">
        <v>0</v>
      </c>
      <c r="Q198" t="inlineStr">
        <is>
          <t>WTF</t>
        </is>
      </c>
      <c r="R198" t="inlineStr"/>
    </row>
    <row r="199" ht="21" customHeight="1" s="6">
      <c r="A199" t="n">
        <v>197</v>
      </c>
      <c r="B199" t="inlineStr">
        <is>
          <t>2021-01-15</t>
        </is>
      </c>
      <c r="C199" t="inlineStr">
        <is>
          <t>20:58</t>
        </is>
      </c>
      <c r="D199" t="inlineStr">
        <is>
          <t>Ba mẹ gấu không cho yêu vì k hợp tuổi???</t>
        </is>
      </c>
      <c r="E199">
        <f>HYPERLINK("http://voz.vn/posts/6622549#post6622549", "http://voz.vn/posts/6622549#post6622549")</f>
        <v/>
      </c>
      <c r="F199" t="inlineStr">
        <is>
          <t>Amer Al-Barkawi said:.
			.
		.
	.
	.
		.
		.
			Cứ nói chuyện thẳng thắn với nhau xem thế nào, chứ ngồi đoán mò làm gì, đc thì hẹn nhau khi công việc ổn định thì tính tiếp. Còn nếu e gái kia ra đời mà ko muốn nữa thì thôi  .
		.
		Click to expand...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t>
        </is>
      </c>
      <c r="G199" t="inlineStr">
        <is>
          <t>Trung tính</t>
        </is>
      </c>
      <c r="H199" t="n">
        <v>0</v>
      </c>
      <c r="I199" t="n">
        <v>0</v>
      </c>
      <c r="J199" t="n">
        <v>0</v>
      </c>
      <c r="K199" t="inlineStr">
        <is>
          <t>voz.vn</t>
        </is>
      </c>
      <c r="L199">
        <f>HYPERLINK("http://voz.vn", "http://voz.vn")</f>
        <v/>
      </c>
      <c r="M199" t="inlineStr">
        <is>
          <t>Diễn đàn</t>
        </is>
      </c>
      <c r="N199" t="n">
        <v>0</v>
      </c>
      <c r="O199" t="n">
        <v>0</v>
      </c>
      <c r="P199" t="n">
        <v>0</v>
      </c>
      <c r="Q199" t="inlineStr">
        <is>
          <t>Amer_Al-Barkawi</t>
        </is>
      </c>
      <c r="R199" t="inlineStr"/>
    </row>
    <row r="200" ht="21" customHeight="1" s="6">
      <c r="A200" t="n">
        <v>198</v>
      </c>
      <c r="B200" t="inlineStr">
        <is>
          <t>2021-01-15</t>
        </is>
      </c>
      <c r="C200" t="inlineStr">
        <is>
          <t>20:58</t>
        </is>
      </c>
      <c r="D200" t="inlineStr">
        <is>
          <t>Ba mẹ gấu không cho yêu vì k hợp tuổi???</t>
        </is>
      </c>
      <c r="E200">
        <f>HYPERLINK("http://voz.vn/posts/6622538#post6622538", "http://voz.vn/posts/6622538#post6622538")</f>
        <v/>
      </c>
      <c r="F200"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t>
        </is>
      </c>
      <c r="G200" t="inlineStr">
        <is>
          <t>Trung tính</t>
        </is>
      </c>
      <c r="H200" t="n">
        <v>0</v>
      </c>
      <c r="I200" t="n">
        <v>0</v>
      </c>
      <c r="J200" t="n">
        <v>0</v>
      </c>
      <c r="K200" t="inlineStr">
        <is>
          <t>voz.vn</t>
        </is>
      </c>
      <c r="L200">
        <f>HYPERLINK("http://voz.vn", "http://voz.vn")</f>
        <v/>
      </c>
      <c r="M200" t="inlineStr">
        <is>
          <t>Diễn đàn</t>
        </is>
      </c>
      <c r="N200" t="n">
        <v>0</v>
      </c>
      <c r="O200" t="n">
        <v>0</v>
      </c>
      <c r="P200" t="n">
        <v>0</v>
      </c>
      <c r="Q200" t="inlineStr">
        <is>
          <t>HUAWEI_LYA-L29 , WTF</t>
        </is>
      </c>
      <c r="R200" t="inlineStr"/>
    </row>
    <row r="201" ht="21" customHeight="1" s="6">
      <c r="A201" t="n">
        <v>199</v>
      </c>
      <c r="B201" t="inlineStr">
        <is>
          <t>2021-01-15</t>
        </is>
      </c>
      <c r="C201" t="inlineStr">
        <is>
          <t>20:56</t>
        </is>
      </c>
      <c r="D201" t="inlineStr">
        <is>
          <t>Ba mẹ gấu không cho yêu vì k hợp tuổi???</t>
        </is>
      </c>
      <c r="E201">
        <f>HYPERLINK("http://voz.vn/posts/6622499#post6622499", "http://voz.vn/posts/6622499#post6622499")</f>
        <v/>
      </c>
      <c r="F201" t="inlineStr">
        <is>
          <t>Văn buồn said:.
			.
		.
	.
	.
		.
		.
			Cơ bản ng yêu e lại có vẻ k dám trái lời ba mẹ. Mà e yêu ng yêu e thật lòng nên k muốn từ bỏ.
.
Sent from HUAWEI LYA-L29 via nextVOZ.
		.
		Click to expand...
	.
Cứ nói chuyện thẳng thắn với nhau xem thế nào, chứ ngồi đoán mò làm gì, đc thì hẹn nhau khi công việc ổn định thì tính tiếp. Còn nếu e gái kia ra đời mà ko muốn nữa thì thôi</t>
        </is>
      </c>
      <c r="G201" t="inlineStr">
        <is>
          <t>Trung tính</t>
        </is>
      </c>
      <c r="H201" t="n">
        <v>0</v>
      </c>
      <c r="I201" t="n">
        <v>0</v>
      </c>
      <c r="J201" t="n">
        <v>0</v>
      </c>
      <c r="K201" t="inlineStr">
        <is>
          <t>voz.vn</t>
        </is>
      </c>
      <c r="L201">
        <f>HYPERLINK("http://voz.vn", "http://voz.vn")</f>
        <v/>
      </c>
      <c r="M201" t="inlineStr">
        <is>
          <t>Diễn đàn</t>
        </is>
      </c>
      <c r="N201" t="n">
        <v>0</v>
      </c>
      <c r="O201" t="n">
        <v>0</v>
      </c>
      <c r="P201" t="n">
        <v>0</v>
      </c>
      <c r="Q201" t="inlineStr"/>
      <c r="R201" t="inlineStr"/>
    </row>
    <row r="202" ht="21" customHeight="1" s="6">
      <c r="A202" t="n">
        <v>200</v>
      </c>
      <c r="B202" t="inlineStr">
        <is>
          <t>2021-01-15</t>
        </is>
      </c>
      <c r="C202" t="inlineStr">
        <is>
          <t>20:54</t>
        </is>
      </c>
      <c r="D202" t="inlineStr">
        <is>
          <t>Ba mẹ gấu không cho yêu vì k hợp tuổi???</t>
        </is>
      </c>
      <c r="E202">
        <f>HYPERLINK("http://voz.vn/posts/6622467#post6622467", "http://voz.vn/posts/6622467#post6622467")</f>
        <v/>
      </c>
      <c r="F202" t="inlineStr">
        <is>
          <t>Amer Al-Barkawi said:.
			.
		.
	.
	.
		.
		.
			Vậy lén lút đến khi trưởng thành và công việc sự nghiệp ổn định đi fen, chứ mới cuối năm 3 thì cũng còn nhỏ lắm .
		.
		Click to expand...
	.
Cơ bản ng yêu e lại có vẻ k dám trái lời ba mẹ. Mà e yêu ng yêu e thật lòng nên k muốn từ bỏ. .
.
Sent from HUAWEI LYA-L29 via nextVOZ</t>
        </is>
      </c>
      <c r="G202" t="inlineStr">
        <is>
          <t>Trung tính</t>
        </is>
      </c>
      <c r="H202" t="n">
        <v>0</v>
      </c>
      <c r="I202" t="n">
        <v>0</v>
      </c>
      <c r="J202" t="n">
        <v>0</v>
      </c>
      <c r="K202" t="inlineStr">
        <is>
          <t>voz.vn</t>
        </is>
      </c>
      <c r="L202">
        <f>HYPERLINK("http://voz.vn", "http://voz.vn")</f>
        <v/>
      </c>
      <c r="M202" t="inlineStr">
        <is>
          <t>Diễn đàn</t>
        </is>
      </c>
      <c r="N202" t="n">
        <v>0</v>
      </c>
      <c r="O202" t="n">
        <v>0</v>
      </c>
      <c r="P202" t="n">
        <v>0</v>
      </c>
      <c r="Q202" t="inlineStr">
        <is>
          <t>Amer_Al-Barkawi</t>
        </is>
      </c>
      <c r="R202" t="inlineStr"/>
    </row>
    <row r="203" ht="21" customHeight="1" s="6">
      <c r="A203" t="n">
        <v>201</v>
      </c>
      <c r="B203" t="inlineStr">
        <is>
          <t>2021-01-15</t>
        </is>
      </c>
      <c r="C203" t="inlineStr">
        <is>
          <t>20:52</t>
        </is>
      </c>
      <c r="D203" t="inlineStr">
        <is>
          <t>Bị Mỹ liệt vào danh sách đen các công ty có liên quan đến quân đội Trung Quốc, Xiaomi phản hồi như thế nào?</t>
        </is>
      </c>
      <c r="E203">
        <f>HYPERLINK("http://www.techrum.vn/posts/1143865#post1143865", "http://www.techrum.vn/posts/1143865#post1143865")</f>
        <v/>
      </c>
      <c r="F203" t="inlineStr">
        <is>
          <t>​Như TECHRUM đưa tin trước đây, Huawei là công ty bị Mỹ liệt vào  danh sách đen  các công ty có liên quan hoặc dính líu với chính quyền hoặc quân đội Trung Quốc. Mới đây, chúng ta lại có thêm công ty công nghệ mới bị liệt vào danh sách này.
.
Theo đó, tờ Reuters cho biết chính quyền Tổng thống Mỹ Donald J.Trump hôm qua (14/1, giờ bờ Đông Mỹ) đã thêm 9 công ty Trung Quốc bị cáo buộc có dính líu đến quân đội CCP*, trong đó có tập đoàn Xiaomi - thương hiệu nổi tiếng với smartphone cùng nhiều sản phẩm khác.
.
Cũng trong ngày, Bộ Quốc phòng Mỹ đã phát đi thông cáo cho biết các công ty này trong danh sách này theo yêu cầu luật định tại Mục 1237 của Đạo luật Ủy quyền Quốc phòng cho Năm tài chính 1999 đã được sửa đổi.
.
.
.
​Bộ Quốc phòng Mỹ cho biết việc này nhằm chống lại chiến lược phát triển Kết hợp Quân sự - Dân sự, hiện đại hoá quân đội Trung Quốc với các công nghệ tiên tiến. Trước đó, Bộ này cũng đã nộp bản thảo lên Quốc hội hồi tháng 6/2020.
.
Các công ty này sẽ phải tuân theo lệnh cấm đầu tư mới của Mỹ, buộc các nhà đầu tư nước này phải ngay lập tức thoái vốn khỏi các công ty trong danh sách đen trước 11/11/2021.
.
Ngay sau khi có thông tin này, Đại sứ quán Trung Quốc chưa phản hồi bình luận với tờ Reuters. Riêng Xiaomi thì vài giờ sau, công ty phát đi thông báo như dưới ảnh:.
.
.
.
​Theo đó, Xiaomi cho biết công ty vẫn hoạt động và tuân thủ theo luật pháp, luật và các quy định liên quan nơi công ty này tiến hành các hoạt động kinh doanh. Công ty cho biết không thuộc sỡ hữu, kiểm soát và liên kết với quân đội Trung Quốc, đồng thời thực hiện các biện pháp thích hợp nhằm bảo vệ lợi ích của mình và cổ đông.
.
Có thể thấy trong những ngày cuối của nhiệm kỳ Tổng thống, bên cạnh việc tiến hành các  hoạt động đối nội  thì ông Trump vẫn tiến hành nhắm các mục tiêu tới Trung Quốc và danh sách đen này là ví dụ điển hình.
.
Luật năm 1999 bắt buộc Bộ Quốc phòng biên soạn danh mục các công ty thuộc sở hữu hoặc kiểm soát của quân đội Trung Quốc. Lầu Năm Góc chỉ mới bắt đầu trong năm nay và vừa thêm 35 công ty, gồm cả công ty dầu mỏ khổng lồ CNOOC và nhà sản xuất chip hàng đầu của Trung Quốc SMIC.
.
.
.
​Tuy nhiên, cần lưu ý rằng danh sách đen này khác với danh sách thực thể của Hoa Kỳ nên không giống như Huawei hay DJI, Xiaomi hiện vẫn có thể nhập khẩu công nghệ của Mỹ mà không cần giấy phép, ít nhất là ở thời điểm hiện tại.
.
Chi tiết hơn, các bạn có thể vào thông cáo từ Bộ Quốc phòng Mỹ tại đây: DOD Releases List of Additional Companies, In Accordance with Section 1237 of FY99 NDAA   Department of Defense.
.
*: tức Chinese Communist Party, Đảng Cộng sản Trung Quốc.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Smartphone màn hình gập của Xiaomi lộ diện ngoài thực tế.
                    .
                .
                    .
                    .
                        .
                    .
                    Xiaomi ra mắt 3 sản phẩm mới tại Việt Nam: Redmi 9T giá 4tr990, Mi Watch...
                    .
                .
                    .
                    .
                        .
                    .
                    Xiaomi chính thức ra mắt Redmi Note 9T 5G với màn hình đục lỗ, cụm...
                    .
                .
                    .
                    .
                        .
                    .
                    Xiaomi chính thức ra mắt Redmi 9T với màn hình giọt nước, cụm bốn...
                    .
                .
                    .
                    .
                        .
                    .
                    Xiaomi xác nhận bản cập nhật Android 11 gây  đột tử  cho nhiều máy...
                    .
                .
                    .
                    .
                        .
                    .
                    Xiaomi tung bản cập nhật Android 11 cho Mi A3 khiến nhiều máy  đột...
                    .
                .
                    .
                    .
                        .
                    .
                    Xiaomi cho Mi 11 đối đầu i ...</t>
        </is>
      </c>
      <c r="G203" t="inlineStr">
        <is>
          <t>Trung tính</t>
        </is>
      </c>
      <c r="H203" t="n">
        <v>0</v>
      </c>
      <c r="I203" t="n">
        <v>0</v>
      </c>
      <c r="J203" t="n">
        <v>0</v>
      </c>
      <c r="K203" t="inlineStr">
        <is>
          <t>techrum.vn</t>
        </is>
      </c>
      <c r="L203">
        <f>HYPERLINK("http://techrum.vn", "http://techrum.vn")</f>
        <v/>
      </c>
      <c r="M203" t="inlineStr">
        <is>
          <t>Diễn đàn</t>
        </is>
      </c>
      <c r="N203" t="n">
        <v>0</v>
      </c>
      <c r="O203" t="n">
        <v>298</v>
      </c>
      <c r="P203" t="n">
        <v>7</v>
      </c>
      <c r="Q203" t="inlineStr">
        <is>
          <t>Đại_sứ_quán_Trung_Quốc , Redmi_9T , Đạo_luật_Ủy_quyền_Quốc_phòng , Năm_tài_chính_1999 , Kết_hợp_Quân_sự_-_Dân_sự , Mi_A3 , iPhone_12_Pro_Max , CNOOC , Mỹ_Donald_J.Trump , Bộ_Quốc_phòng_Mỹ , Oswald , Bộ_Quốc_phòng , Việt_Nam: , Trung_Quốc , Mỹ , Trung_Quốc_SMIC , Xiaomi , Đông_Mỹ , tập_đoàn_Xiaomi , Arial; , In_Accordance_with_Section_1237_of_FY99_NDAA_Department_of_Defense , Hoa_Kỳ , quân_đội_Trung_Quốc , Trump , Xiaomi_Lei_Yun , Redmi_Note , Huawei , Smartphone , Reuters , Mi_Watch , Android_11 , Quốc_hội , Roboto , DOD_Releases_List_of_Additional_Companies , quân_đội_CCP* , Đảng_Cộng_sản_Trung_Quốc , Xiaomi_Mi_11</t>
        </is>
      </c>
      <c r="R203" t="inlineStr"/>
    </row>
    <row r="204" ht="21" customHeight="1" s="6">
      <c r="A204" t="n">
        <v>202</v>
      </c>
      <c r="B204" t="inlineStr">
        <is>
          <t>2021-01-15</t>
        </is>
      </c>
      <c r="C204" t="inlineStr">
        <is>
          <t>20:52</t>
        </is>
      </c>
      <c r="D204" t="inlineStr">
        <is>
          <t>Ba mẹ gấu không cho yêu vì k hợp tuổi???</t>
        </is>
      </c>
      <c r="E204">
        <f>HYPERLINK("http://voz.vn/posts/6622437#post6622437", "http://voz.vn/posts/6622437#post6622437")</f>
        <v/>
      </c>
      <c r="F204" t="inlineStr">
        <is>
          <t>ngabachieutim said:.
			.
		.
	.
	.
		.
		.
			Mới năm 3 mà yêu đương cái đ gì. 10 năm sau ng yêu của bạn có lẽ đã yêu thêm 5-7 thằng khác rồi nhé.
		.
		Click to expand...
	.
Nếu hết yêu thì k nói làm gì bác. Đây bọn e còn yêu nhau, với bọn e cũng kp kiểu yêu trẻ con mà yêu thật lòng, cũng đủ chín chắn để suy nghĩ.
.
Sent from HUAWEI LYA-L29 via nextVOZ</t>
        </is>
      </c>
      <c r="G204" t="inlineStr">
        <is>
          <t>Trung tính</t>
        </is>
      </c>
      <c r="H204" t="n">
        <v>0</v>
      </c>
      <c r="I204" t="n">
        <v>0</v>
      </c>
      <c r="J204" t="n">
        <v>0</v>
      </c>
      <c r="K204" t="inlineStr">
        <is>
          <t>voz.vn</t>
        </is>
      </c>
      <c r="L204">
        <f>HYPERLINK("http://voz.vn", "http://voz.vn")</f>
        <v/>
      </c>
      <c r="M204" t="inlineStr">
        <is>
          <t>Diễn đàn</t>
        </is>
      </c>
      <c r="N204" t="n">
        <v>0</v>
      </c>
      <c r="O204" t="n">
        <v>0</v>
      </c>
      <c r="P204" t="n">
        <v>0</v>
      </c>
      <c r="Q204" t="inlineStr"/>
      <c r="R204" t="inlineStr"/>
    </row>
    <row r="205" ht="21" customHeight="1" s="6">
      <c r="A205" t="n">
        <v>203</v>
      </c>
      <c r="B205" t="inlineStr">
        <is>
          <t>2021-01-15</t>
        </is>
      </c>
      <c r="C205" t="inlineStr">
        <is>
          <t>20:51</t>
        </is>
      </c>
      <c r="D205" t="inlineStr">
        <is>
          <t>Ba mẹ gấu không cho yêu vì k hợp tuổi???</t>
        </is>
      </c>
      <c r="E205">
        <f>HYPERLINK("http://voz.vn/posts/6622420#post6622420", "http://voz.vn/posts/6622420#post6622420")</f>
        <v/>
      </c>
      <c r="F205" t="inlineStr">
        <is>
          <t>hayuki said:.
			.
		.
	.
	.
		.
		.
			Chắc ông bà chê fen nên lý do thôi, tui nghĩ mấy người đó cũng ý thức được thời buổi nào rồi còn mê tín coi này coi nọ. Thử hỏi thằng nào đó đủ ngon thì làm gì có chuyện này xảy ra, suy cho cùng họ cũng chỉ lo cái ăn cái ở sau này cho nhỏ đó, mình kém thì de thôi.
		.
		Click to expand...
	.
Em thì cũng k có gì đặc biệt, nhưng cũng học hành cẩn thận, k chơi bời, bỏ học, cũng biết suy nghĩ trc sau. Nhà e k giàu nhưng so với nhà ng yêu thì cũng k chênh là bao. E giờ cũng chỉ biết cố gắng hơn thôi.
.
Sent from HUAWEI LYA-L29 via nextVOZ</t>
        </is>
      </c>
      <c r="G205" t="inlineStr">
        <is>
          <t>Trung tính</t>
        </is>
      </c>
      <c r="H205" t="n">
        <v>0</v>
      </c>
      <c r="I205" t="n">
        <v>0</v>
      </c>
      <c r="J205" t="n">
        <v>0</v>
      </c>
      <c r="K205" t="inlineStr">
        <is>
          <t>voz.vn</t>
        </is>
      </c>
      <c r="L205">
        <f>HYPERLINK("http://voz.vn", "http://voz.vn")</f>
        <v/>
      </c>
      <c r="M205" t="inlineStr">
        <is>
          <t>Diễn đàn</t>
        </is>
      </c>
      <c r="N205" t="n">
        <v>0</v>
      </c>
      <c r="O205" t="n">
        <v>0</v>
      </c>
      <c r="P205" t="n">
        <v>0</v>
      </c>
      <c r="Q205" t="inlineStr"/>
      <c r="R205" t="inlineStr"/>
    </row>
    <row r="206" ht="21" customHeight="1" s="6">
      <c r="A206" t="n">
        <v>204</v>
      </c>
      <c r="B206" t="inlineStr">
        <is>
          <t>2021-01-15</t>
        </is>
      </c>
      <c r="C206" t="inlineStr">
        <is>
          <t>20:51</t>
        </is>
      </c>
      <c r="D206" t="inlineStr">
        <is>
          <t>Ba mẹ gấu không cho yêu vì k hợp tuổi???</t>
        </is>
      </c>
      <c r="E206">
        <f>HYPERLINK("http://voz.vn/posts/6622415#post6622415", "http://voz.vn/posts/6622415#post6622415")</f>
        <v/>
      </c>
      <c r="F206" t="inlineStr">
        <is>
          <t>Văn buồn said:.
			.
		.
	.
	.
		.
		.
			Em biết mà bác. Bọn e yêu nhau thật lòng nên rất không muốn buông tay.
.
.
Sent from HUAWEI LYA-L29 via nextVOZ.
		.
		Click to expand...
	.
Vậy lén lút đến khi trưởng thành và công việc sự nghiệp ổn định đi fen, chứ mới cuối năm 3 thì cũng còn nhỏ lắm</t>
        </is>
      </c>
      <c r="G206" t="inlineStr">
        <is>
          <t>Trung tính</t>
        </is>
      </c>
      <c r="H206" t="n">
        <v>0</v>
      </c>
      <c r="I206" t="n">
        <v>0</v>
      </c>
      <c r="J206" t="n">
        <v>0</v>
      </c>
      <c r="K206" t="inlineStr">
        <is>
          <t>voz.vn</t>
        </is>
      </c>
      <c r="L206">
        <f>HYPERLINK("http://voz.vn", "http://voz.vn")</f>
        <v/>
      </c>
      <c r="M206" t="inlineStr">
        <is>
          <t>Diễn đàn</t>
        </is>
      </c>
      <c r="N206" t="n">
        <v>0</v>
      </c>
      <c r="O206" t="n">
        <v>0</v>
      </c>
      <c r="P206" t="n">
        <v>0</v>
      </c>
      <c r="Q206" t="inlineStr"/>
      <c r="R206" t="inlineStr"/>
    </row>
    <row r="207" ht="21" customHeight="1" s="6">
      <c r="A207" t="n">
        <v>205</v>
      </c>
      <c r="B207" t="inlineStr">
        <is>
          <t>2021-01-15</t>
        </is>
      </c>
      <c r="C207" t="inlineStr">
        <is>
          <t>20:50</t>
        </is>
      </c>
      <c r="D207" t="inlineStr">
        <is>
          <t>Ba mẹ gấu không cho yêu vì k hợp tuổi???</t>
        </is>
      </c>
      <c r="E207">
        <f>HYPERLINK("http://voz.vn/posts/6622405#post6622405", "http://voz.vn/posts/6622405#post6622405")</f>
        <v/>
      </c>
      <c r="F207" t="inlineStr">
        <is>
          <t>Amer Al-Barkawi said:.
			.
		.
	.
	.
		.
		.
			Chưa có công việc hay cái gì ổn định thì cứ lén lút yêu nhau thôi   chứ đừng nghe mấy đứa bảo bỏ nhà ra rồi đi lập nghiệp sau này trở về hay làm liều rồi vác cái bụng bầu về là toang đó .
		.
		Click to expand...
	.
Em biết mà bác. Bọn e yêu nhau thật lòng nên rất không muốn buông tay.
.
.
Sent from HUAWEI LYA-L29 via nextVOZ</t>
        </is>
      </c>
      <c r="G207" t="inlineStr">
        <is>
          <t>Trung tính</t>
        </is>
      </c>
      <c r="H207" t="n">
        <v>0</v>
      </c>
      <c r="I207" t="n">
        <v>0</v>
      </c>
      <c r="J207" t="n">
        <v>0</v>
      </c>
      <c r="K207" t="inlineStr">
        <is>
          <t>voz.vn</t>
        </is>
      </c>
      <c r="L207">
        <f>HYPERLINK("http://voz.vn", "http://voz.vn")</f>
        <v/>
      </c>
      <c r="M207" t="inlineStr">
        <is>
          <t>Diễn đàn</t>
        </is>
      </c>
      <c r="N207" t="n">
        <v>0</v>
      </c>
      <c r="O207" t="n">
        <v>0</v>
      </c>
      <c r="P207" t="n">
        <v>0</v>
      </c>
      <c r="Q207" t="inlineStr">
        <is>
          <t>Amer_Al-Barkawi</t>
        </is>
      </c>
      <c r="R207" t="inlineStr"/>
    </row>
    <row r="208" ht="21" customHeight="1" s="6">
      <c r="A208" t="n">
        <v>206</v>
      </c>
      <c r="B208" t="inlineStr">
        <is>
          <t>2021-01-15</t>
        </is>
      </c>
      <c r="C208" t="inlineStr">
        <is>
          <t>20:43</t>
        </is>
      </c>
      <c r="D208" t="inlineStr">
        <is>
          <t>Ba mẹ gấu không cho yêu vì k hợp tuổi???</t>
        </is>
      </c>
      <c r="E208">
        <f>HYPERLINK("http://voz.vn/posts/6622295#post6622295", "http://voz.vn/posts/6622295#post6622295")</f>
        <v/>
      </c>
      <c r="F208"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Mới năm 3 mà yêu đương cái đ gì. 10 năm sau ng yêu của bạn có lẽ đã yêu thêm 5-7 thằng khác rồi nhé.</t>
        </is>
      </c>
      <c r="G208" t="inlineStr">
        <is>
          <t>Trung tính</t>
        </is>
      </c>
      <c r="H208" t="n">
        <v>0</v>
      </c>
      <c r="I208" t="n">
        <v>0</v>
      </c>
      <c r="J208" t="n">
        <v>0</v>
      </c>
      <c r="K208" t="inlineStr">
        <is>
          <t>voz.vn</t>
        </is>
      </c>
      <c r="L208">
        <f>HYPERLINK("http://voz.vn", "http://voz.vn")</f>
        <v/>
      </c>
      <c r="M208" t="inlineStr">
        <is>
          <t>Diễn đàn</t>
        </is>
      </c>
      <c r="N208" t="n">
        <v>0</v>
      </c>
      <c r="O208" t="n">
        <v>0</v>
      </c>
      <c r="P208" t="n">
        <v>0</v>
      </c>
      <c r="Q208" t="inlineStr">
        <is>
          <t>HUAWEI_LYA-L29</t>
        </is>
      </c>
      <c r="R208" t="inlineStr"/>
    </row>
    <row r="209" ht="21" customHeight="1" s="6">
      <c r="A209" t="n">
        <v>207</v>
      </c>
      <c r="B209" t="inlineStr">
        <is>
          <t>2021-01-15</t>
        </is>
      </c>
      <c r="C209" t="inlineStr">
        <is>
          <t>20:28</t>
        </is>
      </c>
      <c r="D209" t="inlineStr">
        <is>
          <t>Ba mẹ gấu không cho yêu vì k hợp tuổi???</t>
        </is>
      </c>
      <c r="E209">
        <f>HYPERLINK("http://voz.vn/posts/6621992#post6621992", "http://voz.vn/posts/6621992#post6621992")</f>
        <v/>
      </c>
      <c r="F209" t="inlineStr">
        <is>
          <t>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t>
        </is>
      </c>
      <c r="G209" t="inlineStr">
        <is>
          <t>Tích cực</t>
        </is>
      </c>
      <c r="H209" t="n">
        <v>0</v>
      </c>
      <c r="I209" t="n">
        <v>0</v>
      </c>
      <c r="J209" t="n">
        <v>0</v>
      </c>
      <c r="K209" t="inlineStr">
        <is>
          <t>voz.vn</t>
        </is>
      </c>
      <c r="L209">
        <f>HYPERLINK("http://voz.vn", "http://voz.vn")</f>
        <v/>
      </c>
      <c r="M209" t="inlineStr">
        <is>
          <t>Diễn đàn</t>
        </is>
      </c>
      <c r="N209" t="n">
        <v>0</v>
      </c>
      <c r="O209" t="n">
        <v>0</v>
      </c>
      <c r="P209" t="n">
        <v>0</v>
      </c>
      <c r="Q209" t="inlineStr">
        <is>
          <t>HUAWEI_LYA-L29</t>
        </is>
      </c>
      <c r="R209" t="inlineStr"/>
    </row>
    <row r="210" ht="21" customHeight="1" s="6">
      <c r="A210" t="n">
        <v>208</v>
      </c>
      <c r="B210" t="inlineStr">
        <is>
          <t>2021-01-15</t>
        </is>
      </c>
      <c r="C210" t="inlineStr">
        <is>
          <t>20:12</t>
        </is>
      </c>
      <c r="D210" t="inlineStr">
        <is>
          <t>Lúc mấy chị hàng xóm dọn tới ở em nên có hành động gì cho thân thiện ạ?</t>
        </is>
      </c>
      <c r="E210">
        <f>HYPERLINK("http://voz.vn/posts/6621710#post6621710", "http://voz.vn/posts/6621710#post6621710")</f>
        <v/>
      </c>
      <c r="F210" t="inlineStr">
        <is>
          <t>Làm nổi lẩu mời các chị qua giao lựa em nhé.
.
Sent from HUAWEI HMA-AL00 via nextVOZ</t>
        </is>
      </c>
      <c r="G210" t="inlineStr">
        <is>
          <t>Trung tính</t>
        </is>
      </c>
      <c r="H210" t="n">
        <v>0</v>
      </c>
      <c r="I210" t="n">
        <v>0</v>
      </c>
      <c r="J210" t="n">
        <v>0</v>
      </c>
      <c r="K210" t="inlineStr">
        <is>
          <t>voz.vn</t>
        </is>
      </c>
      <c r="L210">
        <f>HYPERLINK("http://voz.vn", "http://voz.vn")</f>
        <v/>
      </c>
      <c r="M210" t="inlineStr">
        <is>
          <t>Diễn đàn</t>
        </is>
      </c>
      <c r="N210" t="n">
        <v>0</v>
      </c>
      <c r="O210" t="n">
        <v>0</v>
      </c>
      <c r="P210" t="n">
        <v>0</v>
      </c>
      <c r="Q210" t="inlineStr"/>
      <c r="R210" t="inlineStr"/>
    </row>
    <row r="211" ht="21" customHeight="1" s="6">
      <c r="A211" t="n">
        <v>209</v>
      </c>
      <c r="B211" t="inlineStr">
        <is>
          <t>2021-01-15</t>
        </is>
      </c>
      <c r="C211" t="inlineStr">
        <is>
          <t>20:11</t>
        </is>
      </c>
      <c r="D211" t="inlineStr">
        <is>
          <t>SG [HOT] Thinkpad t14 AMD 2021, nhập khẩu, nguyên seal, giá rẻ.</t>
        </is>
      </c>
      <c r="E211">
        <f>HYPERLINK("http://voz.vn/posts/6621687#post6621687", "http://voz.vn/posts/6621687#post6621687")</f>
        <v/>
      </c>
      <c r="F211" t="inlineStr">
        <is>
          <t>tolaind said:.
			.
		.
	.
	.
		.
		.
			Thơm quá, em đánh dấu vậy, có lương 13 với thưởng tết thì quất .
.
Sent from HUAWEI P40 via nextVOZ.
		.
		Click to expand...
	.
ok thank bác, có thì ủng hộ mình, có vài con thôi, bán rẻ lấy tiền sắn tết thôi bác, tại hàng công ty FPT hỗ trợ nhân viên nên mới có giá tốt vầy, chứ con này ra ngoài kiếm đỏ mắt đó</t>
        </is>
      </c>
      <c r="G211" t="inlineStr">
        <is>
          <t>Trung tính</t>
        </is>
      </c>
      <c r="H211" t="n">
        <v>0</v>
      </c>
      <c r="I211" t="n">
        <v>0</v>
      </c>
      <c r="J211" t="n">
        <v>0</v>
      </c>
      <c r="K211" t="inlineStr">
        <is>
          <t>voz.vn</t>
        </is>
      </c>
      <c r="L211">
        <f>HYPERLINK("http://voz.vn", "http://voz.vn")</f>
        <v/>
      </c>
      <c r="M211" t="inlineStr">
        <is>
          <t>Diễn đàn</t>
        </is>
      </c>
      <c r="N211" t="n">
        <v>0</v>
      </c>
      <c r="O211" t="n">
        <v>0</v>
      </c>
      <c r="P211" t="n">
        <v>0</v>
      </c>
      <c r="Q211" t="inlineStr">
        <is>
          <t>FPT</t>
        </is>
      </c>
      <c r="R211" t="inlineStr"/>
    </row>
    <row r="212" ht="21" customHeight="1" s="6">
      <c r="A212" t="n">
        <v>210</v>
      </c>
      <c r="B212" t="inlineStr">
        <is>
          <t>2021-01-15</t>
        </is>
      </c>
      <c r="C212" t="inlineStr">
        <is>
          <t>20:09</t>
        </is>
      </c>
      <c r="D212" t="inlineStr">
        <is>
          <t>SG [HOT] Thinkpad t14 AMD 2021, nhập khẩu, nguyên seal, giá rẻ.</t>
        </is>
      </c>
      <c r="E212">
        <f>HYPERLINK("http://voz.vn/posts/6621650#post6621650", "http://voz.vn/posts/6621650#post6621650")</f>
        <v/>
      </c>
      <c r="F212" t="inlineStr">
        <is>
          <t>Thơm quá, em đánh dấu vậy, có lương 13 với thưởng tết thì quất .
.
Sent from HUAWEI P40 via nextVOZ</t>
        </is>
      </c>
      <c r="G212" t="inlineStr">
        <is>
          <t>Trung tính</t>
        </is>
      </c>
      <c r="H212" t="n">
        <v>0</v>
      </c>
      <c r="I212" t="n">
        <v>0</v>
      </c>
      <c r="J212" t="n">
        <v>0</v>
      </c>
      <c r="K212" t="inlineStr">
        <is>
          <t>voz.vn</t>
        </is>
      </c>
      <c r="L212">
        <f>HYPERLINK("http://voz.vn", "http://voz.vn")</f>
        <v/>
      </c>
      <c r="M212" t="inlineStr">
        <is>
          <t>Diễn đàn</t>
        </is>
      </c>
      <c r="N212" t="n">
        <v>0</v>
      </c>
      <c r="O212" t="n">
        <v>0</v>
      </c>
      <c r="P212" t="n">
        <v>0</v>
      </c>
      <c r="Q212" t="inlineStr"/>
      <c r="R212" t="inlineStr"/>
    </row>
    <row r="213" ht="21" customHeight="1" s="6">
      <c r="A213" t="n">
        <v>211</v>
      </c>
      <c r="B213" t="inlineStr">
        <is>
          <t>2021-01-15</t>
        </is>
      </c>
      <c r="C213" t="inlineStr">
        <is>
          <t>19:47</t>
        </is>
      </c>
      <c r="D213" t="inlineStr">
        <is>
          <t>Viettel … CTR _ VGI … Hãy nói theo cách của bạn</t>
        </is>
      </c>
      <c r="E213">
        <f>HYPERLINK("http://f319.com/posts/35748847#post35748847", "http://f319.com/posts/35748847#post35748847")</f>
        <v/>
      </c>
      <c r="F213" t="inlineStr">
        <is>
          <t>F568F568 đã viết:.
				.
					↑.
				.
			.
		.
		Logo Viettel không còn xa lạ với người dân Việt Nam khi xuất hiện khắp nơi từ các cửa hàng Viettel đến các biển bảng và trên hầu hết các mạng truyền thông. Tuy nhiên, biểu tượng logo Viettel có ý nghĩa sâu sắc như thế nào không phải ai cũng biết.
.
https://rubee.com.vn/chi-tiet-tin-tuc/645/logo-viettel.html.
.
VGI _ CTG .....hay nói chung họ cổ nhà Viettel _ xuống một vài line chẳng có nghĩa lý gì. Cuộc chiến công nghệ 5G rồi sẽ tiếp 6G .......X.G......còn tiếp diễn.
.
Xem VIDEO  để thấy được sức mạnh của Viettel và VGI _ CTR nói riêng:.
.
https://vtv.vn/trong-nuoc/co-hoi-nao-cho-viet-nam-trong-cuoc-chay-dua-5g-20191231034245828.htm.
.
Thủ tướng Chính phủ đồng ý về chủ trương thành lập các công ty cấp 4 thuộc Tập đoàn Công nghiệp - Viễn thông Quân đội (Viettel) tại các quốc gia: Mozambique, Tanzania, Đông Timor, Burundi, Haiti, Campuchia:.
.
http://vpcp.chinhphu.vn/Home/Chi-da...u-tuong-Chinh-phu-ngay-362020/20206/27911.vgp.
.
.
Viettel là nhà khai thác viễn thông duy nhất lọt Top 6 công ty sản xuất thiết bị 5G.  Đến lúc này, tôi có niềm tin khá vững chắc tuyên bố của Thủ tướng trong kì họp quốc hội vừa rồi rằng 2020 Việt Nam sẽ thương mại hóa 5G bằng thiết bị Việt Nam  - Bộ trưởng Thông tin Truyền thông Nguyễn Mạnh Hùng chia sẻ:.
.
https://cafef.vn/viet-nam-chinh-thuc-lam-chu-cong-nghe-5g-20200117163200173.chn.
.
Ủy ban Truyền thông Liên bang (FCC) Mỹ hôm chính thức tuyên bố Tập đoàn viễn thông Huawei và ZTE của Trung Quốc là mối đe dọa đối với an ninh quốc gia Mỹ, động thái cấm các công ty Mỹ khai thác quỹ chính phủ trị giá 8,3 tỉ USD để mua thiết bị từ các công ty này.
.
https://cafef.vn/huawei-va-zte-khong-duoc-dung-toi-mieng-banh-83-ti-usd-tai-my-20200701074332794.chn.
.
Mỹ xếp 2 công ty Trung Quốc Huawei và ZTE vào nhóm  mối đe dọa an ninh , động thái được xem là sẽ chặn thiết bị 5G Trung Quốc tham gia vào hệ thống cơ sở hạ tầng viễn thông của Mỹ.
.
https://dantri.com.vn/the-gioi/my-tiep-tuc-giang-don-len-huawei-zte-20200701072911256.htm.
.
Xem tất cả.
	.
Chỉ thấy luyến tiếc là vừa rồi Viettel thay Logo mới xấu quá. Logo cũ ấn tượng và đi vào lòng người hơn</t>
        </is>
      </c>
      <c r="G213" t="inlineStr">
        <is>
          <t>Trung tính</t>
        </is>
      </c>
      <c r="H213" t="n">
        <v>0</v>
      </c>
      <c r="I213" t="n">
        <v>0</v>
      </c>
      <c r="J213" t="n">
        <v>0</v>
      </c>
      <c r="K213" t="inlineStr">
        <is>
          <t>f319.com</t>
        </is>
      </c>
      <c r="L213">
        <f>HYPERLINK("http://f319.com", "http://f319.com")</f>
        <v/>
      </c>
      <c r="M213" t="inlineStr">
        <is>
          <t>Diễn đàn</t>
        </is>
      </c>
      <c r="N213" t="n">
        <v>0</v>
      </c>
      <c r="O213" t="n">
        <v>312</v>
      </c>
      <c r="P213" t="n">
        <v>7</v>
      </c>
      <c r="Q213" t="inlineStr">
        <is>
          <t>FCC , Trung_Quốc , Tanzania , Tập_đoàn_viễn_thông_Huawei , Haiti , Đông_Timor , Việt_Nam , CTG , Thông_tin_Truyền_thông , Chính_phủ , Burundi , F568F568 , Tập_đoàn_Công_nghiệp_-_Viễn_thông_Quân_đội , Ủy_ban_Truyền_thông_Liên_bang , VGI , X.G......còn , CTR , Nguyễn_Mạnh_Hùng , Mozambique , Viettel , Mỹ , ZTE , Campuchia: , Trung_Quốc_Huawei</t>
        </is>
      </c>
      <c r="R213" t="inlineStr"/>
    </row>
    <row r="214" ht="21" customHeight="1" s="6">
      <c r="A214" t="n">
        <v>212</v>
      </c>
      <c r="B214" t="inlineStr">
        <is>
          <t>2021-01-15</t>
        </is>
      </c>
      <c r="C214" t="inlineStr">
        <is>
          <t>19:46</t>
        </is>
      </c>
      <c r="D214" t="inlineStr">
        <is>
          <t>Dàn sao  Tiếu ngạo giang hồ  sau 20 năm</t>
        </is>
      </c>
      <c r="E214">
        <f>HYPERLINK("http://voz.vn/posts/6621275#post6621275", "http://voz.vn/posts/6621275#post6621275")</f>
        <v/>
      </c>
      <c r="F214" t="inlineStr">
        <is>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
		.
		Click to expand...
	.
 Hùng  thì cuối bộ AHXĐ với TĐĐH rõ mà. Anh hùng vì dân vì nước. Còn cái TP hơn là bá khí. Kiểu thằng khác gặp lần đầu đã phải nể cái up áp của nó rồi. Tĩnh Đần ko có vợ  siêu trí tuệ  thì chả có vẹo gì. .
.
via theNEXTvoz for iPhone</t>
        </is>
      </c>
      <c r="G214" t="inlineStr">
        <is>
          <t>Trung tính</t>
        </is>
      </c>
      <c r="H214" t="n">
        <v>0</v>
      </c>
      <c r="I214" t="n">
        <v>0</v>
      </c>
      <c r="J214" t="n">
        <v>0</v>
      </c>
      <c r="K214" t="inlineStr">
        <is>
          <t>voz.vn</t>
        </is>
      </c>
      <c r="L214">
        <f>HYPERLINK("http://voz.vn", "http://voz.vn")</f>
        <v/>
      </c>
      <c r="M214" t="inlineStr">
        <is>
          <t>Diễn đàn</t>
        </is>
      </c>
      <c r="N214" t="n">
        <v>0</v>
      </c>
      <c r="O214" t="n">
        <v>0</v>
      </c>
      <c r="P214" t="n">
        <v>0</v>
      </c>
      <c r="Q214" t="inlineStr">
        <is>
          <t>Tĩnh_Đần , ĐXT , Yên_Vân , DTC , Hiệp , vozFApp , Hùng , Thiếu_Lâm , MDP , Tiêu_Phong , HUAWEI_YAL-L21</t>
        </is>
      </c>
      <c r="R214" t="inlineStr"/>
    </row>
    <row r="215" ht="21" customHeight="1" s="6">
      <c r="A215" t="n">
        <v>213</v>
      </c>
      <c r="B215" t="inlineStr">
        <is>
          <t>2021-01-15</t>
        </is>
      </c>
      <c r="C215" t="inlineStr">
        <is>
          <t>19:39</t>
        </is>
      </c>
      <c r="D215" t="inlineStr">
        <is>
          <t>Dàn sao  Tiếu ngạo giang hồ  sau 20 năm</t>
        </is>
      </c>
      <c r="E215">
        <f>HYPERLINK("http://voz.vn/posts/6621169#post6621169", "http://voz.vn/posts/6621169#post6621169")</f>
        <v/>
      </c>
      <c r="F215" t="inlineStr">
        <is>
          <t>Onedayonelove said:.
			.
		.
	.
	.
		.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
		.
		Click to expand...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t>
        </is>
      </c>
      <c r="G215" t="inlineStr">
        <is>
          <t>Trung tính</t>
        </is>
      </c>
      <c r="H215" t="n">
        <v>0</v>
      </c>
      <c r="I215" t="n">
        <v>0</v>
      </c>
      <c r="J215" t="n">
        <v>0</v>
      </c>
      <c r="K215" t="inlineStr">
        <is>
          <t>voz.vn</t>
        </is>
      </c>
      <c r="L215">
        <f>HYPERLINK("http://voz.vn", "http://voz.vn")</f>
        <v/>
      </c>
      <c r="M215" t="inlineStr">
        <is>
          <t>Diễn đàn</t>
        </is>
      </c>
      <c r="N215" t="n">
        <v>0</v>
      </c>
      <c r="O215" t="n">
        <v>0</v>
      </c>
      <c r="P215" t="n">
        <v>0</v>
      </c>
      <c r="Q215" t="inlineStr">
        <is>
          <t>HTC , CBT , Thiếu_Lâm , MDP , Tĩnh_Đần , Hùng , Nam_Đế , Tiêu_Phong , ĐXT , Onedayonelove , Quách_Tĩnh , HUAWEI_YAL-L21 , ÂDP , HLTBC , Hiệp , DTC , Yên_Vân</t>
        </is>
      </c>
      <c r="R215" t="inlineStr"/>
    </row>
    <row r="216" ht="21" customHeight="1" s="6">
      <c r="A216" t="n">
        <v>214</v>
      </c>
      <c r="B216" t="inlineStr">
        <is>
          <t>2021-01-15</t>
        </is>
      </c>
      <c r="C216" t="inlineStr">
        <is>
          <t>19:28</t>
        </is>
      </c>
      <c r="D216" t="inlineStr">
        <is>
          <t>Dàn sao  Tiếu ngạo giang hồ  sau 20 năm</t>
        </is>
      </c>
      <c r="E216">
        <f>HYPERLINK("http://voz.vn/posts/6620979#post6620979", "http://voz.vn/posts/6620979#post6620979")</f>
        <v/>
      </c>
      <c r="F216" t="inlineStr">
        <is>
          <t>Nhatnang214 said:.
			.
		.
	.
	.
		.
		.
			Học nhiều là 1 chuyện nhưng có đẩy được giới hạn bản thân lên max level ko lại là truyện khác. Ngộ giác của QT so với Tiêu Phong khác gì quạ so với Phượng Hoàng.
.
Gửi từ HUAWEI YAL-L21 bằng vozFApp.
		.
		Click to expand...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t>
        </is>
      </c>
      <c r="G216" t="inlineStr">
        <is>
          <t>Trung tính</t>
        </is>
      </c>
      <c r="H216" t="n">
        <v>0</v>
      </c>
      <c r="I216" t="n">
        <v>0</v>
      </c>
      <c r="J216" t="n">
        <v>0</v>
      </c>
      <c r="K216" t="inlineStr">
        <is>
          <t>voz.vn</t>
        </is>
      </c>
      <c r="L216">
        <f>HYPERLINK("http://voz.vn", "http://voz.vn")</f>
        <v/>
      </c>
      <c r="M216" t="inlineStr">
        <is>
          <t>Diễn đàn</t>
        </is>
      </c>
      <c r="N216" t="n">
        <v>0</v>
      </c>
      <c r="O216" t="n">
        <v>0</v>
      </c>
      <c r="P216" t="n">
        <v>0</v>
      </c>
      <c r="Q216" t="inlineStr">
        <is>
          <t>vozFApp , Nam_Đế , Tĩnh_Đần , CBT , ÂDP , Tiêu_Phong , Phượng_Hoàng , HTC , HUAWEI_YAL-L21 , HLTBC</t>
        </is>
      </c>
      <c r="R216" t="inlineStr"/>
    </row>
    <row r="217" ht="21" customHeight="1" s="6">
      <c r="A217" t="n">
        <v>215</v>
      </c>
      <c r="B217" t="inlineStr">
        <is>
          <t>2021-01-15</t>
        </is>
      </c>
      <c r="C217" t="inlineStr">
        <is>
          <t>19:28</t>
        </is>
      </c>
      <c r="D217" t="inlineStr">
        <is>
          <t>Các sếp Xiaomi mất hàng tỷ USD vì lệnh cấm của ông Trump</t>
        </is>
      </c>
      <c r="E217">
        <f>HYPERLINK("http://voz.vn/posts/6620969#post6620969", "http://voz.vn/posts/6620969#post6620969")</f>
        <v/>
      </c>
      <c r="F217" t="inlineStr">
        <is>
          <t>https://zingnews.vn/cac-sep-xiaomi-mat-hang-ty-usd-vi-lenh-cam-cua-ong-trump-post1173809.html.
.
.
.
.
.
	.
	.
		.
		.
			Lệnh cấm của chính quyền Tổng thống Mỹ Donald Trump khiến giá cổ phiếu của Xiaomi sụt giảm, tài sản của các giám đốc điều hành bay hơi hàng tỷ USD.
.
Ngày 14/1, Bộ Quốc phòng Mỹ cho biết đã đưa thêm 9 công ty vào danh sách đen  hỗ trợ quân đội Trung Quốc , bao gồm hãng sản xuất điện thoại Xiaomi. Tổng cộng 44 doanh nghiệp Trung Quốc có mặt trong danh sách này.
.
Theo Bloomberg Billionaires Index, tài sản của Giám đốc điều hành kiêm nhà sáng lập Xiaomi Lei Jun bay hơi gần 3 tỷ USD do giá cổ phiếu giảm 10%. Tài sản của ông Lin Bin, phó chủ tịch công ty, cũng sụt 1,5 tỷ USD.
.
Tài sản của ít nhất 5 cổ đông tỷ phú khác cũng lao dốc.
.
Trong quý III/2020, doanh số điện thoại thông minh của Xiaomi vượt Apple và hãng này cũng giành giật thị phần từ Huawei. Tuần trước, cổ phiếu Xiaomi đóng cửa ở mức cao kỷ lục. Trong tháng 12, giá trị vốn hóa thị trường của công ty đã vượt 100 tỷ USD.
.
….
.
Tuy nhiên, đòn giáng từ chính quyền Tổng thống Trump đã xóa sạch đà tăng của Xiaomi. Định giá công ty hiện giảm xuống còn 738 tỷ USD. Động thái trên cũng khiến các nhà đầu tư hoang mang. Bởi trước đây, lệnh cấm chỉ tập trung vào những doanh nghiệp Trung Quốc có quan hệ quân sự, cũng như giá trị chiến lược đối với sự phát triển của ngành công nghệ Trung Quốc.
.
Xiaomi khẳng định họ không thuộc sở hữu hoặc chịu kiểm soát của quân đội quốc gia.
.
Ông Lei sở hữu hơn 25% cổ phần Xiaomi. Tài sản của ông lao dốc từ mức 33,2 tỷ USD hồi tuần trước xuống còn 28,2 tỷ USD. Đầu năm 2021, ông là ông trùm công nghệ giàu thứ tư Trung Quốc, chỉ đứng sau nhà sáng lập Alibaba Jack Ma. Trong khi đó, ông Lin sở hữu 10,1 tỷ USD.
		.
		Click to expand...</t>
        </is>
      </c>
      <c r="G217" t="inlineStr">
        <is>
          <t>Trung tính</t>
        </is>
      </c>
      <c r="H217" t="n">
        <v>0</v>
      </c>
      <c r="I217" t="n">
        <v>0</v>
      </c>
      <c r="J217" t="n">
        <v>0</v>
      </c>
      <c r="K217" t="inlineStr">
        <is>
          <t>voz.vn</t>
        </is>
      </c>
      <c r="L217">
        <f>HYPERLINK("http://voz.vn", "http://voz.vn")</f>
        <v/>
      </c>
      <c r="M217" t="inlineStr">
        <is>
          <t>Diễn đàn</t>
        </is>
      </c>
      <c r="N217" t="n">
        <v>0</v>
      </c>
      <c r="O217" t="n">
        <v>0</v>
      </c>
      <c r="P217" t="n">
        <v>0</v>
      </c>
      <c r="Q217" t="inlineStr">
        <is>
          <t>Huawei , Trung_Quốc , Trump , Apple , Lin , Alibaba_Jack_Ma , Lei , Bloomberg_Billionaires_Index , Mỹ_Donald_Trump , Xiaomi , Bộ_Quốc_phòng_Mỹ , Lin_Bin , Xiaomi_Lei_Jun</t>
        </is>
      </c>
      <c r="R217" t="inlineStr"/>
    </row>
    <row r="218" ht="21" customHeight="1" s="6">
      <c r="A218" t="n">
        <v>216</v>
      </c>
      <c r="B218" t="inlineStr">
        <is>
          <t>2021-01-15</t>
        </is>
      </c>
      <c r="C218" t="inlineStr">
        <is>
          <t>19:20</t>
        </is>
      </c>
      <c r="D218" t="inlineStr">
        <is>
          <t>Dàn sao  Tiếu ngạo giang hồ  sau 20 năm</t>
        </is>
      </c>
      <c r="E218">
        <f>HYPERLINK("http://voz.vn/posts/6620810#post6620810", "http://voz.vn/posts/6620810#post6620810")</f>
        <v/>
      </c>
      <c r="F218" t="inlineStr">
        <is>
          <t>Onedayonelove said:.
			.
		.
	.
	.
		.
		.
			Ý tôi là cái phim AHXĐ đó mỗi lần đánh HLTBC là phải giữ khoảng cách và 1 cơ số động tác mới rặn ra đc tiếng long ngâm trong khi trong TLBB TP chìa tay là đánh, nó chuẩn sát hơn chứ Tĩnh Đần học nội công toàn chân, HLTBC, song thủ hộ bác rồi 9 âm chân kinh xét về nội lực hay võ công cũng phải số 1 số 2 truyện Kim tổ rồi. .
.
via theNEXTvoz for iPhone.
		.
		Click to expand...
	.
.
Học nhiều là 1 chuyện nhưng có đẩy được giới hạn bản thân lên max level ko lại là truyện khác. Ngộ giác của QT so với Tiêu Phong khác gì quạ so với Phượng Hoàng.
.
Gửi từ HUAWEI YAL-L21 bằng vozFApp</t>
        </is>
      </c>
      <c r="G218" t="inlineStr">
        <is>
          <t>Trung tính</t>
        </is>
      </c>
      <c r="H218" t="n">
        <v>0</v>
      </c>
      <c r="I218" t="n">
        <v>0</v>
      </c>
      <c r="J218" t="n">
        <v>0</v>
      </c>
      <c r="K218" t="inlineStr">
        <is>
          <t>voz.vn</t>
        </is>
      </c>
      <c r="L218">
        <f>HYPERLINK("http://voz.vn", "http://voz.vn")</f>
        <v/>
      </c>
      <c r="M218" t="inlineStr">
        <is>
          <t>Diễn đàn</t>
        </is>
      </c>
      <c r="N218" t="n">
        <v>0</v>
      </c>
      <c r="O218" t="n">
        <v>0</v>
      </c>
      <c r="P218" t="n">
        <v>0</v>
      </c>
      <c r="Q218" t="inlineStr">
        <is>
          <t>Tĩnh_Đần , HUAWEI_YAL-L21 , Onedayonelove , Phượng_Hoàng , HLTBC , Tiêu_Phong</t>
        </is>
      </c>
      <c r="R218" t="inlineStr"/>
    </row>
    <row r="219" ht="21" customHeight="1" s="6">
      <c r="A219" t="n">
        <v>217</v>
      </c>
      <c r="B219" t="inlineStr">
        <is>
          <t>2021-01-15</t>
        </is>
      </c>
      <c r="C219" t="inlineStr">
        <is>
          <t>19:18</t>
        </is>
      </c>
      <c r="D219" t="inlineStr">
        <is>
          <t>Dàn sao  Tiếu ngạo giang hồ  sau 20 năm</t>
        </is>
      </c>
      <c r="E219">
        <f>HYPERLINK("http://voz.vn/posts/6620765#post6620765", "http://voz.vn/posts/6620765#post6620765")</f>
        <v/>
      </c>
      <c r="F219" t="inlineStr">
        <is>
          <t>f10m5 said:.
			.
		.
	.
	.
		.
		.
			Fen có link truyện ấy không cho tôi xin đọc thử xem nào. Trước tôi tải cái ebook về đọc thì thấy ông ấy chết xừ trong sơn động trên hoa sơn rồi.
		.
		Click to expand...
	.
.
Trên nhaccuatui và Youtube  có link audio giọng Ngọc Minh của VOV Giao thông ngày xưa đó bạn. Giọng cực hay nhé.
.
Gửi từ HUAWEI YAL-L21 bằng vozFApp</t>
        </is>
      </c>
      <c r="G219" t="inlineStr">
        <is>
          <t>Trung tính</t>
        </is>
      </c>
      <c r="H219" t="n">
        <v>0</v>
      </c>
      <c r="I219" t="n">
        <v>0</v>
      </c>
      <c r="J219" t="n">
        <v>0</v>
      </c>
      <c r="K219" t="inlineStr">
        <is>
          <t>voz.vn</t>
        </is>
      </c>
      <c r="L219">
        <f>HYPERLINK("http://voz.vn", "http://voz.vn")</f>
        <v/>
      </c>
      <c r="M219" t="inlineStr">
        <is>
          <t>Diễn đàn</t>
        </is>
      </c>
      <c r="N219" t="n">
        <v>0</v>
      </c>
      <c r="O219" t="n">
        <v>0</v>
      </c>
      <c r="P219" t="n">
        <v>0</v>
      </c>
      <c r="Q219" t="inlineStr">
        <is>
          <t>VOV , HUAWEI_YAL-L21 , Ngọc_Minh , ebook , Youtube</t>
        </is>
      </c>
      <c r="R219" t="inlineStr"/>
    </row>
    <row r="220" ht="21" customHeight="1" s="6">
      <c r="A220" t="n">
        <v>218</v>
      </c>
      <c r="B220" t="inlineStr">
        <is>
          <t>2021-01-15</t>
        </is>
      </c>
      <c r="C220" t="inlineStr">
        <is>
          <t>19:01</t>
        </is>
      </c>
      <c r="D220" t="inlineStr">
        <is>
          <t>Thuê bao di động  kêu trời  vì tổng đài nhá máy để câu cước</t>
        </is>
      </c>
      <c r="E220">
        <f>HYPERLINK("http://voz.vn/posts/6620427#post6620427", "http://voz.vn/posts/6620427#post6620427")</f>
        <v/>
      </c>
      <c r="F220" t="inlineStr">
        <is>
          <t>xvi said:.
			.
		.
	.
	.
		.
		.
			xài app gì vậy thím.
		.
		Click to expand...
	.
Mình dùng huawei thấy có mặc định rồi thím. Cứ tưởng android nào cũng vậy chứ.</t>
        </is>
      </c>
      <c r="G220" t="inlineStr">
        <is>
          <t>Trung tính</t>
        </is>
      </c>
      <c r="H220" t="n">
        <v>0</v>
      </c>
      <c r="I220" t="n">
        <v>0</v>
      </c>
      <c r="J220" t="n">
        <v>0</v>
      </c>
      <c r="K220" t="inlineStr">
        <is>
          <t>voz.vn</t>
        </is>
      </c>
      <c r="L220">
        <f>HYPERLINK("http://voz.vn", "http://voz.vn")</f>
        <v/>
      </c>
      <c r="M220" t="inlineStr">
        <is>
          <t>Diễn đàn</t>
        </is>
      </c>
      <c r="N220" t="n">
        <v>0</v>
      </c>
      <c r="O220" t="n">
        <v>0</v>
      </c>
      <c r="P220" t="n">
        <v>0</v>
      </c>
      <c r="Q220" t="inlineStr"/>
      <c r="R220" t="inlineStr"/>
    </row>
    <row r="221" ht="21" customHeight="1" s="6">
      <c r="A221" t="n">
        <v>219</v>
      </c>
      <c r="B221" t="inlineStr">
        <is>
          <t>2021-01-15</t>
        </is>
      </c>
      <c r="C221" t="inlineStr">
        <is>
          <t>18:56</t>
        </is>
      </c>
      <c r="D221" t="inlineStr">
        <is>
          <t>Blogtamsu.vn Fact</t>
        </is>
      </c>
      <c r="E221">
        <f>HYPERLINK("http://www.facebook.com/3028621297404148", "http://www.facebook.com/3028621297404148")</f>
        <v/>
      </c>
      <c r="F221" t="inlineStr">
        <is>
          <t>Cập nhật tin tức sao Hoa ngữ mới nhất 15/1:   Đệ nhất hủ nữ Cbiz gọi tên Dương Mịch: Hớn hở ra mặt khi ship các mỹ nam, có dịp là đẩy thuyền cả nữ-nữ  "Ái nữ Huawei" Diêu An Na được ưu ái hết cỡ khi gia nhập showbiz: Lên trang bìa tạp chí, làm đại diện hãng xe ô tô Xem thêm tại: https://... More https://www.facebook.com/105118277579130_408599537231001</t>
        </is>
      </c>
      <c r="G221" t="inlineStr">
        <is>
          <t>Tích cực</t>
        </is>
      </c>
      <c r="J221" t="n">
        <v>0</v>
      </c>
      <c r="K221" t="inlineStr">
        <is>
          <t>facebook.com</t>
        </is>
      </c>
      <c r="L221">
        <f>HYPERLINK("http://www.facebook.com/1405553203044307", "http://www.facebook.com/1405553203044307")</f>
        <v/>
      </c>
      <c r="M221" t="inlineStr">
        <is>
          <t>Bài đăng fanpage</t>
        </is>
      </c>
      <c r="N221" t="n">
        <v>1114792</v>
      </c>
      <c r="O221" t="n">
        <v>0</v>
      </c>
      <c r="P221" t="n">
        <v>9</v>
      </c>
      <c r="Q221" t="inlineStr">
        <is>
          <t>Huawei , Dương_Mịch:_Hớn , Diêu_An_Na</t>
        </is>
      </c>
      <c r="R221" t="inlineStr"/>
    </row>
    <row r="222" ht="21" customHeight="1" s="6">
      <c r="A222" t="n">
        <v>220</v>
      </c>
      <c r="B222" t="inlineStr">
        <is>
          <t>2021-01-15</t>
        </is>
      </c>
      <c r="C222" t="inlineStr">
        <is>
          <t>18:40</t>
        </is>
      </c>
      <c r="D222" t="inlineStr">
        <is>
          <t>đánh giá Lenovo Yoga Slim 7 Pro [Ryzen 7 4800H / 16GB Ram / 2.8k res 90hz] - chuẩn   QUỐC LAP VOZER 2021   !</t>
        </is>
      </c>
      <c r="E222">
        <f>HYPERLINK("http://voz.vn/posts/6620065#post6620065", "http://voz.vn/posts/6620065#post6620065")</f>
        <v/>
      </c>
      <c r="F222" t="inlineStr">
        <is>
          <t>sellbuy said:.
			.
		.
	.
	.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
		.
		Click to expand...
	.
Con đó cũng bán mất rồi . Của vozer bên mỹ đình</t>
        </is>
      </c>
      <c r="G222" t="inlineStr">
        <is>
          <t>Trung tính</t>
        </is>
      </c>
      <c r="H222" t="n">
        <v>0</v>
      </c>
      <c r="I222" t="n">
        <v>0</v>
      </c>
      <c r="J222" t="n">
        <v>0</v>
      </c>
      <c r="K222" t="inlineStr">
        <is>
          <t>voz.vn</t>
        </is>
      </c>
      <c r="L222">
        <f>HYPERLINK("http://voz.vn", "http://voz.vn")</f>
        <v/>
      </c>
      <c r="M222" t="inlineStr">
        <is>
          <t>Diễn đàn</t>
        </is>
      </c>
      <c r="N222" t="n">
        <v>0</v>
      </c>
      <c r="O222" t="n">
        <v>0</v>
      </c>
      <c r="P222" t="n">
        <v>0</v>
      </c>
      <c r="Q222" t="inlineStr"/>
      <c r="R222" t="inlineStr"/>
    </row>
    <row r="223" ht="21" customHeight="1" s="6">
      <c r="A223" t="n">
        <v>221</v>
      </c>
      <c r="B223" t="inlineStr">
        <is>
          <t>2021-01-15</t>
        </is>
      </c>
      <c r="C223" t="inlineStr">
        <is>
          <t>18:31</t>
        </is>
      </c>
      <c r="D223" t="inlineStr">
        <is>
          <t>Muốn mảnh đất nhỏ có nhà nhỏ và vườn nhỏ gần SG 15 năm nữa xài   thì mua ở tỉnh nào cho hợp lý?</t>
        </is>
      </c>
      <c r="E223">
        <f>HYPERLINK("http://voz.vn/posts/6619890#post6619890", "http://voz.vn/posts/6619890#post6619890")</f>
        <v/>
      </c>
      <c r="F223" t="inlineStr">
        <is>
          <t>Khu Đức hòa Long An có miếng nào trên dưới 1 tỷ ko ạ .
.
Gửi từ HUAWEI BLL-L22 bằng vozFApp</t>
        </is>
      </c>
      <c r="G223" t="inlineStr">
        <is>
          <t>Trung tính</t>
        </is>
      </c>
      <c r="H223" t="n">
        <v>0</v>
      </c>
      <c r="I223" t="n">
        <v>0</v>
      </c>
      <c r="J223" t="n">
        <v>0</v>
      </c>
      <c r="K223" t="inlineStr">
        <is>
          <t>voz.vn</t>
        </is>
      </c>
      <c r="L223">
        <f>HYPERLINK("http://voz.vn", "http://voz.vn")</f>
        <v/>
      </c>
      <c r="M223" t="inlineStr">
        <is>
          <t>Diễn đàn</t>
        </is>
      </c>
      <c r="N223" t="n">
        <v>0</v>
      </c>
      <c r="O223" t="n">
        <v>0</v>
      </c>
      <c r="P223" t="n">
        <v>0</v>
      </c>
      <c r="Q223" t="inlineStr">
        <is>
          <t>Khu_Đức_hòa_Long_An , HUAWEI_BLL-L22</t>
        </is>
      </c>
      <c r="R223" t="inlineStr"/>
    </row>
    <row r="224" ht="21" customHeight="1" s="6">
      <c r="A224" t="n">
        <v>222</v>
      </c>
      <c r="B224" t="inlineStr">
        <is>
          <t>2021-01-15</t>
        </is>
      </c>
      <c r="C224" t="inlineStr">
        <is>
          <t>18:13</t>
        </is>
      </c>
      <c r="D224" t="inlineStr">
        <is>
          <t>Triều Tiên phô diễn tên lửa đạn đạo  mạnh nhất thế giới</t>
        </is>
      </c>
      <c r="E224">
        <f>HYPERLINK("http://voz.vn/posts/6619544#post6619544", "http://voz.vn/posts/6619544#post6619544")</f>
        <v/>
      </c>
      <c r="F224" t="inlineStr">
        <is>
          <t>Đây chắc chắn là phần đầu đạn, tức tầng trên cùng của tên lửa tầm xa.
Chứ tầng đẩy, tầng nhiên liệu nữa thì tên lửa nó phải khá dài chứ.
T nghĩ vậy.
.
.
Sent from HUAWEI YAL-L21 using vozFApp</t>
        </is>
      </c>
      <c r="G224" t="inlineStr">
        <is>
          <t>Trung tính</t>
        </is>
      </c>
      <c r="H224" t="n">
        <v>0</v>
      </c>
      <c r="I224" t="n">
        <v>0</v>
      </c>
      <c r="J224" t="n">
        <v>0</v>
      </c>
      <c r="K224" t="inlineStr">
        <is>
          <t>voz.vn</t>
        </is>
      </c>
      <c r="L224">
        <f>HYPERLINK("http://voz.vn", "http://voz.vn")</f>
        <v/>
      </c>
      <c r="M224" t="inlineStr">
        <is>
          <t>Diễn đàn</t>
        </is>
      </c>
      <c r="N224" t="n">
        <v>0</v>
      </c>
      <c r="O224" t="n">
        <v>0</v>
      </c>
      <c r="P224" t="n">
        <v>0</v>
      </c>
      <c r="Q224" t="inlineStr">
        <is>
          <t>T</t>
        </is>
      </c>
      <c r="R224" t="inlineStr"/>
    </row>
    <row r="225" ht="21" customHeight="1" s="6">
      <c r="A225" t="n">
        <v>223</v>
      </c>
      <c r="B225" t="inlineStr">
        <is>
          <t>2021-01-15</t>
        </is>
      </c>
      <c r="C225" t="inlineStr">
        <is>
          <t>17:48</t>
        </is>
      </c>
      <c r="D225" t="inlineStr">
        <is>
          <t>[CTr thương mại] Voz thoại Xiaomi theo chân Huawei, vào blacklist - Chinese smartphone maker Xiaomi follows Huawei onto US blacklist</t>
        </is>
      </c>
      <c r="E225">
        <f>HYPERLINK("http://voz.vn/posts/6619115#post6619115", "http://voz.vn/posts/6619115#post6619115")</f>
        <v/>
      </c>
      <c r="F225" t="inlineStr">
        <is>
          <t>hungfocus91 said:.
			.
		.
	.
	.
		.
		.
			Xiaomi mà toang nữa thì oneplus là thằng vui nhất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Click to expand...
	.
cái black list của Xiaomi không giống với cái list của Huawei. Huawei là bị cấm tiếp cận công nghệ có liên quan Mẽo luôn -- tạch.
còn  black list  chỉ là cấm các cty Mẽo rót vốn vào Xiaomi thôi, bọn nó vẫn mua linh kiện Mỹ làm ra điện thoại bình thường.
Đại loại ko phải bị đập chết tươi như Huawei. Nhưng kiểu gì thì cổ phiếu của Xiaomi cũng bị ảnh hưởng - các cổ đông Mẽo buộc phải rút vốn mà. Hôm nay xiaomi bị rớt 10% luôn.</t>
        </is>
      </c>
      <c r="G225" t="inlineStr">
        <is>
          <t>Trung tính</t>
        </is>
      </c>
      <c r="H225" t="n">
        <v>0</v>
      </c>
      <c r="I225" t="n">
        <v>0</v>
      </c>
      <c r="J225" t="n">
        <v>0</v>
      </c>
      <c r="K225" t="inlineStr">
        <is>
          <t>voz.vn</t>
        </is>
      </c>
      <c r="L225">
        <f>HYPERLINK("http://voz.vn", "http://voz.vn")</f>
        <v/>
      </c>
      <c r="M225" t="inlineStr">
        <is>
          <t>Diễn đàn</t>
        </is>
      </c>
      <c r="N225" t="n">
        <v>0</v>
      </c>
      <c r="O225" t="n">
        <v>0</v>
      </c>
      <c r="P225" t="n">
        <v>0</v>
      </c>
      <c r="Q225" t="inlineStr">
        <is>
          <t>Xiaomi , Huawei , Mỹ</t>
        </is>
      </c>
      <c r="R225" t="inlineStr"/>
    </row>
    <row r="226" ht="21" customHeight="1" s="6">
      <c r="A226" t="n">
        <v>224</v>
      </c>
      <c r="B226" t="inlineStr">
        <is>
          <t>2021-01-15</t>
        </is>
      </c>
      <c r="C226" t="inlineStr">
        <is>
          <t>17:47</t>
        </is>
      </c>
      <c r="D226" t="inlineStr">
        <is>
          <t>[CTr thương mại] Voz thoại Xiaomi theo chân Huawei, vào blacklist - Chinese smartphone maker Xiaomi follows Huawei onto US blacklist</t>
        </is>
      </c>
      <c r="E226">
        <f>HYPERLINK("http://voz.vn/posts/6619101#post6619101", "http://voz.vn/posts/6619101#post6619101")</f>
        <v/>
      </c>
      <c r="F226" t="inlineStr">
        <is>
          <t>Phuong246 said:.
			.
		.
	.
	.
		.
		.
			Đang tính xúc con mì xào. Tâm tư quá. Mà đt nên mua trc hay sau tết nhỉ các fen.
.
Sent from OPPO CPH1801 via nextVOZ.
		.
		Click to expand...
	.
.
Nếu mua dòng cao cấp thì mua sau Tết, nó rẻ hơn trước Tết nhiều. Còn nếu mua dòng tầm trung trở xuống thì mua trước tết vì mấy dòng đó điện thoại Xiaomi nó đã thấp sẵn rồi nên có giảm cũng không giảm nhiều.
.
.
.
.
.
	.
		.
			.
				Gentinum said:.
			.
		.
	.
	.
		.
		.
			Đủ lượng cho 1 tỉ người dùng TQ là tạm tạm rồi.
		.
		Click to expand...
	.
.
1 tỷ người dùng rồi sao, chính phủ kê súng vào đầu bắt mua điện thoại chạy OS tàu hả?.
Nếu anh là dân Tàu, liệu anh có mua 1 cái điện thoại chả có app mẹ gì hay anh sẽ chọn những brand đang chạy Android với kho app có sẵn?.
Nếu anh là dev Tàu anh sẽ dev app cho cái OS anh quen thuộc với SDK của nó, với tập khách hàng có sẵn hay anh sẽ dev cho 1 cái OS mới toanh không biết đầu cua tai nheo ra sao với số lượng người dùng rất ít?.
Rồi chưa kể nếu OS nó sẽ có những thành phần dịch vụ lõi như maps, accounts, v.v... vậy mấy cái này thì sẽ dùng thằng Huawei hay Xiaomi hay BKK?</t>
        </is>
      </c>
      <c r="G226" t="inlineStr">
        <is>
          <t>Trung tính</t>
        </is>
      </c>
      <c r="H226" t="n">
        <v>0</v>
      </c>
      <c r="I226" t="n">
        <v>0</v>
      </c>
      <c r="J226" t="n">
        <v>0</v>
      </c>
      <c r="K226" t="inlineStr">
        <is>
          <t>voz.vn</t>
        </is>
      </c>
      <c r="L226">
        <f>HYPERLINK("http://voz.vn", "http://voz.vn")</f>
        <v/>
      </c>
      <c r="M226" t="inlineStr">
        <is>
          <t>Diễn đàn</t>
        </is>
      </c>
      <c r="N226" t="n">
        <v>0</v>
      </c>
      <c r="O226" t="n">
        <v>0</v>
      </c>
      <c r="P226" t="n">
        <v>0</v>
      </c>
      <c r="Q226" t="inlineStr">
        <is>
          <t>Xiaomi , TQ , Huawei , OS , Android , Sent_from_OPPO_CPH1801</t>
        </is>
      </c>
      <c r="R226" t="inlineStr"/>
    </row>
    <row r="227" ht="21" customHeight="1" s="6">
      <c r="A227" t="n">
        <v>225</v>
      </c>
      <c r="B227" t="inlineStr">
        <is>
          <t>2021-01-15</t>
        </is>
      </c>
      <c r="C227" t="inlineStr">
        <is>
          <t>17:31</t>
        </is>
      </c>
      <c r="D227" t="inlineStr">
        <is>
          <t>Tại sao phải tính calo ăn vào để lên cân nhỉ?</t>
        </is>
      </c>
      <c r="E227">
        <f>HYPERLINK("http://voz.vn/posts/6618837#post6618837", "http://voz.vn/posts/6618837#post6618837")</f>
        <v/>
      </c>
      <c r="F227" t="inlineStr">
        <is>
          <t>khoanhkhactuyetvoi said:.
			.
		.
	.
	.
		.
		.
			Khuyên bác chân thành từ 1 người lười ăn, gầy lâu năm thì cứ gym thôi bác à, rồi dùng thêm thực phẩm bổ sung.
.
Gửi từ HUAWEI RNE-L22 bằng vozFApp.
		.
		Click to expand...
	.
cảm ơn bác nhiều ạ</t>
        </is>
      </c>
      <c r="G227" t="inlineStr">
        <is>
          <t>Trung tính</t>
        </is>
      </c>
      <c r="H227" t="n">
        <v>0</v>
      </c>
      <c r="I227" t="n">
        <v>0</v>
      </c>
      <c r="J227" t="n">
        <v>0</v>
      </c>
      <c r="K227" t="inlineStr">
        <is>
          <t>voz.vn</t>
        </is>
      </c>
      <c r="L227">
        <f>HYPERLINK("http://voz.vn", "http://voz.vn")</f>
        <v/>
      </c>
      <c r="M227" t="inlineStr">
        <is>
          <t>Diễn đàn</t>
        </is>
      </c>
      <c r="N227" t="n">
        <v>0</v>
      </c>
      <c r="O227" t="n">
        <v>0</v>
      </c>
      <c r="P227" t="n">
        <v>0</v>
      </c>
      <c r="Q227" t="inlineStr">
        <is>
          <t>HUAWEI_RNE-L22 , vozFApp</t>
        </is>
      </c>
      <c r="R227" t="inlineStr"/>
    </row>
    <row r="228" ht="21" customHeight="1" s="6">
      <c r="A228" t="n">
        <v>226</v>
      </c>
      <c r="B228" t="inlineStr">
        <is>
          <t>2021-01-15</t>
        </is>
      </c>
      <c r="C228" t="inlineStr">
        <is>
          <t>17:29</t>
        </is>
      </c>
      <c r="D228" t="inlineStr">
        <is>
          <t>Tại sao phải tính calo ăn vào để lên cân nhỉ?</t>
        </is>
      </c>
      <c r="E228">
        <f>HYPERLINK("http://voz.vn/posts/6618800#post6618800", "http://voz.vn/posts/6618800#post6618800")</f>
        <v/>
      </c>
      <c r="F228" t="inlineStr">
        <is>
          <t>Khuyên bác chân thành từ 1 người lười ăn, gầy lâu năm thì cứ gym thôi bác à, rồi dùng thêm thực phẩm bổ sung. Là to lên thôi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
	.
	.
		.
		.
.
.
.
		.
		.
	.
.
.
	.
		.
.
.
.
	.
.
.
.
.
Gửi từ HUAWEI RNE-L22 bằng vozFApp</t>
        </is>
      </c>
      <c r="G228" t="inlineStr">
        <is>
          <t>Trung tính</t>
        </is>
      </c>
      <c r="H228" t="n">
        <v>0</v>
      </c>
      <c r="I228" t="n">
        <v>0</v>
      </c>
      <c r="J228" t="n">
        <v>0</v>
      </c>
      <c r="K228" t="inlineStr">
        <is>
          <t>voz.vn</t>
        </is>
      </c>
      <c r="L228">
        <f>HYPERLINK("http://voz.vn", "http://voz.vn")</f>
        <v/>
      </c>
      <c r="M228" t="inlineStr">
        <is>
          <t>Diễn đàn</t>
        </is>
      </c>
      <c r="N228" t="n">
        <v>0</v>
      </c>
      <c r="O228" t="n">
        <v>0</v>
      </c>
      <c r="P228" t="n">
        <v>0</v>
      </c>
      <c r="Q228" t="inlineStr">
        <is>
          <t>HUAWEI_RNE-L22</t>
        </is>
      </c>
      <c r="R228" t="inlineStr"/>
    </row>
    <row r="229" ht="21" customHeight="1" s="6">
      <c r="A229" t="n">
        <v>227</v>
      </c>
      <c r="B229" t="inlineStr">
        <is>
          <t>2021-01-15</t>
        </is>
      </c>
      <c r="C229" t="inlineStr">
        <is>
          <t>17:20</t>
        </is>
      </c>
      <c r="D229" t="inlineStr">
        <is>
          <t>thắc mắc Nhờ anh em tư vấn mua SW đơn giản</t>
        </is>
      </c>
      <c r="E229">
        <f>HYPERLINK("http://voz.vn/posts/6618649#post6618649", "http://voz.vn/posts/6618649#post6618649")</f>
        <v/>
      </c>
      <c r="F229" t="inlineStr">
        <is>
          <t>id_anh said:.
			.
		.
	.
	.
		.
		.
			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 .
		.
		Click to expand...
	.
.
Khi xài chung với iPhone thì cái con anh nói mới là con chỉ được cái mã</t>
        </is>
      </c>
      <c r="G229" t="inlineStr">
        <is>
          <t>Trung tính</t>
        </is>
      </c>
      <c r="H229" t="n">
        <v>0</v>
      </c>
      <c r="I229" t="n">
        <v>0</v>
      </c>
      <c r="J229" t="n">
        <v>0</v>
      </c>
      <c r="K229" t="inlineStr">
        <is>
          <t>voz.vn</t>
        </is>
      </c>
      <c r="L229">
        <f>HYPERLINK("http://voz.vn", "http://voz.vn")</f>
        <v/>
      </c>
      <c r="M229" t="inlineStr">
        <is>
          <t>Diễn đàn</t>
        </is>
      </c>
      <c r="N229" t="n">
        <v>0</v>
      </c>
      <c r="O229" t="n">
        <v>0</v>
      </c>
      <c r="P229" t="n">
        <v>0</v>
      </c>
      <c r="Q229" t="inlineStr">
        <is>
          <t>Huawei_Watch , iPhone , AW</t>
        </is>
      </c>
      <c r="R229" t="inlineStr"/>
    </row>
    <row r="230" ht="21" customHeight="1" s="6">
      <c r="A230" t="n">
        <v>228</v>
      </c>
      <c r="B230" t="inlineStr">
        <is>
          <t>2021-01-15</t>
        </is>
      </c>
      <c r="C230" t="inlineStr">
        <is>
          <t>17:18</t>
        </is>
      </c>
      <c r="D230" t="inlineStr">
        <is>
          <t>Đồ chơi trẻ em thời nay xịn vãi lol</t>
        </is>
      </c>
      <c r="E230">
        <f>HYPERLINK("http://voz.vn/posts/6618599#post6618599", "http://voz.vn/posts/6618599#post6618599")</f>
        <v/>
      </c>
      <c r="F230" t="inlineStr">
        <is>
          <t>huskarvn said:.
			.
		.
	.
	.
		.
		.
			Hàng đồ chơi thôi, Huawei đâu làm mấy cái đồ này.
		.
		Click to expand...
	.
ý t là chụp hình đẹp như đt trung quốc, đt trung quốc mà thím so là huawei hay xiaomi</t>
        </is>
      </c>
      <c r="G230" t="inlineStr">
        <is>
          <t>Trung tính</t>
        </is>
      </c>
      <c r="H230" t="n">
        <v>0</v>
      </c>
      <c r="I230" t="n">
        <v>0</v>
      </c>
      <c r="J230" t="n">
        <v>0</v>
      </c>
      <c r="K230" t="inlineStr">
        <is>
          <t>voz.vn</t>
        </is>
      </c>
      <c r="L230">
        <f>HYPERLINK("http://voz.vn", "http://voz.vn")</f>
        <v/>
      </c>
      <c r="M230" t="inlineStr">
        <is>
          <t>Diễn đàn</t>
        </is>
      </c>
      <c r="N230" t="n">
        <v>0</v>
      </c>
      <c r="O230" t="n">
        <v>0</v>
      </c>
      <c r="P230" t="n">
        <v>0</v>
      </c>
      <c r="Q230" t="inlineStr">
        <is>
          <t>Huawei</t>
        </is>
      </c>
      <c r="R230" t="inlineStr"/>
    </row>
    <row r="231" ht="21" customHeight="1" s="6">
      <c r="A231" t="n">
        <v>229</v>
      </c>
      <c r="B231" t="inlineStr">
        <is>
          <t>2021-01-15</t>
        </is>
      </c>
      <c r="C231" t="inlineStr">
        <is>
          <t>17:10</t>
        </is>
      </c>
      <c r="D231" t="inlineStr">
        <is>
          <t>[CTr thương mại] Voz thoại Xiaomi theo chân Huawei, vào blacklist - Chinese smartphone maker Xiaomi follows Huawei onto US blacklist</t>
        </is>
      </c>
      <c r="E231">
        <f>HYPERLINK("http://voz.vn/posts/6618458#post6618458", "http://voz.vn/posts/6618458#post6618458")</f>
        <v/>
      </c>
      <c r="F231" t="inlineStr">
        <is>
          <t>phongthan82 said:.
			.
		.
	.
	.
		.
		.
			xiaomi bị chặn dùng android như huawei thì coi như đế chế dt giá rẻ này đi xuống luôn.
		.
		Click to expand...
	.
.
Chưa đưa vào diện như HW đâu.
.
Gửi từ Xiaomi Mi Mix bằng vozFApp</t>
        </is>
      </c>
      <c r="G231" t="inlineStr">
        <is>
          <t>Trung tính</t>
        </is>
      </c>
      <c r="H231" t="n">
        <v>0</v>
      </c>
      <c r="I231" t="n">
        <v>0</v>
      </c>
      <c r="J231" t="n">
        <v>0</v>
      </c>
      <c r="K231" t="inlineStr">
        <is>
          <t>voz.vn</t>
        </is>
      </c>
      <c r="L231">
        <f>HYPERLINK("http://voz.vn", "http://voz.vn")</f>
        <v/>
      </c>
      <c r="M231" t="inlineStr">
        <is>
          <t>Diễn đàn</t>
        </is>
      </c>
      <c r="N231" t="n">
        <v>0</v>
      </c>
      <c r="O231" t="n">
        <v>0</v>
      </c>
      <c r="P231" t="n">
        <v>0</v>
      </c>
      <c r="Q231" t="inlineStr">
        <is>
          <t>HW , Xiaomi_Mi_Mix</t>
        </is>
      </c>
      <c r="R231" t="inlineStr"/>
    </row>
    <row r="232" ht="21" customHeight="1" s="6">
      <c r="A232" t="n">
        <v>230</v>
      </c>
      <c r="B232" t="inlineStr">
        <is>
          <t>2021-01-15</t>
        </is>
      </c>
      <c r="C232" t="inlineStr">
        <is>
          <t>17:08</t>
        </is>
      </c>
      <c r="D232" t="inlineStr">
        <is>
          <t>[CTr thương mại] Voz thoại Xiaomi theo chân Huawei, vào blacklist - Chinese smartphone maker Xiaomi follows Huawei onto US blacklist</t>
        </is>
      </c>
      <c r="E232">
        <f>HYPERLINK("http://voz.vn/posts/6618413#post6618413", "http://voz.vn/posts/6618413#post6618413")</f>
        <v/>
      </c>
      <c r="F232" t="inlineStr">
        <is>
          <t>xiaomi bị chặn dùng android như huawei thì coi như đế chế dt giá rẻ này đi xuống luôn</t>
        </is>
      </c>
      <c r="G232" t="inlineStr">
        <is>
          <t>Tiêu cực</t>
        </is>
      </c>
      <c r="H232" t="n">
        <v>0</v>
      </c>
      <c r="I232" t="n">
        <v>0</v>
      </c>
      <c r="J232" t="n">
        <v>0</v>
      </c>
      <c r="K232" t="inlineStr">
        <is>
          <t>voz.vn</t>
        </is>
      </c>
      <c r="L232">
        <f>HYPERLINK("http://voz.vn", "http://voz.vn")</f>
        <v/>
      </c>
      <c r="M232" t="inlineStr">
        <is>
          <t>Diễn đàn</t>
        </is>
      </c>
      <c r="N232" t="n">
        <v>0</v>
      </c>
      <c r="O232" t="n">
        <v>0</v>
      </c>
      <c r="P232" t="n">
        <v>0</v>
      </c>
      <c r="Q232" t="inlineStr"/>
      <c r="R232" t="inlineStr"/>
    </row>
    <row r="233" ht="21" customHeight="1" s="6">
      <c r="A233" t="n">
        <v>231</v>
      </c>
      <c r="B233" t="inlineStr">
        <is>
          <t>2021-01-15</t>
        </is>
      </c>
      <c r="C233" t="inlineStr">
        <is>
          <t>17:05</t>
        </is>
      </c>
      <c r="D233" t="inlineStr">
        <is>
          <t>[CTr thương mại] Voz thoại Xiaomi theo chân Huawei, vào blacklist - Chinese smartphone maker Xiaomi follows Huawei onto US blacklist</t>
        </is>
      </c>
      <c r="E233">
        <f>HYPERLINK("http://voz.vn/posts/6618348#post6618348", "http://voz.vn/posts/6618348#post6618348")</f>
        <v/>
      </c>
      <c r="F233" t="inlineStr">
        <is>
          <t>Chip equipment maker Amec also targeted as Trump administration winds down.
Kèm theo Xiaomi, 1 hãng sx Chip của TQ cũng vào  diện qui hoạch  của chế độ cũ .
CHENG TING-FANG and LAULY LI, Nikkei staff writers.
January 15, 2021 11:51 JST.
.
.
.
.
.
	.
	.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Smartphone maker Xiaomi is among the nine Chinese companies added to a U.S. trade blacklist in the final days of the Trump administration. (Photo by Karina Nooka) © Reuters         .
Hãng di động Xiaomi, theo chân 9 công ty TQ khác, bị thêm vào danh sách đen hạn chế đầu tư của chính quyền TT Trump .
TAIPEI -- Chinese smartphone maker Xiaomi has been added to a U.S. blacklist that will restrict American investment into the company, as the outgoing Trump administration ratchets up tension with Beijing by intensifying its crackdown on Chinese corporate interests.
Mì xào Chị Na bị Bộ QP Mẽo cho vào danh sách đen hạn chế đầu tư, như một động thái gia tăng căng thẳng của  chế độ cũ  với Bắc Kinh bằng việc tăng cường áp lực lên các doanh nghiệp của Tập.
.
The U.S. Department of Defense on Thursday added Xiaomi to its list of companies with alleged links to the Chinese military. The addition follows a crackdown on Xiaomi s compatriot Huawei, the world s No. 2 smartphone maker, that has restricted its access to U.S. technologies. China s top chipmaker Semiconductor Manufacturing International Corp. has also been added to multiple blacklists to restrict its business with American suppliers and force U.S. investors to sell their shares in the company.
Bộ QP Mẽo vào cuối ngày thứ 5 giờ Mẽo (đại khái là khoảng 12 tiếng trước) thêm Mì Xào vào danh sách các cty có quan hệ với Quân GP nhân dân TH anh hùng   Vụ việc này là một đòn đánh tiếp theo sau chuỗi sự kiện hạn chế khả năng truy cập  sử dụng công nghệ Mỹ từ Huawei.
Một hãng sx chip đứng top khác của Tung của là Semiconductor Manufacturing International Corp. cũng dính án và bị thêm vào bản danh sách này, bao gồm hạn chế quyền buôn bán với các nhà phân phối US,  các nhà đầu tư US bị yêu cầu thoái vốn trong các công ty này.
.
The blacklisting comes as Xiaomi makes an ambitious bid for global growth. It surpassed Apple for the first time to become the world s third-largest smartphone maker by shipments in the July-September quarter last year, edging the American tech giant out of global top three for the first time in 10 years. The Chinese smartphone maker has also placed aggressive orders with its suppliers in hopes of grabbing market share that Huawei has lost amid the U.S. crackdown, Nikkei earlier reported.
Đây là động thái nhằm giảm ảnh hưởng của Xiaomi trên trường quốc tế, sau khi hãng này vươn lên vị trí top 3 các nhà sx đth lớn nhất thế giới trong Q3/2020, vượt mặt Apple lần đầu tiên trong 10 năm  , cũng như hạn chế việc Xiaomi thay thế Huawei xưng bá thiên hạ.
.
Xiaomi said in a statement on Friday that it  is not owned by, controlled by or affiliated with the Chinese military  and said it did not meet the definition of a Chinese military company under U.S. law.
Xiaomi phân bua rằng Em có làm gì đâu? Em cùng cha nhưng khác ông nội với nó mong anh xem lại  Em nào có dính lếu gì với Quân dận nhân đôi đâu nào?.
.
Founded in 2010 and nicknamed  China s Apple   in its early days, the Beijing-based smartphone maker has since made a name for itself by offering products with premium specifications at affordable prices. It holds top positions in several emerging handset markets, such as India.
Xiaomi is also one of the leading clients to the world s two biggest mobile chip developers -- Qualcomm of the U.S. and Mediatek of Taiwan. Its latest flagship smartphone Mi 11, unveiled in December, used Qualcomm s most premium mobile processor, the Snapdragon 888 5G system-on-chip.
President Donald Trump in an executive order last November accused China of increasingly exploiting U.S. capital to enable the development and modernization of its military.
Đoạn này đại khái là Xiaomi càng ngày càng to càng hịn, càng ngon bổ rẻ chơi với toàn ông lớn công nghệ lõi .
.
That order, which took effect on Jan. 11, prohibits  any United States person  from holding securities, directly or through funds, in companies deemed to have links to China s military. Investors already holding such assets will have until November 2021 to shed them.
Danh sách đen về các công ty có dính lếu với PLA h ...</t>
        </is>
      </c>
      <c r="G233" t="inlineStr">
        <is>
          <t>Trung tính</t>
        </is>
      </c>
      <c r="H233" t="n">
        <v>0</v>
      </c>
      <c r="I233" t="n">
        <v>0</v>
      </c>
      <c r="J233" t="n">
        <v>0</v>
      </c>
      <c r="K233" t="inlineStr">
        <is>
          <t>voz.vn</t>
        </is>
      </c>
      <c r="L233">
        <f>HYPERLINK("http://voz.vn", "http://voz.vn")</f>
        <v/>
      </c>
      <c r="M233" t="inlineStr">
        <is>
          <t>Diễn đàn</t>
        </is>
      </c>
      <c r="N233" t="n">
        <v>0</v>
      </c>
      <c r="O233" t="n">
        <v>0</v>
      </c>
      <c r="P233" t="n">
        <v>0</v>
      </c>
      <c r="Q233" t="inlineStr">
        <is>
          <t>PLA , Bắc_Kinh , Na , US , Wells_Capital_Management_and_Geode_Capital_Management , Jeff_Pu , Biden , Jan , TT_Trump , Xiaomi , China_s_top_chipmaker_Semiconductor_Manufacturing_International_Corp , Apple , with_Boeing_and_Airbus , Quân_GP , Huawei , Mỹ , and_Mediatek_of_Taiwan , Vanguard_Group , AMEC , CHENG_TING-FANG , Zang , Quân , AMEC_to_reduce_their_reliance_on_American_equipment , January , It_holds_top_positions_in_several_emerging_handset_markets , Reuters , Semiconductor_Manufacturing_International_Corp , Hong_Kong , BlackRock_Institutional_Trust_Company , Hội_chợ_công_nghệ_công_nghiệp_nặng_Thượng_Hải , SMIC , TQ , Bộ_QP_Mẽo , writers</t>
        </is>
      </c>
      <c r="R233" t="inlineStr"/>
    </row>
    <row r="234" ht="21" customHeight="1" s="6">
      <c r="A234" t="n">
        <v>232</v>
      </c>
      <c r="B234" t="inlineStr">
        <is>
          <t>2021-01-15</t>
        </is>
      </c>
      <c r="C234" t="inlineStr">
        <is>
          <t>16:57</t>
        </is>
      </c>
      <c r="D234" t="inlineStr">
        <is>
          <t>Đồ chơi trẻ em thời nay xịn vãi lol</t>
        </is>
      </c>
      <c r="E234">
        <f>HYPERLINK("http://voz.vn/posts/6618151#post6618151", "http://voz.vn/posts/6618151#post6618151")</f>
        <v/>
      </c>
      <c r="F234" t="inlineStr">
        <is>
          <t>leminhdu108 said:.
			.
		.
	.
	.
		.
		.
			xiaomi hay huawei vậy phen.
		.
		Click to expand...
	.
Hàng đồ chơi thôi, Huawei đâu làm mấy cái đồ này</t>
        </is>
      </c>
      <c r="G234" t="inlineStr">
        <is>
          <t>Trung tính</t>
        </is>
      </c>
      <c r="H234" t="n">
        <v>0</v>
      </c>
      <c r="I234" t="n">
        <v>0</v>
      </c>
      <c r="J234" t="n">
        <v>0</v>
      </c>
      <c r="K234" t="inlineStr">
        <is>
          <t>voz.vn</t>
        </is>
      </c>
      <c r="L234">
        <f>HYPERLINK("http://voz.vn", "http://voz.vn")</f>
        <v/>
      </c>
      <c r="M234" t="inlineStr">
        <is>
          <t>Diễn đàn</t>
        </is>
      </c>
      <c r="N234" t="n">
        <v>0</v>
      </c>
      <c r="O234" t="n">
        <v>0</v>
      </c>
      <c r="P234" t="n">
        <v>0</v>
      </c>
      <c r="Q234" t="inlineStr">
        <is>
          <t>Huawei</t>
        </is>
      </c>
      <c r="R234" t="inlineStr"/>
    </row>
    <row r="235" ht="21" customHeight="1" s="6">
      <c r="A235" t="n">
        <v>233</v>
      </c>
      <c r="B235" t="inlineStr">
        <is>
          <t>2021-01-15</t>
        </is>
      </c>
      <c r="C235" t="inlineStr">
        <is>
          <t>16:53</t>
        </is>
      </c>
      <c r="D235" t="inlineStr">
        <is>
          <t>Đồ chơi trẻ em thời nay xịn vãi lol</t>
        </is>
      </c>
      <c r="E235">
        <f>HYPERLINK("http://voz.vn/posts/6618075#post6618075", "http://voz.vn/posts/6618075#post6618075")</f>
        <v/>
      </c>
      <c r="F235" t="inlineStr">
        <is>
          <t>huskarvn said:.
			.
		.
	.
	.
		.
		.
			Mới mua 600k cho đứa cháu, nhìn vậy thôi chứ chất lượng ảnh như đt TQ ấy.
		.
		Click to expand...
	.
xiaomi hay huawei vậy phen.</t>
        </is>
      </c>
      <c r="G235" t="inlineStr">
        <is>
          <t>Trung tính</t>
        </is>
      </c>
      <c r="H235" t="n">
        <v>0</v>
      </c>
      <c r="I235" t="n">
        <v>0</v>
      </c>
      <c r="J235" t="n">
        <v>0</v>
      </c>
      <c r="K235" t="inlineStr">
        <is>
          <t>voz.vn</t>
        </is>
      </c>
      <c r="L235">
        <f>HYPERLINK("http://voz.vn", "http://voz.vn")</f>
        <v/>
      </c>
      <c r="M235" t="inlineStr">
        <is>
          <t>Diễn đàn</t>
        </is>
      </c>
      <c r="N235" t="n">
        <v>0</v>
      </c>
      <c r="O235" t="n">
        <v>0</v>
      </c>
      <c r="P235" t="n">
        <v>0</v>
      </c>
      <c r="Q235" t="inlineStr">
        <is>
          <t>TQ</t>
        </is>
      </c>
      <c r="R235" t="inlineStr"/>
    </row>
    <row r="236" ht="21" customHeight="1" s="6">
      <c r="A236" t="n">
        <v>234</v>
      </c>
      <c r="B236" t="inlineStr">
        <is>
          <t>2021-01-15</t>
        </is>
      </c>
      <c r="C236" t="inlineStr">
        <is>
          <t>16:47</t>
        </is>
      </c>
      <c r="D236" t="inlineStr">
        <is>
          <t>đánh giá Lenovo Yoga Slim 7 Pro [Ryzen 7 4800H / 16GB Ram / 2.8k res 90hz] - chuẩn   QUỐC LAP VOZER 2021   !</t>
        </is>
      </c>
      <c r="E236">
        <f>HYPERLINK("http://voz.vn/posts/6617933#post6617933", "http://voz.vn/posts/6617933#post6617933")</f>
        <v/>
      </c>
      <c r="F236" t="inlineStr">
        <is>
          <t>nemo96 said:.
			.
		.
	.
	.
		.
		.
			Thấy bên box Mua bán có em Matebook cũng na ná em này mà còn có màn cảm ứng ngon mà  .
		.
		Click to expand...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t>
        </is>
      </c>
      <c r="G236" t="inlineStr">
        <is>
          <t>Trung tính</t>
        </is>
      </c>
      <c r="H236" t="n">
        <v>0</v>
      </c>
      <c r="I236" t="n">
        <v>0</v>
      </c>
      <c r="J236" t="n">
        <v>0</v>
      </c>
      <c r="K236" t="inlineStr">
        <is>
          <t>voz.vn</t>
        </is>
      </c>
      <c r="L236">
        <f>HYPERLINK("http://voz.vn", "http://voz.vn")</f>
        <v/>
      </c>
      <c r="M236" t="inlineStr">
        <is>
          <t>Diễn đàn</t>
        </is>
      </c>
      <c r="N236" t="n">
        <v>0</v>
      </c>
      <c r="O236" t="n">
        <v>0</v>
      </c>
      <c r="P236" t="n">
        <v>0</v>
      </c>
      <c r="Q236" t="inlineStr">
        <is>
          <t>Matebook</t>
        </is>
      </c>
      <c r="R236" t="inlineStr"/>
    </row>
    <row r="237" ht="21" customHeight="1" s="6">
      <c r="A237" t="n">
        <v>235</v>
      </c>
      <c r="B237" t="inlineStr">
        <is>
          <t>2021-01-15</t>
        </is>
      </c>
      <c r="C237" t="inlineStr">
        <is>
          <t>16:23</t>
        </is>
      </c>
      <c r="D237" t="inlineStr">
        <is>
          <t>Công ty thưởng một tháng lương có ít không?</t>
        </is>
      </c>
      <c r="E237">
        <f>HYPERLINK("http://voz.vn/posts/6617427#post6617427", "http://voz.vn/posts/6617427#post6617427")</f>
        <v/>
      </c>
      <c r="F237" t="inlineStr">
        <is>
          <t>Nhận 1 tháng lương 13. Do làm cho bọn tư bẩn.
.
.
Sent from HUAWEI YAL-L21 using vozFApp</t>
        </is>
      </c>
      <c r="G237" t="inlineStr">
        <is>
          <t>Trung tính</t>
        </is>
      </c>
      <c r="H237" t="n">
        <v>0</v>
      </c>
      <c r="I237" t="n">
        <v>0</v>
      </c>
      <c r="J237" t="n">
        <v>0</v>
      </c>
      <c r="K237" t="inlineStr">
        <is>
          <t>voz.vn</t>
        </is>
      </c>
      <c r="L237">
        <f>HYPERLINK("http://voz.vn", "http://voz.vn")</f>
        <v/>
      </c>
      <c r="M237" t="inlineStr">
        <is>
          <t>Diễn đàn</t>
        </is>
      </c>
      <c r="N237" t="n">
        <v>0</v>
      </c>
      <c r="O237" t="n">
        <v>0</v>
      </c>
      <c r="P237" t="n">
        <v>0</v>
      </c>
      <c r="Q237" t="inlineStr"/>
      <c r="R237" t="inlineStr"/>
    </row>
    <row r="238" ht="21" customHeight="1" s="6">
      <c r="A238" t="n">
        <v>236</v>
      </c>
      <c r="B238" t="inlineStr">
        <is>
          <t>2021-01-15</t>
        </is>
      </c>
      <c r="C238" t="inlineStr">
        <is>
          <t>16:19</t>
        </is>
      </c>
      <c r="D238" t="inlineStr">
        <is>
          <t>Vinh Vật Vờ</t>
        </is>
      </c>
      <c r="E238">
        <f>HYPERLINK("http://www.facebook.com/1781296715353592", "http://www.facebook.com/1781296715353592")</f>
        <v/>
      </c>
      <c r="F238" t="inlineStr">
        <is>
          <t>XIAOMI BỊ CHÍNH QUYỀN TỔNG THỐNG TRUMP THÊM VÀO DANH SÁCH ĐEN Với việc xuất hiện trong danh sách này, các nhà đầu tư Mỹ sẽ phải thoái vốn khỏi Xiaomi trước ngày 11/11/2021  Tất nhiên lệnh cấm này chưa thể bằng được Huawei nhưng nó cũng sẽ ảnh hưởng ít nhiều đến tâm lý các nhà đầu tư. Và có lẽ trên thị trường thì người hưởng lợi nhiều nhất là BBK tính đến thời điểm hiện tại.   Nguồn: reuters #vatvostudio #xiaomi #trump ------------------------------ Đừng quên theo dõi và ủng hộ Vật vờ Studio trên Facebook, Instagram và Tiktok nhé ️  Telegram: https://t.me/keothomsandoonlinegiare  Tiktok: https://www.tiktok.com/@vatvostudio</t>
        </is>
      </c>
      <c r="G238" t="inlineStr">
        <is>
          <t>Tiêu cực</t>
        </is>
      </c>
      <c r="J238" t="n">
        <v>0</v>
      </c>
      <c r="K238" t="inlineStr">
        <is>
          <t>facebook.com</t>
        </is>
      </c>
      <c r="L238">
        <f>HYPERLINK("http://www.facebook.com/606697192813556", "http://www.facebook.com/606697192813556")</f>
        <v/>
      </c>
      <c r="M238" t="inlineStr">
        <is>
          <t>Bài đăng fanpage</t>
        </is>
      </c>
      <c r="N238" t="n">
        <v>47414</v>
      </c>
      <c r="O238" t="n">
        <v>0</v>
      </c>
      <c r="P238" t="n">
        <v>5</v>
      </c>
      <c r="Q238" t="inlineStr">
        <is>
          <t>Huawei , Tiktok , Mỹ , Facebook , Instagram</t>
        </is>
      </c>
      <c r="R238" t="inlineStr"/>
    </row>
    <row r="239" ht="21" customHeight="1" s="6">
      <c r="A239" t="n">
        <v>237</v>
      </c>
      <c r="B239" t="inlineStr">
        <is>
          <t>2021-01-15</t>
        </is>
      </c>
      <c r="C239" t="inlineStr">
        <is>
          <t>16:10</t>
        </is>
      </c>
      <c r="D239" t="inlineStr">
        <is>
          <t>thắc mắc Nhờ anh em tư vấn mua SW đơn giản</t>
        </is>
      </c>
      <c r="E239">
        <f>HYPERLINK("http://voz.vn/posts/6617130#post6617130", "http://voz.vn/posts/6617130#post6617130")</f>
        <v/>
      </c>
      <c r="F239" t="inlineStr">
        <is>
          <t>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t>
        </is>
      </c>
      <c r="G239" t="inlineStr">
        <is>
          <t>Trung tính</t>
        </is>
      </c>
      <c r="H239" t="n">
        <v>0</v>
      </c>
      <c r="I239" t="n">
        <v>0</v>
      </c>
      <c r="J239" t="n">
        <v>0</v>
      </c>
      <c r="K239" t="inlineStr">
        <is>
          <t>voz.vn</t>
        </is>
      </c>
      <c r="L239">
        <f>HYPERLINK("http://voz.vn", "http://voz.vn")</f>
        <v/>
      </c>
      <c r="M239" t="inlineStr">
        <is>
          <t>Diễn đàn</t>
        </is>
      </c>
      <c r="N239" t="n">
        <v>0</v>
      </c>
      <c r="O239" t="n">
        <v>0</v>
      </c>
      <c r="P239" t="n">
        <v>0</v>
      </c>
      <c r="Q239" t="inlineStr">
        <is>
          <t>AW , Huawei_Watch</t>
        </is>
      </c>
      <c r="R239" t="inlineStr"/>
    </row>
    <row r="240" ht="21" customHeight="1" s="6">
      <c r="A240" t="n">
        <v>238</v>
      </c>
      <c r="B240" t="inlineStr">
        <is>
          <t>2021-01-15</t>
        </is>
      </c>
      <c r="C240" t="inlineStr">
        <is>
          <t>16:06</t>
        </is>
      </c>
      <c r="D240" t="inlineStr">
        <is>
          <t>Mỹ lập trang web bêu tên người tham gia bạo loạn tại đồi Capitol</t>
        </is>
      </c>
      <c r="E240">
        <f>HYPERLINK("http://voz.vn/posts/6617051#post6617051", "http://voz.vn/posts/6617051#post6617051")</f>
        <v/>
      </c>
      <c r="F240" t="inlineStr">
        <is>
          <t>Nipin said:.
			.
		.
	.
	.
		.
		.
			Mà đéo hiểu rồ trump não có vấn đề gì. Trump làm mấy dự án còn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
		.
		Click to expand...
	.
Trump làm tổng thống sang trung quốc không phải đi cửa sau, con không hút cần sa , hơn đứt thằng nigga</t>
        </is>
      </c>
      <c r="G240" t="inlineStr">
        <is>
          <t>Trung tính</t>
        </is>
      </c>
      <c r="H240" t="n">
        <v>0</v>
      </c>
      <c r="I240" t="n">
        <v>0</v>
      </c>
      <c r="J240" t="n">
        <v>0</v>
      </c>
      <c r="K240" t="inlineStr">
        <is>
          <t>voz.vn</t>
        </is>
      </c>
      <c r="L240">
        <f>HYPERLINK("http://voz.vn", "http://voz.vn")</f>
        <v/>
      </c>
      <c r="M240" t="inlineStr">
        <is>
          <t>Diễn đàn</t>
        </is>
      </c>
      <c r="N240" t="n">
        <v>0</v>
      </c>
      <c r="O240" t="n">
        <v>0</v>
      </c>
      <c r="P240" t="n">
        <v>0</v>
      </c>
      <c r="Q240" t="inlineStr">
        <is>
          <t>Trump</t>
        </is>
      </c>
      <c r="R240" t="inlineStr"/>
    </row>
    <row r="241" ht="21" customHeight="1" s="6">
      <c r="A241" t="n">
        <v>239</v>
      </c>
      <c r="B241" t="inlineStr">
        <is>
          <t>2021-01-15</t>
        </is>
      </c>
      <c r="C241" t="inlineStr">
        <is>
          <t>16:03</t>
        </is>
      </c>
      <c r="D241" t="inlineStr">
        <is>
          <t>Mỹ lập trang web bêu tên người tham gia bạo loạn tại đồi Capitol</t>
        </is>
      </c>
      <c r="E241">
        <f>HYPERLINK("http://voz.vn/posts/6616994#post6616994", "http://voz.vn/posts/6616994#post6616994")</f>
        <v/>
      </c>
      <c r="F241" t="inlineStr">
        <is>
          <t>Nipin said:.
			.
		.
	.
	.
		.
		.
			Đúng rồi, truyền thông cánh tả nắm hết, công nghệ thông tin cũng toàn là thổ tả.
.
Rốt cuộc cánh hữu của các bạn có gì? Sở thú à?.
.
Sent from HUAWEI COR-L29 using vozFApp.
		.
		Click to expand...
	.
Có nhiều bò</t>
        </is>
      </c>
      <c r="G241" t="inlineStr">
        <is>
          <t>Trung tính</t>
        </is>
      </c>
      <c r="H241" t="n">
        <v>0</v>
      </c>
      <c r="I241" t="n">
        <v>0</v>
      </c>
      <c r="J241" t="n">
        <v>0</v>
      </c>
      <c r="K241" t="inlineStr">
        <is>
          <t>voz.vn</t>
        </is>
      </c>
      <c r="L241">
        <f>HYPERLINK("http://voz.vn", "http://voz.vn")</f>
        <v/>
      </c>
      <c r="M241" t="inlineStr">
        <is>
          <t>Diễn đàn</t>
        </is>
      </c>
      <c r="N241" t="n">
        <v>0</v>
      </c>
      <c r="O241" t="n">
        <v>0</v>
      </c>
      <c r="P241" t="n">
        <v>0</v>
      </c>
      <c r="Q241" t="inlineStr"/>
      <c r="R241" t="inlineStr"/>
    </row>
    <row r="242" ht="21" customHeight="1" s="6">
      <c r="A242" t="n">
        <v>240</v>
      </c>
      <c r="B242" t="inlineStr">
        <is>
          <t>2021-01-15</t>
        </is>
      </c>
      <c r="C242" t="inlineStr">
        <is>
          <t>16:02</t>
        </is>
      </c>
      <c r="D242" t="inlineStr">
        <is>
          <t>Mỹ lập trang web bêu tên người tham gia bạo loạn tại đồi Capitol</t>
        </is>
      </c>
      <c r="E242">
        <f>HYPERLINK("http://voz.vn/posts/6616980#post6616980", "http://voz.vn/posts/6616980#post6616980")</f>
        <v/>
      </c>
      <c r="F242" t="inlineStr">
        <is>
          <t>Nipin said:.
			.
		.
	.
	.
		.
		.
			Đúng rồi, truyền thông cánh tả nắm hết, công nghệ thông tin cũng toàn là thổ tả.
.
Rốt cuộc cánh hữu của các bạn có gì? Sở thú à?.
.
Sent from HUAWEI COR-L29 using vozFApp.
		.
		Click to expand...
	.
trump về lập mxh sẽ co 1/2 nước mỹ ủng hộ , dân Vietnam , Ấn độ ủng hộ , trump giàu lại càng giàu</t>
        </is>
      </c>
      <c r="G242" t="inlineStr">
        <is>
          <t>Trung tính</t>
        </is>
      </c>
      <c r="H242" t="n">
        <v>0</v>
      </c>
      <c r="I242" t="n">
        <v>0</v>
      </c>
      <c r="J242" t="n">
        <v>0</v>
      </c>
      <c r="K242" t="inlineStr">
        <is>
          <t>voz.vn</t>
        </is>
      </c>
      <c r="L242">
        <f>HYPERLINK("http://voz.vn", "http://voz.vn")</f>
        <v/>
      </c>
      <c r="M242" t="inlineStr">
        <is>
          <t>Diễn đàn</t>
        </is>
      </c>
      <c r="N242" t="n">
        <v>0</v>
      </c>
      <c r="O242" t="n">
        <v>0</v>
      </c>
      <c r="P242" t="n">
        <v>0</v>
      </c>
      <c r="Q242" t="inlineStr">
        <is>
          <t>Vietnam , Ấn</t>
        </is>
      </c>
      <c r="R242" t="inlineStr"/>
    </row>
    <row r="243" ht="21" customHeight="1" s="6">
      <c r="A243" t="n">
        <v>241</v>
      </c>
      <c r="B243" t="inlineStr">
        <is>
          <t>2021-01-15</t>
        </is>
      </c>
      <c r="C243" t="inlineStr">
        <is>
          <t>16:02</t>
        </is>
      </c>
      <c r="D243" t="inlineStr">
        <is>
          <t>Mỹ lập trang web bêu tên người tham gia bạo loạn tại đồi Capitol</t>
        </is>
      </c>
      <c r="E243">
        <f>HYPERLINK("http://voz.vn/posts/6616972#post6616972", "http://voz.vn/posts/6616972#post6616972")</f>
        <v/>
      </c>
      <c r="F243" t="inlineStr">
        <is>
          <t>Mà đéo hiểu rồ trump não có vấn đề gì. Trump làm mấy dự án cỏn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t>
        </is>
      </c>
      <c r="G243" t="inlineStr">
        <is>
          <t>Trung tính</t>
        </is>
      </c>
      <c r="H243" t="n">
        <v>0</v>
      </c>
      <c r="I243" t="n">
        <v>0</v>
      </c>
      <c r="J243" t="n">
        <v>0</v>
      </c>
      <c r="K243" t="inlineStr">
        <is>
          <t>voz.vn</t>
        </is>
      </c>
      <c r="L243">
        <f>HYPERLINK("http://voz.vn", "http://voz.vn")</f>
        <v/>
      </c>
      <c r="M243" t="inlineStr">
        <is>
          <t>Diễn đàn</t>
        </is>
      </c>
      <c r="N243" t="n">
        <v>0</v>
      </c>
      <c r="O243" t="n">
        <v>0</v>
      </c>
      <c r="P243" t="n">
        <v>0</v>
      </c>
      <c r="Q243" t="inlineStr">
        <is>
          <t>Trump</t>
        </is>
      </c>
      <c r="R243" t="inlineStr"/>
    </row>
    <row r="244" ht="21" customHeight="1" s="6">
      <c r="A244" t="n">
        <v>242</v>
      </c>
      <c r="B244" t="inlineStr">
        <is>
          <t>2021-01-15</t>
        </is>
      </c>
      <c r="C244" t="inlineStr">
        <is>
          <t>16:00</t>
        </is>
      </c>
      <c r="D244" t="inlineStr">
        <is>
          <t>Ae đang follow/ like các group và trang nào Facebook</t>
        </is>
      </c>
      <c r="E244">
        <f>HYPERLINK("http://voz.vn/posts/6616913#post6616913", "http://voz.vn/posts/6616913#post6616913")</f>
        <v/>
      </c>
      <c r="F244" t="inlineStr">
        <is>
          <t>Một số trang trong list của mình:.
Troll bóng đá.
Không sợ chó.
Theanh28.
Check in Việt nam.
Chất xám.
Trường người ta.
NKY*.
Gentle ∆.
....
....
VSBG.
.
.
Sent from HUAWEI YAL-L21 using vozFApp</t>
        </is>
      </c>
      <c r="G244" t="inlineStr">
        <is>
          <t>Trung tính</t>
        </is>
      </c>
      <c r="H244" t="n">
        <v>0</v>
      </c>
      <c r="I244" t="n">
        <v>0</v>
      </c>
      <c r="J244" t="n">
        <v>0</v>
      </c>
      <c r="K244" t="inlineStr">
        <is>
          <t>voz.vn</t>
        </is>
      </c>
      <c r="L244">
        <f>HYPERLINK("http://voz.vn", "http://voz.vn")</f>
        <v/>
      </c>
      <c r="M244" t="inlineStr">
        <is>
          <t>Diễn đàn</t>
        </is>
      </c>
      <c r="N244" t="n">
        <v>0</v>
      </c>
      <c r="O244" t="n">
        <v>0</v>
      </c>
      <c r="P244" t="n">
        <v>0</v>
      </c>
      <c r="Q244" t="inlineStr">
        <is>
          <t>VSBG</t>
        </is>
      </c>
      <c r="R244" t="inlineStr"/>
    </row>
    <row r="245" ht="21" customHeight="1" s="6">
      <c r="A245" t="n">
        <v>243</v>
      </c>
      <c r="B245" t="inlineStr">
        <is>
          <t>2021-01-15</t>
        </is>
      </c>
      <c r="C245" t="inlineStr">
        <is>
          <t>15:59</t>
        </is>
      </c>
      <c r="D245" t="inlineStr">
        <is>
          <t>Mỹ lập trang web bêu tên người tham gia bạo loạn tại đồi Capitol</t>
        </is>
      </c>
      <c r="E245">
        <f>HYPERLINK("http://voz.vn/posts/6616884#post6616884", "http://voz.vn/posts/6616884#post6616884")</f>
        <v/>
      </c>
      <c r="F245" t="inlineStr">
        <is>
          <t>phong3a said:.
			.
		.
	.
	.
		.
		.
			truyền thông phe tả nắm hết , đám nào siêng coi cnn sẽ thấy trump yếu thế nhưng lực lượng ủng hộ trump vẫn rất trung thành vì Trump là ngọn cờ đầu chống blm , antifa và đám nhập cư ăn bám.
		.
		Click to expand...
	.
.
Đúng rồi, truyền thông cánh tả nắm hết, công nghệ thông tin cũng toàn là thổ tả.
.
Rốt cuộc cánh hữu của các bạn có gì? Sở thú à?.
.
Sent from HUAWEI COR-L29 using vozFApp</t>
        </is>
      </c>
      <c r="G245" t="inlineStr">
        <is>
          <t>Trung tính</t>
        </is>
      </c>
      <c r="H245" t="n">
        <v>0</v>
      </c>
      <c r="I245" t="n">
        <v>0</v>
      </c>
      <c r="J245" t="n">
        <v>0</v>
      </c>
      <c r="K245" t="inlineStr">
        <is>
          <t>voz.vn</t>
        </is>
      </c>
      <c r="L245">
        <f>HYPERLINK("http://voz.vn", "http://voz.vn")</f>
        <v/>
      </c>
      <c r="M245" t="inlineStr">
        <is>
          <t>Diễn đàn</t>
        </is>
      </c>
      <c r="N245" t="n">
        <v>0</v>
      </c>
      <c r="O245" t="n">
        <v>0</v>
      </c>
      <c r="P245" t="n">
        <v>0</v>
      </c>
      <c r="Q245" t="inlineStr">
        <is>
          <t>Trump</t>
        </is>
      </c>
      <c r="R245" t="inlineStr"/>
    </row>
    <row r="246" ht="21" customHeight="1" s="6">
      <c r="A246" t="n">
        <v>244</v>
      </c>
      <c r="B246" t="inlineStr">
        <is>
          <t>2021-01-15</t>
        </is>
      </c>
      <c r="C246" t="inlineStr">
        <is>
          <t>15:49</t>
        </is>
      </c>
      <c r="D246" t="inlineStr">
        <is>
          <t>Bầu Đức có tài sản tỷ $ không các Bác ?</t>
        </is>
      </c>
      <c r="E246">
        <f>HYPERLINK("http://voz.vn/posts/6616675#post6616675", "http://voz.vn/posts/6616675#post6616675")</f>
        <v/>
      </c>
      <c r="F246" t="inlineStr">
        <is>
          <t>Nhắm ông Đức không vực dậy nổi rồi.
.
Gửi từ Huawei Mate 20x bằng vozFApp</t>
        </is>
      </c>
      <c r="G246" t="inlineStr">
        <is>
          <t>Trung tính</t>
        </is>
      </c>
      <c r="H246" t="n">
        <v>0</v>
      </c>
      <c r="I246" t="n">
        <v>0</v>
      </c>
      <c r="J246" t="n">
        <v>0</v>
      </c>
      <c r="K246" t="inlineStr">
        <is>
          <t>voz.vn</t>
        </is>
      </c>
      <c r="L246">
        <f>HYPERLINK("http://voz.vn", "http://voz.vn")</f>
        <v/>
      </c>
      <c r="M246" t="inlineStr">
        <is>
          <t>Diễn đàn</t>
        </is>
      </c>
      <c r="N246" t="n">
        <v>0</v>
      </c>
      <c r="O246" t="n">
        <v>0</v>
      </c>
      <c r="P246" t="n">
        <v>0</v>
      </c>
      <c r="Q246" t="inlineStr">
        <is>
          <t>Huawei_Mate , Đức</t>
        </is>
      </c>
      <c r="R246" t="inlineStr"/>
    </row>
    <row r="247" ht="21" customHeight="1" s="6">
      <c r="A247" t="n">
        <v>245</v>
      </c>
      <c r="B247" t="inlineStr">
        <is>
          <t>2021-01-15</t>
        </is>
      </c>
      <c r="C247" t="inlineStr">
        <is>
          <t>15:31</t>
        </is>
      </c>
      <c r="D247" t="inlineStr">
        <is>
          <t>Năm 2020: Mặc đại dịch COVID và thương chiến, Xuất nhập khẩu của Trung Quốc đạt mức cao kỷ lục gần 5000 tỉ USD, quy mô lớn gấp 10 lần Ấn Độ</t>
        </is>
      </c>
      <c r="E247">
        <f>HYPERLINK("http://voz.vn/posts/6616292#post6616292", "http://voz.vn/posts/6616292#post6616292")</f>
        <v/>
      </c>
      <c r="F247" t="inlineStr">
        <is>
          <t>josh06 said:.
			.
		.
	.
	.
		.
		.
			1 nút giao thông bên TQ - ở Trùng Khánh. Xem để biết và đừng lôi Ấn, Vịt,...vào nữa. Giao thông vậy nó mới push nền kinh tế, giao thương.
.
.
	.
.
	.
	.
		.
		.
.
.
.
		.
		.
	.
.
.
	.
		.
.
.
.
	.
.
.
.
.
Sent from HUAWEI YAL-L21 using vozFApp.
		.
		Click to expand...
	.
Thế này mà cũng có ông thủ dâm TQ đi trước VN 10-20 năm. Ít nhất phải 200 năm. Xây có 1 đoạn CL-HD ngắn 13 Km mà qua 3 đời bộ trưởng không xong.</t>
        </is>
      </c>
      <c r="G247" t="inlineStr">
        <is>
          <t>Trung tính</t>
        </is>
      </c>
      <c r="H247" t="n">
        <v>0</v>
      </c>
      <c r="I247" t="n">
        <v>0</v>
      </c>
      <c r="J247" t="n">
        <v>0</v>
      </c>
      <c r="K247" t="inlineStr">
        <is>
          <t>voz.vn</t>
        </is>
      </c>
      <c r="L247">
        <f>HYPERLINK("http://voz.vn", "http://voz.vn")</f>
        <v/>
      </c>
      <c r="M247" t="inlineStr">
        <is>
          <t>Diễn đàn</t>
        </is>
      </c>
      <c r="N247" t="n">
        <v>0</v>
      </c>
      <c r="O247" t="n">
        <v>0</v>
      </c>
      <c r="P247" t="n">
        <v>0</v>
      </c>
      <c r="Q247" t="inlineStr">
        <is>
          <t>VN , TQ , Trùng_Khánh , Ấn</t>
        </is>
      </c>
      <c r="R247" t="inlineStr"/>
    </row>
    <row r="248" ht="21" customHeight="1" s="6">
      <c r="A248" t="n">
        <v>246</v>
      </c>
      <c r="B248" t="inlineStr">
        <is>
          <t>2021-01-15</t>
        </is>
      </c>
      <c r="C248" t="inlineStr">
        <is>
          <t>15:27</t>
        </is>
      </c>
      <c r="D248" t="inlineStr">
        <is>
          <t>tin tức Samsung ra mắt Galaxy S21 Ultra 5G với chip Exynos 2100 và camera được nâng cấp</t>
        </is>
      </c>
      <c r="E248">
        <f>HYPERLINK("http://voz.vn/posts/6616196#post6616196", "http://voz.vn/posts/6616196#post6616196")</f>
        <v/>
      </c>
      <c r="F248" t="inlineStr">
        <is>
          <t>Đã rẽ tiền còn ráng đú theo cao cấp. Chán chê .
Huawei k phải của Tàu khựa thì đó ss nó bú đc đa phần còn lại của TG</t>
        </is>
      </c>
      <c r="G248" t="inlineStr">
        <is>
          <t>Tiêu cực</t>
        </is>
      </c>
      <c r="H248" t="n">
        <v>0</v>
      </c>
      <c r="I248" t="n">
        <v>0</v>
      </c>
      <c r="J248" t="n">
        <v>0</v>
      </c>
      <c r="K248" t="inlineStr">
        <is>
          <t>voz.vn</t>
        </is>
      </c>
      <c r="L248">
        <f>HYPERLINK("http://voz.vn", "http://voz.vn")</f>
        <v/>
      </c>
      <c r="M248" t="inlineStr">
        <is>
          <t>Diễn đàn</t>
        </is>
      </c>
      <c r="N248" t="n">
        <v>0</v>
      </c>
      <c r="O248" t="n">
        <v>0</v>
      </c>
      <c r="P248" t="n">
        <v>0</v>
      </c>
      <c r="Q248" t="inlineStr">
        <is>
          <t>Huawei</t>
        </is>
      </c>
      <c r="R248" t="inlineStr"/>
    </row>
    <row r="249" ht="21" customHeight="1" s="6">
      <c r="A249" t="n">
        <v>247</v>
      </c>
      <c r="B249" t="inlineStr">
        <is>
          <t>2021-01-15</t>
        </is>
      </c>
      <c r="C249" t="inlineStr">
        <is>
          <t>15:23</t>
        </is>
      </c>
      <c r="D249" t="inlineStr">
        <is>
          <t>LoanTin</t>
        </is>
      </c>
      <c r="E249">
        <f>HYPERLINK("http://www.facebook.com/10158173906682219", "http://www.facebook.com/10158173906682219")</f>
        <v/>
      </c>
      <c r="F249" t="inlineStr">
        <is>
          <t>#Linkhay, longtypo | Nhan sắc 'công chúa Huawei' Diêu An Na null</t>
        </is>
      </c>
      <c r="G249" t="inlineStr">
        <is>
          <t>Trung tính</t>
        </is>
      </c>
      <c r="J249" t="n">
        <v>0</v>
      </c>
      <c r="K249" t="inlineStr">
        <is>
          <t>facebook.com</t>
        </is>
      </c>
      <c r="L249">
        <f>HYPERLINK("http://www.facebook.com/222727987218", "http://www.facebook.com/222727987218")</f>
        <v/>
      </c>
      <c r="M249" t="inlineStr">
        <is>
          <t>Bài đăng fanpage</t>
        </is>
      </c>
      <c r="N249" t="n">
        <v>989</v>
      </c>
      <c r="O249" t="n">
        <v>0</v>
      </c>
      <c r="P249" t="n">
        <v>1</v>
      </c>
      <c r="Q249" t="inlineStr">
        <is>
          <t>Huawei , Diêu_An_Na</t>
        </is>
      </c>
      <c r="R249" t="inlineStr"/>
    </row>
    <row r="250" ht="21" customHeight="1" s="6">
      <c r="A250" t="n">
        <v>248</v>
      </c>
      <c r="B250" t="inlineStr">
        <is>
          <t>2021-01-15</t>
        </is>
      </c>
      <c r="C250" t="inlineStr">
        <is>
          <t>15:04</t>
        </is>
      </c>
      <c r="D250" t="inlineStr">
        <is>
          <t>thảo luận Hội  chơi Kindle  E-reader các loại</t>
        </is>
      </c>
      <c r="E250">
        <f>HYPERLINK("http://voz.vn/posts/6615721#post6615721", "http://voz.vn/posts/6615721#post6615721")</f>
        <v/>
      </c>
      <c r="F250" t="inlineStr">
        <is>
          <t>Shur tugal said:.
			.
		.
	.
	.
		.
		.
			Đọc chữ mà thích phím cứng thì oa1 hoặc libra thôi. Oa2/3 pin hơi yếu 2 - 3 ngày đọc nhiều phải sạc rồi. Cá nhân mình chỉ thích máy có phím cứng nên lên thấy đáng tiền.
.
Sent from HUAWEI HMA-L29 using vozFApp.
		.
		Click to expand...
	.
.
hồi trước cười thằng bạn vì mua con oa1 4 củ vì nghĩ chỉ là mđs thì đâu cần nhiều tiền vậy, mình thì toàn loanh quanh ppw2-3-4.
.
tháng trước hỏng con ppw3 nên quyết định làm con oa1 xem như thế nào thấy trải nghiệm thực sự khác ppw .
	.
.
	.
	.
		.
		.
.
.
.
		.
		.
	.
.
.
	.
		.
.
.
.
	.
.
.
.
bỏ cover ra cầm rất nhẹ, gọn trong tay, 2 phím sang trang thực sự tiện khi đọc - hoặc muốn back lại trang trước, nằm đọc rất thích, cảm giác như 1 chân trời mới, biết thế mua từ sớm .
	.
.
	.
	.
		.
		.
.
.
.
		.
		.
	.
.
.
	.
		.
.
.
.
	.
.
.
.
.
mà pin oa2-3 lại yếu hơn oa1 à mike fen? tưởng oa1 yếu quá nên Amazon phải kèm cover, thấy bảo oa1 không cover đc tầm 2-3h là tịt, nhưng cũng chưa từng đọc lâu thế nên cũng ko biết ra sao</t>
        </is>
      </c>
      <c r="G250" t="inlineStr">
        <is>
          <t>Trung tính</t>
        </is>
      </c>
      <c r="H250" t="n">
        <v>0</v>
      </c>
      <c r="I250" t="n">
        <v>0</v>
      </c>
      <c r="J250" t="n">
        <v>0</v>
      </c>
      <c r="K250" t="inlineStr">
        <is>
          <t>voz.vn</t>
        </is>
      </c>
      <c r="L250">
        <f>HYPERLINK("http://voz.vn", "http://voz.vn")</f>
        <v/>
      </c>
      <c r="M250" t="inlineStr">
        <is>
          <t>Diễn đàn</t>
        </is>
      </c>
      <c r="N250" t="n">
        <v>0</v>
      </c>
      <c r="O250" t="n">
        <v>0</v>
      </c>
      <c r="P250" t="n">
        <v>0</v>
      </c>
      <c r="Q250" t="inlineStr">
        <is>
          <t>Amazon</t>
        </is>
      </c>
      <c r="R250" t="inlineStr"/>
    </row>
    <row r="251" ht="21" customHeight="1" s="6">
      <c r="A251" t="n">
        <v>249</v>
      </c>
      <c r="B251" t="inlineStr">
        <is>
          <t>2021-01-15</t>
        </is>
      </c>
      <c r="C251" t="inlineStr">
        <is>
          <t>15:02</t>
        </is>
      </c>
      <c r="D251" t="inlineStr">
        <is>
          <t>Tin Công Nghệ Thế Giới Di Động</t>
        </is>
      </c>
      <c r="E251">
        <f>HYPERLINK("http://www.facebook.com/3912218388823209", "http://www.facebook.com/3912218388823209")</f>
        <v/>
      </c>
      <c r="F251" t="inlineStr">
        <is>
          <t>XIAOMI LIỆU SẼ GIỐNG HUAWEI SAU KHI BỊ MỸ ĐƯA VÀO "DANH SÁCH ĐEN"? Chính quyền Mỹ đã đưa 9 công ty Trung Quốc, trong đó có Xiaomi, vào "danh sách đen" vì có liên quan đến quân đội Trung Quốc. Theo Androidauthority, việc bị đưa vào danh sách sẽ không làm sẽ làm suy yếu hoạt động kinh doanh của Xiaomi... More</t>
        </is>
      </c>
      <c r="G251" t="inlineStr">
        <is>
          <t>Tiêu cực</t>
        </is>
      </c>
      <c r="J251" t="n">
        <v>0</v>
      </c>
      <c r="K251" t="inlineStr">
        <is>
          <t>facebook.com</t>
        </is>
      </c>
      <c r="L251">
        <f>HYPERLINK("http://www.facebook.com/214993791879039", "http://www.facebook.com/214993791879039")</f>
        <v/>
      </c>
      <c r="M251" t="inlineStr">
        <is>
          <t>Bài đăng fanpage</t>
        </is>
      </c>
      <c r="N251" t="n">
        <v>15851</v>
      </c>
      <c r="O251" t="n">
        <v>0</v>
      </c>
      <c r="P251" t="n">
        <v>3</v>
      </c>
      <c r="Q251" t="inlineStr">
        <is>
          <t>Trung_Quốc , Xiaomi , Androidauthority , Mỹ</t>
        </is>
      </c>
      <c r="R251" t="inlineStr"/>
    </row>
    <row r="252" ht="21" customHeight="1" s="6">
      <c r="A252" t="n">
        <v>250</v>
      </c>
      <c r="B252" t="inlineStr">
        <is>
          <t>2021-01-15</t>
        </is>
      </c>
      <c r="C252" t="inlineStr">
        <is>
          <t>14:51</t>
        </is>
      </c>
      <c r="D252" t="inlineStr">
        <is>
          <t>Tại sao lại ưu tiên cho bọn con gái không phải đi nvqs.</t>
        </is>
      </c>
      <c r="E252">
        <f>HYPERLINK("http://voz.vn/posts/6615489#post6615489", "http://voz.vn/posts/6615489#post6615489")</f>
        <v/>
      </c>
      <c r="F252" t="inlineStr">
        <is>
          <t>Vì bọn nó là máy đẻ, lực lượng tiên phong chết thì có đám máy đẻ đẻ ra lực lượng đời kế chứ .
.
Sent from HUAWEI EVR-AL00 via nextVOZ</t>
        </is>
      </c>
      <c r="G252" t="inlineStr">
        <is>
          <t>Trung tính</t>
        </is>
      </c>
      <c r="H252" t="n">
        <v>0</v>
      </c>
      <c r="I252" t="n">
        <v>0</v>
      </c>
      <c r="J252" t="n">
        <v>0</v>
      </c>
      <c r="K252" t="inlineStr">
        <is>
          <t>voz.vn</t>
        </is>
      </c>
      <c r="L252">
        <f>HYPERLINK("http://voz.vn", "http://voz.vn")</f>
        <v/>
      </c>
      <c r="M252" t="inlineStr">
        <is>
          <t>Diễn đàn</t>
        </is>
      </c>
      <c r="N252" t="n">
        <v>0</v>
      </c>
      <c r="O252" t="n">
        <v>0</v>
      </c>
      <c r="P252" t="n">
        <v>0</v>
      </c>
      <c r="Q252" t="inlineStr"/>
      <c r="R252" t="inlineStr"/>
    </row>
    <row r="253" ht="21" customHeight="1" s="6">
      <c r="A253" t="n">
        <v>251</v>
      </c>
      <c r="B253" t="inlineStr">
        <is>
          <t>2021-01-15</t>
        </is>
      </c>
      <c r="C253" t="inlineStr">
        <is>
          <t>14:51</t>
        </is>
      </c>
      <c r="D253" t="inlineStr">
        <is>
          <t>tinhte.vn</t>
        </is>
      </c>
      <c r="E253">
        <f>HYPERLINK("http://www.facebook.com/3918769008146117", "http://www.facebook.com/3918769008146117")</f>
        <v/>
      </c>
      <c r="F253" t="inlineStr">
        <is>
          <t>Đã từng có rất nhiều thiết kế đẹp, thông minh, có thể tạo biểu tượng như Xiaomi Mimix, OPPO Find X, Huawei Mate 20… nhưng ngay ở đời sau thì họ lại quay lại phủ nhận những gì mà năm ngoái họ cho là tốt đẹp... null</t>
        </is>
      </c>
      <c r="G253" t="inlineStr">
        <is>
          <t>Tích cực</t>
        </is>
      </c>
      <c r="J253" t="n">
        <v>0</v>
      </c>
      <c r="K253" t="inlineStr">
        <is>
          <t>facebook.com</t>
        </is>
      </c>
      <c r="L253">
        <f>HYPERLINK("http://www.facebook.com/122102927812763", "http://www.facebook.com/122102927812763")</f>
        <v/>
      </c>
      <c r="M253" t="inlineStr">
        <is>
          <t>Bài đăng fanpage</t>
        </is>
      </c>
      <c r="N253" t="n">
        <v>0</v>
      </c>
      <c r="O253" t="n">
        <v>0</v>
      </c>
      <c r="P253" t="n">
        <v>5</v>
      </c>
      <c r="Q253" t="inlineStr">
        <is>
          <t>OPPO_Find_X , Huawei_Mate , Xiaomi_Mimix</t>
        </is>
      </c>
      <c r="R253" t="inlineStr"/>
    </row>
    <row r="254" ht="21" customHeight="1" s="6">
      <c r="A254" t="n">
        <v>252</v>
      </c>
      <c r="B254" t="inlineStr">
        <is>
          <t>2021-01-15</t>
        </is>
      </c>
      <c r="C254" t="inlineStr">
        <is>
          <t>14:00</t>
        </is>
      </c>
      <c r="D254" t="inlineStr">
        <is>
          <t>Điện mặt trời SMA</t>
        </is>
      </c>
      <c r="E254">
        <f>HYPERLINK("http://www.facebook.com/778743506183590", "http://www.facebook.com/778743506183590")</f>
        <v/>
      </c>
      <c r="F254" t="inlineStr">
        <is>
          <t>Điện mặt trời SMA &gt; ‎Điện Năng Lượng Mặt Trời Hàng dự án Giá giảm nhẹ.    + JA 535w theo Mw đặt hàng 20 ngày nhận hàng   + Sẵn kho 31 tấm Trina 445 2 mặt kính   + Sẵn kho 268 tấm Trina 445 1mk nhận hàng ngay.   + Trina 495w nhận hàng sau 2 ngày   + Hòa lưới Sungrow 110 sẵn kho BD.   + Hòa lưới Huawei 100 sẵn kho BD.   Phụ kiện lắp đặt kẹp, bass z, dây ningbo, mc4...   Zalo 0984007277</t>
        </is>
      </c>
      <c r="G254" t="inlineStr">
        <is>
          <t>Tích cực</t>
        </is>
      </c>
      <c r="H254" t="n">
        <v>0</v>
      </c>
      <c r="I254" t="n">
        <v>0</v>
      </c>
      <c r="J254" t="n">
        <v>0</v>
      </c>
      <c r="K254" t="inlineStr">
        <is>
          <t>facebook.com</t>
        </is>
      </c>
      <c r="L254">
        <f>HYPERLINK("http://www.facebook.com/107560370920979", "http://www.facebook.com/107560370920979")</f>
        <v/>
      </c>
      <c r="M254" t="inlineStr">
        <is>
          <t>Bài đăng nhóm</t>
        </is>
      </c>
      <c r="N254" t="n">
        <v>0</v>
      </c>
      <c r="O254" t="n">
        <v>0</v>
      </c>
      <c r="P254" t="n">
        <v>0</v>
      </c>
      <c r="Q254" t="inlineStr">
        <is>
          <t>SMA</t>
        </is>
      </c>
      <c r="R254" t="inlineStr"/>
    </row>
    <row r="255" ht="21" customHeight="1" s="6">
      <c r="A255" t="n">
        <v>253</v>
      </c>
      <c r="B255" t="inlineStr">
        <is>
          <t>2021-01-15</t>
        </is>
      </c>
      <c r="C255" t="inlineStr">
        <is>
          <t>13:39</t>
        </is>
      </c>
      <c r="D255" t="inlineStr">
        <is>
          <t>Một cô vợ dẩm + 1 cái facebook là best combo đau đầu các fen ạ</t>
        </is>
      </c>
      <c r="E255">
        <f>HYPERLINK("http://voz.vn/posts/6614079#post6614079", "http://voz.vn/posts/6614079#post6614079")</f>
        <v/>
      </c>
      <c r="F255" t="inlineStr">
        <is>
          <t>Lấy mấy con vợ loại này, có khi khổ cả đời .
.
Gửi từ Huawei Mate 20x bằng vozFApp</t>
        </is>
      </c>
      <c r="G255" t="inlineStr">
        <is>
          <t>Trung tính</t>
        </is>
      </c>
      <c r="H255" t="n">
        <v>0</v>
      </c>
      <c r="I255" t="n">
        <v>0</v>
      </c>
      <c r="J255" t="n">
        <v>0</v>
      </c>
      <c r="K255" t="inlineStr">
        <is>
          <t>voz.vn</t>
        </is>
      </c>
      <c r="L255">
        <f>HYPERLINK("http://voz.vn", "http://voz.vn")</f>
        <v/>
      </c>
      <c r="M255" t="inlineStr">
        <is>
          <t>Diễn đàn</t>
        </is>
      </c>
      <c r="N255" t="n">
        <v>0</v>
      </c>
      <c r="O255" t="n">
        <v>0</v>
      </c>
      <c r="P255" t="n">
        <v>0</v>
      </c>
      <c r="Q255" t="inlineStr">
        <is>
          <t>Huawei_Mate</t>
        </is>
      </c>
      <c r="R255" t="inlineStr"/>
    </row>
    <row r="256" ht="21" customHeight="1" s="6">
      <c r="A256" t="n">
        <v>254</v>
      </c>
      <c r="B256" t="inlineStr">
        <is>
          <t>2021-01-15</t>
        </is>
      </c>
      <c r="C256" t="inlineStr">
        <is>
          <t>13:34</t>
        </is>
      </c>
      <c r="D256" t="inlineStr">
        <is>
          <t>Bị vợ dùng dây thừng siết cổ chết vì uống rượu về nhà  cà khịa</t>
        </is>
      </c>
      <c r="E256">
        <f>HYPERLINK("http://voz.vn/posts/6614006#post6614006", "http://voz.vn/posts/6614006#post6614006")</f>
        <v/>
      </c>
      <c r="F256" t="inlineStr">
        <is>
          <t>Gửi từ Huawei Mate 20x bằng vozFApp</t>
        </is>
      </c>
      <c r="G256" t="inlineStr">
        <is>
          <t>Trung tính</t>
        </is>
      </c>
      <c r="H256" t="n">
        <v>0</v>
      </c>
      <c r="I256" t="n">
        <v>0</v>
      </c>
      <c r="J256" t="n">
        <v>0</v>
      </c>
      <c r="K256" t="inlineStr">
        <is>
          <t>voz.vn</t>
        </is>
      </c>
      <c r="L256">
        <f>HYPERLINK("http://voz.vn", "http://voz.vn")</f>
        <v/>
      </c>
      <c r="M256" t="inlineStr">
        <is>
          <t>Diễn đàn</t>
        </is>
      </c>
      <c r="N256" t="n">
        <v>0</v>
      </c>
      <c r="O256" t="n">
        <v>0</v>
      </c>
      <c r="P256" t="n">
        <v>0</v>
      </c>
      <c r="Q256" t="inlineStr">
        <is>
          <t>Huawei_Mate</t>
        </is>
      </c>
      <c r="R256" t="inlineStr"/>
    </row>
    <row r="257" ht="21" customHeight="1" s="6">
      <c r="A257" t="n">
        <v>255</v>
      </c>
      <c r="B257" t="inlineStr">
        <is>
          <t>2021-01-15</t>
        </is>
      </c>
      <c r="C257" t="inlineStr">
        <is>
          <t>13:34</t>
        </is>
      </c>
      <c r="D257" t="inlineStr">
        <is>
          <t>Dàn sao  Tiếu ngạo giang hồ  sau 20 năm</t>
        </is>
      </c>
      <c r="E257">
        <f>HYPERLINK("http://voz.vn/posts/6613993#post6613993", "http://voz.vn/posts/6613993#post6613993")</f>
        <v/>
      </c>
      <c r="F257" t="inlineStr">
        <is>
          <t>Nhatnang214 said:.
			.
		.
	.
	.
		.
		.
			Đây là tác phẩm duy nhất mà có lẽ cả nhân vật chính và phụ đều chịu số phận bi kịch. Nam chính là LXH bị sư phụ nghi kỵ, bị phụ tình, bị trọng thương luôn trong tình trạng sắp chết, nữ chính thì cô độc đi tìm cha và thoát khỏi ảnh hưởng của ĐPBB. Nhân vật phụ NLS, LBC, Ninh Chung Tắc, Nhạc Bất Quần, Phong Thanh Dương...đều đầy đau thương.
Mỗi một trường đoạn của tác phẩm đều là bi kịch khủng khiếp, đoạn đầu thì cả nhà Phúc Oai tiêu cục bị giết sạch, LBC tan cửa nát nhà, chịu tủi nhục cho đến khi gặp NBQ. Đoạn tiếp theo thì phái Tung Sơn giết cả nhà Lưu Chính Phong mà ko đồng đạo chính phái đứng ra can thiệp... Đến kết thúc truyện đám cưới của LHX và Thánh Cô diễn ra ở Mai Trang có Mạc Đại tiên sinh đến gảy đàn nó mới có chút không khí vui vẻ.
.
Gửi từ HUAWEI YAL-L21 bằng vozFApp.
		.
		Click to expand...
	.
mạc đại bị chết xừ trên đỉnh hoa sơn rồi còn đâu mà đến gảy đàn đám cưới</t>
        </is>
      </c>
      <c r="G257" t="inlineStr">
        <is>
          <t>Trung tính</t>
        </is>
      </c>
      <c r="H257" t="n">
        <v>0</v>
      </c>
      <c r="I257" t="n">
        <v>0</v>
      </c>
      <c r="J257" t="n">
        <v>0</v>
      </c>
      <c r="K257" t="inlineStr">
        <is>
          <t>voz.vn</t>
        </is>
      </c>
      <c r="L257">
        <f>HYPERLINK("http://voz.vn", "http://voz.vn")</f>
        <v/>
      </c>
      <c r="M257" t="inlineStr">
        <is>
          <t>Diễn đàn</t>
        </is>
      </c>
      <c r="N257" t="n">
        <v>0</v>
      </c>
      <c r="O257" t="n">
        <v>0</v>
      </c>
      <c r="P257" t="n">
        <v>0</v>
      </c>
      <c r="Q257" t="inlineStr">
        <is>
          <t>Phúc_Oai , LXH , HUAWEI_YAL-L21 , Lưu_Chính_Phong , Mai_Trang , NBQ , Mạc_Đại , vozFApp , LBC , Phong_Thanh_Dương...đều , Nhạc_Bất_Quần , Ninh_Chung_Tắc , ĐPBB , Thánh_Cô , Tung_Sơn</t>
        </is>
      </c>
      <c r="R257" t="inlineStr"/>
    </row>
    <row r="258" ht="21" customHeight="1" s="6">
      <c r="A258" t="n">
        <v>256</v>
      </c>
      <c r="B258" t="inlineStr">
        <is>
          <t>2021-01-15</t>
        </is>
      </c>
      <c r="C258" t="inlineStr">
        <is>
          <t>13:31</t>
        </is>
      </c>
      <c r="D258" t="inlineStr">
        <is>
          <t>Những bé gái xinh xắn trên cung đường phượt Hà Giang</t>
        </is>
      </c>
      <c r="E258">
        <f>HYPERLINK("http://voz.vn/posts/6613954#post6613954", "http://voz.vn/posts/6613954#post6613954")</f>
        <v/>
      </c>
      <c r="F258" t="inlineStr">
        <is>
          <t>Bé này xinh quá nhỉ.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Mate 20x bằng vozFApp</t>
        </is>
      </c>
      <c r="G258" t="inlineStr">
        <is>
          <t>Trung tính</t>
        </is>
      </c>
      <c r="H258" t="n">
        <v>0</v>
      </c>
      <c r="I258" t="n">
        <v>0</v>
      </c>
      <c r="J258" t="n">
        <v>0</v>
      </c>
      <c r="K258" t="inlineStr">
        <is>
          <t>voz.vn</t>
        </is>
      </c>
      <c r="L258">
        <f>HYPERLINK("http://voz.vn", "http://voz.vn")</f>
        <v/>
      </c>
      <c r="M258" t="inlineStr">
        <is>
          <t>Diễn đàn</t>
        </is>
      </c>
      <c r="N258" t="n">
        <v>0</v>
      </c>
      <c r="O258" t="n">
        <v>0</v>
      </c>
      <c r="P258" t="n">
        <v>0</v>
      </c>
      <c r="Q258" t="inlineStr">
        <is>
          <t>Huawei_Mate</t>
        </is>
      </c>
      <c r="R258" t="inlineStr"/>
    </row>
    <row r="259" ht="21" customHeight="1" s="6">
      <c r="A259" t="n">
        <v>257</v>
      </c>
      <c r="B259" t="inlineStr">
        <is>
          <t>2021-01-15</t>
        </is>
      </c>
      <c r="C259" t="inlineStr">
        <is>
          <t>13:26</t>
        </is>
      </c>
      <c r="D259" t="inlineStr">
        <is>
          <t>Cãi nhau xong, người mẹ 24 tuổi chở con đi, xác mẹ dưới kênh, 2 con mất tích</t>
        </is>
      </c>
      <c r="E259">
        <f>HYPERLINK("http://voz.vn/posts/6613867#post6613867", "http://voz.vn/posts/6613867#post6613867")</f>
        <v/>
      </c>
      <c r="F259" t="inlineStr">
        <is>
          <t>TTO - Sau khi cãi nhau với gia đình, người phụ nữ 24 tuổi chở con gái 7 tuổi và 4 tuổi đi. Xe chị sau đó được tìm thấy bên bờ kênh, thi thể chị dưới kênh, còn 2 cháu bé chưa rõ tung tích.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Lực lượng chức năng phong tỏa hiện trường, tiến hành trục vớt thi thể nạn nhân - Ảnh: TUẤN ANH.
.
Trưa 15-1, ông Nguyễn Văn Côn, Chủ tịch UBND xã Bàu Năng, huyện Dương Minh Châu, tỉnh Tây Ninh xác nhận lực lượng cứu nạn, cứu hộ đã vớt được thi thể chị N.T.H.N. (24 tuổi, ngụ ấp Tân Trung, xã Tân Hà, huyện Tân Châu) vào sáng cùng ngày.
.
Theo thông tin ban đầu, chiều 14-1, chị N. có gây gổ lớn tiếng với gia đình, sau đó lấy xe máy chở theo hai con gái là cháu N.N.T.A. (7 tuổi) và N.N.B.T. (4 tuổi).
.
Nghi chị N. sẽ làm chuyện không hay, gia đình đã chia nhau tìm kiếm khắp nơi. Đến 23h, thông qua định vị, gia đình phát hiện xe của chị N. dựng trên bờ kênh Tây (thuộc địa phận xã Bàu Năng, huyện Dương Minh Châu, gần cầu K13) nhưng không thấy người.
.
.
Gia đình đã báo cho lực lượng chức năng để tìm kiếm. Đến sáng 15-1 đã trục vớt được thi thể chị N.
.
.
	.
.
	.
	.
		.
		.
.
.
.
		.
		.
	.
.
.
	.
		.
.
.
.
	.
.
.
.
.
Các lực chức năng tạm dừng tìm kiếm để bổ sung lực lượng và dưỡng khí; người nhà vẫn đang túc trực tại kênh Tây - Ảnh: TUẤN ANH.
.
Riêng hai con nhỏ của chị N., lực lượng chức năng và gia đình vẫn chưa xác định được có cùng chị N. nhảy kênh tự tử hay không. Đến 12h, lực lượng chức năng vẫn tiếp tục tổ chức tìm kiếm.
.
Tuấn Anh.
Nếu nó chết mà đem 2 con theo cùng thì đúng là nghiệt súc.
.
Gửi từ Huawei Mate 20x bằng vozFApp</t>
        </is>
      </c>
      <c r="G259" t="inlineStr">
        <is>
          <t>Trung tính</t>
        </is>
      </c>
      <c r="H259" t="n">
        <v>0</v>
      </c>
      <c r="I259" t="n">
        <v>0</v>
      </c>
      <c r="J259" t="n">
        <v>0</v>
      </c>
      <c r="K259" t="inlineStr">
        <is>
          <t>voz.vn</t>
        </is>
      </c>
      <c r="L259">
        <f>HYPERLINK("http://voz.vn", "http://voz.vn")</f>
        <v/>
      </c>
      <c r="M259" t="inlineStr">
        <is>
          <t>Diễn đàn</t>
        </is>
      </c>
      <c r="N259" t="n">
        <v>0</v>
      </c>
      <c r="O259" t="n">
        <v>0</v>
      </c>
      <c r="P259" t="n">
        <v>0</v>
      </c>
      <c r="Q259" t="inlineStr">
        <is>
          <t>xã_Tân_Hà_,_huyện_Tân_Châu , Huawei_Mate , tỉnh_Tây_Ninh , huyện_Dương_Minh_Châu , ấp_Tân_Trung , N.N.B.T , xã_Bàu_Năng , UBND_xã_Bàu_Năng , N.T.H.N , Tuấn_Anh , N.N.T.A , cầu_K13 , TTO , N , kênh_Tây , TUẤN_ANH , Nguyễn_Văn_Côn</t>
        </is>
      </c>
      <c r="R259" t="inlineStr"/>
    </row>
    <row r="260" ht="21" customHeight="1" s="6">
      <c r="A260" t="n">
        <v>258</v>
      </c>
      <c r="B260" t="inlineStr">
        <is>
          <t>2021-01-15</t>
        </is>
      </c>
      <c r="C260" t="inlineStr">
        <is>
          <t>13:16</t>
        </is>
      </c>
      <c r="D260" t="inlineStr">
        <is>
          <t>Tàu lượn siêu tốc ở khu du lịch văng khỏi đường ray, 1 bé tử vong, 2 bé nhập viện</t>
        </is>
      </c>
      <c r="E260">
        <f>HYPERLINK("http://voz.vn/posts/6613694#post6613694", "http://voz.vn/posts/6613694#post6613694")</f>
        <v/>
      </c>
      <c r="F260" t="inlineStr">
        <is>
          <t>hoamatzoi01 said:.
			.
		.
	.
	.
		.
		.
			Tàu này chắc tàu chạy thường, đặt tên vậy cho ghê gớm. Có thấy đoạn nào vòng lên, bó cua đâu.
		.
		Click to expand...
	.
.
Tàu lượn cho trẻ em mà, nó chạy chậm thôi. Chỉ là bé kia xui xẻo quá.
Tôi thì chưa bao giờ cho con cháu mình ngồi mấy trò này, nhất là cái tàu lượn siêu tốc, ghê bỏ mẹ.
.
Gửi từ Huawei Mate 20x bằng vozFApp</t>
        </is>
      </c>
      <c r="G260" t="inlineStr">
        <is>
          <t>Trung tính</t>
        </is>
      </c>
      <c r="H260" t="n">
        <v>0</v>
      </c>
      <c r="I260" t="n">
        <v>0</v>
      </c>
      <c r="J260" t="n">
        <v>0</v>
      </c>
      <c r="K260" t="inlineStr">
        <is>
          <t>voz.vn</t>
        </is>
      </c>
      <c r="L260">
        <f>HYPERLINK("http://voz.vn", "http://voz.vn")</f>
        <v/>
      </c>
      <c r="M260" t="inlineStr">
        <is>
          <t>Diễn đàn</t>
        </is>
      </c>
      <c r="N260" t="n">
        <v>0</v>
      </c>
      <c r="O260" t="n">
        <v>0</v>
      </c>
      <c r="P260" t="n">
        <v>0</v>
      </c>
      <c r="Q260" t="inlineStr">
        <is>
          <t>Huawei_Mate</t>
        </is>
      </c>
      <c r="R260" t="inlineStr"/>
    </row>
    <row r="261" ht="21" customHeight="1" s="6">
      <c r="A261" t="n">
        <v>259</v>
      </c>
      <c r="B261" t="inlineStr">
        <is>
          <t>2021-01-15</t>
        </is>
      </c>
      <c r="C261" t="inlineStr">
        <is>
          <t>13:14</t>
        </is>
      </c>
      <c r="D261" t="inlineStr">
        <is>
          <t>Buôn hàng taobao, 1688 về VN có lãi không các thím</t>
        </is>
      </c>
      <c r="E261">
        <f>HYPERLINK("http://voz.vn/posts/6613659#post6613659", "http://voz.vn/posts/6613659#post6613659")</f>
        <v/>
      </c>
      <c r="F261" t="inlineStr">
        <is>
          <t>DesiRulez said:.
			.
		.
	.
	.
		.
		.
			Mình ở SG bác. Bác dạo một vòng quanh Hải Phòng xem xem những mặt hàng nào đang được bán nhiều nhất -- tham khảo giá của họ, từ đó có thể suy xét đến việc bán mặt hàng cùng loại, nhưng với giá thành rẻ hơn, dĩ nhiên, những mặt hàng mang lại lợi nhuận thấp không phải nhằm mục tiêu bán được hàng, mà là phải thu hút được khách. Khi đã thu hút được khách hàng, đây là lúc bắt đầu bán ra những sản phẩm khác, những món mang lại lợi nhuận lớn, bán song song 2 mặt hàng luôn: hàng lãi thấp + hàng lãi cao. Một khi bác bán buôn đến độ hàng lãi cao (sản phẩm chủ lực) chiếm ưu thế về doanh số thì đã đến lúc dẹp hàng lãi thấp (sản phẩm cò mồi) cho khỏe người.
.
Ngoài việc khảo sát thị hiếu nhu cầu mua sắm của dân địa phương, bác có thể lên shopee tìm hiểu xem những món nào đang bán chạy nhất, có thể lên taobao, tmall, 1688, jingdong, suning, pinduoduo, weidian,... tìm hiểu xem những món nào đang chiếm lĩnh thị trường, món nào đang chiếm ưu thế trong hot search, món nào đang tổ chức event rầm rộ. Từ đó làm cơ sở để đánh giá sự tiềm năng của món hàng, liệu có nên nhập về hay không ?.
.
Mà chia sẻ thật, những việc làm như trên, cho dù bác có xem xét kỹ đến mức nào thì cũng chưa chắc sẽ làm hài lòng được khách Việt. Cho nên là cần phải có chút mạo hiểm, muốn biết món đó có bán được hay không, cần phải nhập một lô về bán thử đã.
.
Thêm nữa, trong quá trình bán thử sản phẩm, có thể tận dụng thời gian đang bán thử, khách chưa đông, bác có thể đi trao đổi trực tiếp với một số cửa hàng ngay tại địa phương về những sản phẩm họ đang bán nếu bác thật sự có nguồn hàng tốt hơn, giá rẻ hơn, chất lượng hơn, mẫu mã đa dạng hơn, từ đó làm nhà phân phối cho họ. Như vậy thì không phải lo về những ngày không có đơn khi bác đang bán lẻ cho chính mình.
.
Mặt dày lên bác    Trước mình cũng không biết buôn bán gì, chị mình, người yêu đồ rủ nhau vô gạ kèo với chủ cửa hàng, cung ứng cho họ. Được cái thiên thời là cửa hàng A ở VN họ lấy hàng từ cửa hàng B cũng ở VN luôn, rồi bán lại. Bên mình gạ phân phối với giá rẻ hơn thì họ okie luôn.
		.
		Click to expand...
	.
.
Tks bác , chia sẻ nhiệt tình quá ạ .
.
Gửi từ HUAWEI BLL-L22 bằng vozFApp</t>
        </is>
      </c>
      <c r="G261" t="inlineStr">
        <is>
          <t>Trung tính</t>
        </is>
      </c>
      <c r="H261" t="n">
        <v>0</v>
      </c>
      <c r="I261" t="n">
        <v>0</v>
      </c>
      <c r="J261" t="n">
        <v>0</v>
      </c>
      <c r="K261" t="inlineStr">
        <is>
          <t>voz.vn</t>
        </is>
      </c>
      <c r="L261">
        <f>HYPERLINK("http://voz.vn", "http://voz.vn")</f>
        <v/>
      </c>
      <c r="M261" t="inlineStr">
        <is>
          <t>Diễn đàn</t>
        </is>
      </c>
      <c r="N261" t="n">
        <v>0</v>
      </c>
      <c r="O261" t="n">
        <v>0</v>
      </c>
      <c r="P261" t="n">
        <v>0</v>
      </c>
      <c r="Q261" t="inlineStr">
        <is>
          <t>VN , HUAWEI_BLL-L22 , Hải_Phòng , Việt , DesiRulez , SG</t>
        </is>
      </c>
      <c r="R261" t="inlineStr"/>
    </row>
    <row r="262" ht="21" customHeight="1" s="6">
      <c r="A262" t="n">
        <v>260</v>
      </c>
      <c r="B262" t="inlineStr">
        <is>
          <t>2021-01-15</t>
        </is>
      </c>
      <c r="C262" t="inlineStr">
        <is>
          <t>13:10</t>
        </is>
      </c>
      <c r="D262" t="inlineStr">
        <is>
          <t>[Trung Quốc] Cô gái chăm sóc bạn trai liệt giường hơn 1.000 ngày</t>
        </is>
      </c>
      <c r="E262">
        <f>HYPERLINK("http://voz.vn/posts/6613575#post6613575", "http://voz.vn/posts/6613575#post6613575")</f>
        <v/>
      </c>
      <c r="F262" t="inlineStr">
        <is>
          <t>hakuren said:.
			.
		.
	.
	.
		.
		.
			Đúng là hiếm có. Ở TQ gái có giá lắm, nhất là chị này nhìn cũng xinh xắn.
		.
		Click to expand...
	.
Giữa bóng tối mịt mùng vẫn có 1 ánh nến le lói, và có thể bị bóng đêm nuốt chửng bất cứ lúc nào.
Phải nói là tình cảm của cô gái dành cho người yêu mình rất đáng trân trọng.
.
Gửi từ Huawei Mate 20x bằng vozFApp</t>
        </is>
      </c>
      <c r="G262" t="inlineStr">
        <is>
          <t>Trung tính</t>
        </is>
      </c>
      <c r="H262" t="n">
        <v>0</v>
      </c>
      <c r="I262" t="n">
        <v>0</v>
      </c>
      <c r="J262" t="n">
        <v>0</v>
      </c>
      <c r="K262" t="inlineStr">
        <is>
          <t>voz.vn</t>
        </is>
      </c>
      <c r="L262">
        <f>HYPERLINK("http://voz.vn", "http://voz.vn")</f>
        <v/>
      </c>
      <c r="M262" t="inlineStr">
        <is>
          <t>Diễn đàn</t>
        </is>
      </c>
      <c r="N262" t="n">
        <v>0</v>
      </c>
      <c r="O262" t="n">
        <v>0</v>
      </c>
      <c r="P262" t="n">
        <v>0</v>
      </c>
      <c r="Q262" t="inlineStr">
        <is>
          <t>Huawei_Mate , TQ</t>
        </is>
      </c>
      <c r="R262" t="inlineStr"/>
    </row>
    <row r="263" ht="21" customHeight="1" s="6">
      <c r="A263" t="n">
        <v>261</v>
      </c>
      <c r="B263" t="inlineStr">
        <is>
          <t>2021-01-15</t>
        </is>
      </c>
      <c r="C263" t="inlineStr">
        <is>
          <t>12:49</t>
        </is>
      </c>
      <c r="D263" t="inlineStr">
        <is>
          <t>[Nhật ký] Chạy bộ mỗi ngày</t>
        </is>
      </c>
      <c r="E263">
        <f>HYPERLINK("http://voz.vn/posts/6613259#post6613259", "http://voz.vn/posts/6613259#post6613259")</f>
        <v/>
      </c>
      <c r="F263" t="inlineStr">
        <is>
          <t>Hôm qua. Lạnh nên chạy đủ ấm người thôi.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is>
      </c>
      <c r="G263" t="inlineStr">
        <is>
          <t>Trung tính</t>
        </is>
      </c>
      <c r="H263" t="n">
        <v>0</v>
      </c>
      <c r="I263" t="n">
        <v>0</v>
      </c>
      <c r="J263" t="n">
        <v>0</v>
      </c>
      <c r="K263" t="inlineStr">
        <is>
          <t>voz.vn</t>
        </is>
      </c>
      <c r="L263">
        <f>HYPERLINK("http://voz.vn", "http://voz.vn")</f>
        <v/>
      </c>
      <c r="M263" t="inlineStr">
        <is>
          <t>Diễn đàn</t>
        </is>
      </c>
      <c r="N263" t="n">
        <v>0</v>
      </c>
      <c r="O263" t="n">
        <v>0</v>
      </c>
      <c r="P263" t="n">
        <v>0</v>
      </c>
      <c r="Q263" t="inlineStr"/>
      <c r="R263" t="inlineStr"/>
    </row>
    <row r="264" ht="21" customHeight="1" s="6">
      <c r="A264" t="n">
        <v>262</v>
      </c>
      <c r="B264" t="inlineStr">
        <is>
          <t>2021-01-15</t>
        </is>
      </c>
      <c r="C264" t="inlineStr">
        <is>
          <t>12:09</t>
        </is>
      </c>
      <c r="D264" t="inlineStr">
        <is>
          <t>HN Sở hữu ngay tủ lạnh Sharp siêu lớn với giá chỉ hơn 10 triệu đồng</t>
        </is>
      </c>
      <c r="E264">
        <f>HYPERLINK("http://voz.vn/posts/6612472#post6612472", "http://voz.vn/posts/6612472#post6612472")</f>
        <v/>
      </c>
      <c r="F264" t="inlineStr">
        <is>
          <t>Có ship sg k bác.
.
Gửi từ HUAWEI ELS-NX9 bằng vozFApp</t>
        </is>
      </c>
      <c r="G264" t="inlineStr">
        <is>
          <t>Trung tính</t>
        </is>
      </c>
      <c r="H264" t="n">
        <v>0</v>
      </c>
      <c r="I264" t="n">
        <v>0</v>
      </c>
      <c r="J264" t="n">
        <v>0</v>
      </c>
      <c r="K264" t="inlineStr">
        <is>
          <t>voz.vn</t>
        </is>
      </c>
      <c r="L264">
        <f>HYPERLINK("http://voz.vn", "http://voz.vn")</f>
        <v/>
      </c>
      <c r="M264" t="inlineStr">
        <is>
          <t>Diễn đàn</t>
        </is>
      </c>
      <c r="N264" t="n">
        <v>0</v>
      </c>
      <c r="O264" t="n">
        <v>0</v>
      </c>
      <c r="P264" t="n">
        <v>0</v>
      </c>
      <c r="Q264" t="inlineStr">
        <is>
          <t>HUAWEI_ELS-NX9</t>
        </is>
      </c>
      <c r="R264" t="inlineStr"/>
    </row>
    <row r="265" ht="21" customHeight="1" s="6">
      <c r="A265" t="n">
        <v>263</v>
      </c>
      <c r="B265" t="inlineStr">
        <is>
          <t>2021-01-15</t>
        </is>
      </c>
      <c r="C265" t="inlineStr">
        <is>
          <t>11:46</t>
        </is>
      </c>
      <c r="D265" t="inlineStr">
        <is>
          <t>Bọn Tnex này đánh đúng tâm lý người dùng Bank quá nhỉ</t>
        </is>
      </c>
      <c r="E265">
        <f>HYPERLINK("http://voz.vn/posts/6612005#post6612005", "http://voz.vn/posts/6612005#post6612005")</f>
        <v/>
      </c>
      <c r="F265" t="inlineStr">
        <is>
          <t>Reg xong ăn momo là bỏ, cứ thần thánh hóa .
.
Gửi từ Huawei Mate 20x bằng vozFApp</t>
        </is>
      </c>
      <c r="G265" t="inlineStr">
        <is>
          <t>Trung tính</t>
        </is>
      </c>
      <c r="H265" t="n">
        <v>0</v>
      </c>
      <c r="I265" t="n">
        <v>0</v>
      </c>
      <c r="J265" t="n">
        <v>0</v>
      </c>
      <c r="K265" t="inlineStr">
        <is>
          <t>voz.vn</t>
        </is>
      </c>
      <c r="L265">
        <f>HYPERLINK("http://voz.vn", "http://voz.vn")</f>
        <v/>
      </c>
      <c r="M265" t="inlineStr">
        <is>
          <t>Diễn đàn</t>
        </is>
      </c>
      <c r="N265" t="n">
        <v>0</v>
      </c>
      <c r="O265" t="n">
        <v>0</v>
      </c>
      <c r="P265" t="n">
        <v>0</v>
      </c>
      <c r="Q265" t="inlineStr">
        <is>
          <t>Reg , Huawei_Mate</t>
        </is>
      </c>
      <c r="R265" t="inlineStr"/>
    </row>
    <row r="266" ht="21" customHeight="1" s="6">
      <c r="A266" t="n">
        <v>264</v>
      </c>
      <c r="B266" t="inlineStr">
        <is>
          <t>2021-01-15</t>
        </is>
      </c>
      <c r="C266" t="inlineStr">
        <is>
          <t>11:41</t>
        </is>
      </c>
      <c r="D266" t="inlineStr">
        <is>
          <t>[ Dân Trí ] Thị trường hài Tết 2021 tăng đột biến về số lượng phim</t>
        </is>
      </c>
      <c r="E266">
        <f>HYPERLINK("http://voz.vn/posts/6611898#post6611898", "http://voz.vn/posts/6611898#post6611898")</f>
        <v/>
      </c>
      <c r="F266" t="inlineStr">
        <is>
          <t>IS commander said:.
			.
		.
	.
	.
		.
		.
			Hài nhảm, hài vú đít  Và nhiều thằng tấm tắc khen thâm thúy .
		.
		Click to expand...
	.
.
Thì đúng mà anh. Phải cái j thâm mới đi với z.ú, đ.í* chứ.
.
Hài tết = Hài nhảm.
Nhanh cho nó hình cầu.
.
Sent from HUAWEI YAL-L21 using vozFApp</t>
        </is>
      </c>
      <c r="G266" t="inlineStr">
        <is>
          <t>Trung tính</t>
        </is>
      </c>
      <c r="H266" t="n">
        <v>0</v>
      </c>
      <c r="I266" t="n">
        <v>0</v>
      </c>
      <c r="J266" t="n">
        <v>0</v>
      </c>
      <c r="K266" t="inlineStr">
        <is>
          <t>voz.vn</t>
        </is>
      </c>
      <c r="L266">
        <f>HYPERLINK("http://voz.vn", "http://voz.vn")</f>
        <v/>
      </c>
      <c r="M266" t="inlineStr">
        <is>
          <t>Diễn đàn</t>
        </is>
      </c>
      <c r="N266" t="n">
        <v>0</v>
      </c>
      <c r="O266" t="n">
        <v>0</v>
      </c>
      <c r="P266" t="n">
        <v>0</v>
      </c>
      <c r="Q266" t="inlineStr">
        <is>
          <t>IS</t>
        </is>
      </c>
      <c r="R266" t="inlineStr"/>
    </row>
    <row r="267" ht="21" customHeight="1" s="6">
      <c r="A267" t="n">
        <v>265</v>
      </c>
      <c r="B267" t="inlineStr">
        <is>
          <t>2021-01-15</t>
        </is>
      </c>
      <c r="C267" t="inlineStr">
        <is>
          <t>11:17</t>
        </is>
      </c>
      <c r="D267" t="inlineStr">
        <is>
          <t>Chính phủ Nga cân nhắc việc áp thuế lên hoạt động xuất khẩu ngô và lúa mạch</t>
        </is>
      </c>
      <c r="E267">
        <f>HYPERLINK("http://voz.vn/posts/6611350#post6611350", "http://voz.vn/posts/6611350#post6611350")</f>
        <v/>
      </c>
      <c r="F267" t="inlineStr">
        <is>
          <t>Từ 1 cái chuyện vặt là tăng thuế, mấy anh pro lái sang kinh tế Nga ngố sml và Nga sắp tan rã đến nơi????.
Sao nghe quen thế. Hình như 2014 đến nay, t nghe quen lắm, nào bo bo, nào đào xúc múc bán,...
.
Sent from HUAWEI YAL-L21 using vozFApp</t>
        </is>
      </c>
      <c r="G267" t="inlineStr">
        <is>
          <t>Trung tính</t>
        </is>
      </c>
      <c r="H267" t="n">
        <v>0</v>
      </c>
      <c r="I267" t="n">
        <v>0</v>
      </c>
      <c r="J267" t="n">
        <v>0</v>
      </c>
      <c r="K267" t="inlineStr">
        <is>
          <t>voz.vn</t>
        </is>
      </c>
      <c r="L267">
        <f>HYPERLINK("http://voz.vn", "http://voz.vn")</f>
        <v/>
      </c>
      <c r="M267" t="inlineStr">
        <is>
          <t>Diễn đàn</t>
        </is>
      </c>
      <c r="N267" t="n">
        <v>0</v>
      </c>
      <c r="O267" t="n">
        <v>0</v>
      </c>
      <c r="P267" t="n">
        <v>0</v>
      </c>
      <c r="Q267" t="inlineStr">
        <is>
          <t>Nga</t>
        </is>
      </c>
      <c r="R267" t="inlineStr"/>
    </row>
    <row r="268" ht="21" customHeight="1" s="6">
      <c r="A268" t="n">
        <v>266</v>
      </c>
      <c r="B268" t="inlineStr">
        <is>
          <t>2021-01-15</t>
        </is>
      </c>
      <c r="C268" t="inlineStr">
        <is>
          <t>10:27</t>
        </is>
      </c>
      <c r="D268" t="inlineStr">
        <is>
          <t>Bộ Quốc phòng Mỹ đưa Xiaomi và 8 công ty Trung Quốc vào  sổ đen</t>
        </is>
      </c>
      <c r="E268">
        <f>HYPERLINK("http://voz.vn/posts/6610125#post6610125", "http://voz.vn/posts/6610125#post6610125")</f>
        <v/>
      </c>
      <c r="F268" t="inlineStr">
        <is>
          <t>buonnguqua said:.
			.
		.
	.
	.
		.
		.
			Biden lên nhưng Trung Quốc phải gỡ cấm Google, Facebook, Twitter, ... thì Biden mới cho Huawei sống lại nhé .
	.
.
	.
	.
		.
		.
.
.
.
		.
		.
	.
.
.
	.
		.
.
.
.
	.
.
.
.
Thương chiến song phương Mỹ Tàu này do Trump nghĩ ra nhưng ai cũng thấy đúng thôi.
		.
		Click to expand...
	.
Có cứt TQ chịu, vì nếu để mấy big tech vào thì xã hội TQ đảo cm lộn luôn.</t>
        </is>
      </c>
      <c r="G268" t="inlineStr">
        <is>
          <t>Trung tính</t>
        </is>
      </c>
      <c r="H268" t="n">
        <v>0</v>
      </c>
      <c r="I268" t="n">
        <v>0</v>
      </c>
      <c r="J268" t="n">
        <v>0</v>
      </c>
      <c r="K268" t="inlineStr">
        <is>
          <t>voz.vn</t>
        </is>
      </c>
      <c r="L268">
        <f>HYPERLINK("http://voz.vn", "http://voz.vn")</f>
        <v/>
      </c>
      <c r="M268" t="inlineStr">
        <is>
          <t>Diễn đàn</t>
        </is>
      </c>
      <c r="N268" t="n">
        <v>0</v>
      </c>
      <c r="O268" t="n">
        <v>0</v>
      </c>
      <c r="P268" t="n">
        <v>0</v>
      </c>
      <c r="Q268" t="inlineStr">
        <is>
          <t>Mỹ , Trung_Quốc , Google , TQ , Facebook , Huawei , Twitter , Trump , Biden</t>
        </is>
      </c>
      <c r="R268" t="inlineStr"/>
    </row>
    <row r="269" ht="21" customHeight="1" s="6">
      <c r="A269" t="n">
        <v>267</v>
      </c>
      <c r="B269" t="inlineStr">
        <is>
          <t>2021-01-15</t>
        </is>
      </c>
      <c r="C269" t="inlineStr">
        <is>
          <t>09:50</t>
        </is>
      </c>
      <c r="D269" t="inlineStr">
        <is>
          <t>Bộ Quốc phòng Mỹ đưa Xiaomi và 8 công ty Trung Quốc vào  sổ đen</t>
        </is>
      </c>
      <c r="E269">
        <f>HYPERLINK("http://voz.vn/posts/6609271#post6609271", "http://voz.vn/posts/6609271#post6609271")</f>
        <v/>
      </c>
      <c r="F269" t="inlineStr">
        <is>
          <t>A Hai9293 said:.
			.
		.
	.
	.
		.
		.
			chính quyền Trump thôi, qua mấy bữa Biden lên là dỡ hết ấy mà. Lúc ấy có khi Huawei lại sống lại cũng nên.
		.
		Click to expand...
	.
chính quyền? có biết là nghị quyết trừng phạt trung cẩu được cả lưỡng viện thông qua với 100% phiếu ko?</t>
        </is>
      </c>
      <c r="G269" t="inlineStr">
        <is>
          <t>Trung tính</t>
        </is>
      </c>
      <c r="H269" t="n">
        <v>0</v>
      </c>
      <c r="I269" t="n">
        <v>0</v>
      </c>
      <c r="J269" t="n">
        <v>0</v>
      </c>
      <c r="K269" t="inlineStr">
        <is>
          <t>voz.vn</t>
        </is>
      </c>
      <c r="L269">
        <f>HYPERLINK("http://voz.vn", "http://voz.vn")</f>
        <v/>
      </c>
      <c r="M269" t="inlineStr">
        <is>
          <t>Diễn đàn</t>
        </is>
      </c>
      <c r="N269" t="n">
        <v>0</v>
      </c>
      <c r="O269" t="n">
        <v>0</v>
      </c>
      <c r="P269" t="n">
        <v>0</v>
      </c>
      <c r="Q269" t="inlineStr">
        <is>
          <t>Biden , Huawei</t>
        </is>
      </c>
      <c r="R269" t="inlineStr"/>
    </row>
    <row r="270" ht="21" customHeight="1" s="6">
      <c r="A270" t="n">
        <v>268</v>
      </c>
      <c r="B270" t="inlineStr">
        <is>
          <t>2021-01-15</t>
        </is>
      </c>
      <c r="C270" t="inlineStr">
        <is>
          <t>09:30</t>
        </is>
      </c>
      <c r="D270" t="inlineStr">
        <is>
          <t>Bộ Quốc phòng Mỹ đưa Xiaomi và 8 công ty Trung Quốc vào  sổ đen</t>
        </is>
      </c>
      <c r="E270">
        <f>HYPERLINK("http://voz.vn/posts/6608837#post6608837", "http://voz.vn/posts/6608837#post6608837")</f>
        <v/>
      </c>
      <c r="F270" t="inlineStr">
        <is>
          <t>A Hai9293 said:.
			.
		.
	.
	.
		.
		.
			chính quyền Trump thôi, qua mấy bữa Biden lên là dỡ hết ấy mà. Lúc ấy có khi Huawei lại sống lại cũng nên.
		.
		Click to expand...
	.
Biden lên nhưng Trung Quốc phải gỡ cấm Google, Facebook, Twitter, ... thì Biden mới cho Huawei sống lại nhé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Thương chiến song phương Mỹ Tàu này do Trump nghĩ ra nhưng ai cũng thấy đúng thôi</t>
        </is>
      </c>
      <c r="G270" t="inlineStr">
        <is>
          <t>Trung tính</t>
        </is>
      </c>
      <c r="H270" t="n">
        <v>0</v>
      </c>
      <c r="I270" t="n">
        <v>0</v>
      </c>
      <c r="J270" t="n">
        <v>0</v>
      </c>
      <c r="K270" t="inlineStr">
        <is>
          <t>voz.vn</t>
        </is>
      </c>
      <c r="L270">
        <f>HYPERLINK("http://voz.vn", "http://voz.vn")</f>
        <v/>
      </c>
      <c r="M270" t="inlineStr">
        <is>
          <t>Diễn đàn</t>
        </is>
      </c>
      <c r="N270" t="n">
        <v>0</v>
      </c>
      <c r="O270" t="n">
        <v>0</v>
      </c>
      <c r="P270" t="n">
        <v>0</v>
      </c>
      <c r="Q270" t="inlineStr">
        <is>
          <t>Trump , Huawei , Biden , Facebook , Google , Twitter , Mỹ , Trung_Quốc</t>
        </is>
      </c>
      <c r="R270" t="inlineStr"/>
    </row>
    <row r="271" ht="21" customHeight="1" s="6">
      <c r="A271" t="n">
        <v>269</v>
      </c>
      <c r="B271" t="inlineStr">
        <is>
          <t>2021-01-15</t>
        </is>
      </c>
      <c r="C271" t="inlineStr">
        <is>
          <t>09:06</t>
        </is>
      </c>
      <c r="D271" t="inlineStr">
        <is>
          <t>Nguyễn Gia Hưng</t>
        </is>
      </c>
      <c r="E271">
        <f>HYPERLINK("http://www.facebook.com/3990548540996560", "http://www.facebook.com/3990548540996560")</f>
        <v/>
      </c>
      <c r="F271" t="inlineStr">
        <is>
          <t>Nguyễn Gia Hưng &gt; ‎Phân Phối Linh Kiện Máy Tính Laptop Tại Hà Nội (Sold)Cần bán giá sỉ₫1Hà ĐôngBỘ PHÁT WIFI 4G HUAWEI B593S-12 ĐA MẠNG ĐA BĂNG TẦN  LÀ GIẢI PHÁP MẠNG KHÔNG DÂY TỐT NHẤT HIỆN NAY CẮM SIM LÀ CHẠY NHẬN CÁC MẠNG.VINA/MOBI/VIETTEL .PHÙ HỢP LẮP XE KHÁCH VÀ LẮP ĐẶT CAMERA NHỮNG NƠI KHÔNG CÓ MẠNG . LIÊN HỆ GIÁ SI SL : MR HƯNG 0963 585 369</t>
        </is>
      </c>
      <c r="G271" t="inlineStr">
        <is>
          <t>Trung tính</t>
        </is>
      </c>
      <c r="H271" t="n">
        <v>0</v>
      </c>
      <c r="I271" t="n">
        <v>0</v>
      </c>
      <c r="J271" t="n">
        <v>0</v>
      </c>
      <c r="K271" t="inlineStr">
        <is>
          <t>facebook.com</t>
        </is>
      </c>
      <c r="L271">
        <f>HYPERLINK("http://www.facebook.com/100012159584051", "http://www.facebook.com/100012159584051")</f>
        <v/>
      </c>
      <c r="M271" t="inlineStr">
        <is>
          <t>Bài đăng nhóm</t>
        </is>
      </c>
      <c r="N271" t="n">
        <v>0</v>
      </c>
      <c r="O271" t="n">
        <v>0</v>
      </c>
      <c r="P271" t="n">
        <v>1</v>
      </c>
      <c r="Q271" t="inlineStr">
        <is>
          <t>PHÙ_HỢP , Nguyễn_Gia_Hưng</t>
        </is>
      </c>
      <c r="R271" t="inlineStr"/>
    </row>
    <row r="272" ht="21" customHeight="1" s="6">
      <c r="A272" t="n">
        <v>270</v>
      </c>
      <c r="B272" t="inlineStr">
        <is>
          <t>2021-01-15</t>
        </is>
      </c>
      <c r="C272" t="inlineStr">
        <is>
          <t>09:02</t>
        </is>
      </c>
      <c r="D272" t="inlineStr">
        <is>
          <t>Bộ Quốc phòng Mỹ đưa Xiaomi và 8 công ty Trung Quốc vào  sổ đen</t>
        </is>
      </c>
      <c r="E272">
        <f>HYPERLINK("http://voz.vn/posts/6608185#post6608185", "http://voz.vn/posts/6608185#post6608185")</f>
        <v/>
      </c>
      <c r="F272" t="inlineStr">
        <is>
          <t>chính quyền Trump thôi, qua mấy bữa Biden lên là dỡ hết ấy mà. Lúc ấy có khi Huawei lại sống lại cũng nên</t>
        </is>
      </c>
      <c r="G272" t="inlineStr">
        <is>
          <t>Tích cực</t>
        </is>
      </c>
      <c r="H272" t="n">
        <v>0</v>
      </c>
      <c r="I272" t="n">
        <v>0</v>
      </c>
      <c r="J272" t="n">
        <v>0</v>
      </c>
      <c r="K272" t="inlineStr">
        <is>
          <t>voz.vn</t>
        </is>
      </c>
      <c r="L272">
        <f>HYPERLINK("http://voz.vn", "http://voz.vn")</f>
        <v/>
      </c>
      <c r="M272" t="inlineStr">
        <is>
          <t>Diễn đàn</t>
        </is>
      </c>
      <c r="N272" t="n">
        <v>0</v>
      </c>
      <c r="O272" t="n">
        <v>0</v>
      </c>
      <c r="P272" t="n">
        <v>0</v>
      </c>
      <c r="Q272" t="inlineStr">
        <is>
          <t>Biden , Huawei</t>
        </is>
      </c>
      <c r="R272" t="inlineStr"/>
    </row>
    <row r="273" ht="21" customHeight="1" s="6">
      <c r="A273" t="n">
        <v>271</v>
      </c>
      <c r="B273" t="inlineStr">
        <is>
          <t>2021-01-15</t>
        </is>
      </c>
      <c r="C273" t="inlineStr">
        <is>
          <t>09:02</t>
        </is>
      </c>
      <c r="D273" t="inlineStr">
        <is>
          <t>Ngoại trưởng Pompeo: Tổng thống Trump nên được trao Nobel Hòa bình</t>
        </is>
      </c>
      <c r="E273">
        <f>HYPERLINK("http://voz.vn/posts/6608177#post6608177", "http://voz.vn/posts/6608177#post6608177")</f>
        <v/>
      </c>
      <c r="F273" t="inlineStr">
        <is>
          <t>Bom được mấy nước mà đòi Nô-beo? Ô bomba cười khẩy.
.
Sent from HUAWEI P40 via nextVOZ</t>
        </is>
      </c>
      <c r="G273" t="inlineStr">
        <is>
          <t>Trung tính</t>
        </is>
      </c>
      <c r="H273" t="n">
        <v>0</v>
      </c>
      <c r="I273" t="n">
        <v>0</v>
      </c>
      <c r="J273" t="n">
        <v>0</v>
      </c>
      <c r="K273" t="inlineStr">
        <is>
          <t>voz.vn</t>
        </is>
      </c>
      <c r="L273">
        <f>HYPERLINK("http://voz.vn", "http://voz.vn")</f>
        <v/>
      </c>
      <c r="M273" t="inlineStr">
        <is>
          <t>Diễn đàn</t>
        </is>
      </c>
      <c r="N273" t="n">
        <v>0</v>
      </c>
      <c r="O273" t="n">
        <v>0</v>
      </c>
      <c r="P273" t="n">
        <v>0</v>
      </c>
      <c r="Q273" t="inlineStr">
        <is>
          <t>Nô-beo</t>
        </is>
      </c>
      <c r="R273" t="inlineStr"/>
    </row>
    <row r="274" ht="21" customHeight="1" s="6">
      <c r="A274" t="n">
        <v>272</v>
      </c>
      <c r="B274" t="inlineStr">
        <is>
          <t>2021-01-15</t>
        </is>
      </c>
      <c r="C274" t="inlineStr">
        <is>
          <t>08:58</t>
        </is>
      </c>
      <c r="D274" t="inlineStr">
        <is>
          <t>Bộ Quốc phòng Mỹ đưa Xiaomi và 8 công ty Trung Quốc vào  sổ đen</t>
        </is>
      </c>
      <c r="E274">
        <f>HYPERLINK("http://voz.vn/posts/6608093#post6608093", "http://voz.vn/posts/6608093#post6608093")</f>
        <v/>
      </c>
      <c r="F274" t="inlineStr">
        <is>
          <t>Thôi cùng lắm lại chạy dual space như Hoa Vi .
.
Sent from HUAWEI P40 via nextVOZ</t>
        </is>
      </c>
      <c r="G274" t="inlineStr">
        <is>
          <t>Trung tính</t>
        </is>
      </c>
      <c r="H274" t="n">
        <v>0</v>
      </c>
      <c r="I274" t="n">
        <v>0</v>
      </c>
      <c r="J274" t="n">
        <v>0</v>
      </c>
      <c r="K274" t="inlineStr">
        <is>
          <t>voz.vn</t>
        </is>
      </c>
      <c r="L274">
        <f>HYPERLINK("http://voz.vn", "http://voz.vn")</f>
        <v/>
      </c>
      <c r="M274" t="inlineStr">
        <is>
          <t>Diễn đàn</t>
        </is>
      </c>
      <c r="N274" t="n">
        <v>0</v>
      </c>
      <c r="O274" t="n">
        <v>0</v>
      </c>
      <c r="P274" t="n">
        <v>0</v>
      </c>
      <c r="Q274" t="inlineStr">
        <is>
          <t>Hoa_Vi</t>
        </is>
      </c>
      <c r="R274" t="inlineStr"/>
    </row>
    <row r="275" ht="21" customHeight="1" s="6">
      <c r="A275" t="n">
        <v>273</v>
      </c>
      <c r="B275" t="inlineStr">
        <is>
          <t>2021-01-15</t>
        </is>
      </c>
      <c r="C275" t="inlineStr">
        <is>
          <t>08:57</t>
        </is>
      </c>
      <c r="D275" t="inlineStr">
        <is>
          <t>Triều Tiên phô diễn tên lửa đạn đạo  mạnh nhất thế giới</t>
        </is>
      </c>
      <c r="E275">
        <f>HYPERLINK("http://voz.vn/posts/6608078#post6608078", "http://voz.vn/posts/6608078#post6608078")</f>
        <v/>
      </c>
      <c r="F275" t="inlineStr">
        <is>
          <t>Sơn lại cái đầu tên lửa như mới lột bao quy đầu thế .
.
Sent from HUAWEI P40 via nextVOZ</t>
        </is>
      </c>
      <c r="G275" t="inlineStr">
        <is>
          <t>Trung tính</t>
        </is>
      </c>
      <c r="H275" t="n">
        <v>0</v>
      </c>
      <c r="I275" t="n">
        <v>0</v>
      </c>
      <c r="J275" t="n">
        <v>0</v>
      </c>
      <c r="K275" t="inlineStr">
        <is>
          <t>voz.vn</t>
        </is>
      </c>
      <c r="L275">
        <f>HYPERLINK("http://voz.vn", "http://voz.vn")</f>
        <v/>
      </c>
      <c r="M275" t="inlineStr">
        <is>
          <t>Diễn đàn</t>
        </is>
      </c>
      <c r="N275" t="n">
        <v>0</v>
      </c>
      <c r="O275" t="n">
        <v>0</v>
      </c>
      <c r="P275" t="n">
        <v>0</v>
      </c>
      <c r="Q275" t="inlineStr"/>
      <c r="R275" t="inlineStr"/>
    </row>
    <row r="276" ht="21" customHeight="1" s="6">
      <c r="A276" t="n">
        <v>274</v>
      </c>
      <c r="B276" t="inlineStr">
        <is>
          <t>2021-01-15</t>
        </is>
      </c>
      <c r="C276" t="inlineStr">
        <is>
          <t>08:48</t>
        </is>
      </c>
      <c r="D276" t="inlineStr">
        <is>
          <t>Công chúa Huawei  gia nhập giới giải trí</t>
        </is>
      </c>
      <c r="E276">
        <f>HYPERLINK("http://voz.vn/posts/6607907#post6607907", "http://voz.vn/posts/6607907#post6607907")</f>
        <v/>
      </c>
      <c r="F276" t="inlineStr">
        <is>
          <t>Em này mà lấy thằng con lão Hà Hồng Sân thì vui nhỉ. 1 bên bảo bố em kết hôn 3 lần rồi, 1 bên trả lời ăn thua gì, bố anh còn 4 vợ cơ.
.
À mà nhà lão Nhậm điều hành Huawei mà toàn thấy dùng Apple nhỉ</t>
        </is>
      </c>
      <c r="G276" t="inlineStr">
        <is>
          <t>Trung tính</t>
        </is>
      </c>
      <c r="H276" t="n">
        <v>0</v>
      </c>
      <c r="I276" t="n">
        <v>0</v>
      </c>
      <c r="J276" t="n">
        <v>0</v>
      </c>
      <c r="K276" t="inlineStr">
        <is>
          <t>voz.vn</t>
        </is>
      </c>
      <c r="L276">
        <f>HYPERLINK("http://voz.vn", "http://voz.vn")</f>
        <v/>
      </c>
      <c r="M276" t="inlineStr">
        <is>
          <t>Diễn đàn</t>
        </is>
      </c>
      <c r="N276" t="n">
        <v>0</v>
      </c>
      <c r="O276" t="n">
        <v>0</v>
      </c>
      <c r="P276" t="n">
        <v>0</v>
      </c>
      <c r="Q276" t="inlineStr">
        <is>
          <t>Hà_Hồng_Sân , Apple , Huawei</t>
        </is>
      </c>
      <c r="R276" t="inlineStr"/>
    </row>
    <row r="277" ht="21" customHeight="1" s="6">
      <c r="A277" t="n">
        <v>275</v>
      </c>
      <c r="B277" t="inlineStr">
        <is>
          <t>2021-01-15</t>
        </is>
      </c>
      <c r="C277" t="inlineStr">
        <is>
          <t>08:35</t>
        </is>
      </c>
      <c r="D277" t="inlineStr">
        <is>
          <t>Ninh Khong</t>
        </is>
      </c>
      <c r="E277">
        <f>HYPERLINK("http://www.facebook.com/3761382360567512", "http://www.facebook.com/3761382360567512")</f>
        <v/>
      </c>
      <c r="F277" t="inlineStr">
        <is>
          <t>Ninh Khong &gt; ‎Điện Năng Lượng Mặt Trời Việt Nam (Sold)sContact SellerHàng sẵn kho quận 9 °Inverter : Sungrow 50cx, 33cx Huawei 60KTL, 17KTL, 8KTL, 5KTL. A/c nào cần À Nhô e nhé. 0585.68.0434</t>
        </is>
      </c>
      <c r="G277" t="inlineStr">
        <is>
          <t>Trung tính</t>
        </is>
      </c>
      <c r="H277" t="n">
        <v>0</v>
      </c>
      <c r="I277" t="n">
        <v>0</v>
      </c>
      <c r="J277" t="n">
        <v>0</v>
      </c>
      <c r="K277" t="inlineStr">
        <is>
          <t>facebook.com</t>
        </is>
      </c>
      <c r="L277">
        <f>HYPERLINK("http://www.facebook.com/100000061791551", "http://www.facebook.com/100000061791551")</f>
        <v/>
      </c>
      <c r="M277" t="inlineStr">
        <is>
          <t>Bài đăng nhóm</t>
        </is>
      </c>
      <c r="N277" t="n">
        <v>0</v>
      </c>
      <c r="O277" t="n">
        <v>0</v>
      </c>
      <c r="P277" t="n">
        <v>0</v>
      </c>
      <c r="Q277" t="inlineStr">
        <is>
          <t>Ninh_Khong , Sold)sContact_SellerHàng , Năng_Lượng_Mặt_Trời_Việt_Nam</t>
        </is>
      </c>
      <c r="R277" t="inlineStr"/>
    </row>
    <row r="278" ht="21" customHeight="1" s="6">
      <c r="A278" t="n">
        <v>276</v>
      </c>
      <c r="B278" t="inlineStr">
        <is>
          <t>2021-01-15</t>
        </is>
      </c>
      <c r="C278" t="inlineStr">
        <is>
          <t>08:34</t>
        </is>
      </c>
      <c r="D278" t="inlineStr">
        <is>
          <t>Bộ Quốc phòng Mỹ đưa Xiaomi và 8 công ty Trung Quốc vào  sổ đen</t>
        </is>
      </c>
      <c r="E278">
        <f>HYPERLINK("http://voz.vn/posts/6607617#post6607617", "http://voz.vn/posts/6607617#post6607617")</f>
        <v/>
      </c>
      <c r="F278" t="inlineStr">
        <is>
          <t>đánh Huawei xài Xiaomi, đánh Xiaomi xài Nokia, đánh Nokia xài Vsmart, đánh Vsmart thì mình mua Bphone...mà Bphone thì bảo đảm không bao giờ bị đánh</t>
        </is>
      </c>
      <c r="G278" t="inlineStr">
        <is>
          <t>Tiêu cực</t>
        </is>
      </c>
      <c r="H278" t="n">
        <v>0</v>
      </c>
      <c r="I278" t="n">
        <v>0</v>
      </c>
      <c r="J278" t="n">
        <v>0</v>
      </c>
      <c r="K278" t="inlineStr">
        <is>
          <t>voz.vn</t>
        </is>
      </c>
      <c r="L278">
        <f>HYPERLINK("http://voz.vn", "http://voz.vn")</f>
        <v/>
      </c>
      <c r="M278" t="inlineStr">
        <is>
          <t>Diễn đàn</t>
        </is>
      </c>
      <c r="N278" t="n">
        <v>0</v>
      </c>
      <c r="O278" t="n">
        <v>0</v>
      </c>
      <c r="P278" t="n">
        <v>0</v>
      </c>
      <c r="Q278" t="inlineStr">
        <is>
          <t>Bphone...mà_Bphone , Nokia , Huawei , Vsmart , Xiaomi</t>
        </is>
      </c>
      <c r="R278" t="inlineStr"/>
    </row>
    <row r="279" ht="21" customHeight="1" s="6">
      <c r="A279" t="n">
        <v>277</v>
      </c>
      <c r="B279" t="inlineStr">
        <is>
          <t>2021-01-15</t>
        </is>
      </c>
      <c r="C279" t="inlineStr">
        <is>
          <t>08:33</t>
        </is>
      </c>
      <c r="D279" t="inlineStr">
        <is>
          <t>Bộ Quốc phòng Mỹ đưa Xiaomi và 8 công ty Trung Quốc vào  sổ đen</t>
        </is>
      </c>
      <c r="E279">
        <f>HYPERLINK("http://voz.vn/posts/6607596#post6607596", "http://voz.vn/posts/6607596#post6607596")</f>
        <v/>
      </c>
      <c r="F279" t="inlineStr">
        <is>
          <t>Xiaomeme mới ngày nào còn troll Huawei k có Google Services, giờ chắc cũng đang đóng bỉm</t>
        </is>
      </c>
      <c r="G279" t="inlineStr">
        <is>
          <t>Tích cực</t>
        </is>
      </c>
      <c r="H279" t="n">
        <v>0</v>
      </c>
      <c r="I279" t="n">
        <v>0</v>
      </c>
      <c r="J279" t="n">
        <v>0</v>
      </c>
      <c r="K279" t="inlineStr">
        <is>
          <t>voz.vn</t>
        </is>
      </c>
      <c r="L279">
        <f>HYPERLINK("http://voz.vn", "http://voz.vn")</f>
        <v/>
      </c>
      <c r="M279" t="inlineStr">
        <is>
          <t>Diễn đàn</t>
        </is>
      </c>
      <c r="N279" t="n">
        <v>0</v>
      </c>
      <c r="O279" t="n">
        <v>0</v>
      </c>
      <c r="P279" t="n">
        <v>0</v>
      </c>
      <c r="Q279" t="inlineStr">
        <is>
          <t>Google_Services , Xiaomeme , Huawei</t>
        </is>
      </c>
      <c r="R279" t="inlineStr"/>
    </row>
    <row r="280" ht="21" customHeight="1" s="6">
      <c r="A280" t="n">
        <v>278</v>
      </c>
      <c r="B280" t="inlineStr">
        <is>
          <t>2021-01-15</t>
        </is>
      </c>
      <c r="C280" t="inlineStr">
        <is>
          <t>08:07</t>
        </is>
      </c>
      <c r="D280" t="inlineStr">
        <is>
          <t>Năm 2020: Mặc đại dịch COVID và thương chiến, Xuất nhập khẩu của Trung Quốc đạt mức cao kỷ lục gần 5000 tỉ USD, quy mô lớn gấp 10 lần Ấn Độ</t>
        </is>
      </c>
      <c r="E280">
        <f>HYPERLINK("http://voz.vn/posts/6607202#post6607202", "http://voz.vn/posts/6607202#post6607202")</f>
        <v/>
      </c>
      <c r="F280" t="inlineStr">
        <is>
          <t>1 nút giao thông bên TQ - ở Trùng Khánh. Xem để biết và đừng lôi Ấn, Vịt,...vào nữa. Giao thông vậy nó mới push nền kinh tế, giao thương.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is>
      </c>
      <c r="G280" t="inlineStr">
        <is>
          <t>Trung tính</t>
        </is>
      </c>
      <c r="H280" t="n">
        <v>0</v>
      </c>
      <c r="I280" t="n">
        <v>0</v>
      </c>
      <c r="J280" t="n">
        <v>0</v>
      </c>
      <c r="K280" t="inlineStr">
        <is>
          <t>voz.vn</t>
        </is>
      </c>
      <c r="L280">
        <f>HYPERLINK("http://voz.vn", "http://voz.vn")</f>
        <v/>
      </c>
      <c r="M280" t="inlineStr">
        <is>
          <t>Diễn đàn</t>
        </is>
      </c>
      <c r="N280" t="n">
        <v>0</v>
      </c>
      <c r="O280" t="n">
        <v>0</v>
      </c>
      <c r="P280" t="n">
        <v>0</v>
      </c>
      <c r="Q280" t="inlineStr">
        <is>
          <t>Ấn , Trùng_Khánh , TQ</t>
        </is>
      </c>
      <c r="R280" t="inlineStr"/>
    </row>
    <row r="281" ht="21" customHeight="1" s="6">
      <c r="A281" t="n">
        <v>279</v>
      </c>
      <c r="B281" t="inlineStr">
        <is>
          <t>2021-01-15</t>
        </is>
      </c>
      <c r="C281" t="inlineStr">
        <is>
          <t>07:41</t>
        </is>
      </c>
      <c r="D281" t="inlineStr">
        <is>
          <t>Tán gái là phải lạnh lùng à các thím</t>
        </is>
      </c>
      <c r="E281">
        <f>HYPERLINK("http://voz.vn/posts/6606973#post6606973", "http://voz.vn/posts/6606973#post6606973")</f>
        <v/>
      </c>
      <c r="F281" t="inlineStr">
        <is>
          <t>amenominakanushi1986 said:.
			.
		.
	.
	.
		.
		.
			Quan trọng nó đẹp hay ko chứ xấu thì mốc mỏ chứ rìa với riếc .
.
Sent from HUAWEI EVR-AL00 via nextVOZ.
		.
		Click to expand...
	.
: mấy bạn lanh lợi thì không cần quá xinh đâu, họ tự có sức hút của riêng họ. Thông minh cũng là một loại quyến rũ</t>
        </is>
      </c>
      <c r="G281" t="inlineStr">
        <is>
          <t>Trung tính</t>
        </is>
      </c>
      <c r="H281" t="n">
        <v>0</v>
      </c>
      <c r="I281" t="n">
        <v>0</v>
      </c>
      <c r="J281" t="n">
        <v>0</v>
      </c>
      <c r="K281" t="inlineStr">
        <is>
          <t>voz.vn</t>
        </is>
      </c>
      <c r="L281">
        <f>HYPERLINK("http://voz.vn", "http://voz.vn")</f>
        <v/>
      </c>
      <c r="M281" t="inlineStr">
        <is>
          <t>Diễn đàn</t>
        </is>
      </c>
      <c r="N281" t="n">
        <v>0</v>
      </c>
      <c r="O281" t="n">
        <v>0</v>
      </c>
      <c r="P281" t="n">
        <v>0</v>
      </c>
      <c r="Q281" t="inlineStr"/>
      <c r="R281" t="inlineStr"/>
    </row>
    <row r="282" ht="21" customHeight="1" s="6">
      <c r="A282" t="n">
        <v>280</v>
      </c>
      <c r="B282" t="inlineStr">
        <is>
          <t>2021-01-15</t>
        </is>
      </c>
      <c r="C282" t="inlineStr">
        <is>
          <t>07:40</t>
        </is>
      </c>
      <c r="D282" t="inlineStr">
        <is>
          <t>Năm 2020: Mặc đại dịch COVID và thương chiến, Xuất nhập khẩu của Trung Quốc đạt mức cao kỷ lục gần 5000 tỉ USD, quy mô lớn gấp 10 lần Ấn Độ</t>
        </is>
      </c>
      <c r="E282">
        <f>HYPERLINK("http://voz.vn/posts/6606964#post6606964", "http://voz.vn/posts/6606964#post6606964")</f>
        <v/>
      </c>
      <c r="F282" t="inlineStr">
        <is>
          <t>T nhớ năm 2019, cái topic Trung Ấn. Mấy vozer aura sao mà giờ Ấn nó ra thế này.
.
.
Sent from HUAWEI YAL-L21 using vozFApp</t>
        </is>
      </c>
      <c r="G282" t="inlineStr">
        <is>
          <t>Trung tính</t>
        </is>
      </c>
      <c r="H282" t="n">
        <v>0</v>
      </c>
      <c r="I282" t="n">
        <v>0</v>
      </c>
      <c r="J282" t="n">
        <v>0</v>
      </c>
      <c r="K282" t="inlineStr">
        <is>
          <t>voz.vn</t>
        </is>
      </c>
      <c r="L282">
        <f>HYPERLINK("http://voz.vn", "http://voz.vn")</f>
        <v/>
      </c>
      <c r="M282" t="inlineStr">
        <is>
          <t>Diễn đàn</t>
        </is>
      </c>
      <c r="N282" t="n">
        <v>0</v>
      </c>
      <c r="O282" t="n">
        <v>0</v>
      </c>
      <c r="P282" t="n">
        <v>0</v>
      </c>
      <c r="Q282" t="inlineStr">
        <is>
          <t>Trung_Ấn , Ấn</t>
        </is>
      </c>
      <c r="R282" t="inlineStr"/>
    </row>
    <row r="283" ht="21" customHeight="1" s="6">
      <c r="A283" t="n">
        <v>281</v>
      </c>
      <c r="B283" t="inlineStr">
        <is>
          <t>2021-01-15</t>
        </is>
      </c>
      <c r="C283" t="inlineStr">
        <is>
          <t>07:38</t>
        </is>
      </c>
      <c r="D283" t="inlineStr">
        <is>
          <t>Tán gái là phải lạnh lùng à các thím</t>
        </is>
      </c>
      <c r="E283">
        <f>HYPERLINK("http://voz.vn/posts/6606948#post6606948", "http://voz.vn/posts/6606948#post6606948")</f>
        <v/>
      </c>
      <c r="F283" t="inlineStr">
        <is>
          <t>leadmoon09 said:.
			.
		.
	.
	.
		.
		.
			Mấy bạn bình thường thì được, chứ gặp mấy bạn lanh ý thì biết thừa cái kiểu mèo vờn chuột này rồi, cho ra rìa ngay gớm thiếu gì trai quỳ dưới chân mấy mẻ :.
		.
		Click to expand...
	.
Quan trọng nó đẹp hay ko chứ xấu thì mốc mỏ chứ rìa với riếc .
.
Sent from HUAWEI EVR-AL00 via nextVOZ</t>
        </is>
      </c>
      <c r="G283" t="inlineStr">
        <is>
          <t>Trung tính</t>
        </is>
      </c>
      <c r="H283" t="n">
        <v>0</v>
      </c>
      <c r="I283" t="n">
        <v>0</v>
      </c>
      <c r="J283" t="n">
        <v>0</v>
      </c>
      <c r="K283" t="inlineStr">
        <is>
          <t>voz.vn</t>
        </is>
      </c>
      <c r="L283">
        <f>HYPERLINK("http://voz.vn", "http://voz.vn")</f>
        <v/>
      </c>
      <c r="M283" t="inlineStr">
        <is>
          <t>Diễn đàn</t>
        </is>
      </c>
      <c r="N283" t="n">
        <v>0</v>
      </c>
      <c r="O283" t="n">
        <v>0</v>
      </c>
      <c r="P283" t="n">
        <v>0</v>
      </c>
      <c r="Q283" t="inlineStr"/>
      <c r="R283" t="inlineStr"/>
    </row>
    <row r="284" ht="21" customHeight="1" s="6">
      <c r="A284" t="n">
        <v>282</v>
      </c>
      <c r="B284" t="inlineStr">
        <is>
          <t>2021-01-15</t>
        </is>
      </c>
      <c r="C284" t="inlineStr">
        <is>
          <t>07:35</t>
        </is>
      </c>
      <c r="D284" t="inlineStr">
        <is>
          <t>Công chúa Huawei  gia nhập giới giải trí</t>
        </is>
      </c>
      <c r="E284">
        <f>HYPERLINK("http://voz.vn/posts/6606919#post6606919", "http://voz.vn/posts/6606919#post6606919")</f>
        <v/>
      </c>
      <c r="F284" t="inlineStr">
        <is>
          <t>daidam07. said:.
			.
		.
	.
	.
		.
		.
			Giá trị Huawei tầm 65k tỉ$. Để so sánh Viettel 5,8 tỉ. Nếu tính đơn giản thì nó hơn 1000 công ty như Viettel.
.
		.
		Click to expand...
	.
.
65 nghìn tỉ đô ?????????????</t>
        </is>
      </c>
      <c r="G284" t="inlineStr">
        <is>
          <t>Trung tính</t>
        </is>
      </c>
      <c r="H284" t="n">
        <v>0</v>
      </c>
      <c r="I284" t="n">
        <v>0</v>
      </c>
      <c r="J284" t="n">
        <v>0</v>
      </c>
      <c r="K284" t="inlineStr">
        <is>
          <t>voz.vn</t>
        </is>
      </c>
      <c r="L284">
        <f>HYPERLINK("http://voz.vn", "http://voz.vn")</f>
        <v/>
      </c>
      <c r="M284" t="inlineStr">
        <is>
          <t>Diễn đàn</t>
        </is>
      </c>
      <c r="N284" t="n">
        <v>0</v>
      </c>
      <c r="O284" t="n">
        <v>0</v>
      </c>
      <c r="P284" t="n">
        <v>0</v>
      </c>
      <c r="Q284" t="inlineStr">
        <is>
          <t>Viettel , Huawei</t>
        </is>
      </c>
      <c r="R284" t="inlineStr"/>
    </row>
    <row r="285" ht="21" customHeight="1" s="6">
      <c r="A285" t="n">
        <v>283</v>
      </c>
      <c r="B285" t="inlineStr">
        <is>
          <t>2021-01-15</t>
        </is>
      </c>
      <c r="C285" t="inlineStr">
        <is>
          <t>07:34</t>
        </is>
      </c>
      <c r="D285" t="inlineStr">
        <is>
          <t>Tranh cãi MV  Đi về nhà  của Đen Vâu và JustaTee không xứng đáng giành giải Cống Hiến vì là sản phẩm PR thương hiệu?</t>
        </is>
      </c>
      <c r="E285">
        <f>HYPERLINK("http://voz.vn/posts/6606914#post6606914", "http://voz.vn/posts/6606914#post6606914")</f>
        <v/>
      </c>
      <c r="F285" t="inlineStr">
        <is>
          <t>Toàn nhạc rác mà bình vs chả chọn.
.
.
Sent from HUAWEI YAL-L21 using vozFApp</t>
        </is>
      </c>
      <c r="G285" t="inlineStr">
        <is>
          <t>Trung tính</t>
        </is>
      </c>
      <c r="H285" t="n">
        <v>0</v>
      </c>
      <c r="I285" t="n">
        <v>0</v>
      </c>
      <c r="J285" t="n">
        <v>0</v>
      </c>
      <c r="K285" t="inlineStr">
        <is>
          <t>voz.vn</t>
        </is>
      </c>
      <c r="L285">
        <f>HYPERLINK("http://voz.vn", "http://voz.vn")</f>
        <v/>
      </c>
      <c r="M285" t="inlineStr">
        <is>
          <t>Diễn đàn</t>
        </is>
      </c>
      <c r="N285" t="n">
        <v>0</v>
      </c>
      <c r="O285" t="n">
        <v>0</v>
      </c>
      <c r="P285" t="n">
        <v>0</v>
      </c>
      <c r="Q285" t="inlineStr"/>
      <c r="R285" t="inlineStr"/>
    </row>
    <row r="286" ht="21" customHeight="1" s="6">
      <c r="A286" t="n">
        <v>284</v>
      </c>
      <c r="B286" t="inlineStr">
        <is>
          <t>2021-01-15</t>
        </is>
      </c>
      <c r="C286" t="inlineStr">
        <is>
          <t>07:14</t>
        </is>
      </c>
      <c r="D286" t="inlineStr">
        <is>
          <t>Nguyễn Thị Thùy Trang</t>
        </is>
      </c>
      <c r="E286">
        <f>HYPERLINK("http://www.facebook.com/2785419731675480", "http://www.facebook.com/2785419731675480")</f>
        <v/>
      </c>
      <c r="F286" t="inlineStr">
        <is>
          <t>Nguyễn Thị Thùy Trang &gt; ‎mua bán thanh lý tất cả điện thoại phụ kiện mới và cũ (Sold)Bán nhanh huawei y7pro 2018₫130,000Ho Chi Minh City, VietnamMáy 3/32 mọi chức năng đều ok. Không lỗi. Kèm cáp sạc  E ở Hóc Môn. Ship tận tay trong tphcm. Test máy giao tiền.  Giá muốn bán 1tr300k . còn fix nếu lên tận nơi Không trầy xước</t>
        </is>
      </c>
      <c r="G286" t="inlineStr">
        <is>
          <t>Trung tính</t>
        </is>
      </c>
      <c r="H286" t="n">
        <v>0</v>
      </c>
      <c r="I286" t="n">
        <v>0</v>
      </c>
      <c r="J286" t="n">
        <v>0</v>
      </c>
      <c r="K286" t="inlineStr">
        <is>
          <t>facebook.com</t>
        </is>
      </c>
      <c r="L286">
        <f>HYPERLINK("http://www.facebook.com/100021002301140", "http://www.facebook.com/100021002301140")</f>
        <v/>
      </c>
      <c r="M286" t="inlineStr">
        <is>
          <t>Bài đăng nhóm</t>
        </is>
      </c>
      <c r="N286" t="n">
        <v>0</v>
      </c>
      <c r="O286" t="n">
        <v>0</v>
      </c>
      <c r="P286" t="n">
        <v>0</v>
      </c>
      <c r="Q286" t="inlineStr">
        <is>
          <t>Chi_Minh_City , VietnamMáy , Nguyễn_Thị_Thùy_Trang , Hóc_Môn</t>
        </is>
      </c>
      <c r="R286" t="inlineStr"/>
    </row>
    <row r="287" ht="21" customHeight="1" s="6">
      <c r="A287" t="n">
        <v>285</v>
      </c>
      <c r="B287" t="inlineStr">
        <is>
          <t>2021-01-15</t>
        </is>
      </c>
      <c r="C287" t="inlineStr">
        <is>
          <t>06:59</t>
        </is>
      </c>
      <c r="D287" t="inlineStr">
        <is>
          <t>Tìm hiểu nhân số học</t>
        </is>
      </c>
      <c r="E287">
        <f>HYPERLINK("http://voz.vn/posts/6606724#post6606724", "http://voz.vn/posts/6606724#post6606724")</f>
        <v/>
      </c>
      <c r="F287" t="inlineStr">
        <is>
          <t>Bác xem hộ mình: 30/8/1989 dương lịch. Cảm ơn bác nhé! .
.
Sent from HUAWEI INE-LX2 via nextVOZ</t>
        </is>
      </c>
      <c r="G287" t="inlineStr">
        <is>
          <t>Trung tính</t>
        </is>
      </c>
      <c r="H287" t="n">
        <v>0</v>
      </c>
      <c r="I287" t="n">
        <v>0</v>
      </c>
      <c r="J287" t="n">
        <v>0</v>
      </c>
      <c r="K287" t="inlineStr">
        <is>
          <t>voz.vn</t>
        </is>
      </c>
      <c r="L287">
        <f>HYPERLINK("http://voz.vn", "http://voz.vn")</f>
        <v/>
      </c>
      <c r="M287" t="inlineStr">
        <is>
          <t>Diễn đàn</t>
        </is>
      </c>
      <c r="N287" t="n">
        <v>0</v>
      </c>
      <c r="O287" t="n">
        <v>0</v>
      </c>
      <c r="P287" t="n">
        <v>0</v>
      </c>
      <c r="Q287" t="inlineStr"/>
      <c r="R287" t="inlineStr"/>
    </row>
    <row r="288" ht="21" customHeight="1" s="6">
      <c r="A288" t="n">
        <v>286</v>
      </c>
      <c r="B288" t="inlineStr">
        <is>
          <t>2021-01-15</t>
        </is>
      </c>
      <c r="C288" t="inlineStr">
        <is>
          <t>01:32</t>
        </is>
      </c>
      <c r="D288" t="inlineStr">
        <is>
          <t>Công chúa Huawei  gia nhập giới giải trí</t>
        </is>
      </c>
      <c r="E288">
        <f>HYPERLINK("http://voz.vn/posts/6606126#post6606126", "http://voz.vn/posts/6606126#post6606126")</f>
        <v/>
      </c>
      <c r="F288" t="inlineStr">
        <is>
          <t>daidam07. said:.
			.
		.
	.
	.
		.
		.
			Giá trị Huawei tầm 65k tỉ$. Để so sánh Viettel 5,8 tỉ. Nếu tính đơn giản thì nó hơn 1000 công ty như Viettel.
.
		.
		Click to expand...
	.
.
Vãi cả 65k tỉ $.  Tưởng nhìn nhầm phải dụi mắt mấy lần.
.
Gửi từ Samsung SM-J810Y bằng vozFApp</t>
        </is>
      </c>
      <c r="G288" t="inlineStr">
        <is>
          <t>Trung tính</t>
        </is>
      </c>
      <c r="H288" t="n">
        <v>0</v>
      </c>
      <c r="I288" t="n">
        <v>0</v>
      </c>
      <c r="J288" t="n">
        <v>0</v>
      </c>
      <c r="K288" t="inlineStr">
        <is>
          <t>voz.vn</t>
        </is>
      </c>
      <c r="L288">
        <f>HYPERLINK("http://voz.vn", "http://voz.vn")</f>
        <v/>
      </c>
      <c r="M288" t="inlineStr">
        <is>
          <t>Diễn đàn</t>
        </is>
      </c>
      <c r="N288" t="n">
        <v>0</v>
      </c>
      <c r="O288" t="n">
        <v>0</v>
      </c>
      <c r="P288" t="n">
        <v>0</v>
      </c>
      <c r="Q288" t="inlineStr">
        <is>
          <t>Huawei , Viettel , Samsung_SM-J810Y</t>
        </is>
      </c>
      <c r="R288" t="inlineStr"/>
    </row>
    <row r="289" ht="21" customHeight="1" s="6">
      <c r="A289" t="n">
        <v>287</v>
      </c>
      <c r="B289" t="inlineStr">
        <is>
          <t>2021-01-15</t>
        </is>
      </c>
      <c r="C289" t="inlineStr">
        <is>
          <t>01:32</t>
        </is>
      </c>
      <c r="D289" t="inlineStr">
        <is>
          <t>Công chúa Huawei  gia nhập giới giải trí</t>
        </is>
      </c>
      <c r="E289">
        <f>HYPERLINK("http://voz.vn/posts/6606123#post6606123", "http://voz.vn/posts/6606123#post6606123")</f>
        <v/>
      </c>
      <c r="F289" t="inlineStr">
        <is>
          <t>daidam07. said:.
			.
		.
	.
	.
		.
		.
			Giá trị Huawei tầm 65k tỉ$. Để so sánh Viettel 5,8 tỉ. Nếu tính đơn giản thì nó hơn 1000 công ty như Viettel.
.
		.
		Click to expand...
	.
11 công ti thôi tính kiểu gì ra 1000 vậy, đúng là đồ vOzer</t>
        </is>
      </c>
      <c r="G289" t="inlineStr">
        <is>
          <t>Trung tính</t>
        </is>
      </c>
      <c r="H289" t="n">
        <v>0</v>
      </c>
      <c r="I289" t="n">
        <v>0</v>
      </c>
      <c r="J289" t="n">
        <v>0</v>
      </c>
      <c r="K289" t="inlineStr">
        <is>
          <t>voz.vn</t>
        </is>
      </c>
      <c r="L289">
        <f>HYPERLINK("http://voz.vn", "http://voz.vn")</f>
        <v/>
      </c>
      <c r="M289" t="inlineStr">
        <is>
          <t>Diễn đàn</t>
        </is>
      </c>
      <c r="N289" t="n">
        <v>0</v>
      </c>
      <c r="O289" t="n">
        <v>0</v>
      </c>
      <c r="P289" t="n">
        <v>0</v>
      </c>
      <c r="Q289" t="inlineStr">
        <is>
          <t>Viettel , Huawei</t>
        </is>
      </c>
      <c r="R289" t="inlineStr"/>
    </row>
    <row r="290" ht="21" customHeight="1" s="6">
      <c r="A290" t="n">
        <v>288</v>
      </c>
      <c r="B290" t="inlineStr">
        <is>
          <t>2021-01-15</t>
        </is>
      </c>
      <c r="C290" t="inlineStr">
        <is>
          <t>01:22</t>
        </is>
      </c>
      <c r="D290" t="inlineStr">
        <is>
          <t>Công chúa Huawei  gia nhập giới giải trí</t>
        </is>
      </c>
      <c r="E290">
        <f>HYPERLINK("http://voz.vn/posts/6606076#post6606076", "http://voz.vn/posts/6606076#post6606076")</f>
        <v/>
      </c>
      <c r="F290" t="inlineStr">
        <is>
          <t>obama_style said:.
			.
		.
	.
	.
		.
		.
			Giá trị Huawei tầm 117 tỉ Usd thôi!.
		.
		Click to expand...
	.
117 tỉ thì ít hơn cá nhân Bill Gates à?</t>
        </is>
      </c>
      <c r="G290" t="inlineStr">
        <is>
          <t>Trung tính</t>
        </is>
      </c>
      <c r="H290" t="n">
        <v>0</v>
      </c>
      <c r="I290" t="n">
        <v>0</v>
      </c>
      <c r="J290" t="n">
        <v>0</v>
      </c>
      <c r="K290" t="inlineStr">
        <is>
          <t>voz.vn</t>
        </is>
      </c>
      <c r="L290">
        <f>HYPERLINK("http://voz.vn", "http://voz.vn")</f>
        <v/>
      </c>
      <c r="M290" t="inlineStr">
        <is>
          <t>Diễn đàn</t>
        </is>
      </c>
      <c r="N290" t="n">
        <v>0</v>
      </c>
      <c r="O290" t="n">
        <v>0</v>
      </c>
      <c r="P290" t="n">
        <v>0</v>
      </c>
      <c r="Q290" t="inlineStr">
        <is>
          <t>Huawei , Bill_Gates</t>
        </is>
      </c>
      <c r="R290" t="inlineStr"/>
    </row>
    <row r="291" ht="21" customHeight="1" s="6">
      <c r="A291" t="n">
        <v>289</v>
      </c>
      <c r="B291" t="inlineStr">
        <is>
          <t>2021-01-15</t>
        </is>
      </c>
      <c r="C291" t="inlineStr">
        <is>
          <t>01:16</t>
        </is>
      </c>
      <c r="D291" t="inlineStr">
        <is>
          <t>Công chúa Huawei  gia nhập giới giải trí</t>
        </is>
      </c>
      <c r="E291">
        <f>HYPERLINK("http://voz.vn/posts/6606054#post6606054", "http://voz.vn/posts/6606054#post6606054")</f>
        <v/>
      </c>
      <c r="F291" t="inlineStr">
        <is>
          <t>Giá trị Huawei tầm 117 tỉ Usd thôi!</t>
        </is>
      </c>
      <c r="G291" t="inlineStr">
        <is>
          <t>Tích cực</t>
        </is>
      </c>
      <c r="H291" t="n">
        <v>0</v>
      </c>
      <c r="I291" t="n">
        <v>0</v>
      </c>
      <c r="J291" t="n">
        <v>0</v>
      </c>
      <c r="K291" t="inlineStr">
        <is>
          <t>voz.vn</t>
        </is>
      </c>
      <c r="L291">
        <f>HYPERLINK("http://voz.vn", "http://voz.vn")</f>
        <v/>
      </c>
      <c r="M291" t="inlineStr">
        <is>
          <t>Diễn đàn</t>
        </is>
      </c>
      <c r="N291" t="n">
        <v>0</v>
      </c>
      <c r="O291" t="n">
        <v>0</v>
      </c>
      <c r="P291" t="n">
        <v>0</v>
      </c>
      <c r="Q291" t="inlineStr">
        <is>
          <t>Huawei</t>
        </is>
      </c>
      <c r="R291" t="inlineStr"/>
    </row>
    <row r="292" ht="21" customHeight="1" s="6">
      <c r="A292" t="n">
        <v>290</v>
      </c>
      <c r="B292" t="inlineStr">
        <is>
          <t>2021-01-15</t>
        </is>
      </c>
      <c r="C292" t="inlineStr">
        <is>
          <t>00:53</t>
        </is>
      </c>
      <c r="D292" t="inlineStr">
        <is>
          <t>Công chúa Huawei  gia nhập giới giải trí</t>
        </is>
      </c>
      <c r="E292">
        <f>HYPERLINK("http://voz.vn/posts/6605938#post6605938", "http://voz.vn/posts/6605938#post6605938")</f>
        <v/>
      </c>
      <c r="F292" t="inlineStr">
        <is>
          <t>daidam07. said:.
			.
		.
	.
	.
		.
		.
			Giá trị Huawei tầm 65k tỉ$. Để so sánh Viettel 5,8 tỉ. Nếu tính đơn giản thì nó hơn 1000 công ty như Viettel.
.
		.
		Click to expand...
	.
Đến Apple gần đây mới đạt giá trị hơn 2000k tỉ $ Huawei có cc đc 65k tỉ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292" t="inlineStr">
        <is>
          <t>Trung tính</t>
        </is>
      </c>
      <c r="H292" t="n">
        <v>0</v>
      </c>
      <c r="I292" t="n">
        <v>0</v>
      </c>
      <c r="J292" t="n">
        <v>0</v>
      </c>
      <c r="K292" t="inlineStr">
        <is>
          <t>voz.vn</t>
        </is>
      </c>
      <c r="L292">
        <f>HYPERLINK("http://voz.vn", "http://voz.vn")</f>
        <v/>
      </c>
      <c r="M292" t="inlineStr">
        <is>
          <t>Diễn đàn</t>
        </is>
      </c>
      <c r="N292" t="n">
        <v>0</v>
      </c>
      <c r="O292" t="n">
        <v>0</v>
      </c>
      <c r="P292" t="n">
        <v>0</v>
      </c>
      <c r="Q292" t="inlineStr">
        <is>
          <t>Huawei , Viettel</t>
        </is>
      </c>
      <c r="R292" t="inlineStr"/>
    </row>
    <row r="293" ht="21" customHeight="1" s="6">
      <c r="A293" t="n">
        <v>291</v>
      </c>
      <c r="B293" t="inlineStr">
        <is>
          <t>2021-01-15</t>
        </is>
      </c>
      <c r="C293" t="inlineStr">
        <is>
          <t>00:48</t>
        </is>
      </c>
      <c r="D293" t="inlineStr">
        <is>
          <t>Công chúa Huawei  gia nhập giới giải trí</t>
        </is>
      </c>
      <c r="E293">
        <f>HYPERLINK("http://voz.vn/posts/6605914#post6605914", "http://voz.vn/posts/6605914#post6605914")</f>
        <v/>
      </c>
      <c r="F293" t="inlineStr">
        <is>
          <t>daidam07. said:.
			.
		.
	.
	.
		.
		.
			Giá trị Huawei tầm 65k tỉ$. Để so sánh Viettel 5,8 tỉ. Nếu tính đơn giản thì nó hơn 1000 công ty như Viettel.
.
		.
		Click to expand...
	.
 10000 lận anh ơi.
.
.
Sent from MI MAX 3 via nextVOZ</t>
        </is>
      </c>
      <c r="G293" t="inlineStr">
        <is>
          <t>Trung tính</t>
        </is>
      </c>
      <c r="H293" t="n">
        <v>0</v>
      </c>
      <c r="I293" t="n">
        <v>0</v>
      </c>
      <c r="J293" t="n">
        <v>0</v>
      </c>
      <c r="K293" t="inlineStr">
        <is>
          <t>voz.vn</t>
        </is>
      </c>
      <c r="L293">
        <f>HYPERLINK("http://voz.vn", "http://voz.vn")</f>
        <v/>
      </c>
      <c r="M293" t="inlineStr">
        <is>
          <t>Diễn đàn</t>
        </is>
      </c>
      <c r="N293" t="n">
        <v>0</v>
      </c>
      <c r="O293" t="n">
        <v>0</v>
      </c>
      <c r="P293" t="n">
        <v>0</v>
      </c>
      <c r="Q293" t="inlineStr">
        <is>
          <t>Huawei , Viettel</t>
        </is>
      </c>
      <c r="R293" t="inlineStr"/>
    </row>
    <row r="294" ht="21" customHeight="1" s="6">
      <c r="A294" t="n">
        <v>292</v>
      </c>
      <c r="B294" t="inlineStr">
        <is>
          <t>2021-01-15</t>
        </is>
      </c>
      <c r="C294" t="inlineStr">
        <is>
          <t>00:42</t>
        </is>
      </c>
      <c r="D294" t="inlineStr">
        <is>
          <t>Công chúa Huawei  gia nhập giới giải trí</t>
        </is>
      </c>
      <c r="E294">
        <f>HYPERLINK("http://voz.vn/posts/6605880#post6605880", "http://voz.vn/posts/6605880#post6605880")</f>
        <v/>
      </c>
      <c r="F294" t="inlineStr">
        <is>
          <t>_Dinosaur_ said:.
			.
		.
	.
	.
		.
		.
			Tầm này ở VN mình chắc kể cả nhà Vượng Vin, Mr X cũng không đú được.
		.
		Click to expand...
	.
Giá trị Huawei tầm 65k tỉ$. Để so sánh Viettel 5,8 tỉ. Nếu tính đơn giản thì nó hơn 1000 công ty như Viettel.</t>
        </is>
      </c>
      <c r="G294" t="inlineStr">
        <is>
          <t>Trung tính</t>
        </is>
      </c>
      <c r="H294" t="n">
        <v>0</v>
      </c>
      <c r="I294" t="n">
        <v>0</v>
      </c>
      <c r="J294" t="n">
        <v>0</v>
      </c>
      <c r="K294" t="inlineStr">
        <is>
          <t>voz.vn</t>
        </is>
      </c>
      <c r="L294">
        <f>HYPERLINK("http://voz.vn", "http://voz.vn")</f>
        <v/>
      </c>
      <c r="M294" t="inlineStr">
        <is>
          <t>Diễn đàn</t>
        </is>
      </c>
      <c r="N294" t="n">
        <v>0</v>
      </c>
      <c r="O294" t="n">
        <v>0</v>
      </c>
      <c r="P294" t="n">
        <v>0</v>
      </c>
      <c r="Q294" t="inlineStr">
        <is>
          <t>Huawei , Vượng_Vin , Mr_X , VN , Viettel</t>
        </is>
      </c>
      <c r="R294" t="inlineStr"/>
    </row>
    <row r="295" ht="21" customHeight="1" s="6">
      <c r="A295" t="n">
        <v>293</v>
      </c>
      <c r="B295" t="inlineStr">
        <is>
          <t>2021-01-15</t>
        </is>
      </c>
      <c r="C295" t="inlineStr">
        <is>
          <t>00:23</t>
        </is>
      </c>
      <c r="D295" t="inlineStr">
        <is>
          <t>Có ai đạt đến cảnh giới thờ ơ về tiền chưa?</t>
        </is>
      </c>
      <c r="E295">
        <f>HYPERLINK("http://voz.vn/posts/6605723#post6605723", "http://voz.vn/posts/6605723#post6605723")</f>
        <v/>
      </c>
      <c r="F295" t="inlineStr">
        <is>
          <t>office mình làm có 1 bác như vậy, nghiệp vụ thì bố của giỏi tuy nhiên nhiều khi ko cảm thấy ảnh hướng của thým đó.
.
Gửi từ HUAWEI HMA-L29 bằng vozFApp</t>
        </is>
      </c>
      <c r="G295" t="inlineStr">
        <is>
          <t>Trung tính</t>
        </is>
      </c>
      <c r="H295" t="n">
        <v>0</v>
      </c>
      <c r="I295" t="n">
        <v>0</v>
      </c>
      <c r="J295" t="n">
        <v>0</v>
      </c>
      <c r="K295" t="inlineStr">
        <is>
          <t>voz.vn</t>
        </is>
      </c>
      <c r="L295">
        <f>HYPERLINK("http://voz.vn", "http://voz.vn")</f>
        <v/>
      </c>
      <c r="M295" t="inlineStr">
        <is>
          <t>Diễn đàn</t>
        </is>
      </c>
      <c r="N295" t="n">
        <v>0</v>
      </c>
      <c r="O295" t="n">
        <v>0</v>
      </c>
      <c r="P295" t="n">
        <v>0</v>
      </c>
      <c r="Q295" t="inlineStr">
        <is>
          <t>HUAWEI_HMA-L29</t>
        </is>
      </c>
      <c r="R295" t="inlineStr"/>
    </row>
    <row r="296" ht="21" customHeight="1" s="6">
      <c r="A296" t="n">
        <v>294</v>
      </c>
      <c r="B296" t="inlineStr">
        <is>
          <t>2021-01-15</t>
        </is>
      </c>
      <c r="C296" t="inlineStr">
        <is>
          <t>00:14</t>
        </is>
      </c>
      <c r="D296" t="inlineStr">
        <is>
          <t>Liu Ngọc Mỹ</t>
        </is>
      </c>
      <c r="E296">
        <f>HYPERLINK("http://www.facebook.com/3564675420424401", "http://www.facebook.com/3564675420424401")</f>
        <v/>
      </c>
      <c r="F296" t="inlineStr">
        <is>
          <t>Kim Xuyến &gt; ‎Sửa Chữa Điện Thoại Lấy Liền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296" t="inlineStr">
        <is>
          <t>Trung tính</t>
        </is>
      </c>
      <c r="H296" t="n">
        <v>0</v>
      </c>
      <c r="I296" t="n">
        <v>4</v>
      </c>
      <c r="J296" t="n">
        <v>0</v>
      </c>
      <c r="K296" t="inlineStr">
        <is>
          <t>facebook.com</t>
        </is>
      </c>
      <c r="L296">
        <f>HYPERLINK("http://www.facebook.com/100009776858636", "http://www.facebook.com/100009776858636")</f>
        <v/>
      </c>
      <c r="M296" t="inlineStr">
        <is>
          <t>Bài đăng nhóm</t>
        </is>
      </c>
      <c r="N296" t="n">
        <v>0</v>
      </c>
      <c r="O296" t="n">
        <v>0</v>
      </c>
      <c r="P296" t="n">
        <v>3</v>
      </c>
      <c r="Q296" t="inlineStr">
        <is>
          <t>#IPHONE_#SAMSUNG_#HUAWEI_#VIVO_#XIAOMI_#OPPO , Kim_Xuyến</t>
        </is>
      </c>
      <c r="R296" t="inlineStr"/>
    </row>
    <row r="297" ht="21" customHeight="1" s="6">
      <c r="A297" t="n">
        <v>295</v>
      </c>
      <c r="B297" t="inlineStr">
        <is>
          <t>2021-01-15</t>
        </is>
      </c>
      <c r="C297" t="inlineStr">
        <is>
          <t>00:11</t>
        </is>
      </c>
      <c r="D297" t="inlineStr">
        <is>
          <t>Liu Ngọc Mỹ</t>
        </is>
      </c>
      <c r="E297">
        <f>HYPERLINK("http://www.facebook.com/2844575712455911", "http://www.facebook.com/2844575712455911")</f>
        <v/>
      </c>
      <c r="F297" t="inlineStr">
        <is>
          <t>Kim Xuyến &gt; ‎BÁN GIỎI VÀ MUA KHÉO HÀ NỘI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297" t="inlineStr">
        <is>
          <t>Trung tính</t>
        </is>
      </c>
      <c r="H297" t="n">
        <v>0</v>
      </c>
      <c r="I297" t="n">
        <v>0</v>
      </c>
      <c r="J297" t="n">
        <v>0</v>
      </c>
      <c r="K297" t="inlineStr">
        <is>
          <t>facebook.com</t>
        </is>
      </c>
      <c r="L297">
        <f>HYPERLINK("http://www.facebook.com/100009776858636", "http://www.facebook.com/100009776858636")</f>
        <v/>
      </c>
      <c r="M297" t="inlineStr">
        <is>
          <t>Bài đăng nhóm</t>
        </is>
      </c>
      <c r="N297" t="n">
        <v>0</v>
      </c>
      <c r="O297" t="n">
        <v>0</v>
      </c>
      <c r="P297" t="n">
        <v>3</v>
      </c>
      <c r="Q297" t="inlineStr">
        <is>
          <t>Kim_Xuyến , GIỎI_VÀ_MUA_KHÉO_HÀ_NỘI , #IPHONE_#SAMSUNG_#HUAWEI_#VIVO_#XIAOMI_#OPPO</t>
        </is>
      </c>
      <c r="R297" t="inlineStr"/>
    </row>
    <row r="298">
      <c r="A298" t="n">
        <v>298</v>
      </c>
      <c r="B298" t="inlineStr">
        <is>
          <t>2021-01-17</t>
        </is>
      </c>
      <c r="C298" t="inlineStr">
        <is>
          <t>20:41</t>
        </is>
      </c>
      <c r="D298" t="inlineStr">
        <is>
          <t>Đào Duy Thành</t>
        </is>
      </c>
      <c r="E298" t="inlineStr">
        <is>
          <t>https://facebook.com/3520700844695020</t>
        </is>
      </c>
      <c r="F298" t="inlineStr">
        <is>
          <t>Nhà mình ai có màn hình huawei gr5 2017 không ạ?
Cho e xin giá</t>
        </is>
      </c>
      <c r="G298" t="inlineStr">
        <is>
          <t>Trung lập</t>
        </is>
      </c>
      <c r="H298" t="n">
        <v>1</v>
      </c>
      <c r="I298" t="n">
        <v>0</v>
      </c>
      <c r="J298" t="n">
        <v>0</v>
      </c>
      <c r="K298" t="inlineStr">
        <is>
          <t>facebook.com</t>
        </is>
      </c>
      <c r="L298" t="inlineStr">
        <is>
          <t>http://facebook.com/100036697605554</t>
        </is>
      </c>
      <c r="M298" t="inlineStr">
        <is>
          <t>Bài đăng nhóm</t>
        </is>
      </c>
    </row>
    <row r="299">
      <c r="A299" t="n">
        <v>299</v>
      </c>
      <c r="B299" t="inlineStr">
        <is>
          <t>2021-01-17</t>
        </is>
      </c>
      <c r="C299" t="inlineStr">
        <is>
          <t>19:34</t>
        </is>
      </c>
      <c r="D299" t="inlineStr">
        <is>
          <t>Nhậm Đăng</t>
        </is>
      </c>
      <c r="E299" t="inlineStr">
        <is>
          <t>https://facebook.com/2841358692787607</t>
        </is>
      </c>
      <c r="F299" t="inlineStr">
        <is>
          <t>Xin chào các bác em mới tham gia Group, em muốn hỏi 2 vấn đề mong các bác tư vấn ạ:
Em cần tìm mua Zenwatch 3, bác nào có không sài để em với ạ (em fan của zen ạ ^^!)
Có bác nào sài qua em Huawei Watch (như hình 2) cho em xin ít cảm nhận với ạ
Em xin cám ơn!</t>
        </is>
      </c>
      <c r="G299" t="inlineStr">
        <is>
          <t>Tích cực</t>
        </is>
      </c>
      <c r="H299" t="n">
        <v>1</v>
      </c>
      <c r="I299" t="n">
        <v>1</v>
      </c>
      <c r="J299" t="n">
        <v>0</v>
      </c>
      <c r="K299" t="inlineStr">
        <is>
          <t>facebook.com</t>
        </is>
      </c>
      <c r="L299" t="inlineStr">
        <is>
          <t>http://facebook.com/100007152902410</t>
        </is>
      </c>
      <c r="M299" t="inlineStr">
        <is>
          <t>Bài đăng nhóm</t>
        </is>
      </c>
    </row>
    <row r="300">
      <c r="A300" t="n">
        <v>300</v>
      </c>
      <c r="B300" t="inlineStr">
        <is>
          <t>2021-01-17</t>
        </is>
      </c>
      <c r="C300" t="inlineStr">
        <is>
          <t>17:46</t>
        </is>
      </c>
      <c r="D300" t="inlineStr">
        <is>
          <t>Di Động Sinh Viên</t>
        </is>
      </c>
      <c r="E300" t="inlineStr">
        <is>
          <t>https://facebook.com/1595277537340022</t>
        </is>
      </c>
      <c r="F300" t="inlineStr">
        <is>
          <t>Các bác cứ hỏi máy tính bảng Huawei có bền không =))
- Thì thực tế đó ạ =) Bao da hỏng rồi mà máy tính bảng vẫn bao ngon =)</t>
        </is>
      </c>
      <c r="G300" t="inlineStr">
        <is>
          <t>Trung lập</t>
        </is>
      </c>
      <c r="H300" t="n">
        <v>3</v>
      </c>
      <c r="I300" t="n">
        <v>7</v>
      </c>
      <c r="J300" t="n">
        <v>0</v>
      </c>
      <c r="K300" t="inlineStr">
        <is>
          <t>facebook.com</t>
        </is>
      </c>
      <c r="L300" t="inlineStr">
        <is>
          <t>http://facebook.com/1595277537340022</t>
        </is>
      </c>
      <c r="M300" t="inlineStr">
        <is>
          <t>Bài đăng fanpage</t>
        </is>
      </c>
    </row>
    <row r="301">
      <c r="A301" t="n">
        <v>301</v>
      </c>
      <c r="B301" t="inlineStr">
        <is>
          <t>2021-01-17</t>
        </is>
      </c>
      <c r="C301" t="inlineStr">
        <is>
          <t>13:55</t>
        </is>
      </c>
      <c r="D301" t="inlineStr">
        <is>
          <t>????ể?? ℂườ????</t>
        </is>
      </c>
      <c r="E301" t="inlineStr">
        <is>
          <t>https://voz.vn/posts/6648998</t>
        </is>
      </c>
      <c r="F301" t="inlineStr">
        <is>
          <t>Mới thấy ngoài vườn, chắc cùng họ ếch nhái Nhìn nó ngộ vl Gửi từ Huawei Mate 20x bằng vozFApp</t>
        </is>
      </c>
      <c r="G301" t="inlineStr">
        <is>
          <t>Trung lập</t>
        </is>
      </c>
      <c r="H301" t="n">
        <v>0</v>
      </c>
      <c r="I301" t="n">
        <v>0</v>
      </c>
      <c r="J301" t="n">
        <v>0</v>
      </c>
      <c r="K301" t="inlineStr">
        <is>
          <t>voz.vn</t>
        </is>
      </c>
      <c r="L301" t="inlineStr">
        <is>
          <t>http://voz.vn</t>
        </is>
      </c>
      <c r="M301" t="inlineStr">
        <is>
          <t>Diễn đàn</t>
        </is>
      </c>
    </row>
    <row r="302">
      <c r="A302" t="n">
        <v>302</v>
      </c>
      <c r="B302" t="inlineStr">
        <is>
          <t>2021-01-17</t>
        </is>
      </c>
      <c r="C302" t="inlineStr">
        <is>
          <t>13:49</t>
        </is>
      </c>
      <c r="D302" t="inlineStr">
        <is>
          <t>Lê Chí Vỹ</t>
        </is>
      </c>
      <c r="E302" t="inlineStr">
        <is>
          <t>https://facebook.com/925464094931576</t>
        </is>
      </c>
      <c r="F302" t="inlineStr">
        <is>
          <t>AnTuTu mới đây đã công bố một số báo cáo cho tháng 12 năm 2020. Trong số đó là danh sách những chiếc smartphone tốt nhất toàn cầu năm 2020. BẤT NGỜ REDMI NOTE 8 PRO HƠN 1,5 NĂM RA MẮT VẪN CÓ TRONG DANH SÁCH.
Top 10 điện thoại thông minh Android #Cao_Cấp có hiệu suất tốt nhất toàn cầu – AnTuTu tháng 12 năm 2020
01) HUAWEI Mate40 Pro
Chipset: HiSilicon Kirin 9000
Bộ nhớ: 8GB + 256GB
Điểm trung bình: 657,784 điểm
02) iQOO Neo3
Chipset : Qualcomm Snapdragon 865
Bộ nhớ: 8GB + 128GB
Điểm trung bình: 646.016 điểm
03) ASUS ROG Phone 3
Chipset : Qualcomm Snapdragon 865+
Bộ nhớ: 12GB + 128GB
Điểm trung bình: 630,307 điểm
04) OPPO Find X2 Pro
Chipset: Qualcomm Snapdragon 865
Bộ nhớ: 12GB + 512GB
Điểm trung bình: 610,749 điểm
05) Samsung Galaxy Note20 Ultra 5G
Chipset: Qualcomm Snapdragon 865+
Bộ nhớ: 12GB + 256GB
Điểm trung bình: 604.401 điểm
06) OnePlus 8 Pro
Chipset: Qualcomm Snapdragon 865
Bộ nhớ: 12GB + 256GB
Điểm trung bình: 584.057 điểm
07) Xiaomi Mi 10T Pro 5G
Chipset: Qualcomm Snapdragon 865
Bộ nhớ: 8GB + 256GB
Điểm trung bình: 581,233 điểm
08) Black Shark 3
Chipset: Qualcomm Snapdragon 865
Bộ nhớ: 8GB + 128GB
Điểm trung bình: 574.438 điểm
09) Samsung Galaxy S20 FE 5G
Chipset: Qualcomm Snapdragon 865
Bộ nhớ: 6GB + 128GB
Điểm trung bình: 574.187 điểm
10) POCO F2 Pro
Chipset: Qualcomm Snapdragon 865
Bộ nhớ: 6GB + 128GB
Điểm trung bình: 572.474 điểm
Top 10 điện thoại thông minh Android #Tầm_Trung tốt nhất toàn cầu – AnTuTu tháng 12 năm 2020
01) HONOR 30
Chipset: HiSilicon Kirin 985
Bộ nhớ: 8GB + 128GB
Điểm trung bình: 404,970 điểm
02) HUAWEI nova 7
Chipset: HiSilicon Kirin 985
Bộ nhớ: 8GB + 256GB
Điểm trung bình: 402.080 điểm
03) Redmi 10X 5G
Chipset: MediaTek Dimensity 820
Bộ nhớ: 6GB + 128GB
Điểm trung bình: 394.545 điểm
04) Xiaomi Mi 10T Lite 5G
Chipset: Qualcomm Snapdragon 750G
Bộ nhớ: 6GB + 128GB
Điểm trung bình: 331,796 điểm
05) Redmi K30 5G
Chipset: Qualcomm Snapdragon 765G
Bộ nhớ: 6GB + 128GB
Điểm trung bình: 325,915 điểm
06) Xiaomi Mi 10 Lite 5G
Chipset: Qualcomm Snapdragon 765G
Bộ nhớ: 6GB + 128GB
Điểm trung bình: 323,260 điểm
07) HUAWEI nova 7i
Chipset: HiSilicon Kirin 810
Bộ nhớ: 6GB + 128GB
Điểm trung bình: 313.322 điểm
08) realme 7
Chipset: MediaTek Helio G95
Bộ nhớ: 8GB + 128GB
Điểm trung bình: 297,910 điểm
09) Redmi Note 8 Pro
Chipset: MediaTek Helio G90T
Bộ nhớ: 6GB + 128GB
Điểm trung bình: 292.901 điểm
10) realme 6
Chipset: MediaTek Helio G90T
Bộ nhớ: 4GB + 128GB
Điểm trung bình: 291.109 điểm
Nguồn: Cộng đồng Xiaomi TGDĐ 
#vatvochiase</t>
        </is>
      </c>
      <c r="G302" t="inlineStr">
        <is>
          <t>Tích cực</t>
        </is>
      </c>
      <c r="H302" t="n">
        <v>2</v>
      </c>
      <c r="I302" t="n">
        <v>0</v>
      </c>
      <c r="J302" t="n">
        <v>0</v>
      </c>
      <c r="K302" t="inlineStr">
        <is>
          <t>facebook.com</t>
        </is>
      </c>
      <c r="M302" t="inlineStr">
        <is>
          <t>Bài đăng fanpage</t>
        </is>
      </c>
    </row>
    <row r="303">
      <c r="A303" t="n">
        <v>303</v>
      </c>
      <c r="B303" t="inlineStr">
        <is>
          <t>2021-01-17</t>
        </is>
      </c>
      <c r="C303" t="inlineStr">
        <is>
          <t>11:14</t>
        </is>
      </c>
      <c r="D303" t="inlineStr">
        <is>
          <t>Creed</t>
        </is>
      </c>
      <c r="E303" t="inlineStr">
        <is>
          <t>https://voz.vn/posts/6646665</t>
        </is>
      </c>
      <c r="F303" t="inlineStr">
        <is>
          <t>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thêm nó vào danh sách đen có thể buộc các nhà đầu tư Mỹ phải thoái vốn.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Huawei cũng nằm trong danh sách này do hoạt động kinh doanh cơ sở hạ tầng viễn thông đang khiến một số chính phủ lo ngại.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Xiaomi trong một tuyên bố với The Verge, nói rằng họ đang "hoạt động tuân thủ các luật và quy định liên quan của các khu vực tài phán nơi họ tiến hành các hoạt động kinh doanh của mình".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Creed - dịch từ TechSpot</t>
        </is>
      </c>
      <c r="G303" t="inlineStr">
        <is>
          <t>Trung lập</t>
        </is>
      </c>
      <c r="H303" t="n">
        <v>0</v>
      </c>
      <c r="I303" t="n">
        <v>0</v>
      </c>
      <c r="J303" t="n">
        <v>0</v>
      </c>
      <c r="K303" t="inlineStr">
        <is>
          <t>voz.vn</t>
        </is>
      </c>
      <c r="L303" t="inlineStr">
        <is>
          <t>http://voz.vn</t>
        </is>
      </c>
      <c r="M303" t="inlineStr">
        <is>
          <t>Diễn đàn</t>
        </is>
      </c>
    </row>
    <row r="304">
      <c r="A304" t="n">
        <v>304</v>
      </c>
      <c r="B304" t="inlineStr">
        <is>
          <t>2021-01-16</t>
        </is>
      </c>
      <c r="C304" t="inlineStr">
        <is>
          <t>21:45</t>
        </is>
      </c>
      <c r="D304" t="inlineStr">
        <is>
          <t>Thành Trung</t>
        </is>
      </c>
      <c r="E304" t="inlineStr">
        <is>
          <t>https://facebook.com/1917329068405540</t>
        </is>
      </c>
      <c r="F304" t="inlineStr">
        <is>
          <t>giao lưu huawei mate 20pro chính hãng 2 sim 6/128gb cấu hình ngon,camera chụp ảnh đẹp,bảo mật face ID và vân tay trong màn hình,pin 4500mah.ưu tiên gl sang iphone ngang tầm</t>
        </is>
      </c>
      <c r="G304" t="inlineStr">
        <is>
          <t>Trung lập</t>
        </is>
      </c>
      <c r="H304" t="n">
        <v>0</v>
      </c>
      <c r="I304" t="n">
        <v>0</v>
      </c>
      <c r="J304" t="n">
        <v>0</v>
      </c>
      <c r="K304" t="inlineStr">
        <is>
          <t>facebook.com</t>
        </is>
      </c>
      <c r="M304" t="inlineStr">
        <is>
          <t>Bài đăng fanpage</t>
        </is>
      </c>
    </row>
    <row r="305">
      <c r="A305" t="n">
        <v>305</v>
      </c>
      <c r="B305" t="inlineStr">
        <is>
          <t>2021-01-16</t>
        </is>
      </c>
      <c r="C305" t="inlineStr">
        <is>
          <t>21:06</t>
        </is>
      </c>
      <c r="D305" t="inlineStr">
        <is>
          <t>Hùynh Thanh Hải</t>
        </is>
      </c>
      <c r="E305" t="inlineStr">
        <is>
          <t>https://facebook.com/1369961833349138</t>
        </is>
      </c>
      <c r="F305" t="inlineStr">
        <is>
          <t>Cho minh hỏi ben tre mình có tiệm điện thoại nào thay pin máy tính bảng Huawei không mn ơi</t>
        </is>
      </c>
      <c r="G305" t="inlineStr">
        <is>
          <t>Trung lập</t>
        </is>
      </c>
      <c r="H305" t="n">
        <v>0</v>
      </c>
      <c r="I305" t="n">
        <v>0</v>
      </c>
      <c r="J305" t="n">
        <v>0</v>
      </c>
      <c r="K305" t="inlineStr">
        <is>
          <t>facebook.com</t>
        </is>
      </c>
      <c r="L305" t="inlineStr">
        <is>
          <t>http://facebook.com/100003868004960</t>
        </is>
      </c>
      <c r="M305" t="inlineStr">
        <is>
          <t>Bài đăng nhóm</t>
        </is>
      </c>
    </row>
    <row r="306">
      <c r="A306" t="n">
        <v>306</v>
      </c>
      <c r="B306" t="inlineStr">
        <is>
          <t>2021-01-16</t>
        </is>
      </c>
      <c r="C306" t="inlineStr">
        <is>
          <t>19:42</t>
        </is>
      </c>
      <c r="D306" t="inlineStr">
        <is>
          <t>Nguyễn Ánh</t>
        </is>
      </c>
      <c r="E306" t="inlineStr">
        <is>
          <t>https://facebook.com/2850083485281227</t>
        </is>
      </c>
      <c r="F306" t="inlineStr">
        <is>
          <t>Lục lại tủ phone có mớ xác ai cần hú em
1. Huawei P30 đen bể màn cong sườn, bao lên gọi đổ chuông 1tr5
2. Huawei p30 pro máy đã sửa không lên gì, thiếu cụm sạc 1tr. Tặng thêm 2 bộ sườn kèm pin zin
3. Huawei Mate 20x bể màn vỏ cũ bao lên nguồn 2tr5
4. Phillip máy cỏ hư chân sạc 200k
5. Samsung A9 bể màn hình bao nguồn 700k
6. Samsung J4 bể màn vỏ xấu 300k</t>
        </is>
      </c>
      <c r="G306" t="inlineStr">
        <is>
          <t>Trung lập</t>
        </is>
      </c>
      <c r="H306" t="n">
        <v>2</v>
      </c>
      <c r="I306" t="n">
        <v>1</v>
      </c>
      <c r="J306" t="n">
        <v>0</v>
      </c>
      <c r="K306" t="inlineStr">
        <is>
          <t>facebook.com</t>
        </is>
      </c>
      <c r="L306" t="inlineStr">
        <is>
          <t>http://facebook.com/100000353021849</t>
        </is>
      </c>
      <c r="M306" t="inlineStr">
        <is>
          <t>Bài đăng nhóm</t>
        </is>
      </c>
    </row>
    <row r="307">
      <c r="A307" t="n">
        <v>307</v>
      </c>
      <c r="B307" t="inlineStr">
        <is>
          <t>2021-01-16</t>
        </is>
      </c>
      <c r="C307" t="inlineStr">
        <is>
          <t>19:03</t>
        </is>
      </c>
      <c r="D307" t="inlineStr">
        <is>
          <t>Người Lạ Ơi</t>
        </is>
      </c>
      <c r="E307" t="inlineStr">
        <is>
          <t>https://facebook.com/2942851039271584</t>
        </is>
      </c>
      <c r="F307" t="inlineStr">
        <is>
          <t>Xiaomi là hãng sản xuất smartphone lớn thứ 3 thế giới, vượt lên cả Apple. Liệu Xiaomi có trở thành Huawei thứ hai?
Bài học dành cho các nhà sản xuất điện thoại trung quốc bây giờ là. hãy tự tạo ra cho riêng mình, một hệ điều hành riêng. Tránh phụ thuộc vào hệ điều hành Android của Google, nếu không thì một khi mĩ nó trở mặt như bây giờ. Là nó đập cho chết nhăn răng mà thôi =))</t>
        </is>
      </c>
      <c r="G307" t="inlineStr">
        <is>
          <t>Trung lập</t>
        </is>
      </c>
      <c r="H307" t="n">
        <v>0</v>
      </c>
      <c r="I307" t="n">
        <v>0</v>
      </c>
      <c r="J307" t="n">
        <v>0</v>
      </c>
      <c r="K307" t="inlineStr">
        <is>
          <t>facebook.com</t>
        </is>
      </c>
      <c r="L307" t="inlineStr">
        <is>
          <t>http://facebook.com/2942851039271584</t>
        </is>
      </c>
      <c r="M307" t="inlineStr">
        <is>
          <t>Bài đăng nhóm</t>
        </is>
      </c>
    </row>
    <row r="308">
      <c r="A308" t="n">
        <v>308</v>
      </c>
      <c r="B308" t="inlineStr">
        <is>
          <t>2021-01-16</t>
        </is>
      </c>
      <c r="C308" t="inlineStr">
        <is>
          <t>18:04</t>
        </is>
      </c>
      <c r="D308" t="inlineStr">
        <is>
          <t>stevenvmc</t>
        </is>
      </c>
      <c r="E308" t="inlineStr">
        <is>
          <t>https://tinhte.vn/posts/59095801</t>
        </is>
      </c>
      <c r="F308" t="inlineStr">
        <is>
          <t>Do bạn chưa xài Huawei thôi, tôi xài Huawei Mate 10 Pro, người nhà tôi xài Samsung Note 8, Note 10 Plus. Tôi thấy Huawei phần mềm tốt hơn, cấu hình lợi cho người dùng hơn.</t>
        </is>
      </c>
      <c r="G308" t="inlineStr">
        <is>
          <t>Trung lập</t>
        </is>
      </c>
      <c r="H308" t="n">
        <v>0</v>
      </c>
      <c r="I308" t="n">
        <v>0</v>
      </c>
      <c r="J308" t="n">
        <v>0</v>
      </c>
      <c r="K308" t="inlineStr">
        <is>
          <t>tinhte.vn</t>
        </is>
      </c>
      <c r="L308" t="inlineStr">
        <is>
          <t>http://tinhte.vn</t>
        </is>
      </c>
      <c r="M308" t="inlineStr">
        <is>
          <t>Diễn đàn</t>
        </is>
      </c>
    </row>
    <row r="309">
      <c r="A309" t="n">
        <v>309</v>
      </c>
      <c r="B309" t="inlineStr">
        <is>
          <t>2021-01-16</t>
        </is>
      </c>
      <c r="C309" t="inlineStr">
        <is>
          <t>16:17</t>
        </is>
      </c>
      <c r="D309" t="inlineStr">
        <is>
          <t>Hêu Con</t>
        </is>
      </c>
      <c r="E309" t="inlineStr">
        <is>
          <t>https://tinhte.vn/posts/59095222</t>
        </is>
      </c>
      <c r="F309" t="inlineStr">
        <is>
          <t>Dự đoán trước rồi.. Sau Huawei.. Thì sẽ tới Xiaomi thôi.. Không biết nếu có gì đó..thì Xiaomi có chạy Harmony OS không ?</t>
        </is>
      </c>
      <c r="G309" t="inlineStr">
        <is>
          <t>Trung lập</t>
        </is>
      </c>
      <c r="H309" t="n">
        <v>0</v>
      </c>
      <c r="I309" t="n">
        <v>0</v>
      </c>
      <c r="J309" t="n">
        <v>0</v>
      </c>
      <c r="K309" t="inlineStr">
        <is>
          <t>tinhte.vn</t>
        </is>
      </c>
      <c r="L309" t="inlineStr">
        <is>
          <t>http://tinhte.vn</t>
        </is>
      </c>
      <c r="M309" t="inlineStr">
        <is>
          <t>Diễn đàn</t>
        </is>
      </c>
    </row>
    <row r="310">
      <c r="A310" t="n">
        <v>310</v>
      </c>
      <c r="B310" t="inlineStr">
        <is>
          <t>2021-01-16</t>
        </is>
      </c>
      <c r="C310" t="inlineStr">
        <is>
          <t>15:05</t>
        </is>
      </c>
      <c r="D310" t="inlineStr">
        <is>
          <t>Bảo Châu</t>
        </is>
      </c>
      <c r="E310" t="inlineStr">
        <is>
          <t>https://facebook.com/728462911396985</t>
        </is>
      </c>
      <c r="F310" t="inlineStr">
        <is>
          <t>5tr mua được em huawei mate hay p nào không ạ</t>
        </is>
      </c>
      <c r="G310" t="inlineStr">
        <is>
          <t>Trung lập</t>
        </is>
      </c>
      <c r="H310" t="n">
        <v>0</v>
      </c>
      <c r="I310" t="n">
        <v>0</v>
      </c>
      <c r="J310" t="n">
        <v>0</v>
      </c>
      <c r="K310" t="inlineStr">
        <is>
          <t>facebook.com</t>
        </is>
      </c>
      <c r="L310" t="inlineStr">
        <is>
          <t>http://facebook.com/100010766640050</t>
        </is>
      </c>
      <c r="M310" t="inlineStr">
        <is>
          <t>Bài đăng nhóm</t>
        </is>
      </c>
    </row>
    <row r="311">
      <c r="A311" t="n">
        <v>311</v>
      </c>
      <c r="B311" t="inlineStr">
        <is>
          <t>2021-01-16</t>
        </is>
      </c>
      <c r="C311" t="inlineStr">
        <is>
          <t>11:50</t>
        </is>
      </c>
      <c r="D311" t="inlineStr">
        <is>
          <t>Phạm Thái Sơn</t>
        </is>
      </c>
      <c r="E311" t="inlineStr">
        <is>
          <t>https://facebook.com/924828018328517</t>
        </is>
      </c>
      <c r="F311" t="inlineStr">
        <is>
          <t>Honor cao cấp phiên bản Snapdragon 888 do đội ngũ Huawei thiết kế. Cũng đáng để dùng đấy chứ &lt;3 
#vatvochiase
Ảnh leak thực tế trên tay của Honor V40, flagship cuối cùng của Honor do đội ngũ của Huawei thiết kế và phát triển. Được biết, mẫu smartphone này sẽ trang bị vi xử lý Snapdragon 888 thay vì Kirin 9000 như tin đồn trước đó. 
Chúng ta sẽ có phiên bản thấp nhất từ 8GB RAM, 128GB ROM.
Được biết, Honor V40 series sẽ bao gồm 3 phiên bản: Honor V40 5G, Honor V40 Pro 5G, Honor V40 Pro Plus 5G.
Chính thức ra mắt vào ngày 22/01 tới. 
#ReLab #V40 #HONOR #Snapdragon888
---------------------------------------------------
?? Subscribe kênh Youtube của chúng mình để theo dõi những video mới nhất nha: http://bit.ly/ReLab1008
?? Đừng quên THAM GIA GROUP MỚI của chúng mình: https://www.facebook.com/groups/mecongnghe
?? Instagram mới của chúng mình đây nha:</t>
        </is>
      </c>
      <c r="G311" t="inlineStr">
        <is>
          <t>Tích cực</t>
        </is>
      </c>
      <c r="H311" t="n">
        <v>0</v>
      </c>
      <c r="I311" t="n">
        <v>0</v>
      </c>
      <c r="J311" t="n">
        <v>0</v>
      </c>
      <c r="K311" t="inlineStr">
        <is>
          <t>facebook.com</t>
        </is>
      </c>
      <c r="L311" t="inlineStr">
        <is>
          <t>http://facebook.com/100004341154693</t>
        </is>
      </c>
      <c r="M311" t="inlineStr">
        <is>
          <t>Bài đăng nhóm</t>
        </is>
      </c>
    </row>
    <row r="312">
      <c r="A312" t="n">
        <v>312</v>
      </c>
      <c r="B312" t="inlineStr">
        <is>
          <t>2021-01-16</t>
        </is>
      </c>
      <c r="C312" t="inlineStr">
        <is>
          <t>08:33</t>
        </is>
      </c>
      <c r="D312" t="inlineStr">
        <is>
          <t>Nguyễn Thị Mỹ Liên</t>
        </is>
      </c>
      <c r="E312" t="inlineStr">
        <is>
          <t>https://facebook.com/742682386633362</t>
        </is>
      </c>
      <c r="F312" t="inlineStr">
        <is>
          <t>Điểm tin kinh doanh cập nhật ngày 16/01/2021
Chúc các bạn tháng mới nhiều may mắn!
✅ THỜI SỰ - TIN THẾ GIỚI
5 ca mắc mới đều là các ca nhập cảnh được cách ly ngay. Tổng số bệnh nhân trong nước đến nay lên 1.536 người.
10 người tử vong tại Đức sau khi tiêm vaccine Covid-19 của Pfizer/BioNTech
✅ KINH DOANH - CÔNG NGHỆ
Thái Lan sẽ thu phí du lịch đối với các du khách nước ngoài
Cơn sốt Bitcoin tràn đến Cực Bắc: Lạnh mấy cũng không ngăn được "thợ đào" cày tiền để nhận thưởng 250.000 USD, công suất đủ phục vụ cả thế giới
BlackBerry bán 90 bằng sáng chế smartphone quan trọng cho Huawei
Gần 1 tỷ USD đổ vào thị trường chứng khoán
SSI vượt đỉnh lịch sử, VN-Index tăng gần 7 điểm
Vinamilk ra mắt bao bì mới của sữa đặc Ông Thọ, nhìn như tuýp kem đánh răng
✅ XÃ HỘI
5 triệu người sẽ chết: Kịch bản Covid-19 đáng sợ nhất dự đoán sẽ xảy ra vào tháng 3/2021
Từ đêm mai, không khí lạnh tiếp tục tràn về, Hà Nội trở rét và có mưa
Lãnh đạo Xiaomi mất hàng tỷ USD vì lệnh cấm của Trump
Điểm tin được làm giàu từ kinh doanh tổng hợp.
Reup vui lòng ghi nguồn.
Chúc bạn hữu ngày mới tốt lành!</t>
        </is>
      </c>
      <c r="G312" t="inlineStr">
        <is>
          <t>Tích cực</t>
        </is>
      </c>
      <c r="H312" t="n">
        <v>1</v>
      </c>
      <c r="I312" t="n">
        <v>1</v>
      </c>
      <c r="J312" t="n">
        <v>0</v>
      </c>
      <c r="K312" t="inlineStr">
        <is>
          <t>facebook.com</t>
        </is>
      </c>
      <c r="L312" t="inlineStr">
        <is>
          <t>http://facebook.com/100004667370306</t>
        </is>
      </c>
      <c r="M312" t="inlineStr">
        <is>
          <t>Bài đăng nhóm</t>
        </is>
      </c>
    </row>
    <row r="313">
      <c r="A313" t="n">
        <v>313</v>
      </c>
      <c r="B313" t="inlineStr">
        <is>
          <t>2021-01-16</t>
        </is>
      </c>
      <c r="C313" t="inlineStr">
        <is>
          <t>08:27</t>
        </is>
      </c>
      <c r="D313" t="inlineStr">
        <is>
          <t>Techs.Review</t>
        </is>
      </c>
      <c r="E313" t="inlineStr">
        <is>
          <t>https://voz.vn/posts/6627806</t>
        </is>
      </c>
      <c r="F313" t="inlineStr">
        <is>
          <t>MaxMedia said: Chả có thằng nào mạnh mát và tiết kiệm pin khi cùng xài mấy thiết kế như nhau cả. Cùng từ arm, thì chỉ có thằng mediatek cùi bắp nhất vì xài tiến trình bèo nhất.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Chip A14 của apple dù custom tùm lum mà cũng xài thiết kế arm, khi benchmark vẫn ăn điện như đám chip android. Chỉ có 2 thằng xài kiến trúc khác biệt như amd, intel mới có chuyện cùng per mà ăn điện khác nhau. Giờ không thằng nào custom trừ apple thì huawei, snap, ss, mediatek cứ thằng nào ăn điện nhiều nhất thì mạnh nhất, thằng nào xài tiến trình tốt nhất thì hiệu năng/w ngon nhất. Dĩ nhiên là phải cùng nhân. Click to expand... Vấn đề bạn nói ở cuối là đúng, với trường hợp là bọn nó dùng chung 1 OS là chưa làm gì cả, cứ để cho OS nó tự điều chỉnh. Hơn thua nhau còn ở chỗ làm cách nào để cùng 1 tiến trình, cùng nhân mà vẫn hơn kìa. Hay Samsung dùng chế độ tiết kiệm pin khi bench Antutu / Geekbench để mát máy? Con CPU có thể chạy được xung nào, dùng nhân nào thì DEV cũng rất quan trọng chứ đâu phải cứ làm ra con chip mạnh là xong. Samsung là một ví dụ điển hình của chip mạnh như dev như lol, trước còn bench cao dùng thực tế tệ, giờ dùng cùng nhân với QC, cùng tiến trình, xung cao hơn luôn mà tệ hơn thì không biết phải nói sao cho vừa Mà cùng 1 sản phẩm nếu dùng SD mọi cái lại ngon, Samsung cố tình bóp Exynos hay sao nhỉ?</t>
        </is>
      </c>
      <c r="G313" t="inlineStr">
        <is>
          <t>Tích cực</t>
        </is>
      </c>
      <c r="H313" t="n">
        <v>0</v>
      </c>
      <c r="I313" t="n">
        <v>0</v>
      </c>
      <c r="J313" t="n">
        <v>0</v>
      </c>
      <c r="K313" t="inlineStr">
        <is>
          <t>voz.vn</t>
        </is>
      </c>
      <c r="L313" t="inlineStr">
        <is>
          <t>http://voz.vn</t>
        </is>
      </c>
      <c r="M313" t="inlineStr">
        <is>
          <t>Diễn đàn</t>
        </is>
      </c>
    </row>
    <row r="314">
      <c r="A314" t="n">
        <v>314</v>
      </c>
      <c r="B314" t="inlineStr">
        <is>
          <t>2021-01-16</t>
        </is>
      </c>
      <c r="C314" t="inlineStr">
        <is>
          <t>08:10</t>
        </is>
      </c>
      <c r="D314" t="inlineStr">
        <is>
          <t>Danial</t>
        </is>
      </c>
      <c r="E314" t="inlineStr">
        <is>
          <t>https://tinhte.vn/posts/59091509</t>
        </is>
      </c>
      <c r="F314" t="inlineStr">
        <is>
          <t>Tin nóng liên quan giữa Blackberry và Huawei :
BlackBerry sells 90 patents to Huawei, covering significant advancements in smartphone technology - Compsmag [URL]https://www.compsmag.com/news/technology/blackberry-sells-90-patents-to-huawei-covering-significant-advancements-in-smartphone-technology/[/URL]</t>
        </is>
      </c>
      <c r="G314" t="inlineStr">
        <is>
          <t>Trung lập</t>
        </is>
      </c>
      <c r="H314" t="n">
        <v>0</v>
      </c>
      <c r="I314" t="n">
        <v>0</v>
      </c>
      <c r="J314" t="n">
        <v>0</v>
      </c>
      <c r="K314" t="inlineStr">
        <is>
          <t>tinhte.vn</t>
        </is>
      </c>
      <c r="L314" t="inlineStr">
        <is>
          <t>http://tinhte.vn</t>
        </is>
      </c>
      <c r="M314" t="inlineStr">
        <is>
          <t>Diễn đàn</t>
        </is>
      </c>
    </row>
    <row r="315">
      <c r="A315" t="n">
        <v>315</v>
      </c>
      <c r="B315" t="inlineStr">
        <is>
          <t>2021-01-15</t>
        </is>
      </c>
      <c r="C315" t="inlineStr">
        <is>
          <t>22:08</t>
        </is>
      </c>
      <c r="D315" t="inlineStr">
        <is>
          <t>Alex Phan</t>
        </is>
      </c>
      <c r="E315" t="inlineStr">
        <is>
          <t>https://facebook.com/3651257581648181</t>
        </is>
      </c>
      <c r="F315" t="inlineStr">
        <is>
          <t>Tìm mua gấp huawei mate 20x bản quốc tế only. Giao dịch tại Hà Nội</t>
        </is>
      </c>
      <c r="G315" t="inlineStr">
        <is>
          <t>Trung lập</t>
        </is>
      </c>
      <c r="H315" t="n">
        <v>0</v>
      </c>
      <c r="I315" t="n">
        <v>0</v>
      </c>
      <c r="J315" t="n">
        <v>0</v>
      </c>
      <c r="K315" t="inlineStr">
        <is>
          <t>facebook.com</t>
        </is>
      </c>
      <c r="L315" t="inlineStr">
        <is>
          <t>http://facebook.com/100049485143808</t>
        </is>
      </c>
      <c r="M315" t="inlineStr">
        <is>
          <t>Bài đăng nhóm</t>
        </is>
      </c>
    </row>
    <row r="316">
      <c r="A316" t="n">
        <v>316</v>
      </c>
      <c r="B316" t="inlineStr">
        <is>
          <t>2021-01-15</t>
        </is>
      </c>
      <c r="C316" t="inlineStr">
        <is>
          <t>20:31</t>
        </is>
      </c>
      <c r="D316" t="inlineStr">
        <is>
          <t>Lê Phước Thiện</t>
        </is>
      </c>
      <c r="E316" t="inlineStr">
        <is>
          <t>https://facebook.com/3651132661660673</t>
        </is>
      </c>
      <c r="F316" t="inlineStr">
        <is>
          <t>Tp hcm e cần mua huawei watch GT đã qua sử dụng. Ae nào có để cho em ạ</t>
        </is>
      </c>
      <c r="G316" t="inlineStr">
        <is>
          <t>Trung lập</t>
        </is>
      </c>
      <c r="H316" t="n">
        <v>0</v>
      </c>
      <c r="I316" t="n">
        <v>0</v>
      </c>
      <c r="J316" t="n">
        <v>0</v>
      </c>
      <c r="K316" t="inlineStr">
        <is>
          <t>facebook.com</t>
        </is>
      </c>
      <c r="L316" t="inlineStr">
        <is>
          <t>http://facebook.com/100004074021256</t>
        </is>
      </c>
      <c r="M316" t="inlineStr">
        <is>
          <t>Bài đăng nhóm</t>
        </is>
      </c>
    </row>
    <row r="317">
      <c r="A317" t="n">
        <v>317</v>
      </c>
      <c r="B317" t="inlineStr">
        <is>
          <t>2021-01-15</t>
        </is>
      </c>
      <c r="C317" t="inlineStr">
        <is>
          <t>20:30</t>
        </is>
      </c>
      <c r="D317" t="inlineStr">
        <is>
          <t>Nguyễn Trung Hiếu</t>
        </is>
      </c>
      <c r="E317" t="inlineStr">
        <is>
          <t>https://facebook.com/3653338044773468</t>
        </is>
      </c>
      <c r="F317" t="inlineStr">
        <is>
          <t>Có huawei watch 2 cần để lại cho ai cần
Do đổi sang dùng iphon nên k dùng đến
Ít đeo nên gần như mới
#full_box có thêm 4 đai khác</t>
        </is>
      </c>
      <c r="G317" t="inlineStr">
        <is>
          <t>Trung lập</t>
        </is>
      </c>
      <c r="H317" t="n">
        <v>0</v>
      </c>
      <c r="I317" t="n">
        <v>0</v>
      </c>
      <c r="J317" t="n">
        <v>0</v>
      </c>
      <c r="K317" t="inlineStr">
        <is>
          <t>facebook.com</t>
        </is>
      </c>
      <c r="L317" t="inlineStr">
        <is>
          <t>http://facebook.com/100010471809713</t>
        </is>
      </c>
      <c r="M317" t="inlineStr">
        <is>
          <t>Bài đăng nhóm</t>
        </is>
      </c>
    </row>
    <row r="318">
      <c r="A318" t="n">
        <v>318</v>
      </c>
      <c r="B318" t="inlineStr">
        <is>
          <t>2021-01-15</t>
        </is>
      </c>
      <c r="C318" t="inlineStr">
        <is>
          <t>19:51</t>
        </is>
      </c>
      <c r="D318" t="inlineStr">
        <is>
          <t>Lee Ank</t>
        </is>
      </c>
      <c r="E318" t="inlineStr">
        <is>
          <t>https://facebook.com/1850108811816073</t>
        </is>
      </c>
      <c r="F318" t="inlineStr">
        <is>
          <t>Xiaomi là nhà sản xuất smartphone lớn thứ 3 thế giới, vượt lên cả Apple. Liệu Xiaomi có trở thành Huawei thứ hai?</t>
        </is>
      </c>
      <c r="G318" t="inlineStr">
        <is>
          <t>Trung lập</t>
        </is>
      </c>
      <c r="H318" t="n">
        <v>0</v>
      </c>
      <c r="I318" t="n">
        <v>0</v>
      </c>
      <c r="J318" t="n">
        <v>0</v>
      </c>
      <c r="K318" t="inlineStr">
        <is>
          <t>facebook.com</t>
        </is>
      </c>
      <c r="L318" t="inlineStr">
        <is>
          <t>http://facebook.com/51997494</t>
        </is>
      </c>
      <c r="M318" t="inlineStr">
        <is>
          <t>Bài đăng nhóm</t>
        </is>
      </c>
    </row>
    <row r="319">
      <c r="A319" t="n">
        <v>319</v>
      </c>
      <c r="B319" t="inlineStr">
        <is>
          <t>2021-01-15</t>
        </is>
      </c>
      <c r="C319" t="inlineStr">
        <is>
          <t>18:00</t>
        </is>
      </c>
      <c r="D319" t="inlineStr">
        <is>
          <t>Lê Minh Huy</t>
        </is>
      </c>
      <c r="E319" t="inlineStr">
        <is>
          <t>https://facebook.com/960616878006758</t>
        </is>
      </c>
      <c r="F319" t="inlineStr">
        <is>
          <t>Huawei Mate 20 vẫn trụ tốt ZSM và QQS nha??</t>
        </is>
      </c>
      <c r="G319" t="inlineStr">
        <is>
          <t>Trung lập</t>
        </is>
      </c>
      <c r="H319" t="n">
        <v>0</v>
      </c>
      <c r="I319" t="n">
        <v>0</v>
      </c>
      <c r="J319" t="n">
        <v>0</v>
      </c>
      <c r="K319" t="inlineStr">
        <is>
          <t>facebook.com</t>
        </is>
      </c>
      <c r="L319" t="inlineStr">
        <is>
          <t>http://facebook.com/100004562446311</t>
        </is>
      </c>
      <c r="M319" t="inlineStr">
        <is>
          <t>Bài đăng nhóm</t>
        </is>
      </c>
    </row>
    <row r="320">
      <c r="A320" t="n">
        <v>320</v>
      </c>
      <c r="B320" t="inlineStr">
        <is>
          <t>2021-01-15</t>
        </is>
      </c>
      <c r="C320" t="inlineStr">
        <is>
          <t>17:59</t>
        </is>
      </c>
      <c r="D320" t="inlineStr">
        <is>
          <t>Đán Trương</t>
        </is>
      </c>
      <c r="E320" t="inlineStr">
        <is>
          <t>https://facebook.com/2861307470855052</t>
        </is>
      </c>
      <c r="F320" t="inlineStr">
        <is>
          <t>Huawei mate 10 pro có nhận diện khuôn mặt k ae nhỉ?</t>
        </is>
      </c>
      <c r="G320" t="inlineStr">
        <is>
          <t>Trung lập</t>
        </is>
      </c>
      <c r="H320" t="n">
        <v>0</v>
      </c>
      <c r="I320" t="n">
        <v>0</v>
      </c>
      <c r="J320" t="n">
        <v>0</v>
      </c>
      <c r="K320" t="inlineStr">
        <is>
          <t>facebook.com</t>
        </is>
      </c>
      <c r="L320" t="inlineStr">
        <is>
          <t>http://facebook.com/100000447757747</t>
        </is>
      </c>
      <c r="M320" t="inlineStr">
        <is>
          <t>Bài đăng nhóm</t>
        </is>
      </c>
    </row>
    <row r="321">
      <c r="A321" t="n">
        <v>321</v>
      </c>
      <c r="B321" t="inlineStr">
        <is>
          <t>2021-01-15</t>
        </is>
      </c>
      <c r="C321" t="inlineStr">
        <is>
          <t>17:25</t>
        </is>
      </c>
      <c r="D321" t="inlineStr">
        <is>
          <t>TUHA - Phần mềm quản lý bán hàng Online hàng đầu Việt Nam</t>
        </is>
      </c>
      <c r="E321" t="inlineStr">
        <is>
          <t>https://facebook.com/2016532605155375</t>
        </is>
      </c>
      <c r="F321" t="inlineStr">
        <is>
          <t>► NOKIA - ĐIỀM BÁO VỀ SỰ BẢO THỦ.
?? Vào những năm cuối thế kỷ 20 và thập niên đầu tiên của thế kỷ 21, thời điểm mà ngành sản xuất điện thoại di động vẫn còn đang ở giai đoạn đầu, Nokia đã nổi lên như một gã khổng lồ với sản phẩm nổi bật trên toàn thế giới. Điện thoại của Nokia xuất hiện ở nhiều quốc gia với số lượng người dùng khổng lồ; họ hoàn toàn áp đảo các đối thủ trong ngành và có những thời điểm người ta cho rằng các công ty khác không có cơ may nào để đuổi kịp gã Goliath tới từ Phần Lan.
?? Thế nhưng, chỉ gần 20 năm sau, thế hệ người dùng mới hầu như chỉ biết đến những thương hiệu như Apple, Samsung, Xiaomi, Huawei… Cái tên Nokia rơi vào quên lãng theo cái cách mà không một ai có thể ngờ tới. Có rất nhiều nguyên nhân dẫn đến thảm cảnh của họ, nhưng lý do lớn nhất chính là sự bảo thủ đến khó tin của ban lãnh đạo công ty đã làm cho cái tên Nokia gần như biến mất.
GIAI ĐOẠN HÌNH THÀNH
?? Cái tên Nokia đã xuất hiện trên bản đồ thế giới 155 năm trước bởi ông Fredrik Idestam với ngành nghề kinh doanh chính là sản xuất bột giấy. Vài năm sau đó, ông hợp tác với người bạn là Leo Mechelin để mở rộng sản xuất cho Nokia; đây là người sau này đã trở thành chủ tịch công ty và mở rộng lĩnh vực kinh doanh của công ty sang sản xuất điện, dù bị người bạn của mình phản đối. 
?? Năm 1922, Nokia bắt đầu hợp tác với Công ty Cao su Phần Lan (Suomen Gummitehdas) và nhà máy cáp Kaapelitehdas; tất cả đều do ông Eduard Polón lãnh đạo.
?? Năm 1967, ba công ty Nokia, Kaapelitehdas và Cao su Phần Lan chính thức hợp nhất tạo ra Tập đoàn Nokia mới. Tập đoàn này tái cấu trúc và tham gia vào bốn lĩnh vực kinh doanh chính: lâm nghiệp, cáp, cao su và điện tử. Tại thời điểm này, công ty hưởng nhiều lợi ích từ việc mở rộng và hợp tác với Liên Xô, khi đây là một trong những thị trường lớn nhất của họ. Nokia cũng giao thương với Mỹ, dù đây đang là giai đoạn chiến tranh Lạnh giữa hai cường quốc lớn nhất thế giới.
?? Chỉ 10 năm sau, Nokia dưới sự lãnh đạo của Kari Kairamo đã chuyển hướng mạnh mẽ sang ngành điện tử, dù vẫn duy trì hoạt động trong các lĩnh vực kinh doanh còn lại. Sự phát triển mạnh mẽ của Nokia giúp cho Phần Lan được so sánh với Nhật Bản, cường quốc về phát triển công nghệ tại thời điểm này. Nokia đã mua lại nhiều công ty bao gồm nhà sản xuất tivi Salora vào năm 1984, tiếp theo là nhà sản xuất máy tính và điện tử Thụy Điển Luxor AB năm 1985 và nhà sản xuất truyền hình Pháp Oceanic năm 1987. Điều này đã đưa Nokia trở thành nhà sản xuất TV lớn thứ ba của châu Âu trong những năm 80 của thế kỷ trước, chỉ sau Philips và Thomson.
?? Trong các quyết định mua lại của công ty, thương vụ sáng suốt nhất chính là Mobira - một công ty chuyên về sản xuất điện thoại di động thời điểm đó. Việc mua lại công ty này chính là nền tảng cho mảng kinh doanh điện thoại di động trong tương lai của hãng.
 ?? Tại thời điểm mới mua lại, Nokia không mặn mà với Mobira như các mảng kinh doanh khác. Dù vậy, công ty con này vẫn có những bước đột phá trong ngành viễn thông tại khu vực châu Âu cũng như trên thế giới tại thời điểm bấy giờ.
?? Năm 1981, Mobira ra mắt dịch vụ Điện thoại Di động Bắc Âu (NMT), mạng di động đầu tiên trên thế giới cho phép chuyển vùng quốc tế. Một năm sau, Mobira ra mắt điện thoại Mobira Senator, điện thoại di động đầu tiên của Nokia.
Đang trong giai đoạn phát triển mạnh mẽ, một cú sốc bất ngờ xảy ra với Nokia khi CEO Kairamo - người khởi xướng cho những thay đổi mạnh mẽ trong tập đoàn - tự sát vào một ngày mùa đông năm 1988. Sau cái chết của ông, Nokia đã phải đưa ra những cải tổ mạnh mẽ khi mà nền kinh tế Phần Lan rơi vào suy thoái, đồng thời nhiều mảng kinh doanh tỏ ra kém hiệu quả. Đầu tiên là mảng sản xuất cáp của công ty, sau đó là mảng sản xuất cao su đều được tách thành những doanh nghiệp riêng lẻ không có quan hệ với tập đoàn. Nokia cũng bán bộ phận máy tính của mình là Nokia Data cho ICL, một công ty công nghệ có trụ sở tại Vương quốc Anh. Mặc dù đây đều là những thương vụ đúng đắn trong tình cảnh công ty tại thời điểm đó, nhưng các nhà đầu tư không đánh giá cao điều này, khiến cổ phiếu Nokia giảm mạnh.
PHÁT TRIỂN MẠNH MẼ NHỜ NGÀNH SẢN XUẤT ĐIỆN THOẠI
?? Thời kỳ khủng hoảng của Nokia bắt đầu chấm dứt khi Jorma Ollila - người đứng đầu bộ phận điện thoại của tập đoàn - chính thức trở thành CEO vào năm 1992. Ông đã định hướng công ty đi theo định hướng điện tử viễn thông, mở ra trang mới trong lịch sử của tập đoàn này. Lợi nhuận hoạt động của công ty từ mức âm năm 1991 tăng lên 1 tỷ USD 4 năm sau đó và gần 4 tỷ USD vào năm 1999. Tháng 10/ 1998, Nokia chính thức vượt qua Motorola để trở thành thương hiệu điện thoại bán chạy nhất thế giới; 2 tháng sau đó, họ sản xuất chiếc điện thoại thứ 100 triệu của mình.
Một trong những lý do giúp cho Nokia trở nên khác biệt với các đối thủ là những thiết kế trẻ trung, đổi mới và khác biệt của họ nhắm trực tiếp vào các khách hàng trẻ tuổi. Nổi bật trong số đó là Nokia 5110, Nokia 3210 và Nokia 3310 với những thiết kế màu sắc, thời trang khác hẳn so với các sản phẩm của Motorola và Sony Ericsson, 2 đối thủ lớn nhất của họ thời đó. Ngoài ra, thương hiệu xa xỉ của hãng là Vertu cũng được thành lập, đem lại những sản phẩm sang trọng cho đối tượng doanh nhân.
Tuy nhiên chỉ thiết kế thôi là chưa đủ để Nokia trở nên khác biệt hoàn toàn so với các đối thủ. Hệ điều hành Symbian được công ty phát triển thông qua công ty con cùng tên đem lại những trải nghiệm mới cho người dùng trên thiết bị di động, với những tính năng vô cùng độc đáo. Dù vậy, hệ điều hành này gây ra nhiều khó khăn cho các nhà phát triển ứng dụng với những hạn chế của mình.
?? Đến năm 2000, Nokia có hơn 55.000 nhân viên, hoạt động tại 140 quốc gia trên thế giới và chiếm 30% thị phần trên thị trường điện thoại di động, lớn gần gấp đôi so với đối thủ cạnh tranh gần nhất là Motorola. Từ năm 1996 đến 2001, doanh thu của Nokia đã tăng gấp 5 lần, từ 6,5 tỷ euro lên 31 tỷ euro.
TIẾP NỐI THÀNH CÔNG
Không dừng lại với chỉ những thành công nêu trên, Nokia tiếp tục mang đến đột phá với những chiếc điện thoại chụp ảnh. Năm 2003, họ bán những chiếc điện thoại có chức năng chụp ảnh đầu tiên là Nokia 3600/3650 tại thị trường Bắc Mỹ.
Hai năm sau đó, Nokia bắt đầu hợp tác với nhà sản xuất máy ảnh quang học của Đức Carl Zeiss AG và cho ra mắt dòng điện thoại N-Series. Nokia N95 và Nokia N82 lần lượt đạt được giải thưởng "Thiết bị di động chụp ảnh tốt nhất" tại châu Âu trong các năm 2006 và 2008, đem lại thành công vang dội cho Nokia trên thị trường điện thoại di động.
?? Mặc dù cũng chịu thất bại khi cố gắng tham dự vào thị trường máy chơi game cầm tay - vốn được thống trị bởi Nintendo - thông qua chiếc điện thoại N-gage, nhưng về cơ bản, thành công với những chiếc điện thoại của Nokia trong thập kỷ đầu tiên của thế kỷ 21 là không thể chối bỏ. Năm 2007, hãng đạt đỉnh cao khi thị phần trong ngành sản xuất điện thoại di động đạt 40.4%, trong đó riêng quý 4 đạt 51%.
?? Vào thời điểm này, Apple mới cho ra mắt chiếc điện thoại đầu tiên của hãng và chỉ có 5% thị phần trong ngành sản xuất điện thoại thông minh. Nokia tỏ ra quá thống trị trong ngành, và họ từ chối những thay đổi về mặt hệ điều hành cũng như coi nhẹ các dòng điện thoại cảm ứng.
SUY YẾU VÀ TỪ BỎ MẢNG ĐIỆN THOẠI
?? Kể từ khi ra mắt chiếc Iphone đầu tiên, Apple đã đưa ra rất nhiều cải tiến cả về thiết kế, phần cứng lẫn phần mềm. Cùng với hệ điều hành ioS, hệ sinh thái ứng dụng AppStore của họ đã mang lại những điều mới mẻ và vô cùng khác biệt cho người sử dụng. Thay vì học theo Apple, Nokia vẫn tiếp tục phát triển phần mềm sử dụng trên điện thoại của mình thông qua Symbian và sử dụng cửa hàng Ovi Store. Trong khi hệ điều hành Symbian có tốc độ xử lý chậm, nhiều lỗi và đặc biệt rất dễ bị các loại malware trên điện thoại tấn công thì Ovi Store có số lượng phần mềm ít ỏi khi so sánh với Android Store và App Store, hai cửa hàng ứng dụng mới nổi của Google và Apple.
?? Thêm vào đó, các loại điện thoại cảm ứng đa điểm bắt đầu xuất hiện nhiều hơn, đem lại nhiều sự tiện lợi cho khách hàng hơn hẳn so với các loại điện thoại nút bấm và cảm ứng điện dung của Nokia. Điều này càng khiến cho hãng gặp nhiều khó khăn trong việc bán các loại máy điện thoại truyền thống của mình.
?? Năm 2010, sau khi bổ nhiệm CEO mới là ông Elop, hãng đã tiến hành một số cải tổ, trong đó có việc kết hợp với Intel trong việc xây dựng hệ điều hành MeeGo Linux. Mặc dù hệ điều hành Meego "Harmattan" trên điện thoại N9 của hãng được đón nhận bởi những khách hàng, song Nokia đã quyết định hợp tác với Microsoft vào năm 2011, sản xuất các loại điện thoại sử dụng hệ điều hành Asha và Windows Phone, đồng thời từ bỏ dự án với Intel. Điều này làm cho rất nhiều khách hàng của hãng tỏ ra thất vọng; đồng thời, họ cũng nhận ra rằng hệ điều hành Symbian sẽ không được Nokia tiếp tục cải tiến nữa. Sau khi hợp tác với Microsoft, hãng đã ra mắt điện thoại chạy Windows Phone đầu tiên là Lumia 800.
?? Từ năm 2011, lượng máy bán ra của hãng tiếp tục sụt giảm trầm trọng, kéo theo doanh số cũng giảm mạnh. Quý 2/ 2011, lần đầu tiên sau 19 năm hãng ghi nhận khoản thua lỗ trong kinh doanh; sau đó, lượng máy Lumia bán ra không đủ để bù đắp việc sụt giảm doanh thu từ các đời máy cũ, dẫn đến những quý tiếp theo thảm họa cho Nokia. Đến giữa năm 2012, giá cổ phiếu của công ty giảm xuống dưới 2 USD/ cổ phiếu.
?? Trong nỗ lực của mình, Nokia tiếp tục ra mắt Lumia 920, dòng điện thoại cao cấp dùng hệ điều hành Windows Phone. Đồng thời, hãng cũng tiếp tục đẩy mạnh bán các mẫu điện thoại Asha và thu được thành công ở nhiều nước, giúp thị phần mảng điện thoại tăng lên đôi chút nhưng vẫn không tránh khỏi việc thua lỗ.
?? Vào tháng 9 năm 2013, Nokia thông báo bán bộ phận di động và thiết bị của mình cho Microsoft. Chủ tịch Microsoft khi đó là Steve Ballmer muốn Microsoft sản xuất nhiều phần cứng hơn thay vì chỉ tập trung vào phần mềm, do đó đã xúc tiến nhanh chóng việc mua lại này. Việc mua bán hoàn tất vào tháng 4 năm 2014, với việc Microsoft Mobile trở thành đơn vị kế thừa bộ phận thiết bị di động của Nokia. Mặc dù được tiếp quản bởi Microsoft, song lúc này, Nokia đã tỏ ra quá thua kém với Apple và các công ty sản xuất điện thoại trên nền tảng hệ điều hành Android khác. Mọi nỗ lực của Microsoft không cứu vãn nổi mảng điện thoại đã quá yếu kém của hãng công nghệ Phần Lan; kết quả là các tài sản mua từ Nokia cuối cùng đã bị Microsoft xóa sổ hoàn toàn vào năm 2015. Việc làm này đã khiến họ thua lỗ ít nhất 8 tỷ USD trong thương vụ mà CEO hiện nay của họ, ông Satya Nadella cực lực phản đối vào thời điểm đó.
CHUYỂN HƯỚNG SANG NGHIÊN CỨU VÀ THAM VỌNG CỦA MICROSOFT
?? Sau thất bại của bộ phận điện thoại, ngày nay, Nokia được biết đến thông qua các bộ phận nghiên cứu, viễn thông và thiết bị mạng. Nokia Technologies, công ty con thuộc tập đoàn Nokia, thông qua việc cấp phép để sử dụng các sáng chế, công nghệ và thương hiệu của hãng, thu về được khoảng 1,4 tỷ euro (1,67 tỷ USD) doanh thu mỗi năm. Các công ty công nghệ hàng đầu thế giới như Microsoft, Samsung hay Apple vẫn đang sử dụng những bản quyền sáng chế từ Nokia trong nhiều năm qua.
Bộ phận viễn thông và thiết bị mạng (Nokia Networks) hiện đang là phần lớn nhất của tập đoàn này, và cũng là lý do mà Microsoft muốn mua một phần của Nokia một lần nữa. Nokia Networks là nhà sản xuất thiết bị viễn thông lớn thứ ba thế giới, tính theo doanh thu năm 2017 (sau Huawei và Cisco). Đặc biệt tại Hoa Kỳ, Nokia và Ericsson là 2 công ty duy nhất cung cấp việc xây dựng mạng 5G cho các nhà khai thác, sau khi chiến tranh thương mại Mỹ - Trung diễn ra. Hai đối thủ lớn nhất của Nokia tới từ Trung Quốc là ZTE và Huawei đã không còn được cấp phép về xây dựng mạng 5G tại Mỹ; do đó, họ trở thành một đối tác vô cùng quan trọng đối với những mà mạng ở Mỹ. Thêm vào đó, mới đây Nokia đã nhận được một đơn hàng từ Anh để thay thế cho Huawei, trong bối cảnh hãng này cũng đang bị cấm cung cấp thiết bị tại đây.
Microsoft tỏ ra rất quan tâm tới mảng viễn thông, đặc biệt là công nghệ 5G. Microsoft cho rằng đây sẽ là công nghệ của tương lai giúp cho hãng đạt được nhiều thành tựu hơn nữa trong các lĩnh vực liên quan. Metaswitch và Affirmed Networks là hai công ty về viễn thông mà Microsoft đã mua lại trong năm nay, và người khổng lồ công nghệ của Mỹ rất muốn nhắm đến Nokia Networks, một công ty có nhiều công nghệ quan trọng về mạng 5G mà họ mong được sở hữu.
?? Từ một công ty dẫn đầu toàn ngành sản xuất điện thoại, việc quá bảo thủ và chậm chạp trong việc chuyển đổi công nghệ so với các đối thủ trong ngành đã khiến Nokia gần như biến mất trên bản đồ thế giới. Ngày nay, những chiếc điện thoại Nokia vẫn mang lại cảm xúc cho những người dùng điện thoại đã gắn bó với hãng trong thời kỳ đỉnh cao; tuy nhiên người ta vẫn đặt ra những chữ Nếu với hãng. Nếu ngày đó Nokia không quá bảo thủ với Symbian, liệu có cơ hội nào cho Apple và Samsung hay không?
-------------------------
PHẦN MỀM TUHA - MANG SỨ MỆNH ĐỒNG HÀNH CÙNG DOANH NGHIỆP.
?? Đừng ngần ngại ?????????????? ??????̣̆?? ?????????? cho chúng tôi để dùng thử MIỄN PHÍ https://bit.ly/34HwQNI
------------------------------------------
??TUHA | Tin tưởng - Uy tín - Hài Lòng - An Tâm
??Địa chỉ: R4-Royal City – 72 Nguyễn Trãi – Thanh Xuân – Hà Nội
☎️Hotline: 03.9557.9557 (8h-23h)
#phanmemquanlybanhangTuha
#canphongthuonghieu
#nokia</t>
        </is>
      </c>
      <c r="G321" t="inlineStr">
        <is>
          <t>Tích cực</t>
        </is>
      </c>
      <c r="H321" t="n">
        <v>0</v>
      </c>
      <c r="I321" t="n">
        <v>0</v>
      </c>
      <c r="J321" t="n">
        <v>0</v>
      </c>
      <c r="K321" t="inlineStr">
        <is>
          <t>facebook.com</t>
        </is>
      </c>
      <c r="L321" t="inlineStr">
        <is>
          <t>http://facebook.com/2016532605155375</t>
        </is>
      </c>
      <c r="M321" t="inlineStr">
        <is>
          <t>Bài đăng fanpage</t>
        </is>
      </c>
    </row>
    <row r="322">
      <c r="A322" t="n">
        <v>322</v>
      </c>
      <c r="B322" t="inlineStr">
        <is>
          <t>2021-01-15</t>
        </is>
      </c>
      <c r="C322" t="inlineStr">
        <is>
          <t>17:20</t>
        </is>
      </c>
      <c r="D322" t="inlineStr">
        <is>
          <t>Le.Comedien</t>
        </is>
      </c>
      <c r="E322" t="inlineStr">
        <is>
          <t>https://voz.vn/posts/6618649</t>
        </is>
      </c>
      <c r="F322" t="inlineStr">
        <is>
          <t>id_anh said: Với cái nhu cầu này cứ mạnh dạn quất con Huawei Watch GT, pin gần 2 tuần, đeo liên tục. Thông báo tốt, màn hình luôn bật. Đẹp, phối dây da, dây vải, dây kim loại, dây cao su ổn hết Giá tầm 1tr990, săn sale thì thấp hơn 2 3 trăm Dăm ba con AW đc cái mã, tối ngày lo lắng hết pin, giờ đi đâu cũng thấy đeo chán vl. Mà đàn ông đeo cứ đồng bóng thế nào ấy Click to expand... Khi xài chung với iPhone thì cái con anh nói mới là con chỉ được cái mã</t>
        </is>
      </c>
      <c r="G322" t="inlineStr">
        <is>
          <t>Tiêu cực</t>
        </is>
      </c>
      <c r="H322" t="n">
        <v>0</v>
      </c>
      <c r="I322" t="n">
        <v>0</v>
      </c>
      <c r="J322" t="n">
        <v>0</v>
      </c>
      <c r="K322" t="inlineStr">
        <is>
          <t>voz.vn</t>
        </is>
      </c>
      <c r="L322" t="inlineStr">
        <is>
          <t>http://voz.vn</t>
        </is>
      </c>
      <c r="M322" t="inlineStr">
        <is>
          <t>Diễn đàn</t>
        </is>
      </c>
    </row>
    <row r="323">
      <c r="A323" t="n">
        <v>323</v>
      </c>
      <c r="B323" t="inlineStr">
        <is>
          <t>2021-01-15</t>
        </is>
      </c>
      <c r="C323" t="inlineStr">
        <is>
          <t>16:43</t>
        </is>
      </c>
      <c r="D323" t="inlineStr">
        <is>
          <t>Nhật Hoàng 999</t>
        </is>
      </c>
      <c r="E323" t="inlineStr">
        <is>
          <t>https://tinhte.vn/posts/59088114</t>
        </is>
      </c>
      <c r="F323" t="inlineStr">
        <is>
          <t>[QUOTE="n.a.v.i.p, post: 59086696, member: 823712"]Câu chuyện lại không hề đơn giản như những gì mà cuhiep nói. Trên thị trường hiện nay có thể chia làm hai mảng: Apple và mảng còn lại.
Ở mảng smartphone, Apple một mình một ngựa chạy iOS, chạy SoC riêng, gần như không có sự so sánh trực tiếp nào khác ngoài chính những chiếc iPhone ra mắt trước đó. Kể cả người dùng có chán, thì cũng không có sản phẩm nào khác ngoài iPhoen chạy iOS cả. Android thì lại khác, dù các hãng có tuỳ biến thế nào, nhân vẫn là Android từ Google, phần lớn vẫn chạy Snapdragon, nên thiết kế chính là điểm lôi kéo khách hàng nhiều nhất. Nếu bên Android mà cứ chậm thay đổi thiết kế như Apple, hẳn là người dùng sẽ đổi qua bên khác hết, vì trải nghiệm chung là gần như nhau. Điều này khiến các hãng rất khó để định hình một phong cách nhận diện riêng, mà kì thực, những hãng có phong cách riêng như Sony, HTC, Blackberry đều đã chết (hoặc gần chết) cả =)))))))) .
Điều này đúng với cả câu chuyện của Macbook (MacOS, Apple Silicon) và laptop (Windows, Intel/AMD), đúng với cả iPad (iPadOS/iOS) và Android Tablet, Windows Tablet nói chung. Sau này khi máy Mac đổi hết qua dùng Apple Silicon thì sự khác biệt sẽ lại càng mạnh mẽ hơn nữa, khi các hãng OEM như Dell, HP, Lenovo luôn bị phụ thuộc linh hồn vào Microsoft còn bộ não thì phó mặc cho Intel/AMD hoặc là Qualcomm.
Cho nên ngoại trừ việc các hãng tự làm hết theo mô hình của Apple, việc xây dựng và tách biệt hình ảnh riêng như vậy gần như là không thể.[/QUOTE]
Nếu cấp phép iOS cho Huawei thì chắc chắn Huawei vả chết Samsung và mấy nhà Android khác là cái chắc , và cái ghế của Apple chắc chắn cũng lung lay. Mặc dù Huawei của TQ nhưng mình thấy đa phần đều đánh giá cao Huawei hơn Samsung</t>
        </is>
      </c>
      <c r="G323" t="inlineStr">
        <is>
          <t>Tích cực</t>
        </is>
      </c>
      <c r="H323" t="n">
        <v>0</v>
      </c>
      <c r="I323" t="n">
        <v>0</v>
      </c>
      <c r="J323" t="n">
        <v>0</v>
      </c>
      <c r="K323" t="inlineStr">
        <is>
          <t>tinhte.vn</t>
        </is>
      </c>
      <c r="L323" t="inlineStr">
        <is>
          <t>http://tinhte.vn</t>
        </is>
      </c>
      <c r="M323" t="inlineStr">
        <is>
          <t>Diễn đàn</t>
        </is>
      </c>
    </row>
    <row r="324">
      <c r="A324" t="n">
        <v>324</v>
      </c>
      <c r="B324" t="inlineStr">
        <is>
          <t>2021-01-15</t>
        </is>
      </c>
      <c r="C324" t="inlineStr">
        <is>
          <t>16:30</t>
        </is>
      </c>
      <c r="D324" t="inlineStr">
        <is>
          <t>Levu01</t>
        </is>
      </c>
      <c r="E324" t="inlineStr">
        <is>
          <t>https://facebook.com/1624203111113133</t>
        </is>
      </c>
      <c r="F324" t="inlineStr">
        <is>
          <t>Huawei Watch 2 
Hình thức 97%
Pin 1 ngày.
Thanh lý lỗ vỗ 1500k
Gồm cáp sạc, đồng hồ, dây da.
BH 3 tháng</t>
        </is>
      </c>
      <c r="G324" t="inlineStr">
        <is>
          <t>Trung lập</t>
        </is>
      </c>
      <c r="H324" t="n">
        <v>12</v>
      </c>
      <c r="I324" t="n">
        <v>0</v>
      </c>
      <c r="J324" t="n">
        <v>0</v>
      </c>
      <c r="K324" t="inlineStr">
        <is>
          <t>facebook.com</t>
        </is>
      </c>
      <c r="L324" t="inlineStr">
        <is>
          <t>http://facebook.com/1624203111113133</t>
        </is>
      </c>
      <c r="M324" t="inlineStr">
        <is>
          <t>Bài đăng fanpage</t>
        </is>
      </c>
    </row>
    <row r="325">
      <c r="A325" t="n">
        <v>325</v>
      </c>
      <c r="B325" t="inlineStr">
        <is>
          <t>2021-01-15</t>
        </is>
      </c>
      <c r="C325" t="inlineStr">
        <is>
          <t>16:10</t>
        </is>
      </c>
      <c r="D325" t="inlineStr">
        <is>
          <t>id_anh</t>
        </is>
      </c>
      <c r="E325" t="inlineStr">
        <is>
          <t>https://voz.vn/posts/6617130</t>
        </is>
      </c>
      <c r="F325" t="inlineStr">
        <is>
          <t>Với cái nhu cầu này cứ mạnh dạn quất con Huawei Watch GT, pin gần 2 tuần, đeo liên tục. Thông báo tốt, màn hình luôn bật. Đẹp, phối dây da, dây vải, dây kim loại, dây cao su ổn hết Giá tầm 1tr990, săn sale thì thấp hơn 2 3 trăm</t>
        </is>
      </c>
      <c r="G325" t="inlineStr">
        <is>
          <t>Trung lập</t>
        </is>
      </c>
      <c r="H325" t="n">
        <v>0</v>
      </c>
      <c r="I325" t="n">
        <v>0</v>
      </c>
      <c r="J325" t="n">
        <v>0</v>
      </c>
      <c r="K325" t="inlineStr">
        <is>
          <t>voz.vn</t>
        </is>
      </c>
      <c r="L325" t="inlineStr">
        <is>
          <t>http://voz.vn</t>
        </is>
      </c>
      <c r="M325" t="inlineStr">
        <is>
          <t>Diễn đàn</t>
        </is>
      </c>
    </row>
    <row r="326">
      <c r="A326" t="n">
        <v>326</v>
      </c>
      <c r="B326" t="inlineStr">
        <is>
          <t>2021-01-15</t>
        </is>
      </c>
      <c r="C326" t="inlineStr">
        <is>
          <t>14:50</t>
        </is>
      </c>
      <c r="D326" t="inlineStr">
        <is>
          <t>Tinhte.vn</t>
        </is>
      </c>
      <c r="E326" t="inlineStr">
        <is>
          <t>https://facebook.com/3918769008146117</t>
        </is>
      </c>
      <c r="F326" t="inlineStr">
        <is>
          <t>Đã từng có rất nhiều thiết kế đẹp, thông minh, có thể tạo biểu tượng như Xiaomi Mimix, OPPO Find X, Huawei Mate 20… nhưng ngay ở đời sau thì họ lại quay lại phủ nhận những gì mà năm ngoái họ cho là tốt đẹp.</t>
        </is>
      </c>
      <c r="G326" t="inlineStr">
        <is>
          <t>Tích cực</t>
        </is>
      </c>
      <c r="H326" t="n">
        <v>1</v>
      </c>
      <c r="I326" t="n">
        <v>0</v>
      </c>
      <c r="J326" t="n">
        <v>0</v>
      </c>
      <c r="K326" t="inlineStr">
        <is>
          <t>facebook.com</t>
        </is>
      </c>
      <c r="L326" t="inlineStr">
        <is>
          <t>http://facebook.com/3918769008146117</t>
        </is>
      </c>
      <c r="M326" t="inlineStr">
        <is>
          <t>Bài đăng fanpage</t>
        </is>
      </c>
    </row>
    <row r="327">
      <c r="A327" t="n">
        <v>327</v>
      </c>
      <c r="B327" t="inlineStr">
        <is>
          <t>2021-01-15</t>
        </is>
      </c>
      <c r="C327" t="inlineStr">
        <is>
          <t>13:39</t>
        </is>
      </c>
      <c r="D327" t="inlineStr">
        <is>
          <t>Cho BecGie</t>
        </is>
      </c>
      <c r="E327" t="inlineStr">
        <is>
          <t>https://voz.vn/posts/6614079</t>
        </is>
      </c>
      <c r="F327" t="inlineStr">
        <is>
          <t>Lấy mấy con vợ loại này, có khi khổ cả đời Gửi từ Huawei Mate 20x bằng vozFApp</t>
        </is>
      </c>
      <c r="G327" t="inlineStr">
        <is>
          <t>Trung lập</t>
        </is>
      </c>
      <c r="H327" t="n">
        <v>0</v>
      </c>
      <c r="I327" t="n">
        <v>0</v>
      </c>
      <c r="J327" t="n">
        <v>0</v>
      </c>
      <c r="K327" t="inlineStr">
        <is>
          <t>voz.vn</t>
        </is>
      </c>
      <c r="L327" t="inlineStr">
        <is>
          <t>http://voz.vn</t>
        </is>
      </c>
      <c r="M327" t="inlineStr">
        <is>
          <t>Diễn đàn</t>
        </is>
      </c>
    </row>
    <row r="328">
      <c r="A328" t="n">
        <v>328</v>
      </c>
      <c r="B328" t="inlineStr">
        <is>
          <t>2021-01-15</t>
        </is>
      </c>
      <c r="C328" t="inlineStr">
        <is>
          <t>12:21</t>
        </is>
      </c>
      <c r="D328" t="inlineStr">
        <is>
          <t>Đỗ Tri Thức</t>
        </is>
      </c>
      <c r="E328" t="inlineStr">
        <is>
          <t>https://facebook.com/1069277446913563</t>
        </is>
      </c>
      <c r="F328" t="inlineStr">
        <is>
          <t>Tìm mua huawei mediapad d01j. Kv HN nhé các bác</t>
        </is>
      </c>
      <c r="G328" t="inlineStr">
        <is>
          <t>Trung lập</t>
        </is>
      </c>
      <c r="H328" t="n">
        <v>2</v>
      </c>
      <c r="I328" t="n">
        <v>1</v>
      </c>
      <c r="J328" t="n">
        <v>0</v>
      </c>
      <c r="K328" t="inlineStr">
        <is>
          <t>facebook.com</t>
        </is>
      </c>
      <c r="L328" t="inlineStr">
        <is>
          <t>http://facebook.com/100009069736658</t>
        </is>
      </c>
      <c r="M328" t="inlineStr">
        <is>
          <t>Bài đăng nhóm</t>
        </is>
      </c>
    </row>
    <row r="329">
      <c r="A329" t="n">
        <v>329</v>
      </c>
      <c r="B329" t="inlineStr">
        <is>
          <t>2021-01-15</t>
        </is>
      </c>
      <c r="C329" t="inlineStr">
        <is>
          <t>11:17</t>
        </is>
      </c>
      <c r="D329" t="inlineStr">
        <is>
          <t>Cloudz</t>
        </is>
      </c>
      <c r="E329" t="inlineStr">
        <is>
          <t>https://tinhte.vn/posts/59085040</t>
        </is>
      </c>
      <c r="F329" t="inlineStr">
        <is>
          <t>[QUOTE="ndta13, post: 59084765, member: 552704"]Thiệt là mình chưa xài nên chưa biết, xem review bên nước ngoài thấy con GTR 2 có trợ lý ảo, có 3GB bộ nhớ để chép nhạc nghe độc lập, tính ra ngon hơn con mi watch. Mà về chức năng mình thấy mi watch như gtr 1 rồi nên gtr 2 chắc chắn phải hơn :D
Chưa kể gtr có bản 42 đeo vừa tay hơn, cổ tay mình nhỏ đeo lớn quá nhìn kì lắm[/QUOTE]
Bộ nhớ trong nghe nhạc này kia cũng ko cần thiết lắm. Lúc trước mình đeo mấy con Miband 2 3 thấy đếm bước chân sai tè le hết, thấy cũng có mấy bác chê Huawei GT đếm cũng sai. Ko biết mấy con smartwatch của Xiaomi có khá khẩm hơn ko? :D</t>
        </is>
      </c>
      <c r="G329" t="inlineStr">
        <is>
          <t>Trung lập</t>
        </is>
      </c>
      <c r="H329" t="n">
        <v>0</v>
      </c>
      <c r="I329" t="n">
        <v>0</v>
      </c>
      <c r="J329" t="n">
        <v>0</v>
      </c>
      <c r="K329" t="inlineStr">
        <is>
          <t>tinhte.vn</t>
        </is>
      </c>
      <c r="L329" t="inlineStr">
        <is>
          <t>http://tinhte.vn</t>
        </is>
      </c>
      <c r="M329" t="inlineStr">
        <is>
          <t>Diễn đàn</t>
        </is>
      </c>
    </row>
    <row r="330">
      <c r="A330" t="n">
        <v>330</v>
      </c>
      <c r="B330" t="inlineStr">
        <is>
          <t>2021-01-15</t>
        </is>
      </c>
      <c r="C330" t="inlineStr">
        <is>
          <t>10:25</t>
        </is>
      </c>
      <c r="D330" t="inlineStr">
        <is>
          <t>cuhiep</t>
        </is>
      </c>
      <c r="E330" t="inlineStr">
        <is>
          <t>https://tinhte.vn/posts/59084368</t>
        </is>
      </c>
      <c r="F330" t="inlineStr">
        <is>
          <t>Từ khi iPhone X ra đời cách đây hơn 3 năm thì tai thỏ đã trở thành điểm nhận dạng. Người ta chỉ trích nó, người ta copy nó rồi người ta tìm cách đưa ra giải pháp nhìn tốt hơn nó… chẳng sao cả. Hiện tại khi nhìn lướt qua màn hình một chiếc điện thoại anh em có thể dễ dàng nhận ra đó là iPhone vì cái tai thỏ. Rồi gần đây là cụm camera, nó cũng giúp người ta có thể nhận ra đó là một chiếc iPhone.
Một sản phẩm khác của Apple mà gần đây anh em nói nhiều về đó là cái chân màn hình XDR Pro. Nó có giá 1000 USD và nó chiếm sóng gần như một thời gian dài sau khi màn hình được ra mắt. Rõ ràng mọi chuyện không đơn giản là tự nhiên Apple bán nó 1000 USD. Không phải đơn giản mà người ta cứ nói về nó.
Mình đã mua cái màn hình XDR Pro đó của Apple nhưng không mua cái chân mà gắn lên cái tay có sẵn của mình. Và quả thực là mỗi lần người ta nhìn thấy cái màn hình của mình họ không thể biết đó là XDR Pro Display, họ đều hỏi mình thêm thông tin về cái màn hình vì thấy nó khá đẹp. Rõ ràng nếu mình gắn nó lên cái chân của Apple thì người ta có thể nhận dạng ra ngay chiếc màn hình này.
Hay tai nghe Airpods cũng vậy, anh em có thể dễ dàng nhận dạng ra được đó là Airpods. Còn các tai nghe của các hãng khác thì khả năng nhận dạng rất thấp, rất khó để biết đó là một chiếc tai của Sony hay Sennheiser. Mặc dù ban đầu người ta thi nhau dè bỉu kiểu dáng của nó.
Một trong những điểm làm mình ấn tượng nhất khi cầm trên tay S21 Ultra hay S21 thì mình thấy được sự khác biệt của cụm camera so với phần còn lại của thế giới smartphone. Samsung cũng đang thành công với hình ảnh của Spen. Mình hy vọng Samsung sẽ có suy nghĩ giống mình và duy trì hình ảnh cụm camera để người ta có thể dễ dàng nhận ra sản phẩm của họ, không bị lẫn với các máy Android khác.
Đã từng có rất nhiều thiết kế đẹp, thông minh, có thể tạo biểu tượng như Xiaomi Mimix, Oppo Find X, Huawei Mate 20… nhưng ngay ở đời sau thì họ lại quay lại phủ nhận những gì mà năm ngoái họ cho là tốt đẹp.</t>
        </is>
      </c>
      <c r="G330" t="inlineStr">
        <is>
          <t>Tích cực</t>
        </is>
      </c>
      <c r="H330" t="n">
        <v>0</v>
      </c>
      <c r="I330" t="n">
        <v>0</v>
      </c>
      <c r="J330" t="n">
        <v>0</v>
      </c>
      <c r="K330" t="inlineStr">
        <is>
          <t>tinhte.vn</t>
        </is>
      </c>
      <c r="L330" t="inlineStr">
        <is>
          <t>http://tinhte.vn</t>
        </is>
      </c>
      <c r="M330" t="inlineStr">
        <is>
          <t>Diễn đàn</t>
        </is>
      </c>
    </row>
    <row r="331">
      <c r="A331" t="n">
        <v>331</v>
      </c>
      <c r="B331" t="inlineStr">
        <is>
          <t>2021-01-15</t>
        </is>
      </c>
      <c r="C331" t="inlineStr">
        <is>
          <t>10:10</t>
        </is>
      </c>
      <c r="D331" t="inlineStr">
        <is>
          <t>honghai2196</t>
        </is>
      </c>
      <c r="E331" t="inlineStr">
        <is>
          <t>https://tinhte.vn/posts/59084157</t>
        </is>
      </c>
      <c r="F331" t="inlineStr">
        <is>
          <t>[QUOTE="18K, post: 59083721, member: 2732532"]Chắc gì, cấm ở Mỹ chứ có cấm toàn cầu đâu mà nó chết ngay. Mà hệ sinh thái của nó thì rộng, tôi nghĩ nó không chết được đâu[/QUOTE]
Hệ sinh thái gì thì vẫn phải trung tâm là cái smartphone. Mà smartphone thì phải chạy android. Mà android và toàn bộ google services là của google nó nắm. Nó mà chặn google services và android thì cũng đi hốt cám heo như thằng huawei thôi</t>
        </is>
      </c>
      <c r="G331" t="inlineStr">
        <is>
          <t>Trung lập</t>
        </is>
      </c>
      <c r="H331" t="n">
        <v>0</v>
      </c>
      <c r="I331" t="n">
        <v>0</v>
      </c>
      <c r="J331" t="n">
        <v>0</v>
      </c>
      <c r="K331" t="inlineStr">
        <is>
          <t>tinhte.vn</t>
        </is>
      </c>
      <c r="L331" t="inlineStr">
        <is>
          <t>http://tinhte.vn</t>
        </is>
      </c>
      <c r="M331" t="inlineStr">
        <is>
          <t>Diễn đàn</t>
        </is>
      </c>
    </row>
    <row r="332">
      <c r="A332" t="n">
        <v>332</v>
      </c>
      <c r="B332" t="inlineStr">
        <is>
          <t>2021-01-15</t>
        </is>
      </c>
      <c r="C332" t="inlineStr">
        <is>
          <t>09:59</t>
        </is>
      </c>
      <c r="D332" t="inlineStr">
        <is>
          <t>toilatoi199x</t>
        </is>
      </c>
      <c r="E332" t="inlineStr">
        <is>
          <t>https://tinhte.vn/posts/59084035</t>
        </is>
      </c>
      <c r="F332" t="inlineStr">
        <is>
          <t>ko biết có ngon hơn Huawei watch gt ko nhỉ</t>
        </is>
      </c>
      <c r="G332" t="inlineStr">
        <is>
          <t>Trung lập</t>
        </is>
      </c>
      <c r="H332" t="n">
        <v>0</v>
      </c>
      <c r="I332" t="n">
        <v>0</v>
      </c>
      <c r="J332" t="n">
        <v>0</v>
      </c>
      <c r="K332" t="inlineStr">
        <is>
          <t>tinhte.vn</t>
        </is>
      </c>
      <c r="L332" t="inlineStr">
        <is>
          <t>http://tinhte.vn</t>
        </is>
      </c>
      <c r="M332" t="inlineStr">
        <is>
          <t>Diễn đàn</t>
        </is>
      </c>
    </row>
    <row r="333">
      <c r="A333" t="n">
        <v>333</v>
      </c>
      <c r="B333" t="inlineStr">
        <is>
          <t>2021-01-15</t>
        </is>
      </c>
      <c r="C333" t="inlineStr">
        <is>
          <t>08:03</t>
        </is>
      </c>
      <c r="D333" t="inlineStr">
        <is>
          <t>Duy Nguyễn</t>
        </is>
      </c>
      <c r="E333" t="inlineStr">
        <is>
          <t>https://facebook.com/2839511602972316</t>
        </is>
      </c>
      <c r="F333" t="inlineStr">
        <is>
          <t>Các bác cho e hỏi giữa Huawei Gt1 và Samsung galaxy watch 42mm thì nên chọn con nào ạ. Nhu cầu của e chỉ là xem thông báo vọc vạch thôi</t>
        </is>
      </c>
      <c r="G333" t="inlineStr">
        <is>
          <t>Trung lập</t>
        </is>
      </c>
      <c r="H333" t="n">
        <v>2</v>
      </c>
      <c r="I333" t="n">
        <v>1</v>
      </c>
      <c r="J333" t="n">
        <v>0</v>
      </c>
      <c r="K333" t="inlineStr">
        <is>
          <t>facebook.com</t>
        </is>
      </c>
      <c r="L333" t="inlineStr">
        <is>
          <t>http://facebook.com/100007774547573</t>
        </is>
      </c>
      <c r="M333" t="inlineStr">
        <is>
          <t>Bài đăng nhóm</t>
        </is>
      </c>
    </row>
    <row r="334">
      <c r="A334" t="n">
        <v>334</v>
      </c>
      <c r="B334" t="inlineStr">
        <is>
          <t>2021-01-15</t>
        </is>
      </c>
      <c r="C334" t="inlineStr">
        <is>
          <t>03:01</t>
        </is>
      </c>
      <c r="D334" t="inlineStr">
        <is>
          <t>Vuong Vu</t>
        </is>
      </c>
      <c r="E334" t="inlineStr">
        <is>
          <t>https://facebook.com/727561091487167</t>
        </is>
      </c>
      <c r="F334" t="inlineStr">
        <is>
          <t>Cần gấp 2 máy Huawei mate 20x bản quốc tế</t>
        </is>
      </c>
      <c r="G334" t="inlineStr">
        <is>
          <t>Trung lập</t>
        </is>
      </c>
      <c r="H334" t="n">
        <v>0</v>
      </c>
      <c r="I334" t="n">
        <v>0</v>
      </c>
      <c r="J334" t="n">
        <v>0</v>
      </c>
      <c r="K334" t="inlineStr">
        <is>
          <t>facebook.com</t>
        </is>
      </c>
      <c r="L334" t="inlineStr">
        <is>
          <t>http://facebook.com/100004550889652</t>
        </is>
      </c>
      <c r="M334" t="inlineStr">
        <is>
          <t>Bài đăng nhóm</t>
        </is>
      </c>
    </row>
  </sheetData>
  <mergeCells count="2">
    <mergeCell ref="D1:J1"/>
    <mergeCell ref="K1:P1"/>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5:D9"/>
  <sheetViews>
    <sheetView workbookViewId="0">
      <selection activeCell="A1" sqref="A1"/>
    </sheetView>
  </sheetViews>
  <sheetFormatPr baseColWidth="8" defaultRowHeight="15"/>
  <cols>
    <col width="6" customWidth="1" style="6" min="1" max="1"/>
    <col width="10" customWidth="1" style="6" min="2" max="4"/>
  </cols>
  <sheetData>
    <row r="5">
      <c r="B5" s="1" t="inlineStr">
        <is>
          <t>Sắc thái</t>
        </is>
      </c>
      <c r="C5" s="1" t="inlineStr">
        <is>
          <t>Số lượng</t>
        </is>
      </c>
      <c r="D5" s="1" t="inlineStr">
        <is>
          <t>Tỷ lệ</t>
        </is>
      </c>
    </row>
    <row r="6">
      <c r="B6" t="inlineStr">
        <is>
          <t>Tích cực</t>
        </is>
      </c>
      <c r="C6" t="n">
        <v>12</v>
      </c>
      <c r="D6" t="inlineStr">
        <is>
          <t>4%</t>
        </is>
      </c>
    </row>
    <row r="7">
      <c r="B7" t="inlineStr">
        <is>
          <t>Tiêu cực</t>
        </is>
      </c>
      <c r="C7" t="n">
        <v>14</v>
      </c>
      <c r="D7" t="inlineStr">
        <is>
          <t>5%</t>
        </is>
      </c>
    </row>
    <row r="8">
      <c r="B8" t="inlineStr">
        <is>
          <t>Trung tính</t>
        </is>
      </c>
      <c r="C8" t="n">
        <v>269</v>
      </c>
      <c r="D8" t="inlineStr">
        <is>
          <t>91%</t>
        </is>
      </c>
    </row>
    <row r="9">
      <c r="B9" t="inlineStr">
        <is>
          <t>Tổng cộng</t>
        </is>
      </c>
      <c r="C9" t="n">
        <v>295</v>
      </c>
      <c r="D9" t="inlineStr">
        <is>
          <t>100%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5:C12"/>
  <sheetViews>
    <sheetView workbookViewId="0">
      <selection activeCell="A1" sqref="A1"/>
    </sheetView>
  </sheetViews>
  <sheetFormatPr baseColWidth="8" defaultRowHeight="15"/>
  <cols>
    <col width="15" customWidth="1" style="6" min="2" max="3"/>
  </cols>
  <sheetData>
    <row r="5">
      <c r="B5" s="1" t="inlineStr">
        <is>
          <t>Phân loại</t>
        </is>
      </c>
      <c r="C5" s="1" t="inlineStr">
        <is>
          <t>Số kết quả</t>
        </is>
      </c>
    </row>
    <row r="6">
      <c r="B6" t="inlineStr">
        <is>
          <t>Bài đăng fanpage</t>
        </is>
      </c>
      <c r="C6" t="n">
        <v>14</v>
      </c>
    </row>
    <row r="7">
      <c r="B7" t="inlineStr">
        <is>
          <t>Diễn đàn</t>
        </is>
      </c>
      <c r="C7" t="n">
        <v>273</v>
      </c>
    </row>
    <row r="8">
      <c r="B8" t="inlineStr">
        <is>
          <t>Bài đăng nhóm</t>
        </is>
      </c>
      <c r="C8" t="n">
        <v>8</v>
      </c>
    </row>
    <row r="9">
      <c r="B9" t="inlineStr">
        <is>
          <t>Báo</t>
        </is>
      </c>
      <c r="C9" t="n">
        <v>0</v>
      </c>
    </row>
    <row r="10">
      <c r="B10" t="inlineStr">
        <is>
          <t>Bài đăng cá nhân</t>
        </is>
      </c>
      <c r="C10" t="n">
        <v>0</v>
      </c>
    </row>
    <row r="11">
      <c r="B11" t="inlineStr">
        <is>
          <t>Bình luận</t>
        </is>
      </c>
      <c r="C11" t="n">
        <v>0</v>
      </c>
    </row>
    <row r="12">
      <c r="B12" t="inlineStr">
        <is>
          <t>Youtube</t>
        </is>
      </c>
      <c r="C12"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Đạt Đỗ Tất</dc:creator>
  <dcterms:created xmlns:dcterms="http://purl.org/dc/terms/" xmlns:xsi="http://www.w3.org/2001/XMLSchema-instance" xsi:type="dcterms:W3CDTF">2021-01-18T03:32:40Z</dcterms:created>
  <dcterms:modified xmlns:dcterms="http://purl.org/dc/terms/" xmlns:xsi="http://www.w3.org/2001/XMLSchema-instance" xsi:type="dcterms:W3CDTF">2021-01-18T03:34:31Z</dcterms:modified>
  <cp:lastModifiedBy>Đạt Đỗ Tất</cp:lastModifiedBy>
</cp:coreProperties>
</file>