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"/>
    </mc:Choice>
  </mc:AlternateContent>
  <xr:revisionPtr revIDLastSave="0" documentId="13_ncr:1_{B3CED0CA-675B-49F8-A2E4-B67CA8F4C4A5}" xr6:coauthVersionLast="47" xr6:coauthVersionMax="47" xr10:uidLastSave="{00000000-0000-0000-0000-000000000000}"/>
  <bookViews>
    <workbookView xWindow="-108" yWindow="-108" windowWidth="23256" windowHeight="12576" tabRatio="599" activeTab="3" xr2:uid="{B4850479-1AAE-4A20-BADC-A019768F0BCB}"/>
  </bookViews>
  <sheets>
    <sheet name="211005" sheetId="6" r:id="rId1"/>
    <sheet name="테이블 정의서" sheetId="10" state="hidden" r:id="rId2"/>
    <sheet name="테이블 정의서(1008수정)" sheetId="11" r:id="rId3"/>
    <sheet name="시퀀스정의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9" i="11" l="1"/>
  <c r="D118" i="11"/>
  <c r="D111" i="11"/>
  <c r="D103" i="11"/>
  <c r="D95" i="11"/>
  <c r="D89" i="11"/>
  <c r="D81" i="11"/>
  <c r="D74" i="11"/>
  <c r="D66" i="11"/>
  <c r="D55" i="11"/>
  <c r="D43" i="11"/>
  <c r="D35" i="11"/>
  <c r="D24" i="11"/>
  <c r="D16" i="11"/>
  <c r="D6" i="11"/>
  <c r="L82" i="11"/>
  <c r="C77" i="9"/>
  <c r="C76" i="9"/>
  <c r="C75" i="9"/>
  <c r="C73" i="9"/>
  <c r="C72" i="9"/>
  <c r="C71" i="9"/>
  <c r="C69" i="9"/>
  <c r="C68" i="9"/>
  <c r="C67" i="9"/>
  <c r="C65" i="9"/>
  <c r="C64" i="9"/>
  <c r="C63" i="9"/>
  <c r="C61" i="9"/>
  <c r="C60" i="9"/>
  <c r="C59" i="9"/>
  <c r="C57" i="9"/>
  <c r="C56" i="9"/>
  <c r="C55" i="9"/>
  <c r="C53" i="9"/>
  <c r="C52" i="9"/>
  <c r="C51" i="9"/>
  <c r="C49" i="9"/>
  <c r="C48" i="9"/>
  <c r="C47" i="9"/>
  <c r="C45" i="9"/>
  <c r="C44" i="9"/>
  <c r="C43" i="9"/>
  <c r="C41" i="9"/>
  <c r="C40" i="9"/>
  <c r="C39" i="9"/>
  <c r="C37" i="9"/>
  <c r="C36" i="9"/>
  <c r="C35" i="9"/>
  <c r="C33" i="9"/>
  <c r="C32" i="9"/>
  <c r="C31" i="9"/>
  <c r="C29" i="9"/>
  <c r="C28" i="9"/>
  <c r="C27" i="9"/>
  <c r="C25" i="9"/>
  <c r="C24" i="9"/>
  <c r="C23" i="9"/>
  <c r="C21" i="9"/>
  <c r="C20" i="9"/>
  <c r="B26" i="9"/>
  <c r="B30" i="9"/>
  <c r="B34" i="9" s="1"/>
  <c r="B38" i="9" s="1"/>
  <c r="B42" i="9" s="1"/>
  <c r="B46" i="9" s="1"/>
  <c r="B50" i="9" s="1"/>
  <c r="B54" i="9" s="1"/>
  <c r="B58" i="9" s="1"/>
  <c r="B62" i="9" s="1"/>
  <c r="B66" i="9" s="1"/>
  <c r="B70" i="9" s="1"/>
  <c r="B74" i="9" s="1"/>
  <c r="B22" i="9"/>
  <c r="C19" i="9"/>
  <c r="C1" i="9"/>
  <c r="C18" i="9" s="1"/>
  <c r="B2" i="9"/>
  <c r="C2" i="9" s="1"/>
  <c r="C22" i="9" s="1"/>
  <c r="L114" i="11"/>
  <c r="L113" i="11"/>
  <c r="L112" i="11"/>
  <c r="L111" i="11"/>
  <c r="L110" i="11"/>
  <c r="L99" i="11"/>
  <c r="L31" i="11"/>
  <c r="L20" i="11"/>
  <c r="L27" i="11"/>
  <c r="L26" i="11"/>
  <c r="L30" i="11"/>
  <c r="L29" i="11"/>
  <c r="L28" i="11"/>
  <c r="O25" i="11"/>
  <c r="L25" i="11"/>
  <c r="L24" i="11"/>
  <c r="L23" i="11"/>
  <c r="L134" i="11"/>
  <c r="L133" i="11"/>
  <c r="L132" i="11"/>
  <c r="O131" i="11"/>
  <c r="L131" i="11"/>
  <c r="O130" i="11"/>
  <c r="L130" i="11"/>
  <c r="L129" i="11"/>
  <c r="L128" i="11"/>
  <c r="L107" i="11"/>
  <c r="L106" i="11"/>
  <c r="L105" i="11"/>
  <c r="L104" i="11"/>
  <c r="L103" i="11"/>
  <c r="L102" i="11"/>
  <c r="L39" i="11"/>
  <c r="L38" i="11"/>
  <c r="L37" i="11"/>
  <c r="O36" i="11"/>
  <c r="L36" i="11"/>
  <c r="L35" i="11"/>
  <c r="L34" i="11"/>
  <c r="L98" i="11"/>
  <c r="O97" i="11"/>
  <c r="L97" i="11"/>
  <c r="O96" i="11"/>
  <c r="L96" i="11"/>
  <c r="L95" i="11"/>
  <c r="L94" i="11"/>
  <c r="L91" i="11"/>
  <c r="O90" i="11"/>
  <c r="L90" i="11"/>
  <c r="L89" i="11"/>
  <c r="L88" i="11"/>
  <c r="L85" i="11"/>
  <c r="L84" i="11"/>
  <c r="L83" i="11"/>
  <c r="L81" i="11"/>
  <c r="L80" i="11"/>
  <c r="L125" i="11"/>
  <c r="L124" i="11"/>
  <c r="L123" i="11"/>
  <c r="L122" i="11"/>
  <c r="L121" i="11"/>
  <c r="O120" i="11"/>
  <c r="L120" i="11"/>
  <c r="L119" i="11"/>
  <c r="L118" i="11"/>
  <c r="L117" i="11"/>
  <c r="L77" i="11"/>
  <c r="L76" i="11"/>
  <c r="O75" i="11"/>
  <c r="L75" i="11"/>
  <c r="L74" i="11"/>
  <c r="L73" i="11"/>
  <c r="L70" i="11"/>
  <c r="L69" i="11"/>
  <c r="L68" i="11"/>
  <c r="O67" i="11"/>
  <c r="L67" i="11"/>
  <c r="L66" i="11"/>
  <c r="L65" i="11"/>
  <c r="L62" i="11"/>
  <c r="L61" i="11"/>
  <c r="L60" i="11"/>
  <c r="L59" i="11"/>
  <c r="L58" i="11"/>
  <c r="O57" i="11"/>
  <c r="L57" i="11"/>
  <c r="O56" i="11"/>
  <c r="L56" i="11"/>
  <c r="L55" i="11"/>
  <c r="L54" i="11"/>
  <c r="L51" i="11"/>
  <c r="L50" i="11"/>
  <c r="L49" i="11"/>
  <c r="L48" i="11"/>
  <c r="L47" i="11"/>
  <c r="L46" i="11"/>
  <c r="O45" i="11"/>
  <c r="L45" i="11"/>
  <c r="L44" i="11"/>
  <c r="L43" i="11"/>
  <c r="L42" i="11"/>
  <c r="L19" i="11"/>
  <c r="L18" i="11"/>
  <c r="O17" i="11"/>
  <c r="L17" i="11"/>
  <c r="L16" i="11"/>
  <c r="L15" i="11"/>
  <c r="L12" i="11"/>
  <c r="L11" i="11"/>
  <c r="L10" i="11"/>
  <c r="L9" i="11"/>
  <c r="L8" i="11"/>
  <c r="L7" i="11"/>
  <c r="L6" i="11"/>
  <c r="L5" i="11"/>
  <c r="K124" i="10"/>
  <c r="K115" i="10"/>
  <c r="K107" i="10"/>
  <c r="K99" i="10"/>
  <c r="K90" i="10"/>
  <c r="K84" i="10"/>
  <c r="K77" i="10"/>
  <c r="K66" i="10"/>
  <c r="K59" i="10"/>
  <c r="K51" i="10"/>
  <c r="K40" i="10"/>
  <c r="K28" i="10"/>
  <c r="K16" i="10"/>
  <c r="K123" i="10"/>
  <c r="K122" i="10"/>
  <c r="K121" i="10"/>
  <c r="K120" i="10"/>
  <c r="K119" i="10"/>
  <c r="K114" i="10"/>
  <c r="K113" i="10"/>
  <c r="K112" i="10"/>
  <c r="K111" i="10"/>
  <c r="K106" i="10"/>
  <c r="K105" i="10"/>
  <c r="K104" i="10"/>
  <c r="K103" i="10"/>
  <c r="K98" i="10"/>
  <c r="K97" i="10"/>
  <c r="K96" i="10"/>
  <c r="K95" i="10"/>
  <c r="K94" i="10"/>
  <c r="K89" i="10"/>
  <c r="K88" i="10"/>
  <c r="K83" i="10"/>
  <c r="K82" i="10"/>
  <c r="K81" i="10"/>
  <c r="K76" i="10"/>
  <c r="K75" i="10"/>
  <c r="K74" i="10"/>
  <c r="K73" i="10"/>
  <c r="K72" i="10"/>
  <c r="K71" i="10"/>
  <c r="K70" i="10"/>
  <c r="K65" i="10"/>
  <c r="K64" i="10"/>
  <c r="K63" i="10"/>
  <c r="K58" i="10"/>
  <c r="K57" i="10"/>
  <c r="K56" i="10"/>
  <c r="K55" i="10"/>
  <c r="K50" i="10"/>
  <c r="K49" i="10"/>
  <c r="K48" i="10"/>
  <c r="K47" i="10"/>
  <c r="K46" i="10"/>
  <c r="K45" i="10"/>
  <c r="K44" i="10"/>
  <c r="K39" i="10"/>
  <c r="K38" i="10"/>
  <c r="K37" i="10"/>
  <c r="K36" i="10"/>
  <c r="K35" i="10"/>
  <c r="K34" i="10"/>
  <c r="K33" i="10"/>
  <c r="K32" i="10"/>
  <c r="K26" i="10"/>
  <c r="K27" i="10"/>
  <c r="K25" i="10"/>
  <c r="K24" i="10"/>
  <c r="K23" i="10"/>
  <c r="K22" i="10"/>
  <c r="K21" i="10"/>
  <c r="K20" i="10"/>
  <c r="K7" i="10"/>
  <c r="K8" i="10"/>
  <c r="K9" i="10"/>
  <c r="K10" i="10"/>
  <c r="K11" i="10"/>
  <c r="K12" i="10"/>
  <c r="K13" i="10"/>
  <c r="K14" i="10"/>
  <c r="K15" i="10"/>
  <c r="K6" i="10"/>
  <c r="K87" i="10"/>
  <c r="N121" i="10"/>
  <c r="N120" i="10"/>
  <c r="K118" i="10"/>
  <c r="K110" i="10"/>
  <c r="N104" i="10"/>
  <c r="K102" i="10"/>
  <c r="A97" i="10"/>
  <c r="A98" i="10" s="1"/>
  <c r="A99" i="10" s="1"/>
  <c r="N96" i="10"/>
  <c r="N95" i="10"/>
  <c r="K93" i="10"/>
  <c r="N89" i="10"/>
  <c r="K80" i="10"/>
  <c r="N72" i="10"/>
  <c r="K69" i="10"/>
  <c r="N64" i="10"/>
  <c r="K62" i="10"/>
  <c r="N56" i="10"/>
  <c r="K54" i="10"/>
  <c r="N46" i="10"/>
  <c r="N45" i="10"/>
  <c r="K43" i="10"/>
  <c r="N34" i="10"/>
  <c r="K31" i="10"/>
  <c r="N21" i="10"/>
  <c r="K19" i="10"/>
  <c r="K5" i="10"/>
  <c r="B3" i="9" l="1"/>
  <c r="E51" i="6"/>
  <c r="D51" i="6"/>
  <c r="E46" i="6"/>
  <c r="E41" i="6"/>
  <c r="E33" i="6"/>
  <c r="E34" i="6"/>
  <c r="E32" i="6"/>
  <c r="H32" i="6"/>
  <c r="E14" i="6"/>
  <c r="F14" i="6"/>
  <c r="D14" i="6"/>
  <c r="E25" i="6"/>
  <c r="D34" i="6"/>
  <c r="D25" i="6"/>
  <c r="C3" i="9" l="1"/>
  <c r="C26" i="9" s="1"/>
  <c r="B4" i="9"/>
  <c r="B5" i="9" l="1"/>
  <c r="C4" i="9"/>
  <c r="C30" i="9" s="1"/>
  <c r="B6" i="9" l="1"/>
  <c r="C5" i="9"/>
  <c r="C34" i="9" s="1"/>
  <c r="B7" i="9" l="1"/>
  <c r="C6" i="9"/>
  <c r="C38" i="9" s="1"/>
  <c r="B8" i="9" l="1"/>
  <c r="C7" i="9"/>
  <c r="C42" i="9" s="1"/>
  <c r="B9" i="9" l="1"/>
  <c r="C8" i="9"/>
  <c r="C46" i="9" s="1"/>
  <c r="B10" i="9" l="1"/>
  <c r="C9" i="9"/>
  <c r="C50" i="9" s="1"/>
  <c r="B11" i="9" l="1"/>
  <c r="C10" i="9"/>
  <c r="C54" i="9" s="1"/>
  <c r="B12" i="9" l="1"/>
  <c r="C11" i="9"/>
  <c r="C58" i="9" s="1"/>
  <c r="B13" i="9" l="1"/>
  <c r="C12" i="9"/>
  <c r="C62" i="9" s="1"/>
  <c r="B14" i="9" l="1"/>
  <c r="C13" i="9"/>
  <c r="C66" i="9" s="1"/>
  <c r="B15" i="9" l="1"/>
  <c r="C15" i="9" s="1"/>
  <c r="C74" i="9" s="1"/>
  <c r="C14" i="9"/>
  <c r="C70" i="9" s="1"/>
</calcChain>
</file>

<file path=xl/sharedStrings.xml><?xml version="1.0" encoding="utf-8"?>
<sst xmlns="http://schemas.openxmlformats.org/spreadsheetml/2006/main" count="1721" uniqueCount="417">
  <si>
    <t>fk</t>
    <phoneticPr fontId="2" type="noConversion"/>
  </si>
  <si>
    <t>pk</t>
    <phoneticPr fontId="2" type="noConversion"/>
  </si>
  <si>
    <t>number</t>
    <phoneticPr fontId="2" type="noConversion"/>
  </si>
  <si>
    <t>not null</t>
    <phoneticPr fontId="2" type="noConversion"/>
  </si>
  <si>
    <t>varchar2</t>
    <phoneticPr fontId="2" type="noConversion"/>
  </si>
  <si>
    <t>내용</t>
    <phoneticPr fontId="2" type="noConversion"/>
  </si>
  <si>
    <t>제약조건</t>
    <phoneticPr fontId="2" type="noConversion"/>
  </si>
  <si>
    <t>데이터타입</t>
    <phoneticPr fontId="2" type="noConversion"/>
  </si>
  <si>
    <t>컬럼명</t>
    <phoneticPr fontId="2" type="noConversion"/>
  </si>
  <si>
    <t>테이블명</t>
    <phoneticPr fontId="2" type="noConversion"/>
  </si>
  <si>
    <t>설명</t>
    <phoneticPr fontId="2" type="noConversion"/>
  </si>
  <si>
    <t>DB컬럼명</t>
    <phoneticPr fontId="2" type="noConversion"/>
  </si>
  <si>
    <t>이름</t>
    <phoneticPr fontId="2" type="noConversion"/>
  </si>
  <si>
    <t>전화번호1</t>
    <phoneticPr fontId="2" type="noConversion"/>
  </si>
  <si>
    <t>전화번호2</t>
  </si>
  <si>
    <t>전화번호3</t>
  </si>
  <si>
    <t>프로젝트명</t>
    <phoneticPr fontId="2" type="noConversion"/>
  </si>
  <si>
    <t>작성일</t>
    <phoneticPr fontId="2" type="noConversion"/>
  </si>
  <si>
    <t>팀원</t>
    <phoneticPr fontId="2" type="noConversion"/>
  </si>
  <si>
    <t>NAME</t>
    <phoneticPr fontId="2" type="noConversion"/>
  </si>
  <si>
    <t>PHONE1</t>
    <phoneticPr fontId="2" type="noConversion"/>
  </si>
  <si>
    <t>PHONE2</t>
  </si>
  <si>
    <t>PHONE3</t>
  </si>
  <si>
    <t>POINT</t>
    <phoneticPr fontId="2" type="noConversion"/>
  </si>
  <si>
    <t>BIRTH</t>
    <phoneticPr fontId="2" type="noConversion"/>
  </si>
  <si>
    <t>REGDATE</t>
    <phoneticPr fontId="2" type="noConversion"/>
  </si>
  <si>
    <t>date</t>
    <phoneticPr fontId="2" type="noConversion"/>
  </si>
  <si>
    <t>sysdate</t>
    <phoneticPr fontId="2" type="noConversion"/>
  </si>
  <si>
    <t>홈캉스</t>
    <phoneticPr fontId="2" type="noConversion"/>
  </si>
  <si>
    <t>김혜진, 강지희, 박이슬, 정지은, 최윤선</t>
    <phoneticPr fontId="2" type="noConversion"/>
  </si>
  <si>
    <t>회원정보(필수)</t>
    <phoneticPr fontId="2" type="noConversion"/>
  </si>
  <si>
    <t>필수로 입력해야 하는 회원 정보</t>
    <phoneticPr fontId="2" type="noConversion"/>
  </si>
  <si>
    <t>이메일</t>
    <phoneticPr fontId="2" type="noConversion"/>
  </si>
  <si>
    <t>비밀번호</t>
    <phoneticPr fontId="2" type="noConversion"/>
  </si>
  <si>
    <t>닉네임</t>
    <phoneticPr fontId="2" type="noConversion"/>
  </si>
  <si>
    <t>생년월일</t>
    <phoneticPr fontId="2" type="noConversion"/>
  </si>
  <si>
    <t>포인트</t>
    <phoneticPr fontId="2" type="noConversion"/>
  </si>
  <si>
    <t>not null, unique</t>
    <phoneticPr fontId="2" type="noConversion"/>
  </si>
  <si>
    <t>비밀번호 확인은 자바에서 관리</t>
    <phoneticPr fontId="2" type="noConversion"/>
  </si>
  <si>
    <t>회원정보(선택)</t>
    <phoneticPr fontId="2" type="noConversion"/>
  </si>
  <si>
    <t>우편번호</t>
    <phoneticPr fontId="2" type="noConversion"/>
  </si>
  <si>
    <t>주소</t>
    <phoneticPr fontId="2" type="noConversion"/>
  </si>
  <si>
    <t>상세주소</t>
    <phoneticPr fontId="2" type="noConversion"/>
  </si>
  <si>
    <t>성별</t>
    <phoneticPr fontId="2" type="noConversion"/>
  </si>
  <si>
    <t>수정일</t>
    <phoneticPr fontId="2" type="noConversion"/>
  </si>
  <si>
    <t>개인정보유지일자</t>
    <phoneticPr fontId="2" type="noConversion"/>
  </si>
  <si>
    <t>탈퇴</t>
    <phoneticPr fontId="2" type="noConversion"/>
  </si>
  <si>
    <t>사용자 별도 입력x</t>
    <phoneticPr fontId="2" type="noConversion"/>
  </si>
  <si>
    <t>default</t>
    <phoneticPr fontId="2" type="noConversion"/>
  </si>
  <si>
    <t>N</t>
    <phoneticPr fontId="2" type="noConversion"/>
  </si>
  <si>
    <t>사용자 별도 입력x, 탈퇴 시 Y로 변경</t>
    <phoneticPr fontId="2" type="noConversion"/>
  </si>
  <si>
    <t>사용자 별도 입력x, 사용자가 유지기간을 선택하지 않을 경우 100년을 유지하는 걸로 하고 java에서 계산해서 날짜를 넣는다</t>
    <phoneticPr fontId="2" type="noConversion"/>
  </si>
  <si>
    <t>MEMBERID</t>
    <phoneticPr fontId="2" type="noConversion"/>
  </si>
  <si>
    <t>PASSWORD</t>
    <phoneticPr fontId="2" type="noConversion"/>
  </si>
  <si>
    <t>NICKNAME</t>
    <phoneticPr fontId="2" type="noConversion"/>
  </si>
  <si>
    <t>회원정보(필수)테이블의 이메일 참조</t>
    <phoneticPr fontId="2" type="noConversion"/>
  </si>
  <si>
    <t>ADDRNUM</t>
    <phoneticPr fontId="2" type="noConversion"/>
  </si>
  <si>
    <t>ADDR</t>
    <phoneticPr fontId="2" type="noConversion"/>
  </si>
  <si>
    <t>GENDER</t>
    <phoneticPr fontId="2" type="noConversion"/>
  </si>
  <si>
    <t>MODDATE</t>
    <phoneticPr fontId="2" type="noConversion"/>
  </si>
  <si>
    <t>STOREDATE</t>
    <phoneticPr fontId="2" type="noConversion"/>
  </si>
  <si>
    <t>OUTDATE</t>
    <phoneticPr fontId="2" type="noConversion"/>
  </si>
  <si>
    <t>INDATE</t>
    <phoneticPr fontId="2" type="noConversion"/>
  </si>
  <si>
    <t>게시판(게시글)</t>
    <phoneticPr fontId="2" type="noConversion"/>
  </si>
  <si>
    <t>게시판에 등록할 게시글 관리</t>
    <phoneticPr fontId="2" type="noConversion"/>
  </si>
  <si>
    <t>게시판코드</t>
    <phoneticPr fontId="2" type="noConversion"/>
  </si>
  <si>
    <t>어떤 게시판에 등록된 글인지를 관리한다.</t>
    <phoneticPr fontId="2" type="noConversion"/>
  </si>
  <si>
    <t>제목</t>
    <phoneticPr fontId="2" type="noConversion"/>
  </si>
  <si>
    <t>조회수</t>
    <phoneticPr fontId="2" type="noConversion"/>
  </si>
  <si>
    <t>추천수</t>
    <phoneticPr fontId="2" type="noConversion"/>
  </si>
  <si>
    <t>게시판(댓글)</t>
    <phoneticPr fontId="2" type="noConversion"/>
  </si>
  <si>
    <t>특정 게시글에 등록된 댓글 관리</t>
    <phoneticPr fontId="2" type="noConversion"/>
  </si>
  <si>
    <t>특정 게시글에 등록된 이미지파일 관리</t>
    <phoneticPr fontId="2" type="noConversion"/>
  </si>
  <si>
    <t>게시글번호</t>
    <phoneticPr fontId="2" type="noConversion"/>
  </si>
  <si>
    <t>깊이</t>
    <phoneticPr fontId="2" type="noConversion"/>
  </si>
  <si>
    <t>참조번호</t>
    <phoneticPr fontId="2" type="noConversion"/>
  </si>
  <si>
    <t>게시판(이미지)</t>
    <phoneticPr fontId="2" type="noConversion"/>
  </si>
  <si>
    <t>파일원본이름</t>
    <phoneticPr fontId="2" type="noConversion"/>
  </si>
  <si>
    <t>파일저장이름</t>
    <phoneticPr fontId="2" type="noConversion"/>
  </si>
  <si>
    <t>파일확장자</t>
    <phoneticPr fontId="2" type="noConversion"/>
  </si>
  <si>
    <t>BOARDCODE</t>
    <phoneticPr fontId="2" type="noConversion"/>
  </si>
  <si>
    <t>작성자닉네임</t>
    <phoneticPr fontId="2" type="noConversion"/>
  </si>
  <si>
    <t>TITLE</t>
    <phoneticPr fontId="2" type="noConversion"/>
  </si>
  <si>
    <t>CONTENT</t>
    <phoneticPr fontId="2" type="noConversion"/>
  </si>
  <si>
    <t>HIT</t>
    <phoneticPr fontId="2" type="noConversion"/>
  </si>
  <si>
    <t>HEART</t>
    <phoneticPr fontId="2" type="noConversion"/>
  </si>
  <si>
    <t>DEPTH</t>
    <phoneticPr fontId="2" type="noConversion"/>
  </si>
  <si>
    <t>REFNUM</t>
    <phoneticPr fontId="2" type="noConversion"/>
  </si>
  <si>
    <t>NUM</t>
    <phoneticPr fontId="2" type="noConversion"/>
  </si>
  <si>
    <t>후보키</t>
    <phoneticPr fontId="2" type="noConversion"/>
  </si>
  <si>
    <t>입력 시: nextval</t>
    <phoneticPr fontId="2" type="noConversion"/>
  </si>
  <si>
    <t>입력 시: currval</t>
    <phoneticPr fontId="2" type="noConversion"/>
  </si>
  <si>
    <t>회원 가입 시 선택 입력사항
필수는 아니지만 필수정보 db입력 시 같이 생성됨
(필수정보 테이블과 같은 seq 사용)</t>
    <phoneticPr fontId="2" type="noConversion"/>
  </si>
  <si>
    <t>nextval</t>
    <phoneticPr fontId="2" type="noConversion"/>
  </si>
  <si>
    <t>번호</t>
    <phoneticPr fontId="2" type="noConversion"/>
  </si>
  <si>
    <t>관련</t>
    <phoneticPr fontId="2" type="noConversion"/>
  </si>
  <si>
    <t>게시판(게시글)의 번호 관련</t>
  </si>
  <si>
    <t>게시판(게시글)의 번호 관련</t>
    <phoneticPr fontId="2" type="noConversion"/>
  </si>
  <si>
    <t>회원(필수) 닉네임 관련</t>
  </si>
  <si>
    <t>회원(필수) 닉네임 관련</t>
    <phoneticPr fontId="2" type="noConversion"/>
  </si>
  <si>
    <t>공지기간관리</t>
    <phoneticPr fontId="2" type="noConversion"/>
  </si>
  <si>
    <t>이슈게시판에서만 사용할 기간 설정용 테이블</t>
    <phoneticPr fontId="2" type="noConversion"/>
  </si>
  <si>
    <t>게시글 시퀀스의 currval 사용(insert 할 때에만)</t>
    <phoneticPr fontId="2" type="noConversion"/>
  </si>
  <si>
    <t>시작일자</t>
    <phoneticPr fontId="2" type="noConversion"/>
  </si>
  <si>
    <t>종료일자</t>
    <phoneticPr fontId="2" type="noConversion"/>
  </si>
  <si>
    <t>공지 시작일자</t>
    <phoneticPr fontId="2" type="noConversion"/>
  </si>
  <si>
    <t>공지 종료일자</t>
    <phoneticPr fontId="2" type="noConversion"/>
  </si>
  <si>
    <t>고객센터</t>
    <phoneticPr fontId="2" type="noConversion"/>
  </si>
  <si>
    <t>QA및 고객문의관련 내용 저장 테이블</t>
    <phoneticPr fontId="2" type="noConversion"/>
  </si>
  <si>
    <t>문의종류</t>
    <phoneticPr fontId="2" type="noConversion"/>
  </si>
  <si>
    <t>문의자(닉네임)</t>
    <phoneticPr fontId="2" type="noConversion"/>
  </si>
  <si>
    <t>문의일자</t>
    <phoneticPr fontId="2" type="noConversion"/>
  </si>
  <si>
    <t>ASKDATE</t>
    <phoneticPr fontId="2" type="noConversion"/>
  </si>
  <si>
    <t>ADDRSUB</t>
    <phoneticPr fontId="2" type="noConversion"/>
  </si>
  <si>
    <t>BOARDNUM</t>
    <phoneticPr fontId="2" type="noConversion"/>
  </si>
  <si>
    <t>ORIGINNAME</t>
    <phoneticPr fontId="2" type="noConversion"/>
  </si>
  <si>
    <t>SAVENAME</t>
    <phoneticPr fontId="2" type="noConversion"/>
  </si>
  <si>
    <t>FILETYPE</t>
    <phoneticPr fontId="2" type="noConversion"/>
  </si>
  <si>
    <t>STARTDATE</t>
    <phoneticPr fontId="2" type="noConversion"/>
  </si>
  <si>
    <t>ENDDATE</t>
    <phoneticPr fontId="2" type="noConversion"/>
  </si>
  <si>
    <t>ASKTYPE</t>
    <phoneticPr fontId="2" type="noConversion"/>
  </si>
  <si>
    <t>답변</t>
    <phoneticPr fontId="2" type="noConversion"/>
  </si>
  <si>
    <t>ANSWER</t>
    <phoneticPr fontId="2" type="noConversion"/>
  </si>
  <si>
    <t>null</t>
    <phoneticPr fontId="2" type="noConversion"/>
  </si>
  <si>
    <t>답변일자</t>
    <phoneticPr fontId="2" type="noConversion"/>
  </si>
  <si>
    <t>ANSWERDATE</t>
    <phoneticPr fontId="2" type="noConversion"/>
  </si>
  <si>
    <t>업데이트 할 때 sysdate</t>
    <phoneticPr fontId="2" type="noConversion"/>
  </si>
  <si>
    <t>null이 아니면 답변이 있음. 답변이 있으면 답변있음!! 보여주기</t>
    <phoneticPr fontId="2" type="noConversion"/>
  </si>
  <si>
    <t>number</t>
  </si>
  <si>
    <t>상품</t>
  </si>
  <si>
    <t>번호</t>
  </si>
  <si>
    <t>NUM</t>
  </si>
  <si>
    <t>pk</t>
  </si>
  <si>
    <t>상품코드</t>
  </si>
  <si>
    <t>GOODSCODE</t>
  </si>
  <si>
    <t>varchar2</t>
  </si>
  <si>
    <t>not null, unique</t>
  </si>
  <si>
    <t>상품명</t>
  </si>
  <si>
    <t>GOODS</t>
  </si>
  <si>
    <t>not null</t>
  </si>
  <si>
    <t>내용</t>
  </si>
  <si>
    <t>CONTENT</t>
  </si>
  <si>
    <t>가격</t>
  </si>
  <si>
    <t>PRICE</t>
  </si>
  <si>
    <t>상품이미지</t>
  </si>
  <si>
    <t>상품번호</t>
  </si>
  <si>
    <t>GOODSNUM</t>
  </si>
  <si>
    <t>상품의 번호 관련</t>
  </si>
  <si>
    <t>파일저장이름</t>
  </si>
  <si>
    <t>SAVENAME</t>
  </si>
  <si>
    <t>포인트 변동내역 필요</t>
  </si>
  <si>
    <t>포인트</t>
  </si>
  <si>
    <t>회원닉네임</t>
  </si>
  <si>
    <t>NICKNAME</t>
  </si>
  <si>
    <t>변동일</t>
  </si>
  <si>
    <t>DATECHANGE</t>
  </si>
  <si>
    <t>date</t>
  </si>
  <si>
    <t>sysdate</t>
  </si>
  <si>
    <t>변동포인트</t>
  </si>
  <si>
    <t>POINTCHANGE</t>
  </si>
  <si>
    <t>포인트를 사용할 경우에는 (-) 로 입력한다.</t>
  </si>
  <si>
    <t>변동사유</t>
  </si>
  <si>
    <t>WHYCHANGE</t>
  </si>
  <si>
    <t>신고횟수</t>
  </si>
  <si>
    <t>WARNCOUNT</t>
  </si>
  <si>
    <t>받는사람, 보내는사람 필요</t>
  </si>
  <si>
    <t>채팅</t>
  </si>
  <si>
    <t>보내는사람</t>
  </si>
  <si>
    <t>SPEAKER</t>
  </si>
  <si>
    <t>받는사람</t>
  </si>
  <si>
    <t>LISTENER</t>
  </si>
  <si>
    <t>시간</t>
  </si>
  <si>
    <t>SENDTIME</t>
  </si>
  <si>
    <t>timestamp</t>
  </si>
  <si>
    <t>systimestamp</t>
  </si>
  <si>
    <t>신고횟수 관리</t>
  </si>
  <si>
    <t>신고3회 : 포인트 –1000</t>
  </si>
  <si>
    <t xml:space="preserve">신고5회 : </t>
  </si>
  <si>
    <t>블랙리스트</t>
  </si>
  <si>
    <t>동일게시글은 신고 불가</t>
  </si>
  <si>
    <t>신고관리</t>
  </si>
  <si>
    <t>게시글번호</t>
  </si>
  <si>
    <t>BOARDNUM</t>
  </si>
  <si>
    <t>신고타입</t>
  </si>
  <si>
    <t>WARNTYPE</t>
  </si>
  <si>
    <t>신고사유</t>
  </si>
  <si>
    <t>WARNWHY</t>
  </si>
  <si>
    <t>신고시간</t>
  </si>
  <si>
    <t>WARNTIME</t>
  </si>
  <si>
    <t>테이블명</t>
  </si>
  <si>
    <t>NO</t>
  </si>
  <si>
    <t>MEMBERID</t>
  </si>
  <si>
    <t>PASSWORD</t>
  </si>
  <si>
    <t>NAME</t>
  </si>
  <si>
    <t>PHONE1</t>
  </si>
  <si>
    <t>BIRTH</t>
  </si>
  <si>
    <t>POINT</t>
  </si>
  <si>
    <t>MEMBER_MUST</t>
  </si>
  <si>
    <t>컬럼설명</t>
  </si>
  <si>
    <t>TYPE</t>
  </si>
  <si>
    <t>길이</t>
  </si>
  <si>
    <t>PK</t>
  </si>
  <si>
    <t>DEFAULT</t>
  </si>
  <si>
    <t>비고</t>
  </si>
  <si>
    <t>번호 (MEMER_SEQ.nextval)</t>
  </si>
  <si>
    <t>Y</t>
  </si>
  <si>
    <t>이메일</t>
  </si>
  <si>
    <t>MEMBER_CHOICE</t>
  </si>
  <si>
    <t>번호 (MEMBER_SEQ.currval)</t>
  </si>
  <si>
    <t>닉네임</t>
  </si>
  <si>
    <t>MEMBER_MUST(NICKNAME)</t>
  </si>
  <si>
    <t>ADDRNUM</t>
  </si>
  <si>
    <t>우편번호</t>
  </si>
  <si>
    <t>ADDR</t>
  </si>
  <si>
    <t>주소</t>
  </si>
  <si>
    <t>ADDRSUB</t>
  </si>
  <si>
    <t>상세주소</t>
  </si>
  <si>
    <t>GENDER</t>
  </si>
  <si>
    <t>성별</t>
  </si>
  <si>
    <t>M/W</t>
  </si>
  <si>
    <t>INDATE</t>
  </si>
  <si>
    <t>수정일</t>
  </si>
  <si>
    <t>STOREDATE</t>
  </si>
  <si>
    <t>개인정보유지일자</t>
  </si>
  <si>
    <t>OUTDATE</t>
  </si>
  <si>
    <t>탈퇴</t>
  </si>
  <si>
    <t>BOARD</t>
  </si>
  <si>
    <t>번호 (BOARD_SEQ.nextval)</t>
  </si>
  <si>
    <t>BOARDCODE</t>
  </si>
  <si>
    <t>게시판코드</t>
  </si>
  <si>
    <t>INFO, WHO, ISSUE</t>
  </si>
  <si>
    <t>작성자닉네임</t>
  </si>
  <si>
    <t>TITLE</t>
  </si>
  <si>
    <t>제목</t>
  </si>
  <si>
    <t>REGDATE</t>
  </si>
  <si>
    <t>작성일</t>
  </si>
  <si>
    <t>MODDATE</t>
  </si>
  <si>
    <t>HIT</t>
  </si>
  <si>
    <t>조회수</t>
  </si>
  <si>
    <t>HEART</t>
  </si>
  <si>
    <t>추천수</t>
  </si>
  <si>
    <t>BOARD_REF</t>
  </si>
  <si>
    <t>게시글번호 (BOARD_SEQ관련)</t>
  </si>
  <si>
    <t>DEPTH</t>
  </si>
  <si>
    <t>깊이</t>
  </si>
  <si>
    <t>REFNUM</t>
  </si>
  <si>
    <t>참조번호</t>
  </si>
  <si>
    <t>BOARD_IMAGE</t>
  </si>
  <si>
    <t>ORIGINNAME</t>
  </si>
  <si>
    <t>파일원본이름</t>
  </si>
  <si>
    <t>FILETYPE</t>
  </si>
  <si>
    <t>파일확장자</t>
  </si>
  <si>
    <t>BOARD_TERM</t>
  </si>
  <si>
    <t>STARTDATE</t>
  </si>
  <si>
    <t>시작일자</t>
  </si>
  <si>
    <t>ENDDATE</t>
  </si>
  <si>
    <t>종료일자</t>
  </si>
  <si>
    <t>QUESTION</t>
  </si>
  <si>
    <t>번호 (QUESTION_SEQ.nextval)</t>
  </si>
  <si>
    <t>ASKTYPE</t>
  </si>
  <si>
    <t>문의종류</t>
  </si>
  <si>
    <t>작성자닉네임(문의자)</t>
  </si>
  <si>
    <t>ANSWER</t>
  </si>
  <si>
    <t>답변</t>
  </si>
  <si>
    <t>ASKDATE</t>
  </si>
  <si>
    <t>문의일자</t>
  </si>
  <si>
    <t>(insert)</t>
  </si>
  <si>
    <t>ANSWERDATE</t>
  </si>
  <si>
    <t>답변일자</t>
  </si>
  <si>
    <t>(update) sysdate</t>
  </si>
  <si>
    <t>GOODS_IMAGE</t>
  </si>
  <si>
    <t>GOODS(GOODSCODE)</t>
  </si>
  <si>
    <t>번호 (POINT_SEQ.nextval)</t>
  </si>
  <si>
    <t>CHANGEDATE</t>
  </si>
  <si>
    <t>CHANGEPOINT</t>
  </si>
  <si>
    <t>CHANGEWHY</t>
  </si>
  <si>
    <t>ASSATALK</t>
  </si>
  <si>
    <t>번호 (ASSATALK_SEQ.nextval)</t>
  </si>
  <si>
    <t>보내는시간</t>
  </si>
  <si>
    <t>비밀번호</t>
  </si>
  <si>
    <t>자바에서 비밀번호확인 후 입력</t>
  </si>
  <si>
    <t>이름</t>
  </si>
  <si>
    <t>전화번호1</t>
  </si>
  <si>
    <t>생년월일</t>
  </si>
  <si>
    <t>포인트 테이블 변동시마다 업로드</t>
  </si>
  <si>
    <t>신고테이블 변동시마다 업로드</t>
  </si>
  <si>
    <t>계정ID</t>
  </si>
  <si>
    <t>컬럼ID</t>
  </si>
  <si>
    <t>NULL여부</t>
  </si>
  <si>
    <t>사용자입력x, 변경시마다 sysdate</t>
  </si>
  <si>
    <t>사용자입력x, 사용자가 유지기간을 선택하지 않을 경우 100년을 유지하는 걸로 하고 java에서 계산해서 날짜를 넣는다</t>
  </si>
  <si>
    <t>사용자입력x, 탈퇴 시 ‘Y’로 업로드</t>
  </si>
  <si>
    <t>(insert) 시에 사용</t>
  </si>
  <si>
    <t>(insert), (update) 시에 사용</t>
  </si>
  <si>
    <t>UUID 사용(자바)</t>
  </si>
  <si>
    <t>(insert/update)시 설정</t>
  </si>
  <si>
    <t>상황에 따라 회원/관리자</t>
  </si>
  <si>
    <t>WARNING</t>
    <phoneticPr fontId="2" type="noConversion"/>
  </si>
  <si>
    <t>create table MEMBER_MUST(</t>
  </si>
  <si>
    <t>NUM number primary key,</t>
  </si>
  <si>
    <t>MEMBERID varchar2(50) not null,</t>
  </si>
  <si>
    <t>PASSWORD varchar2(50) not null,</t>
  </si>
  <si>
    <t>NAME varchar2(20) not null,</t>
  </si>
  <si>
    <t>NICKNAME varchar2(20) not null,</t>
  </si>
  <si>
    <t>PHONE1 varchar2(10) not null,</t>
  </si>
  <si>
    <t>PHONE2 varchar2(10) not null,</t>
  </si>
  <si>
    <t>PHONE3 varchar2(10) not null,</t>
  </si>
  <si>
    <t>BIRTH varchar2(30) not null,</t>
  </si>
  <si>
    <t>POINT number default 0,</t>
  </si>
  <si>
    <t>create table MEMBER_CHOICE(</t>
  </si>
  <si>
    <t>MEMBERID varchar2(20) not null,</t>
  </si>
  <si>
    <t>ADDRNUM varchar2(10),</t>
  </si>
  <si>
    <t>ADDR varchar2(100),</t>
  </si>
  <si>
    <t>ADDRSUB varchar2(100),</t>
  </si>
  <si>
    <t>GENDER varchar2(10),</t>
  </si>
  <si>
    <t>INDATE date default sysdate,</t>
  </si>
  <si>
    <t>STOREDATE date,</t>
  </si>
  <si>
    <t>create table BOARD(</t>
  </si>
  <si>
    <t>BOARDCODE varchar2(20) not null,</t>
  </si>
  <si>
    <t>TITLE varchar2(50) not null,</t>
  </si>
  <si>
    <t>CONTENT varchar2(5000) not null,</t>
  </si>
  <si>
    <t>REGDATE date default sysdate,</t>
  </si>
  <si>
    <t>MODDATE date default sysdate,</t>
  </si>
  <si>
    <t>HIT number default 0,</t>
  </si>
  <si>
    <t>HEART number default 0,</t>
  </si>
  <si>
    <t>create table BOARD_REF(</t>
  </si>
  <si>
    <t>BOARDNUM number not null,</t>
  </si>
  <si>
    <t>CONTENT varchar2(1000) not null,</t>
  </si>
  <si>
    <t>DEPTH number default 0,</t>
  </si>
  <si>
    <t>REFNUM number default 0,</t>
  </si>
  <si>
    <t>create table BOARD_IMAGE(</t>
  </si>
  <si>
    <t>ORIGINNAME varchar2(50) not null,</t>
  </si>
  <si>
    <t>SAVENAME varchar2(100) not null,</t>
  </si>
  <si>
    <t>FILETYPE varchar2(10) not null,</t>
  </si>
  <si>
    <t>create table BOARD_TERM(</t>
  </si>
  <si>
    <t>STARTDATE date not null,</t>
  </si>
  <si>
    <t>ENDDATE date not null,</t>
  </si>
  <si>
    <t>create table QUESTION(</t>
  </si>
  <si>
    <t>ASKTYPE varchar2(20) not null,</t>
  </si>
  <si>
    <t>ASKDATE date default sysdate,</t>
  </si>
  <si>
    <t>create table GOODS(</t>
  </si>
  <si>
    <t>GOODSCODE varchar2(100) primary key,</t>
  </si>
  <si>
    <t>GOODS varchar2(100) not null,</t>
  </si>
  <si>
    <t>CONTENT varchar2(100) not null,</t>
  </si>
  <si>
    <t>create table GOODS_IMAGE(</t>
  </si>
  <si>
    <t>GOODSCODE varchar2(100) not null,</t>
  </si>
  <si>
    <t>create table POINT(</t>
  </si>
  <si>
    <t>CHANGEDATE date default sysdate,</t>
  </si>
  <si>
    <t>CHANGEPOINT number not null,</t>
  </si>
  <si>
    <t>CHANGEWHY varchar2(20) not null,</t>
  </si>
  <si>
    <t>create table ASSATALK(</t>
  </si>
  <si>
    <t>SPEAKER varchar2(20) not null,</t>
  </si>
  <si>
    <t>LISTENER varchar2(20) not null,</t>
  </si>
  <si>
    <t>CONTENT varchar2(200) not null,</t>
  </si>
  <si>
    <t>create table WARNING(</t>
  </si>
  <si>
    <t>WARNTYPE varchar2(30),</t>
  </si>
  <si>
    <t>WARNWHY varchar2(300),</t>
  </si>
  <si>
    <t>WARNTIME date default sysdate,</t>
  </si>
  <si>
    <t>WARNCOUNT number default 0</t>
  </si>
  <si>
    <t>);</t>
  </si>
  <si>
    <t>);</t>
    <phoneticPr fontId="2" type="noConversion"/>
  </si>
  <si>
    <t>댓글번호 (BOARD_REF_SEQ.nextval)</t>
    <phoneticPr fontId="2" type="noConversion"/>
  </si>
  <si>
    <t>BOARD(NUM) 현재 조회중인 게시글의 번호</t>
    <phoneticPr fontId="2" type="noConversion"/>
  </si>
  <si>
    <t>게시글 이미지번호 (BOARD_IMAGE_SEQ.nextval)</t>
    <phoneticPr fontId="2" type="noConversion"/>
  </si>
  <si>
    <t>(새댓글) BOARD_REF_SEQ.currval
(대댓글) 댓글번호</t>
    <phoneticPr fontId="2" type="noConversion"/>
  </si>
  <si>
    <t>null이 아니면 답변이 있음. 
답변이 있으면 답변있음!! 보여주기</t>
    <phoneticPr fontId="2" type="noConversion"/>
  </si>
  <si>
    <t>번호  (GOODS_IMAGE_SEQ.nextval)</t>
    <phoneticPr fontId="2" type="noConversion"/>
  </si>
  <si>
    <t>WRITER</t>
    <phoneticPr fontId="2" type="noConversion"/>
  </si>
  <si>
    <t>OUTDATE varchar2(10) default ‘N’,</t>
  </si>
  <si>
    <t>WRITER varchar2(20) not null,</t>
  </si>
  <si>
    <t>ANSWER varchar2(5000),</t>
  </si>
  <si>
    <t>ANSWERDATE date,</t>
  </si>
  <si>
    <t>PRICE number default 0</t>
  </si>
  <si>
    <t>SENDTIME timestamp default systimestamp</t>
  </si>
  <si>
    <t>공지기간번호 (BOARD_SEQ.currval)</t>
    <phoneticPr fontId="2" type="noConversion"/>
  </si>
  <si>
    <t>번호 (WARNING_SEQ.nextval)</t>
    <phoneticPr fontId="2" type="noConversion"/>
  </si>
  <si>
    <t xml:space="preserve">start with 1 </t>
  </si>
  <si>
    <t xml:space="preserve">increment by 1 </t>
  </si>
  <si>
    <t>전화번호</t>
    <phoneticPr fontId="2" type="noConversion"/>
  </si>
  <si>
    <t>주문자닉네임</t>
    <phoneticPr fontId="2" type="noConversion"/>
  </si>
  <si>
    <t>주문수량</t>
    <phoneticPr fontId="2" type="noConversion"/>
  </si>
  <si>
    <t>주문일자</t>
    <phoneticPr fontId="2" type="noConversion"/>
  </si>
  <si>
    <t>SALES</t>
    <phoneticPr fontId="2" type="noConversion"/>
  </si>
  <si>
    <t>ORDERDATE</t>
    <phoneticPr fontId="2" type="noConversion"/>
  </si>
  <si>
    <t>PHONENUM</t>
    <phoneticPr fontId="2" type="noConversion"/>
  </si>
  <si>
    <t>MEMBER_MUST(PHONE1~3)</t>
    <phoneticPr fontId="2" type="noConversion"/>
  </si>
  <si>
    <t>신고버튼 누른 게시글번호</t>
    <phoneticPr fontId="2" type="noConversion"/>
  </si>
  <si>
    <t>신고한 게시글 작성자</t>
    <phoneticPr fontId="2" type="noConversion"/>
  </si>
  <si>
    <t>현재 로그인된 사용자</t>
    <phoneticPr fontId="2" type="noConversion"/>
  </si>
  <si>
    <t>projecthome</t>
  </si>
  <si>
    <t>'N'</t>
    <phoneticPr fontId="2" type="noConversion"/>
  </si>
  <si>
    <t>GOODS_ORDER</t>
    <phoneticPr fontId="2" type="noConversion"/>
  </si>
  <si>
    <t>주문번호 (GOODSD_ORDER_SEQ.nextval)</t>
    <phoneticPr fontId="2" type="noConversion"/>
  </si>
  <si>
    <t>작성자</t>
    <phoneticPr fontId="2" type="noConversion"/>
  </si>
  <si>
    <t>김혜진, 강지희, 박이슬, 정지은</t>
    <phoneticPr fontId="2" type="noConversion"/>
  </si>
  <si>
    <t>unique</t>
  </si>
  <si>
    <t>unique</t>
    <phoneticPr fontId="2" type="noConversion"/>
  </si>
  <si>
    <t>MEMBER</t>
    <phoneticPr fontId="2" type="noConversion"/>
  </si>
  <si>
    <t>탈퇴시 sysdate로 업데이트</t>
    <phoneticPr fontId="2" type="noConversion"/>
  </si>
  <si>
    <t>탈퇴일자</t>
    <phoneticPr fontId="2" type="noConversion"/>
  </si>
  <si>
    <t>MEMBER_PLUS</t>
    <phoneticPr fontId="2" type="noConversion"/>
  </si>
  <si>
    <t>MEMBER(NICKNAME)</t>
  </si>
  <si>
    <t>MEMBER(NICKNAME)</t>
    <phoneticPr fontId="2" type="noConversion"/>
  </si>
  <si>
    <t>MEMBER_ADDR</t>
    <phoneticPr fontId="2" type="noConversion"/>
  </si>
  <si>
    <t>010, 011, 019, …</t>
    <phoneticPr fontId="2" type="noConversion"/>
  </si>
  <si>
    <t>나머지….. 8개….</t>
    <phoneticPr fontId="2" type="noConversion"/>
  </si>
  <si>
    <t>EMAIL</t>
    <phoneticPr fontId="2" type="noConversion"/>
  </si>
  <si>
    <t>ASSATALK_KEYWORD</t>
    <phoneticPr fontId="2" type="noConversion"/>
  </si>
  <si>
    <t>선택된 키워드</t>
    <phoneticPr fontId="2" type="noConversion"/>
  </si>
  <si>
    <t>답변종류</t>
    <phoneticPr fontId="2" type="noConversion"/>
  </si>
  <si>
    <t>답변내용</t>
    <phoneticPr fontId="2" type="noConversion"/>
  </si>
  <si>
    <t>KEYWORD</t>
    <phoneticPr fontId="2" type="noConversion"/>
  </si>
  <si>
    <t>ANSWERTYPE</t>
    <phoneticPr fontId="2" type="noConversion"/>
  </si>
  <si>
    <t>답변의 내용이 텍스트 출력인지 링크인지 구분</t>
    <phoneticPr fontId="2" type="noConversion"/>
  </si>
  <si>
    <t>GOODS_SALES</t>
    <phoneticPr fontId="2" type="noConversion"/>
  </si>
  <si>
    <t xml:space="preserve">create sequence </t>
    <phoneticPr fontId="2" type="noConversion"/>
  </si>
  <si>
    <t>nomaxvalue nocycle nocache noorder;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</si>
</sst>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color rgb="FF00B050"/>
      <name val="맑은 고딕"/>
      <family val="2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289B6E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4472C4"/>
      <name val="맑은 고딕"/>
      <family val="3"/>
      <charset val="129"/>
      <scheme val="minor"/>
    </font>
    <font>
      <b/>
      <sz val="10"/>
      <color rgb="FF3057B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4"/>
      <color rgb="FFFF3399"/>
      <name val="Consolas"/>
      <family val="3"/>
    </font>
    <font>
      <sz val="14"/>
      <color rgb="FF010101"/>
      <name val="Consolas"/>
      <family val="3"/>
    </font>
    <font>
      <b/>
      <sz val="10"/>
      <color rgb="FF00B05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4" fillId="7" borderId="0" applyNumberFormat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6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6" fillId="2" borderId="6" xfId="0" applyFont="1" applyFill="1" applyBorder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>
      <alignment vertical="center"/>
    </xf>
    <xf numFmtId="0" fontId="9" fillId="2" borderId="9" xfId="0" applyFont="1" applyFill="1" applyBorder="1">
      <alignment vertical="center"/>
    </xf>
    <xf numFmtId="0" fontId="0" fillId="2" borderId="9" xfId="0" applyFill="1" applyBorder="1">
      <alignment vertical="center"/>
    </xf>
    <xf numFmtId="0" fontId="6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1" xfId="0" applyBorder="1">
      <alignment vertical="center"/>
    </xf>
    <xf numFmtId="0" fontId="11" fillId="2" borderId="9" xfId="0" applyFont="1" applyFill="1" applyBorder="1">
      <alignment vertical="center"/>
    </xf>
    <xf numFmtId="0" fontId="10" fillId="0" borderId="9" xfId="0" applyFont="1" applyBorder="1">
      <alignment vertical="center"/>
    </xf>
    <xf numFmtId="0" fontId="1" fillId="2" borderId="9" xfId="0" applyFont="1" applyFill="1" applyBorder="1">
      <alignment vertical="center"/>
    </xf>
    <xf numFmtId="0" fontId="10" fillId="2" borderId="9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2" borderId="11" xfId="0" applyFill="1" applyBorder="1">
      <alignment vertical="center"/>
    </xf>
    <xf numFmtId="0" fontId="1" fillId="2" borderId="6" xfId="0" applyFont="1" applyFill="1" applyBorder="1">
      <alignment vertical="center"/>
    </xf>
    <xf numFmtId="0" fontId="14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4" borderId="17" xfId="0" applyFont="1" applyFill="1" applyBorder="1" applyAlignment="1">
      <alignment horizontal="left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3" fillId="4" borderId="25" xfId="0" applyFont="1" applyFill="1" applyBorder="1" applyAlignment="1">
      <alignment horizontal="left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left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17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0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49" fontId="13" fillId="0" borderId="17" xfId="0" quotePrefix="1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3" fillId="0" borderId="18" xfId="0" applyFont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20" fillId="0" borderId="1" xfId="0" applyFont="1" applyBorder="1">
      <alignment vertical="center"/>
    </xf>
    <xf numFmtId="0" fontId="24" fillId="7" borderId="17" xfId="1" applyBorder="1" applyAlignment="1">
      <alignment horizontal="left" vertical="center" wrapText="1"/>
    </xf>
    <xf numFmtId="0" fontId="24" fillId="7" borderId="17" xfId="1" applyBorder="1" applyAlignment="1">
      <alignment horizontal="center" vertical="center" wrapText="1"/>
    </xf>
    <xf numFmtId="49" fontId="24" fillId="7" borderId="17" xfId="1" quotePrefix="1" applyNumberFormat="1" applyBorder="1" applyAlignment="1">
      <alignment horizontal="center" vertical="center" wrapText="1"/>
    </xf>
    <xf numFmtId="0" fontId="25" fillId="0" borderId="0" xfId="0" applyFont="1">
      <alignment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left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4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6" xfId="0" applyFill="1" applyBorder="1" applyAlignment="1">
      <alignment horizontal="left" vertical="center" wrapText="1"/>
    </xf>
    <xf numFmtId="0" fontId="0" fillId="0" borderId="4" xfId="0" applyBorder="1">
      <alignment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6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center" vertical="center"/>
    </xf>
    <xf numFmtId="0" fontId="20" fillId="0" borderId="1" xfId="0" applyFont="1" applyBorder="1">
      <alignment vertical="center"/>
    </xf>
    <xf numFmtId="14" fontId="20" fillId="0" borderId="32" xfId="0" applyNumberFormat="1" applyFont="1" applyBorder="1" applyAlignment="1">
      <alignment horizontal="center" vertical="center"/>
    </xf>
    <xf numFmtId="14" fontId="20" fillId="0" borderId="33" xfId="0" applyNumberFormat="1" applyFont="1" applyBorder="1" applyAlignment="1">
      <alignment horizontal="center" vertical="center"/>
    </xf>
    <xf numFmtId="14" fontId="20" fillId="0" borderId="32" xfId="0" applyNumberFormat="1" applyFont="1" applyBorder="1" applyAlignment="1">
      <alignment horizontal="left" vertical="center"/>
    </xf>
    <xf numFmtId="14" fontId="20" fillId="0" borderId="33" xfId="0" applyNumberFormat="1" applyFont="1" applyBorder="1" applyAlignment="1">
      <alignment horizontal="left" vertical="center"/>
    </xf>
    <xf numFmtId="0" fontId="20" fillId="0" borderId="32" xfId="0" applyFont="1" applyBorder="1">
      <alignment vertical="center"/>
    </xf>
    <xf numFmtId="0" fontId="20" fillId="0" borderId="34" xfId="0" applyFont="1" applyBorder="1">
      <alignment vertical="center"/>
    </xf>
    <xf numFmtId="0" fontId="20" fillId="0" borderId="33" xfId="0" applyFont="1" applyBorder="1">
      <alignment vertical="center"/>
    </xf>
    <xf numFmtId="0" fontId="13" fillId="5" borderId="27" xfId="0" applyFont="1" applyFill="1" applyBorder="1" applyAlignment="1">
      <alignment horizontal="center" vertical="center" wrapText="1"/>
    </xf>
    <xf numFmtId="0" fontId="13" fillId="5" borderId="25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3" fillId="5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F2E2-1EFF-4B4C-A094-EECB720CB35E}">
  <dimension ref="A1:H80"/>
  <sheetViews>
    <sheetView zoomScale="70" zoomScaleNormal="70" workbookViewId="0">
      <pane xSplit="3" ySplit="2" topLeftCell="D45" activePane="bottomRight" state="frozen"/>
      <selection pane="topRight" activeCell="D1" sqref="D1"/>
      <selection pane="bottomLeft" activeCell="A2" sqref="A2"/>
      <selection pane="bottomRight" activeCell="E9" sqref="E9"/>
    </sheetView>
  </sheetViews>
  <sheetFormatPr defaultRowHeight="17.399999999999999" x14ac:dyDescent="0.4"/>
  <cols>
    <col min="1" max="1" width="33.5" style="4" customWidth="1"/>
    <col min="2" max="2" width="14.296875" style="1" bestFit="1" customWidth="1"/>
    <col min="3" max="3" width="16.796875" bestFit="1" customWidth="1"/>
    <col min="4" max="4" width="14.296875" bestFit="1" customWidth="1"/>
    <col min="5" max="5" width="15.796875" bestFit="1" customWidth="1"/>
    <col min="6" max="6" width="19.59765625" bestFit="1" customWidth="1"/>
    <col min="7" max="7" width="11.3984375" style="1" customWidth="1"/>
    <col min="8" max="8" width="59.69921875" customWidth="1"/>
  </cols>
  <sheetData>
    <row r="1" spans="1:8" s="174" customFormat="1" x14ac:dyDescent="0.4">
      <c r="A1" s="169"/>
      <c r="B1" s="170" t="s">
        <v>1</v>
      </c>
      <c r="C1" s="171" t="s">
        <v>0</v>
      </c>
      <c r="D1" s="172" t="s">
        <v>95</v>
      </c>
      <c r="E1" s="173"/>
      <c r="F1" s="173"/>
      <c r="G1" s="173"/>
      <c r="H1" s="173"/>
    </row>
    <row r="2" spans="1:8" s="1" customFormat="1" ht="18" thickBot="1" x14ac:dyDescent="0.45">
      <c r="A2" s="25" t="s">
        <v>10</v>
      </c>
      <c r="B2" s="26" t="s">
        <v>9</v>
      </c>
      <c r="C2" s="26" t="s">
        <v>8</v>
      </c>
      <c r="D2" s="26" t="s">
        <v>11</v>
      </c>
      <c r="E2" s="26" t="s">
        <v>7</v>
      </c>
      <c r="F2" s="26" t="s">
        <v>6</v>
      </c>
      <c r="G2" s="26" t="s">
        <v>48</v>
      </c>
      <c r="H2" s="26" t="s">
        <v>5</v>
      </c>
    </row>
    <row r="3" spans="1:8" s="3" customFormat="1" x14ac:dyDescent="0.4">
      <c r="A3" s="127" t="s">
        <v>31</v>
      </c>
      <c r="B3" s="124" t="s">
        <v>30</v>
      </c>
      <c r="C3" s="27" t="s">
        <v>94</v>
      </c>
      <c r="D3" s="27" t="s">
        <v>88</v>
      </c>
      <c r="E3" s="27" t="s">
        <v>2</v>
      </c>
      <c r="F3" s="27" t="s">
        <v>1</v>
      </c>
      <c r="G3" s="28"/>
      <c r="H3" s="29" t="s">
        <v>90</v>
      </c>
    </row>
    <row r="4" spans="1:8" s="17" customFormat="1" x14ac:dyDescent="0.4">
      <c r="A4" s="128"/>
      <c r="B4" s="125"/>
      <c r="C4" s="15" t="s">
        <v>32</v>
      </c>
      <c r="D4" s="15" t="s">
        <v>52</v>
      </c>
      <c r="E4" s="15" t="s">
        <v>4</v>
      </c>
      <c r="F4" s="15" t="s">
        <v>89</v>
      </c>
      <c r="G4" s="16"/>
      <c r="H4" s="30"/>
    </row>
    <row r="5" spans="1:8" x14ac:dyDescent="0.4">
      <c r="A5" s="128"/>
      <c r="B5" s="125"/>
      <c r="C5" s="8" t="s">
        <v>33</v>
      </c>
      <c r="D5" s="8" t="s">
        <v>53</v>
      </c>
      <c r="E5" s="8" t="s">
        <v>4</v>
      </c>
      <c r="F5" s="8" t="s">
        <v>3</v>
      </c>
      <c r="G5" s="9"/>
      <c r="H5" s="31" t="s">
        <v>38</v>
      </c>
    </row>
    <row r="6" spans="1:8" x14ac:dyDescent="0.4">
      <c r="A6" s="128"/>
      <c r="B6" s="125"/>
      <c r="C6" s="8" t="s">
        <v>12</v>
      </c>
      <c r="D6" s="8" t="s">
        <v>19</v>
      </c>
      <c r="E6" s="8" t="s">
        <v>4</v>
      </c>
      <c r="F6" s="8" t="s">
        <v>3</v>
      </c>
      <c r="G6" s="9"/>
      <c r="H6" s="31"/>
    </row>
    <row r="7" spans="1:8" x14ac:dyDescent="0.4">
      <c r="A7" s="128"/>
      <c r="B7" s="125"/>
      <c r="C7" s="8" t="s">
        <v>34</v>
      </c>
      <c r="D7" s="8" t="s">
        <v>54</v>
      </c>
      <c r="E7" s="8" t="s">
        <v>4</v>
      </c>
      <c r="F7" s="8" t="s">
        <v>37</v>
      </c>
      <c r="G7" s="9"/>
      <c r="H7" s="31"/>
    </row>
    <row r="8" spans="1:8" x14ac:dyDescent="0.4">
      <c r="A8" s="128"/>
      <c r="B8" s="125"/>
      <c r="C8" s="8" t="s">
        <v>13</v>
      </c>
      <c r="D8" s="8" t="s">
        <v>20</v>
      </c>
      <c r="E8" s="8" t="s">
        <v>4</v>
      </c>
      <c r="F8" s="8" t="s">
        <v>3</v>
      </c>
      <c r="G8" s="9"/>
      <c r="H8" s="31"/>
    </row>
    <row r="9" spans="1:8" x14ac:dyDescent="0.4">
      <c r="A9" s="128"/>
      <c r="B9" s="125"/>
      <c r="C9" s="8" t="s">
        <v>14</v>
      </c>
      <c r="D9" s="8" t="s">
        <v>21</v>
      </c>
      <c r="E9" s="8" t="s">
        <v>4</v>
      </c>
      <c r="F9" s="8" t="s">
        <v>3</v>
      </c>
      <c r="G9" s="9"/>
      <c r="H9" s="31"/>
    </row>
    <row r="10" spans="1:8" x14ac:dyDescent="0.4">
      <c r="A10" s="128"/>
      <c r="B10" s="125"/>
      <c r="C10" s="8" t="s">
        <v>15</v>
      </c>
      <c r="D10" s="8" t="s">
        <v>22</v>
      </c>
      <c r="E10" s="8" t="s">
        <v>4</v>
      </c>
      <c r="F10" s="8" t="s">
        <v>3</v>
      </c>
      <c r="G10" s="9"/>
      <c r="H10" s="31"/>
    </row>
    <row r="11" spans="1:8" x14ac:dyDescent="0.4">
      <c r="A11" s="128"/>
      <c r="B11" s="125"/>
      <c r="C11" s="8" t="s">
        <v>35</v>
      </c>
      <c r="D11" s="8" t="s">
        <v>24</v>
      </c>
      <c r="E11" s="8" t="s">
        <v>4</v>
      </c>
      <c r="F11" s="8" t="s">
        <v>3</v>
      </c>
      <c r="G11" s="9"/>
      <c r="H11" s="31"/>
    </row>
    <row r="12" spans="1:8" s="2" customFormat="1" x14ac:dyDescent="0.4">
      <c r="A12" s="128"/>
      <c r="B12" s="125"/>
      <c r="C12" s="8" t="s">
        <v>36</v>
      </c>
      <c r="D12" s="8" t="s">
        <v>23</v>
      </c>
      <c r="E12" s="8" t="s">
        <v>2</v>
      </c>
      <c r="F12" s="8"/>
      <c r="G12" s="9">
        <v>0</v>
      </c>
      <c r="H12" s="31"/>
    </row>
    <row r="13" spans="1:8" s="2" customFormat="1" x14ac:dyDescent="0.4">
      <c r="A13" s="129"/>
      <c r="B13" s="126"/>
      <c r="C13" s="51" t="s">
        <v>163</v>
      </c>
      <c r="D13" s="56" t="s">
        <v>164</v>
      </c>
      <c r="E13" s="56" t="s">
        <v>128</v>
      </c>
      <c r="F13" s="56"/>
      <c r="G13" s="57">
        <v>0</v>
      </c>
      <c r="H13" s="58"/>
    </row>
    <row r="14" spans="1:8" s="3" customFormat="1" x14ac:dyDescent="0.4">
      <c r="A14" s="130" t="s">
        <v>92</v>
      </c>
      <c r="B14" s="132" t="s">
        <v>39</v>
      </c>
      <c r="C14" s="5" t="s">
        <v>94</v>
      </c>
      <c r="D14" s="5" t="str">
        <f>D3</f>
        <v>NUM</v>
      </c>
      <c r="E14" s="5" t="str">
        <f t="shared" ref="E14:F14" si="0">E3</f>
        <v>number</v>
      </c>
      <c r="F14" s="5" t="str">
        <f t="shared" si="0"/>
        <v>pk</v>
      </c>
      <c r="G14" s="5"/>
      <c r="H14" s="32" t="s">
        <v>91</v>
      </c>
    </row>
    <row r="15" spans="1:8" s="2" customFormat="1" x14ac:dyDescent="0.4">
      <c r="A15" s="130"/>
      <c r="B15" s="132"/>
      <c r="C15" s="13" t="s">
        <v>32</v>
      </c>
      <c r="D15" s="13" t="s">
        <v>52</v>
      </c>
      <c r="E15" s="13" t="s">
        <v>4</v>
      </c>
      <c r="F15" s="13" t="s">
        <v>0</v>
      </c>
      <c r="G15" s="14"/>
      <c r="H15" s="33" t="s">
        <v>55</v>
      </c>
    </row>
    <row r="16" spans="1:8" x14ac:dyDescent="0.4">
      <c r="A16" s="141"/>
      <c r="B16" s="132"/>
      <c r="C16" s="6" t="s">
        <v>40</v>
      </c>
      <c r="D16" s="6" t="s">
        <v>56</v>
      </c>
      <c r="E16" s="6" t="s">
        <v>4</v>
      </c>
      <c r="F16" s="6"/>
      <c r="G16" s="7"/>
      <c r="H16" s="34"/>
    </row>
    <row r="17" spans="1:8" x14ac:dyDescent="0.4">
      <c r="A17" s="141"/>
      <c r="B17" s="132"/>
      <c r="C17" s="6" t="s">
        <v>41</v>
      </c>
      <c r="D17" s="6" t="s">
        <v>57</v>
      </c>
      <c r="E17" s="6" t="s">
        <v>4</v>
      </c>
      <c r="F17" s="6"/>
      <c r="G17" s="7"/>
      <c r="H17" s="34"/>
    </row>
    <row r="18" spans="1:8" x14ac:dyDescent="0.4">
      <c r="A18" s="141"/>
      <c r="B18" s="132"/>
      <c r="C18" s="6" t="s">
        <v>42</v>
      </c>
      <c r="D18" s="6" t="s">
        <v>113</v>
      </c>
      <c r="E18" s="6" t="s">
        <v>4</v>
      </c>
      <c r="F18" s="6"/>
      <c r="G18" s="7"/>
      <c r="H18" s="34"/>
    </row>
    <row r="19" spans="1:8" x14ac:dyDescent="0.4">
      <c r="A19" s="141"/>
      <c r="B19" s="132"/>
      <c r="C19" s="6" t="s">
        <v>43</v>
      </c>
      <c r="D19" s="6" t="s">
        <v>58</v>
      </c>
      <c r="E19" s="6" t="s">
        <v>4</v>
      </c>
      <c r="F19" s="6"/>
      <c r="G19" s="7"/>
      <c r="H19" s="34"/>
    </row>
    <row r="20" spans="1:8" s="2" customFormat="1" x14ac:dyDescent="0.4">
      <c r="A20" s="141"/>
      <c r="B20" s="132"/>
      <c r="C20" s="6" t="s">
        <v>44</v>
      </c>
      <c r="D20" s="6" t="s">
        <v>62</v>
      </c>
      <c r="E20" s="6" t="s">
        <v>26</v>
      </c>
      <c r="F20" s="6" t="s">
        <v>3</v>
      </c>
      <c r="G20" s="7" t="s">
        <v>27</v>
      </c>
      <c r="H20" s="34" t="s">
        <v>47</v>
      </c>
    </row>
    <row r="21" spans="1:8" s="2" customFormat="1" ht="34.799999999999997" x14ac:dyDescent="0.4">
      <c r="A21" s="141"/>
      <c r="B21" s="132"/>
      <c r="C21" s="6" t="s">
        <v>45</v>
      </c>
      <c r="D21" s="6" t="s">
        <v>60</v>
      </c>
      <c r="E21" s="6" t="s">
        <v>26</v>
      </c>
      <c r="F21" s="6" t="s">
        <v>3</v>
      </c>
      <c r="G21" s="7"/>
      <c r="H21" s="35" t="s">
        <v>51</v>
      </c>
    </row>
    <row r="22" spans="1:8" s="2" customFormat="1" ht="18" thickBot="1" x14ac:dyDescent="0.45">
      <c r="A22" s="142"/>
      <c r="B22" s="140"/>
      <c r="C22" s="10" t="s">
        <v>46</v>
      </c>
      <c r="D22" s="10" t="s">
        <v>61</v>
      </c>
      <c r="E22" s="10" t="s">
        <v>4</v>
      </c>
      <c r="F22" s="10" t="s">
        <v>3</v>
      </c>
      <c r="G22" s="11" t="s">
        <v>49</v>
      </c>
      <c r="H22" s="36" t="s">
        <v>50</v>
      </c>
    </row>
    <row r="23" spans="1:8" s="3" customFormat="1" x14ac:dyDescent="0.4">
      <c r="A23" s="145" t="s">
        <v>64</v>
      </c>
      <c r="B23" s="143" t="s">
        <v>63</v>
      </c>
      <c r="C23" s="27" t="s">
        <v>94</v>
      </c>
      <c r="D23" s="27" t="s">
        <v>88</v>
      </c>
      <c r="E23" s="27" t="s">
        <v>2</v>
      </c>
      <c r="F23" s="27" t="s">
        <v>1</v>
      </c>
      <c r="G23" s="28"/>
      <c r="H23" s="29" t="s">
        <v>93</v>
      </c>
    </row>
    <row r="24" spans="1:8" s="2" customFormat="1" x14ac:dyDescent="0.4">
      <c r="A24" s="146"/>
      <c r="B24" s="144"/>
      <c r="C24" s="8" t="s">
        <v>65</v>
      </c>
      <c r="D24" s="8" t="s">
        <v>80</v>
      </c>
      <c r="E24" s="8" t="s">
        <v>4</v>
      </c>
      <c r="F24" s="8" t="s">
        <v>3</v>
      </c>
      <c r="G24" s="9"/>
      <c r="H24" s="31" t="s">
        <v>66</v>
      </c>
    </row>
    <row r="25" spans="1:8" s="19" customFormat="1" x14ac:dyDescent="0.4">
      <c r="A25" s="146"/>
      <c r="B25" s="144"/>
      <c r="C25" s="20" t="s">
        <v>81</v>
      </c>
      <c r="D25" s="20" t="str">
        <f>D7</f>
        <v>NICKNAME</v>
      </c>
      <c r="E25" s="20" t="str">
        <f>E7</f>
        <v>varchar2</v>
      </c>
      <c r="F25" s="22" t="s">
        <v>3</v>
      </c>
      <c r="G25" s="21"/>
      <c r="H25" s="37" t="s">
        <v>99</v>
      </c>
    </row>
    <row r="26" spans="1:8" x14ac:dyDescent="0.4">
      <c r="A26" s="146"/>
      <c r="B26" s="144"/>
      <c r="C26" s="8" t="s">
        <v>67</v>
      </c>
      <c r="D26" s="8" t="s">
        <v>82</v>
      </c>
      <c r="E26" s="8" t="s">
        <v>4</v>
      </c>
      <c r="F26" s="8" t="s">
        <v>3</v>
      </c>
      <c r="G26" s="9"/>
      <c r="H26" s="31"/>
    </row>
    <row r="27" spans="1:8" x14ac:dyDescent="0.4">
      <c r="A27" s="146"/>
      <c r="B27" s="144"/>
      <c r="C27" s="8" t="s">
        <v>5</v>
      </c>
      <c r="D27" s="8" t="s">
        <v>83</v>
      </c>
      <c r="E27" s="8" t="s">
        <v>4</v>
      </c>
      <c r="F27" s="8" t="s">
        <v>3</v>
      </c>
      <c r="G27" s="9"/>
      <c r="H27" s="31"/>
    </row>
    <row r="28" spans="1:8" x14ac:dyDescent="0.4">
      <c r="A28" s="146"/>
      <c r="B28" s="144"/>
      <c r="C28" s="8" t="s">
        <v>17</v>
      </c>
      <c r="D28" s="8" t="s">
        <v>25</v>
      </c>
      <c r="E28" s="8" t="s">
        <v>26</v>
      </c>
      <c r="F28" s="8"/>
      <c r="G28" s="9" t="s">
        <v>27</v>
      </c>
      <c r="H28" s="31"/>
    </row>
    <row r="29" spans="1:8" x14ac:dyDescent="0.4">
      <c r="A29" s="146"/>
      <c r="B29" s="144"/>
      <c r="C29" s="8" t="s">
        <v>44</v>
      </c>
      <c r="D29" s="8" t="s">
        <v>59</v>
      </c>
      <c r="E29" s="8" t="s">
        <v>26</v>
      </c>
      <c r="F29" s="8"/>
      <c r="G29" s="9" t="s">
        <v>27</v>
      </c>
      <c r="H29" s="31"/>
    </row>
    <row r="30" spans="1:8" x14ac:dyDescent="0.4">
      <c r="A30" s="146"/>
      <c r="B30" s="144"/>
      <c r="C30" s="8" t="s">
        <v>68</v>
      </c>
      <c r="D30" s="8" t="s">
        <v>84</v>
      </c>
      <c r="E30" s="8" t="s">
        <v>2</v>
      </c>
      <c r="F30" s="8"/>
      <c r="G30" s="9">
        <v>0</v>
      </c>
      <c r="H30" s="31"/>
    </row>
    <row r="31" spans="1:8" s="3" customFormat="1" x14ac:dyDescent="0.4">
      <c r="A31" s="146"/>
      <c r="B31" s="144"/>
      <c r="C31" s="8" t="s">
        <v>69</v>
      </c>
      <c r="D31" s="8" t="s">
        <v>85</v>
      </c>
      <c r="E31" s="8" t="s">
        <v>2</v>
      </c>
      <c r="F31" s="8"/>
      <c r="G31" s="9">
        <v>0</v>
      </c>
      <c r="H31" s="31"/>
    </row>
    <row r="32" spans="1:8" s="3" customFormat="1" x14ac:dyDescent="0.4">
      <c r="A32" s="141" t="s">
        <v>71</v>
      </c>
      <c r="B32" s="132" t="s">
        <v>70</v>
      </c>
      <c r="C32" s="5" t="s">
        <v>94</v>
      </c>
      <c r="D32" s="5" t="s">
        <v>88</v>
      </c>
      <c r="E32" s="5" t="str">
        <f t="shared" ref="E32:H32" si="1">E23</f>
        <v>number</v>
      </c>
      <c r="F32" s="5" t="s">
        <v>1</v>
      </c>
      <c r="G32" s="5"/>
      <c r="H32" s="32" t="str">
        <f t="shared" si="1"/>
        <v>nextval</v>
      </c>
    </row>
    <row r="33" spans="1:8" s="19" customFormat="1" x14ac:dyDescent="0.4">
      <c r="A33" s="141"/>
      <c r="B33" s="132"/>
      <c r="C33" s="18" t="s">
        <v>73</v>
      </c>
      <c r="D33" s="18" t="s">
        <v>114</v>
      </c>
      <c r="E33" s="18" t="str">
        <f t="shared" ref="E33" si="2">E23</f>
        <v>number</v>
      </c>
      <c r="F33" s="18" t="s">
        <v>3</v>
      </c>
      <c r="G33" s="18"/>
      <c r="H33" s="38" t="s">
        <v>97</v>
      </c>
    </row>
    <row r="34" spans="1:8" s="19" customFormat="1" x14ac:dyDescent="0.4">
      <c r="A34" s="141"/>
      <c r="B34" s="132"/>
      <c r="C34" s="18" t="s">
        <v>81</v>
      </c>
      <c r="D34" s="18" t="str">
        <f>D7</f>
        <v>NICKNAME</v>
      </c>
      <c r="E34" s="18" t="str">
        <f>E7</f>
        <v>varchar2</v>
      </c>
      <c r="F34" s="18" t="s">
        <v>3</v>
      </c>
      <c r="G34" s="18"/>
      <c r="H34" s="38" t="s">
        <v>99</v>
      </c>
    </row>
    <row r="35" spans="1:8" x14ac:dyDescent="0.4">
      <c r="A35" s="141"/>
      <c r="B35" s="132"/>
      <c r="C35" s="6" t="s">
        <v>5</v>
      </c>
      <c r="D35" s="6" t="s">
        <v>83</v>
      </c>
      <c r="E35" s="6" t="s">
        <v>4</v>
      </c>
      <c r="F35" s="6" t="s">
        <v>3</v>
      </c>
      <c r="G35" s="7"/>
      <c r="H35" s="34"/>
    </row>
    <row r="36" spans="1:8" x14ac:dyDescent="0.4">
      <c r="A36" s="141"/>
      <c r="B36" s="132"/>
      <c r="C36" s="6" t="s">
        <v>17</v>
      </c>
      <c r="D36" s="6" t="s">
        <v>25</v>
      </c>
      <c r="E36" s="6" t="s">
        <v>26</v>
      </c>
      <c r="F36" s="6"/>
      <c r="G36" s="7" t="s">
        <v>27</v>
      </c>
      <c r="H36" s="34"/>
    </row>
    <row r="37" spans="1:8" x14ac:dyDescent="0.4">
      <c r="A37" s="141"/>
      <c r="B37" s="132"/>
      <c r="C37" s="6" t="s">
        <v>44</v>
      </c>
      <c r="D37" s="6" t="s">
        <v>59</v>
      </c>
      <c r="E37" s="6" t="s">
        <v>26</v>
      </c>
      <c r="F37" s="6"/>
      <c r="G37" s="7" t="s">
        <v>27</v>
      </c>
      <c r="H37" s="34"/>
    </row>
    <row r="38" spans="1:8" x14ac:dyDescent="0.4">
      <c r="A38" s="141"/>
      <c r="B38" s="132"/>
      <c r="C38" s="6" t="s">
        <v>74</v>
      </c>
      <c r="D38" s="6" t="s">
        <v>86</v>
      </c>
      <c r="E38" s="6" t="s">
        <v>2</v>
      </c>
      <c r="F38" s="6"/>
      <c r="G38" s="7">
        <v>0</v>
      </c>
      <c r="H38" s="34"/>
    </row>
    <row r="39" spans="1:8" x14ac:dyDescent="0.4">
      <c r="A39" s="141"/>
      <c r="B39" s="132"/>
      <c r="C39" s="6" t="s">
        <v>75</v>
      </c>
      <c r="D39" s="6" t="s">
        <v>87</v>
      </c>
      <c r="E39" s="6" t="s">
        <v>2</v>
      </c>
      <c r="F39" s="6" t="s">
        <v>3</v>
      </c>
      <c r="G39" s="7"/>
      <c r="H39" s="34"/>
    </row>
    <row r="40" spans="1:8" s="3" customFormat="1" x14ac:dyDescent="0.4">
      <c r="A40" s="147" t="s">
        <v>72</v>
      </c>
      <c r="B40" s="144" t="s">
        <v>76</v>
      </c>
      <c r="C40" s="12" t="s">
        <v>94</v>
      </c>
      <c r="D40" s="12" t="s">
        <v>88</v>
      </c>
      <c r="E40" s="12" t="s">
        <v>2</v>
      </c>
      <c r="F40" s="12" t="s">
        <v>1</v>
      </c>
      <c r="G40" s="12"/>
      <c r="H40" s="39"/>
    </row>
    <row r="41" spans="1:8" s="19" customFormat="1" x14ac:dyDescent="0.4">
      <c r="A41" s="147"/>
      <c r="B41" s="144"/>
      <c r="C41" s="22" t="s">
        <v>73</v>
      </c>
      <c r="D41" s="22" t="s">
        <v>114</v>
      </c>
      <c r="E41" s="22" t="str">
        <f>E23</f>
        <v>number</v>
      </c>
      <c r="F41" s="8" t="s">
        <v>3</v>
      </c>
      <c r="G41" s="22"/>
      <c r="H41" s="40" t="s">
        <v>96</v>
      </c>
    </row>
    <row r="42" spans="1:8" x14ac:dyDescent="0.4">
      <c r="A42" s="147"/>
      <c r="B42" s="144"/>
      <c r="C42" s="8" t="s">
        <v>77</v>
      </c>
      <c r="D42" s="8" t="s">
        <v>115</v>
      </c>
      <c r="E42" s="8" t="s">
        <v>4</v>
      </c>
      <c r="F42" s="8" t="s">
        <v>3</v>
      </c>
      <c r="G42" s="9"/>
      <c r="H42" s="31"/>
    </row>
    <row r="43" spans="1:8" x14ac:dyDescent="0.4">
      <c r="A43" s="147"/>
      <c r="B43" s="144"/>
      <c r="C43" s="8" t="s">
        <v>78</v>
      </c>
      <c r="D43" s="8" t="s">
        <v>116</v>
      </c>
      <c r="E43" s="8" t="s">
        <v>4</v>
      </c>
      <c r="F43" s="8" t="s">
        <v>3</v>
      </c>
      <c r="G43" s="9"/>
      <c r="H43" s="31"/>
    </row>
    <row r="44" spans="1:8" x14ac:dyDescent="0.4">
      <c r="A44" s="147"/>
      <c r="B44" s="144"/>
      <c r="C44" s="8" t="s">
        <v>79</v>
      </c>
      <c r="D44" s="8" t="s">
        <v>117</v>
      </c>
      <c r="E44" s="8" t="s">
        <v>4</v>
      </c>
      <c r="F44" s="8" t="s">
        <v>3</v>
      </c>
      <c r="G44" s="9"/>
      <c r="H44" s="31"/>
    </row>
    <row r="45" spans="1:8" x14ac:dyDescent="0.4">
      <c r="A45" s="130" t="s">
        <v>101</v>
      </c>
      <c r="B45" s="132" t="s">
        <v>100</v>
      </c>
      <c r="C45" s="5" t="s">
        <v>94</v>
      </c>
      <c r="D45" s="5" t="s">
        <v>88</v>
      </c>
      <c r="E45" s="5" t="s">
        <v>2</v>
      </c>
      <c r="F45" s="5" t="s">
        <v>1</v>
      </c>
      <c r="G45" s="5"/>
      <c r="H45" s="32" t="s">
        <v>102</v>
      </c>
    </row>
    <row r="46" spans="1:8" x14ac:dyDescent="0.4">
      <c r="A46" s="130"/>
      <c r="B46" s="132"/>
      <c r="C46" s="18" t="s">
        <v>73</v>
      </c>
      <c r="D46" s="18" t="s">
        <v>114</v>
      </c>
      <c r="E46" s="18" t="str">
        <f>E23</f>
        <v>number</v>
      </c>
      <c r="F46" s="18" t="s">
        <v>3</v>
      </c>
      <c r="G46" s="18"/>
      <c r="H46" s="38" t="s">
        <v>97</v>
      </c>
    </row>
    <row r="47" spans="1:8" x14ac:dyDescent="0.4">
      <c r="A47" s="130"/>
      <c r="B47" s="132"/>
      <c r="C47" s="6" t="s">
        <v>103</v>
      </c>
      <c r="D47" s="6" t="s">
        <v>118</v>
      </c>
      <c r="E47" s="6" t="s">
        <v>26</v>
      </c>
      <c r="F47" s="6" t="s">
        <v>3</v>
      </c>
      <c r="G47" s="7"/>
      <c r="H47" s="34" t="s">
        <v>105</v>
      </c>
    </row>
    <row r="48" spans="1:8" ht="18" thickBot="1" x14ac:dyDescent="0.45">
      <c r="A48" s="131"/>
      <c r="B48" s="133"/>
      <c r="C48" s="41" t="s">
        <v>104</v>
      </c>
      <c r="D48" s="41" t="s">
        <v>119</v>
      </c>
      <c r="E48" s="41" t="s">
        <v>26</v>
      </c>
      <c r="F48" s="41" t="s">
        <v>3</v>
      </c>
      <c r="G48" s="42"/>
      <c r="H48" s="43" t="s">
        <v>106</v>
      </c>
    </row>
    <row r="49" spans="1:8" x14ac:dyDescent="0.4">
      <c r="A49" s="137" t="s">
        <v>108</v>
      </c>
      <c r="B49" s="134" t="s">
        <v>107</v>
      </c>
      <c r="C49" s="45" t="s">
        <v>94</v>
      </c>
      <c r="D49" s="27" t="s">
        <v>88</v>
      </c>
      <c r="E49" s="27" t="s">
        <v>2</v>
      </c>
      <c r="F49" s="27" t="s">
        <v>1</v>
      </c>
      <c r="G49" s="28"/>
      <c r="H49" s="29"/>
    </row>
    <row r="50" spans="1:8" x14ac:dyDescent="0.4">
      <c r="A50" s="138"/>
      <c r="B50" s="135"/>
      <c r="C50" s="8" t="s">
        <v>109</v>
      </c>
      <c r="D50" s="8" t="s">
        <v>120</v>
      </c>
      <c r="E50" s="8" t="s">
        <v>4</v>
      </c>
      <c r="F50" s="8" t="s">
        <v>3</v>
      </c>
      <c r="G50" s="9"/>
      <c r="H50" s="31"/>
    </row>
    <row r="51" spans="1:8" x14ac:dyDescent="0.4">
      <c r="A51" s="138"/>
      <c r="B51" s="135"/>
      <c r="C51" s="20" t="s">
        <v>110</v>
      </c>
      <c r="D51" s="20" t="str">
        <f>D7</f>
        <v>NICKNAME</v>
      </c>
      <c r="E51" s="20" t="str">
        <f>E7</f>
        <v>varchar2</v>
      </c>
      <c r="F51" s="20" t="s">
        <v>3</v>
      </c>
      <c r="G51" s="20"/>
      <c r="H51" s="40" t="s">
        <v>98</v>
      </c>
    </row>
    <row r="52" spans="1:8" x14ac:dyDescent="0.4">
      <c r="A52" s="138"/>
      <c r="B52" s="135"/>
      <c r="C52" s="8" t="s">
        <v>67</v>
      </c>
      <c r="D52" s="8" t="s">
        <v>82</v>
      </c>
      <c r="E52" s="8" t="s">
        <v>4</v>
      </c>
      <c r="F52" s="8" t="s">
        <v>3</v>
      </c>
      <c r="G52" s="9"/>
      <c r="H52" s="31"/>
    </row>
    <row r="53" spans="1:8" x14ac:dyDescent="0.4">
      <c r="A53" s="138"/>
      <c r="B53" s="135"/>
      <c r="C53" s="8" t="s">
        <v>5</v>
      </c>
      <c r="D53" s="8" t="s">
        <v>83</v>
      </c>
      <c r="E53" s="8" t="s">
        <v>4</v>
      </c>
      <c r="F53" s="8" t="s">
        <v>3</v>
      </c>
      <c r="G53" s="9"/>
      <c r="H53" s="31"/>
    </row>
    <row r="54" spans="1:8" x14ac:dyDescent="0.4">
      <c r="A54" s="138"/>
      <c r="B54" s="135"/>
      <c r="C54" s="8" t="s">
        <v>121</v>
      </c>
      <c r="D54" s="8" t="s">
        <v>122</v>
      </c>
      <c r="E54" s="8" t="s">
        <v>4</v>
      </c>
      <c r="F54" s="8"/>
      <c r="G54" s="9" t="s">
        <v>123</v>
      </c>
      <c r="H54" s="31" t="s">
        <v>127</v>
      </c>
    </row>
    <row r="55" spans="1:8" x14ac:dyDescent="0.4">
      <c r="A55" s="138"/>
      <c r="B55" s="135"/>
      <c r="C55" s="8" t="s">
        <v>111</v>
      </c>
      <c r="D55" s="8" t="s">
        <v>112</v>
      </c>
      <c r="E55" s="8" t="s">
        <v>26</v>
      </c>
      <c r="F55" s="8"/>
      <c r="G55" s="9" t="s">
        <v>27</v>
      </c>
      <c r="H55" s="31"/>
    </row>
    <row r="56" spans="1:8" ht="18" thickBot="1" x14ac:dyDescent="0.45">
      <c r="A56" s="139"/>
      <c r="B56" s="136"/>
      <c r="C56" s="23" t="s">
        <v>124</v>
      </c>
      <c r="D56" s="23" t="s">
        <v>125</v>
      </c>
      <c r="E56" s="23" t="s">
        <v>26</v>
      </c>
      <c r="F56" s="23"/>
      <c r="G56" s="24" t="s">
        <v>123</v>
      </c>
      <c r="H56" s="44" t="s">
        <v>126</v>
      </c>
    </row>
    <row r="57" spans="1:8" x14ac:dyDescent="0.4">
      <c r="A57" s="123"/>
      <c r="B57" s="123" t="s">
        <v>129</v>
      </c>
      <c r="C57" s="46" t="s">
        <v>130</v>
      </c>
      <c r="D57" s="46" t="s">
        <v>131</v>
      </c>
      <c r="E57" s="46" t="s">
        <v>128</v>
      </c>
      <c r="F57" s="46" t="s">
        <v>132</v>
      </c>
      <c r="G57" s="47"/>
      <c r="H57" s="48"/>
    </row>
    <row r="58" spans="1:8" x14ac:dyDescent="0.4">
      <c r="A58" s="121"/>
      <c r="B58" s="121"/>
      <c r="C58" s="48" t="s">
        <v>133</v>
      </c>
      <c r="D58" s="48" t="s">
        <v>134</v>
      </c>
      <c r="E58" s="48" t="s">
        <v>135</v>
      </c>
      <c r="F58" s="48" t="s">
        <v>136</v>
      </c>
      <c r="G58" s="47"/>
      <c r="H58" s="48"/>
    </row>
    <row r="59" spans="1:8" x14ac:dyDescent="0.4">
      <c r="A59" s="121"/>
      <c r="B59" s="121"/>
      <c r="C59" s="48" t="s">
        <v>137</v>
      </c>
      <c r="D59" s="48" t="s">
        <v>138</v>
      </c>
      <c r="E59" s="48" t="s">
        <v>135</v>
      </c>
      <c r="F59" s="48" t="s">
        <v>139</v>
      </c>
      <c r="G59" s="47"/>
      <c r="H59" s="48"/>
    </row>
    <row r="60" spans="1:8" x14ac:dyDescent="0.4">
      <c r="A60" s="121"/>
      <c r="B60" s="121"/>
      <c r="C60" s="48" t="s">
        <v>140</v>
      </c>
      <c r="D60" s="48" t="s">
        <v>141</v>
      </c>
      <c r="E60" s="48" t="s">
        <v>135</v>
      </c>
      <c r="F60" s="48" t="s">
        <v>139</v>
      </c>
      <c r="G60" s="47"/>
      <c r="H60" s="48"/>
    </row>
    <row r="61" spans="1:8" x14ac:dyDescent="0.4">
      <c r="A61" s="122"/>
      <c r="B61" s="122"/>
      <c r="C61" s="48" t="s">
        <v>142</v>
      </c>
      <c r="D61" s="48" t="s">
        <v>143</v>
      </c>
      <c r="E61" s="48" t="s">
        <v>128</v>
      </c>
      <c r="F61" s="48"/>
      <c r="G61" s="47">
        <v>0</v>
      </c>
      <c r="H61" s="48"/>
    </row>
    <row r="62" spans="1:8" x14ac:dyDescent="0.4">
      <c r="A62" s="117"/>
      <c r="B62" s="117" t="s">
        <v>144</v>
      </c>
      <c r="C62" s="49" t="s">
        <v>130</v>
      </c>
      <c r="D62" s="49" t="s">
        <v>131</v>
      </c>
      <c r="E62" s="49" t="s">
        <v>128</v>
      </c>
      <c r="F62" s="49" t="s">
        <v>132</v>
      </c>
      <c r="G62" s="50"/>
      <c r="H62" s="51"/>
    </row>
    <row r="63" spans="1:8" x14ac:dyDescent="0.4">
      <c r="A63" s="118"/>
      <c r="B63" s="118"/>
      <c r="C63" s="52" t="s">
        <v>145</v>
      </c>
      <c r="D63" s="52" t="s">
        <v>146</v>
      </c>
      <c r="E63" s="52" t="s">
        <v>128</v>
      </c>
      <c r="F63" s="53" t="s">
        <v>139</v>
      </c>
      <c r="G63" s="52"/>
      <c r="H63" s="52" t="s">
        <v>147</v>
      </c>
    </row>
    <row r="64" spans="1:8" x14ac:dyDescent="0.4">
      <c r="A64" s="119"/>
      <c r="B64" s="119"/>
      <c r="C64" s="51" t="s">
        <v>148</v>
      </c>
      <c r="D64" s="51" t="s">
        <v>149</v>
      </c>
      <c r="E64" s="51" t="s">
        <v>135</v>
      </c>
      <c r="F64" s="51" t="s">
        <v>139</v>
      </c>
      <c r="G64" s="50"/>
      <c r="H64" s="51"/>
    </row>
    <row r="65" spans="1:8" x14ac:dyDescent="0.4">
      <c r="A65" s="120" t="s">
        <v>150</v>
      </c>
      <c r="B65" s="120" t="s">
        <v>151</v>
      </c>
      <c r="C65" s="46" t="s">
        <v>130</v>
      </c>
      <c r="D65" s="46" t="s">
        <v>131</v>
      </c>
      <c r="E65" s="46" t="s">
        <v>128</v>
      </c>
      <c r="F65" s="46" t="s">
        <v>132</v>
      </c>
      <c r="G65" s="47"/>
      <c r="H65" s="48"/>
    </row>
    <row r="66" spans="1:8" x14ac:dyDescent="0.4">
      <c r="A66" s="121"/>
      <c r="B66" s="121"/>
      <c r="C66" s="54" t="s">
        <v>152</v>
      </c>
      <c r="D66" s="54" t="s">
        <v>153</v>
      </c>
      <c r="E66" s="54" t="s">
        <v>135</v>
      </c>
      <c r="F66" s="54" t="s">
        <v>139</v>
      </c>
      <c r="G66" s="47"/>
      <c r="H66" s="55" t="s">
        <v>98</v>
      </c>
    </row>
    <row r="67" spans="1:8" x14ac:dyDescent="0.4">
      <c r="A67" s="121"/>
      <c r="B67" s="121"/>
      <c r="C67" s="48" t="s">
        <v>154</v>
      </c>
      <c r="D67" s="48" t="s">
        <v>155</v>
      </c>
      <c r="E67" s="48" t="s">
        <v>156</v>
      </c>
      <c r="F67" s="48"/>
      <c r="G67" s="47" t="s">
        <v>157</v>
      </c>
      <c r="H67" s="48"/>
    </row>
    <row r="68" spans="1:8" x14ac:dyDescent="0.4">
      <c r="A68" s="121"/>
      <c r="B68" s="121"/>
      <c r="C68" s="48" t="s">
        <v>158</v>
      </c>
      <c r="D68" s="48" t="s">
        <v>159</v>
      </c>
      <c r="E68" s="48" t="s">
        <v>128</v>
      </c>
      <c r="F68" s="48" t="s">
        <v>139</v>
      </c>
      <c r="G68" s="47"/>
      <c r="H68" s="48" t="s">
        <v>160</v>
      </c>
    </row>
    <row r="69" spans="1:8" x14ac:dyDescent="0.4">
      <c r="A69" s="122"/>
      <c r="B69" s="122"/>
      <c r="C69" s="48" t="s">
        <v>161</v>
      </c>
      <c r="D69" s="48" t="s">
        <v>162</v>
      </c>
      <c r="E69" s="48" t="s">
        <v>135</v>
      </c>
      <c r="F69" s="48" t="s">
        <v>139</v>
      </c>
      <c r="G69" s="47"/>
      <c r="H69" s="48"/>
    </row>
    <row r="70" spans="1:8" x14ac:dyDescent="0.4">
      <c r="A70" s="117" t="s">
        <v>165</v>
      </c>
      <c r="B70" s="117" t="s">
        <v>166</v>
      </c>
      <c r="C70" s="49" t="s">
        <v>130</v>
      </c>
      <c r="D70" s="49" t="s">
        <v>131</v>
      </c>
      <c r="E70" s="49" t="s">
        <v>128</v>
      </c>
      <c r="F70" s="49" t="s">
        <v>132</v>
      </c>
      <c r="G70" s="59"/>
      <c r="H70" s="49"/>
    </row>
    <row r="71" spans="1:8" x14ac:dyDescent="0.4">
      <c r="A71" s="118"/>
      <c r="B71" s="118"/>
      <c r="C71" s="51" t="s">
        <v>167</v>
      </c>
      <c r="D71" s="51" t="s">
        <v>168</v>
      </c>
      <c r="E71" s="51" t="s">
        <v>135</v>
      </c>
      <c r="F71" s="51" t="s">
        <v>139</v>
      </c>
      <c r="G71" s="50"/>
      <c r="H71" s="49"/>
    </row>
    <row r="72" spans="1:8" x14ac:dyDescent="0.4">
      <c r="A72" s="118"/>
      <c r="B72" s="118"/>
      <c r="C72" s="51" t="s">
        <v>169</v>
      </c>
      <c r="D72" s="51" t="s">
        <v>170</v>
      </c>
      <c r="E72" s="51" t="s">
        <v>135</v>
      </c>
      <c r="F72" s="51" t="s">
        <v>139</v>
      </c>
      <c r="G72" s="50"/>
      <c r="H72" s="49"/>
    </row>
    <row r="73" spans="1:8" x14ac:dyDescent="0.4">
      <c r="A73" s="118"/>
      <c r="B73" s="118"/>
      <c r="C73" s="51" t="s">
        <v>140</v>
      </c>
      <c r="D73" s="51" t="s">
        <v>141</v>
      </c>
      <c r="E73" s="51" t="s">
        <v>135</v>
      </c>
      <c r="F73" s="51" t="s">
        <v>139</v>
      </c>
      <c r="G73" s="50"/>
      <c r="H73" s="49"/>
    </row>
    <row r="74" spans="1:8" x14ac:dyDescent="0.4">
      <c r="A74" s="119"/>
      <c r="B74" s="119"/>
      <c r="C74" s="51" t="s">
        <v>171</v>
      </c>
      <c r="D74" s="51" t="s">
        <v>172</v>
      </c>
      <c r="E74" s="51" t="s">
        <v>173</v>
      </c>
      <c r="F74" s="51"/>
      <c r="G74" s="50" t="s">
        <v>174</v>
      </c>
      <c r="H74" s="51"/>
    </row>
    <row r="75" spans="1:8" x14ac:dyDescent="0.4">
      <c r="A75" s="60" t="s">
        <v>175</v>
      </c>
      <c r="B75" s="120" t="s">
        <v>180</v>
      </c>
      <c r="C75" s="46" t="s">
        <v>130</v>
      </c>
      <c r="D75" s="46" t="s">
        <v>131</v>
      </c>
      <c r="E75" s="46" t="s">
        <v>128</v>
      </c>
      <c r="F75" s="46" t="s">
        <v>132</v>
      </c>
      <c r="G75" s="47"/>
      <c r="H75" s="48"/>
    </row>
    <row r="76" spans="1:8" x14ac:dyDescent="0.4">
      <c r="A76" s="61" t="s">
        <v>176</v>
      </c>
      <c r="B76" s="121"/>
      <c r="C76" s="54" t="s">
        <v>152</v>
      </c>
      <c r="D76" s="54" t="s">
        <v>153</v>
      </c>
      <c r="E76" s="54" t="s">
        <v>135</v>
      </c>
      <c r="F76" s="54" t="s">
        <v>139</v>
      </c>
      <c r="G76" s="47"/>
      <c r="H76" s="55" t="s">
        <v>98</v>
      </c>
    </row>
    <row r="77" spans="1:8" x14ac:dyDescent="0.4">
      <c r="A77" s="61" t="s">
        <v>177</v>
      </c>
      <c r="B77" s="121"/>
      <c r="C77" s="55" t="s">
        <v>181</v>
      </c>
      <c r="D77" s="55" t="s">
        <v>182</v>
      </c>
      <c r="E77" s="55" t="s">
        <v>128</v>
      </c>
      <c r="F77" s="55" t="s">
        <v>136</v>
      </c>
      <c r="G77" s="55"/>
      <c r="H77" s="55" t="s">
        <v>96</v>
      </c>
    </row>
    <row r="78" spans="1:8" x14ac:dyDescent="0.4">
      <c r="A78" s="61" t="s">
        <v>178</v>
      </c>
      <c r="B78" s="121"/>
      <c r="C78" s="48" t="s">
        <v>183</v>
      </c>
      <c r="D78" s="48" t="s">
        <v>184</v>
      </c>
      <c r="E78" s="48" t="s">
        <v>135</v>
      </c>
      <c r="F78" s="48"/>
      <c r="G78" s="47"/>
      <c r="H78" s="48"/>
    </row>
    <row r="79" spans="1:8" x14ac:dyDescent="0.4">
      <c r="A79" s="61"/>
      <c r="B79" s="121"/>
      <c r="C79" s="48" t="s">
        <v>185</v>
      </c>
      <c r="D79" s="48" t="s">
        <v>186</v>
      </c>
      <c r="E79" s="48" t="s">
        <v>135</v>
      </c>
      <c r="F79" s="48"/>
      <c r="G79" s="47"/>
      <c r="H79" s="48"/>
    </row>
    <row r="80" spans="1:8" x14ac:dyDescent="0.4">
      <c r="A80" s="62" t="s">
        <v>179</v>
      </c>
      <c r="B80" s="122"/>
      <c r="C80" s="48" t="s">
        <v>187</v>
      </c>
      <c r="D80" s="48" t="s">
        <v>188</v>
      </c>
      <c r="E80" s="48" t="s">
        <v>156</v>
      </c>
      <c r="F80" s="48"/>
      <c r="G80" s="47" t="s">
        <v>157</v>
      </c>
      <c r="H80" s="48"/>
    </row>
  </sheetData>
  <mergeCells count="23">
    <mergeCell ref="B3:B13"/>
    <mergeCell ref="A3:A13"/>
    <mergeCell ref="A45:A48"/>
    <mergeCell ref="B45:B48"/>
    <mergeCell ref="B49:B56"/>
    <mergeCell ref="A49:A56"/>
    <mergeCell ref="B14:B22"/>
    <mergeCell ref="A14:A22"/>
    <mergeCell ref="B23:B31"/>
    <mergeCell ref="A23:A31"/>
    <mergeCell ref="A32:A39"/>
    <mergeCell ref="B32:B39"/>
    <mergeCell ref="A40:A44"/>
    <mergeCell ref="B40:B44"/>
    <mergeCell ref="A70:A74"/>
    <mergeCell ref="B70:B74"/>
    <mergeCell ref="B75:B80"/>
    <mergeCell ref="A57:A61"/>
    <mergeCell ref="B57:B61"/>
    <mergeCell ref="A62:A64"/>
    <mergeCell ref="B62:B64"/>
    <mergeCell ref="A65:A69"/>
    <mergeCell ref="B65:B6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144F0-68CE-4510-ABCB-43FDF94E8665}">
  <sheetPr>
    <tabColor rgb="FFFFFF00"/>
  </sheetPr>
  <dimension ref="A1:N125"/>
  <sheetViews>
    <sheetView zoomScale="96" zoomScaleNormal="160" workbookViewId="0">
      <pane ySplit="2" topLeftCell="A3" activePane="bottomLeft" state="frozen"/>
      <selection pane="bottomLeft" activeCell="B16" sqref="B16"/>
    </sheetView>
  </sheetViews>
  <sheetFormatPr defaultColWidth="8.69921875" defaultRowHeight="15.6" x14ac:dyDescent="0.4"/>
  <cols>
    <col min="1" max="1" width="3.796875" style="72" bestFit="1" customWidth="1"/>
    <col min="2" max="2" width="12.8984375" style="71" bestFit="1" customWidth="1"/>
    <col min="3" max="3" width="35.69921875" style="71" customWidth="1"/>
    <col min="4" max="4" width="9.19921875" style="71" customWidth="1"/>
    <col min="5" max="5" width="6" style="72" customWidth="1"/>
    <col min="6" max="7" width="8.3984375" style="72" customWidth="1"/>
    <col min="8" max="8" width="3.09765625" style="72" bestFit="1" customWidth="1"/>
    <col min="9" max="9" width="11.69921875" style="72" bestFit="1" customWidth="1"/>
    <col min="10" max="10" width="34.09765625" style="72" customWidth="1"/>
    <col min="11" max="11" width="36.296875" style="71" bestFit="1" customWidth="1"/>
    <col min="12" max="12" width="8.69921875" style="71" customWidth="1"/>
    <col min="13" max="13" width="28.5" style="71" hidden="1" customWidth="1"/>
    <col min="14" max="16" width="0" style="71" hidden="1" customWidth="1"/>
    <col min="17" max="16384" width="8.69921875" style="71"/>
  </cols>
  <sheetData>
    <row r="1" spans="1:13" ht="18" x14ac:dyDescent="0.4">
      <c r="A1" s="148" t="s">
        <v>16</v>
      </c>
      <c r="B1" s="148"/>
      <c r="C1" s="154" t="s">
        <v>28</v>
      </c>
      <c r="D1" s="155"/>
      <c r="E1" s="156"/>
      <c r="F1" s="148" t="s">
        <v>393</v>
      </c>
      <c r="G1" s="148"/>
      <c r="H1" s="148"/>
      <c r="I1" s="152" t="s">
        <v>394</v>
      </c>
      <c r="J1" s="153"/>
      <c r="K1" s="73"/>
    </row>
    <row r="2" spans="1:13" ht="18" x14ac:dyDescent="0.4">
      <c r="A2" s="148" t="s">
        <v>18</v>
      </c>
      <c r="B2" s="148"/>
      <c r="C2" s="149" t="s">
        <v>29</v>
      </c>
      <c r="D2" s="149"/>
      <c r="E2" s="149"/>
      <c r="F2" s="148" t="s">
        <v>17</v>
      </c>
      <c r="G2" s="148"/>
      <c r="H2" s="148"/>
      <c r="I2" s="150">
        <v>44474</v>
      </c>
      <c r="J2" s="151"/>
      <c r="K2" s="74"/>
    </row>
    <row r="4" spans="1:13" x14ac:dyDescent="0.4">
      <c r="A4" s="157" t="s">
        <v>189</v>
      </c>
      <c r="B4" s="158"/>
      <c r="C4" s="159" t="s">
        <v>197</v>
      </c>
      <c r="D4" s="160"/>
      <c r="E4" s="63" t="s">
        <v>286</v>
      </c>
      <c r="F4" s="159" t="s">
        <v>389</v>
      </c>
      <c r="G4" s="161"/>
      <c r="H4" s="161"/>
      <c r="I4" s="161"/>
      <c r="J4" s="160"/>
    </row>
    <row r="5" spans="1:13" x14ac:dyDescent="0.4">
      <c r="A5" s="63" t="s">
        <v>190</v>
      </c>
      <c r="B5" s="63" t="s">
        <v>287</v>
      </c>
      <c r="C5" s="63" t="s">
        <v>198</v>
      </c>
      <c r="D5" s="63" t="s">
        <v>199</v>
      </c>
      <c r="E5" s="63" t="s">
        <v>200</v>
      </c>
      <c r="F5" s="63" t="s">
        <v>288</v>
      </c>
      <c r="G5" s="63" t="s">
        <v>396</v>
      </c>
      <c r="H5" s="63" t="s">
        <v>201</v>
      </c>
      <c r="I5" s="63" t="s">
        <v>202</v>
      </c>
      <c r="J5" s="63" t="s">
        <v>203</v>
      </c>
      <c r="K5" s="71" t="str">
        <f>"create table "&amp;C4&amp;"("</f>
        <v>create table MEMBER_MUST(</v>
      </c>
      <c r="M5" s="71" t="s">
        <v>298</v>
      </c>
    </row>
    <row r="6" spans="1:13" x14ac:dyDescent="0.4">
      <c r="A6" s="47">
        <v>1</v>
      </c>
      <c r="B6" s="46" t="s">
        <v>131</v>
      </c>
      <c r="C6" s="46" t="s">
        <v>204</v>
      </c>
      <c r="D6" s="46" t="s">
        <v>128</v>
      </c>
      <c r="E6" s="47"/>
      <c r="F6" s="47"/>
      <c r="G6" s="47"/>
      <c r="H6" s="47" t="s">
        <v>205</v>
      </c>
      <c r="I6" s="47"/>
      <c r="J6" s="100"/>
      <c r="K6" s="71" t="str">
        <f>B6&amp;" "&amp;D6&amp;IF(D6="varchar2","("&amp;E6&amp;")","")&amp;IF(F6="",""," "&amp;F6)&amp;IF(G6="",""," unique")&amp;IF(H6="",""," primary key")&amp;IF(I6="",""," default "&amp;I6)&amp;","</f>
        <v>NUM number primary key,</v>
      </c>
      <c r="M6" s="71" t="s">
        <v>299</v>
      </c>
    </row>
    <row r="7" spans="1:13" x14ac:dyDescent="0.4">
      <c r="A7" s="47">
        <v>2</v>
      </c>
      <c r="B7" s="48" t="s">
        <v>191</v>
      </c>
      <c r="C7" s="48" t="s">
        <v>206</v>
      </c>
      <c r="D7" s="48" t="s">
        <v>135</v>
      </c>
      <c r="E7" s="47">
        <v>50</v>
      </c>
      <c r="F7" s="47" t="s">
        <v>139</v>
      </c>
      <c r="G7" s="47" t="s">
        <v>396</v>
      </c>
      <c r="H7" s="47"/>
      <c r="I7" s="47"/>
      <c r="J7" s="100"/>
      <c r="K7" s="71" t="str">
        <f t="shared" ref="K7:K15" si="0">B7&amp;" "&amp;D7&amp;IF(D7="varchar2","("&amp;E7&amp;")","")&amp;IF(F7="",""," "&amp;F7)&amp;IF(G7="",""," unique")&amp;IF(H7="",""," primary key")&amp;IF(I7="",""," default "&amp;I7)&amp;","</f>
        <v>MEMBERID varchar2(50) not null unique,</v>
      </c>
      <c r="M7" s="71" t="s">
        <v>300</v>
      </c>
    </row>
    <row r="8" spans="1:13" x14ac:dyDescent="0.4">
      <c r="A8" s="47">
        <v>3</v>
      </c>
      <c r="B8" s="48" t="s">
        <v>192</v>
      </c>
      <c r="C8" s="48" t="s">
        <v>279</v>
      </c>
      <c r="D8" s="48" t="s">
        <v>135</v>
      </c>
      <c r="E8" s="47">
        <v>50</v>
      </c>
      <c r="F8" s="47" t="s">
        <v>139</v>
      </c>
      <c r="G8" s="47"/>
      <c r="H8" s="47"/>
      <c r="I8" s="47"/>
      <c r="J8" s="100" t="s">
        <v>280</v>
      </c>
      <c r="K8" s="71" t="str">
        <f t="shared" si="0"/>
        <v>PASSWORD varchar2(50) not null,</v>
      </c>
      <c r="M8" s="71" t="s">
        <v>301</v>
      </c>
    </row>
    <row r="9" spans="1:13" x14ac:dyDescent="0.4">
      <c r="A9" s="47">
        <v>4</v>
      </c>
      <c r="B9" s="48" t="s">
        <v>193</v>
      </c>
      <c r="C9" s="48" t="s">
        <v>281</v>
      </c>
      <c r="D9" s="48" t="s">
        <v>135</v>
      </c>
      <c r="E9" s="47">
        <v>20</v>
      </c>
      <c r="F9" s="47" t="s">
        <v>139</v>
      </c>
      <c r="G9" s="47"/>
      <c r="H9" s="47"/>
      <c r="I9" s="47"/>
      <c r="J9" s="100"/>
      <c r="K9" s="71" t="str">
        <f t="shared" si="0"/>
        <v>NAME varchar2(20) not null,</v>
      </c>
      <c r="M9" s="71" t="s">
        <v>302</v>
      </c>
    </row>
    <row r="10" spans="1:13" x14ac:dyDescent="0.4">
      <c r="A10" s="47">
        <v>5</v>
      </c>
      <c r="B10" s="48" t="s">
        <v>153</v>
      </c>
      <c r="C10" s="48" t="s">
        <v>209</v>
      </c>
      <c r="D10" s="48" t="s">
        <v>135</v>
      </c>
      <c r="E10" s="47">
        <v>20</v>
      </c>
      <c r="F10" s="47" t="s">
        <v>139</v>
      </c>
      <c r="G10" s="47" t="s">
        <v>396</v>
      </c>
      <c r="H10" s="47"/>
      <c r="I10" s="47"/>
      <c r="J10" s="100"/>
      <c r="K10" s="71" t="str">
        <f t="shared" si="0"/>
        <v>NICKNAME varchar2(20) not null unique,</v>
      </c>
      <c r="M10" s="71" t="s">
        <v>303</v>
      </c>
    </row>
    <row r="11" spans="1:13" x14ac:dyDescent="0.4">
      <c r="A11" s="47">
        <v>6</v>
      </c>
      <c r="B11" s="48" t="s">
        <v>194</v>
      </c>
      <c r="C11" s="48" t="s">
        <v>282</v>
      </c>
      <c r="D11" s="48" t="s">
        <v>135</v>
      </c>
      <c r="E11" s="47">
        <v>10</v>
      </c>
      <c r="F11" s="47" t="s">
        <v>139</v>
      </c>
      <c r="G11" s="47"/>
      <c r="H11" s="47"/>
      <c r="I11" s="47"/>
      <c r="J11" s="100"/>
      <c r="K11" s="71" t="str">
        <f t="shared" si="0"/>
        <v>PHONE1 varchar2(10) not null,</v>
      </c>
      <c r="M11" s="71" t="s">
        <v>304</v>
      </c>
    </row>
    <row r="12" spans="1:13" x14ac:dyDescent="0.4">
      <c r="A12" s="47">
        <v>7</v>
      </c>
      <c r="B12" s="48" t="s">
        <v>21</v>
      </c>
      <c r="C12" s="48" t="s">
        <v>14</v>
      </c>
      <c r="D12" s="48" t="s">
        <v>135</v>
      </c>
      <c r="E12" s="47">
        <v>10</v>
      </c>
      <c r="F12" s="47" t="s">
        <v>139</v>
      </c>
      <c r="G12" s="47"/>
      <c r="H12" s="47"/>
      <c r="I12" s="47"/>
      <c r="J12" s="100"/>
      <c r="K12" s="71" t="str">
        <f t="shared" si="0"/>
        <v>PHONE2 varchar2(10) not null,</v>
      </c>
      <c r="M12" s="71" t="s">
        <v>305</v>
      </c>
    </row>
    <row r="13" spans="1:13" x14ac:dyDescent="0.4">
      <c r="A13" s="47">
        <v>8</v>
      </c>
      <c r="B13" s="48" t="s">
        <v>22</v>
      </c>
      <c r="C13" s="48" t="s">
        <v>15</v>
      </c>
      <c r="D13" s="48" t="s">
        <v>135</v>
      </c>
      <c r="E13" s="47">
        <v>10</v>
      </c>
      <c r="F13" s="47" t="s">
        <v>139</v>
      </c>
      <c r="G13" s="47"/>
      <c r="H13" s="47"/>
      <c r="I13" s="47"/>
      <c r="J13" s="100"/>
      <c r="K13" s="71" t="str">
        <f t="shared" si="0"/>
        <v>PHONE3 varchar2(10) not null,</v>
      </c>
      <c r="M13" s="71" t="s">
        <v>306</v>
      </c>
    </row>
    <row r="14" spans="1:13" x14ac:dyDescent="0.4">
      <c r="A14" s="47">
        <v>9</v>
      </c>
      <c r="B14" s="48" t="s">
        <v>195</v>
      </c>
      <c r="C14" s="48" t="s">
        <v>283</v>
      </c>
      <c r="D14" s="48" t="s">
        <v>135</v>
      </c>
      <c r="E14" s="47">
        <v>30</v>
      </c>
      <c r="F14" s="47" t="s">
        <v>139</v>
      </c>
      <c r="G14" s="47"/>
      <c r="H14" s="47"/>
      <c r="I14" s="47"/>
      <c r="J14" s="100"/>
      <c r="K14" s="71" t="str">
        <f t="shared" si="0"/>
        <v>BIRTH varchar2(30) not null,</v>
      </c>
      <c r="M14" s="71" t="s">
        <v>307</v>
      </c>
    </row>
    <row r="15" spans="1:13" x14ac:dyDescent="0.4">
      <c r="A15" s="47">
        <v>10</v>
      </c>
      <c r="B15" s="48" t="s">
        <v>196</v>
      </c>
      <c r="C15" s="48" t="s">
        <v>151</v>
      </c>
      <c r="D15" s="48" t="s">
        <v>128</v>
      </c>
      <c r="E15" s="47"/>
      <c r="F15" s="47"/>
      <c r="G15" s="47"/>
      <c r="H15" s="47"/>
      <c r="I15" s="47">
        <v>0</v>
      </c>
      <c r="J15" s="100" t="s">
        <v>284</v>
      </c>
      <c r="K15" s="71" t="str">
        <f t="shared" si="0"/>
        <v>POINT number default 0,</v>
      </c>
      <c r="M15" s="71" t="s">
        <v>308</v>
      </c>
    </row>
    <row r="16" spans="1:13" x14ac:dyDescent="0.4">
      <c r="A16" s="47">
        <v>11</v>
      </c>
      <c r="B16" s="48" t="s">
        <v>164</v>
      </c>
      <c r="C16" s="48" t="s">
        <v>163</v>
      </c>
      <c r="D16" s="48" t="s">
        <v>128</v>
      </c>
      <c r="E16" s="47"/>
      <c r="F16" s="47"/>
      <c r="G16" s="47"/>
      <c r="H16" s="47"/>
      <c r="I16" s="47">
        <v>0</v>
      </c>
      <c r="J16" s="100" t="s">
        <v>285</v>
      </c>
      <c r="K16" s="71" t="str">
        <f>B16&amp;" "&amp;D16&amp;IF(D16="varchar2","("&amp;E16&amp;")","")&amp;IF(F16="",""," "&amp;F16)&amp;IF(G16="",""," unique")&amp;IF(H16="",""," primary key")&amp;IF(I16="",""," default "&amp;I16)</f>
        <v>WARNCOUNT number default 0</v>
      </c>
      <c r="M16" s="71" t="s">
        <v>358</v>
      </c>
    </row>
    <row r="17" spans="1:14" x14ac:dyDescent="0.4">
      <c r="K17" s="71" t="s">
        <v>360</v>
      </c>
      <c r="M17" s="71" t="s">
        <v>359</v>
      </c>
    </row>
    <row r="18" spans="1:14" x14ac:dyDescent="0.4">
      <c r="A18" s="157" t="s">
        <v>189</v>
      </c>
      <c r="B18" s="158"/>
      <c r="C18" s="159" t="s">
        <v>207</v>
      </c>
      <c r="D18" s="160"/>
      <c r="E18" s="63" t="s">
        <v>286</v>
      </c>
      <c r="F18" s="159" t="s">
        <v>389</v>
      </c>
      <c r="G18" s="161"/>
      <c r="H18" s="161"/>
      <c r="I18" s="161"/>
      <c r="J18" s="160"/>
    </row>
    <row r="19" spans="1:14" x14ac:dyDescent="0.4">
      <c r="A19" s="63" t="s">
        <v>190</v>
      </c>
      <c r="B19" s="63" t="s">
        <v>287</v>
      </c>
      <c r="C19" s="63" t="s">
        <v>198</v>
      </c>
      <c r="D19" s="63" t="s">
        <v>199</v>
      </c>
      <c r="E19" s="63" t="s">
        <v>200</v>
      </c>
      <c r="F19" s="63" t="s">
        <v>288</v>
      </c>
      <c r="G19" s="63" t="s">
        <v>396</v>
      </c>
      <c r="H19" s="63" t="s">
        <v>201</v>
      </c>
      <c r="I19" s="63" t="s">
        <v>202</v>
      </c>
      <c r="J19" s="63" t="s">
        <v>203</v>
      </c>
      <c r="K19" s="71" t="str">
        <f>"create table "&amp;C18&amp;"("</f>
        <v>create table MEMBER_CHOICE(</v>
      </c>
      <c r="M19" s="71" t="s">
        <v>309</v>
      </c>
    </row>
    <row r="20" spans="1:14" x14ac:dyDescent="0.4">
      <c r="A20" s="47">
        <v>1</v>
      </c>
      <c r="B20" s="46" t="s">
        <v>131</v>
      </c>
      <c r="C20" s="46" t="s">
        <v>208</v>
      </c>
      <c r="D20" s="46" t="s">
        <v>128</v>
      </c>
      <c r="E20" s="47"/>
      <c r="F20" s="47"/>
      <c r="G20" s="47"/>
      <c r="H20" s="47" t="s">
        <v>205</v>
      </c>
      <c r="I20" s="47"/>
      <c r="J20" s="48"/>
      <c r="K20" s="71" t="str">
        <f t="shared" ref="K20:K27" si="1">B20&amp;" "&amp;D20&amp;IF(D20="varchar2","("&amp;E20&amp;")","")&amp;IF(F20="",""," "&amp;F20)&amp;IF(G20="",""," unique")&amp;IF(H20="",""," primary key")&amp;IF(I20="",""," default "&amp;I20)&amp;","</f>
        <v>NUM number primary key,</v>
      </c>
      <c r="M20" s="71" t="s">
        <v>299</v>
      </c>
    </row>
    <row r="21" spans="1:14" x14ac:dyDescent="0.4">
      <c r="A21" s="64">
        <v>2</v>
      </c>
      <c r="B21" s="65" t="s">
        <v>54</v>
      </c>
      <c r="C21" s="65" t="s">
        <v>209</v>
      </c>
      <c r="D21" s="65" t="s">
        <v>135</v>
      </c>
      <c r="E21" s="66">
        <v>20</v>
      </c>
      <c r="F21" s="66" t="s">
        <v>139</v>
      </c>
      <c r="G21" s="47" t="s">
        <v>396</v>
      </c>
      <c r="H21" s="66"/>
      <c r="I21" s="66"/>
      <c r="J21" s="67" t="s">
        <v>210</v>
      </c>
      <c r="K21" s="71" t="str">
        <f t="shared" si="1"/>
        <v>NICKNAME varchar2(20) not null unique,</v>
      </c>
      <c r="M21" s="71" t="s">
        <v>310</v>
      </c>
      <c r="N21" s="71" t="str">
        <f>"constraint FK1 foreign key("&amp;B21&amp;") references "&amp;J21</f>
        <v>constraint FK1 foreign key(NICKNAME) references MEMBER_MUST(NICKNAME)</v>
      </c>
    </row>
    <row r="22" spans="1:14" x14ac:dyDescent="0.4">
      <c r="A22" s="47">
        <v>3</v>
      </c>
      <c r="B22" s="48" t="s">
        <v>211</v>
      </c>
      <c r="C22" s="48" t="s">
        <v>212</v>
      </c>
      <c r="D22" s="48" t="s">
        <v>135</v>
      </c>
      <c r="E22" s="47">
        <v>10</v>
      </c>
      <c r="F22" s="47"/>
      <c r="G22" s="47"/>
      <c r="H22" s="47"/>
      <c r="I22" s="47"/>
      <c r="J22" s="48"/>
      <c r="K22" s="71" t="str">
        <f t="shared" si="1"/>
        <v>ADDRNUM varchar2(10),</v>
      </c>
      <c r="M22" s="71" t="s">
        <v>311</v>
      </c>
    </row>
    <row r="23" spans="1:14" x14ac:dyDescent="0.4">
      <c r="A23" s="47">
        <v>4</v>
      </c>
      <c r="B23" s="48" t="s">
        <v>213</v>
      </c>
      <c r="C23" s="48" t="s">
        <v>214</v>
      </c>
      <c r="D23" s="48" t="s">
        <v>135</v>
      </c>
      <c r="E23" s="47">
        <v>100</v>
      </c>
      <c r="F23" s="47"/>
      <c r="G23" s="47"/>
      <c r="H23" s="47"/>
      <c r="I23" s="47"/>
      <c r="J23" s="48"/>
      <c r="K23" s="71" t="str">
        <f t="shared" si="1"/>
        <v>ADDR varchar2(100),</v>
      </c>
      <c r="M23" s="71" t="s">
        <v>312</v>
      </c>
    </row>
    <row r="24" spans="1:14" x14ac:dyDescent="0.4">
      <c r="A24" s="47">
        <v>5</v>
      </c>
      <c r="B24" s="48" t="s">
        <v>215</v>
      </c>
      <c r="C24" s="48" t="s">
        <v>216</v>
      </c>
      <c r="D24" s="48" t="s">
        <v>135</v>
      </c>
      <c r="E24" s="47">
        <v>100</v>
      </c>
      <c r="F24" s="47"/>
      <c r="G24" s="47"/>
      <c r="H24" s="47"/>
      <c r="I24" s="47"/>
      <c r="J24" s="48"/>
      <c r="K24" s="71" t="str">
        <f t="shared" si="1"/>
        <v>ADDRSUB varchar2(100),</v>
      </c>
      <c r="M24" s="71" t="s">
        <v>313</v>
      </c>
    </row>
    <row r="25" spans="1:14" x14ac:dyDescent="0.4">
      <c r="A25" s="47">
        <v>6</v>
      </c>
      <c r="B25" s="48" t="s">
        <v>217</v>
      </c>
      <c r="C25" s="48" t="s">
        <v>218</v>
      </c>
      <c r="D25" s="48" t="s">
        <v>135</v>
      </c>
      <c r="E25" s="47">
        <v>10</v>
      </c>
      <c r="F25" s="47"/>
      <c r="G25" s="47"/>
      <c r="H25" s="47"/>
      <c r="I25" s="47"/>
      <c r="J25" s="48" t="s">
        <v>219</v>
      </c>
      <c r="K25" s="71" t="str">
        <f t="shared" si="1"/>
        <v>GENDER varchar2(10),</v>
      </c>
      <c r="M25" s="71" t="s">
        <v>314</v>
      </c>
    </row>
    <row r="26" spans="1:14" x14ac:dyDescent="0.4">
      <c r="A26" s="47">
        <v>7</v>
      </c>
      <c r="B26" s="48" t="s">
        <v>220</v>
      </c>
      <c r="C26" s="48" t="s">
        <v>221</v>
      </c>
      <c r="D26" s="48" t="s">
        <v>156</v>
      </c>
      <c r="E26" s="47"/>
      <c r="F26" s="47"/>
      <c r="G26" s="47"/>
      <c r="H26" s="47"/>
      <c r="I26" s="47" t="s">
        <v>157</v>
      </c>
      <c r="J26" s="48" t="s">
        <v>289</v>
      </c>
      <c r="K26" s="71" t="str">
        <f t="shared" si="1"/>
        <v>INDATE date default sysdate,</v>
      </c>
      <c r="M26" s="71" t="s">
        <v>315</v>
      </c>
    </row>
    <row r="27" spans="1:14" ht="46.8" x14ac:dyDescent="0.4">
      <c r="A27" s="47">
        <v>8</v>
      </c>
      <c r="B27" s="48" t="s">
        <v>222</v>
      </c>
      <c r="C27" s="48" t="s">
        <v>223</v>
      </c>
      <c r="D27" s="48" t="s">
        <v>156</v>
      </c>
      <c r="E27" s="47"/>
      <c r="F27" s="47"/>
      <c r="G27" s="47"/>
      <c r="H27" s="47"/>
      <c r="I27" s="47"/>
      <c r="J27" s="48" t="s">
        <v>290</v>
      </c>
      <c r="K27" s="71" t="str">
        <f t="shared" si="1"/>
        <v>STOREDATE date,</v>
      </c>
      <c r="M27" s="71" t="s">
        <v>316</v>
      </c>
    </row>
    <row r="28" spans="1:14" x14ac:dyDescent="0.4">
      <c r="A28" s="47">
        <v>9</v>
      </c>
      <c r="B28" s="48" t="s">
        <v>224</v>
      </c>
      <c r="C28" s="48" t="s">
        <v>225</v>
      </c>
      <c r="D28" s="48" t="s">
        <v>135</v>
      </c>
      <c r="E28" s="47">
        <v>10</v>
      </c>
      <c r="F28" s="47"/>
      <c r="G28" s="47"/>
      <c r="H28" s="47"/>
      <c r="I28" s="99" t="s">
        <v>390</v>
      </c>
      <c r="J28" s="48" t="s">
        <v>291</v>
      </c>
      <c r="K28" s="71" t="str">
        <f>B28&amp;" "&amp;D28&amp;IF(D28="varchar2","("&amp;E28&amp;")","")&amp;IF(F28="",""," "&amp;F28)&amp;IF(G28="",""," unique")&amp;IF(H28="",""," primary key")&amp;IF(I28="",""," default "&amp;I28)</f>
        <v>OUTDATE varchar2(10) default 'N'</v>
      </c>
      <c r="M28" s="71" t="s">
        <v>368</v>
      </c>
    </row>
    <row r="29" spans="1:14" x14ac:dyDescent="0.4">
      <c r="K29" s="71" t="s">
        <v>360</v>
      </c>
      <c r="M29" s="71" t="s">
        <v>359</v>
      </c>
    </row>
    <row r="30" spans="1:14" x14ac:dyDescent="0.4">
      <c r="A30" s="157" t="s">
        <v>189</v>
      </c>
      <c r="B30" s="158"/>
      <c r="C30" s="159" t="s">
        <v>226</v>
      </c>
      <c r="D30" s="160"/>
      <c r="E30" s="63" t="s">
        <v>286</v>
      </c>
      <c r="F30" s="159" t="s">
        <v>389</v>
      </c>
      <c r="G30" s="161"/>
      <c r="H30" s="161"/>
      <c r="I30" s="161"/>
      <c r="J30" s="160"/>
    </row>
    <row r="31" spans="1:14" x14ac:dyDescent="0.4">
      <c r="A31" s="63" t="s">
        <v>190</v>
      </c>
      <c r="B31" s="63" t="s">
        <v>287</v>
      </c>
      <c r="C31" s="63" t="s">
        <v>198</v>
      </c>
      <c r="D31" s="63" t="s">
        <v>199</v>
      </c>
      <c r="E31" s="63" t="s">
        <v>200</v>
      </c>
      <c r="F31" s="63" t="s">
        <v>288</v>
      </c>
      <c r="G31" s="63" t="s">
        <v>396</v>
      </c>
      <c r="H31" s="63" t="s">
        <v>201</v>
      </c>
      <c r="I31" s="63" t="s">
        <v>202</v>
      </c>
      <c r="J31" s="63" t="s">
        <v>203</v>
      </c>
      <c r="K31" s="71" t="str">
        <f>"create table "&amp;C30&amp;"("</f>
        <v>create table BOARD(</v>
      </c>
      <c r="M31" s="71" t="s">
        <v>317</v>
      </c>
    </row>
    <row r="32" spans="1:14" x14ac:dyDescent="0.4">
      <c r="A32" s="47">
        <v>1</v>
      </c>
      <c r="B32" s="46" t="s">
        <v>131</v>
      </c>
      <c r="C32" s="46" t="s">
        <v>227</v>
      </c>
      <c r="D32" s="46" t="s">
        <v>128</v>
      </c>
      <c r="E32" s="47"/>
      <c r="F32" s="47"/>
      <c r="G32" s="47"/>
      <c r="H32" s="47" t="s">
        <v>205</v>
      </c>
      <c r="I32" s="47"/>
      <c r="J32" s="48"/>
      <c r="K32" s="71" t="str">
        <f t="shared" ref="K32:K39" si="2">B32&amp;" "&amp;D32&amp;IF(D32="varchar2","("&amp;E32&amp;")","")&amp;IF(F32="",""," "&amp;F32)&amp;IF(G32="",""," unique")&amp;IF(H32="",""," primary key")&amp;IF(I32="",""," default "&amp;I32)&amp;","</f>
        <v>NUM number primary key,</v>
      </c>
      <c r="M32" s="71" t="s">
        <v>299</v>
      </c>
    </row>
    <row r="33" spans="1:14" x14ac:dyDescent="0.4">
      <c r="A33" s="47">
        <v>2</v>
      </c>
      <c r="B33" s="48" t="s">
        <v>228</v>
      </c>
      <c r="C33" s="48" t="s">
        <v>229</v>
      </c>
      <c r="D33" s="48" t="s">
        <v>135</v>
      </c>
      <c r="E33" s="47">
        <v>20</v>
      </c>
      <c r="F33" s="47" t="s">
        <v>139</v>
      </c>
      <c r="G33" s="47"/>
      <c r="H33" s="47"/>
      <c r="I33" s="47"/>
      <c r="J33" s="48" t="s">
        <v>230</v>
      </c>
      <c r="K33" s="71" t="str">
        <f t="shared" si="2"/>
        <v>BOARDCODE varchar2(20) not null,</v>
      </c>
      <c r="M33" s="71" t="s">
        <v>318</v>
      </c>
    </row>
    <row r="34" spans="1:14" x14ac:dyDescent="0.4">
      <c r="A34" s="66">
        <v>3</v>
      </c>
      <c r="B34" s="67" t="s">
        <v>367</v>
      </c>
      <c r="C34" s="67" t="s">
        <v>231</v>
      </c>
      <c r="D34" s="67" t="s">
        <v>135</v>
      </c>
      <c r="E34" s="66">
        <v>20</v>
      </c>
      <c r="F34" s="66" t="s">
        <v>139</v>
      </c>
      <c r="G34" s="47"/>
      <c r="H34" s="66"/>
      <c r="I34" s="66"/>
      <c r="J34" s="67" t="s">
        <v>210</v>
      </c>
      <c r="K34" s="71" t="str">
        <f t="shared" si="2"/>
        <v>WRITER varchar2(20) not null,</v>
      </c>
      <c r="M34" s="71" t="s">
        <v>369</v>
      </c>
      <c r="N34" s="71" t="str">
        <f>"constraint FK1 foreign key("&amp;B34&amp;") references "&amp;J34</f>
        <v>constraint FK1 foreign key(WRITER) references MEMBER_MUST(NICKNAME)</v>
      </c>
    </row>
    <row r="35" spans="1:14" x14ac:dyDescent="0.4">
      <c r="A35" s="47">
        <v>4</v>
      </c>
      <c r="B35" s="48" t="s">
        <v>232</v>
      </c>
      <c r="C35" s="48" t="s">
        <v>233</v>
      </c>
      <c r="D35" s="48" t="s">
        <v>135</v>
      </c>
      <c r="E35" s="47">
        <v>50</v>
      </c>
      <c r="F35" s="47" t="s">
        <v>139</v>
      </c>
      <c r="G35" s="47"/>
      <c r="H35" s="47"/>
      <c r="I35" s="47"/>
      <c r="J35" s="48"/>
      <c r="K35" s="71" t="str">
        <f t="shared" si="2"/>
        <v>TITLE varchar2(50) not null,</v>
      </c>
      <c r="M35" s="71" t="s">
        <v>319</v>
      </c>
    </row>
    <row r="36" spans="1:14" x14ac:dyDescent="0.4">
      <c r="A36" s="47">
        <v>5</v>
      </c>
      <c r="B36" s="48" t="s">
        <v>141</v>
      </c>
      <c r="C36" s="48" t="s">
        <v>140</v>
      </c>
      <c r="D36" s="48" t="s">
        <v>135</v>
      </c>
      <c r="E36" s="47">
        <v>4000</v>
      </c>
      <c r="F36" s="47" t="s">
        <v>139</v>
      </c>
      <c r="G36" s="47"/>
      <c r="H36" s="47"/>
      <c r="I36" s="47"/>
      <c r="J36" s="48"/>
      <c r="K36" s="71" t="str">
        <f t="shared" si="2"/>
        <v>CONTENT varchar2(4000) not null,</v>
      </c>
      <c r="M36" s="71" t="s">
        <v>320</v>
      </c>
    </row>
    <row r="37" spans="1:14" x14ac:dyDescent="0.4">
      <c r="A37" s="47">
        <v>6</v>
      </c>
      <c r="B37" s="48" t="s">
        <v>234</v>
      </c>
      <c r="C37" s="48" t="s">
        <v>235</v>
      </c>
      <c r="D37" s="48" t="s">
        <v>156</v>
      </c>
      <c r="E37" s="47"/>
      <c r="F37" s="47"/>
      <c r="G37" s="47"/>
      <c r="H37" s="47"/>
      <c r="I37" s="47" t="s">
        <v>157</v>
      </c>
      <c r="J37" s="48" t="s">
        <v>292</v>
      </c>
      <c r="K37" s="71" t="str">
        <f t="shared" si="2"/>
        <v>REGDATE date default sysdate,</v>
      </c>
      <c r="M37" s="71" t="s">
        <v>321</v>
      </c>
    </row>
    <row r="38" spans="1:14" x14ac:dyDescent="0.4">
      <c r="A38" s="47">
        <v>7</v>
      </c>
      <c r="B38" s="48" t="s">
        <v>236</v>
      </c>
      <c r="C38" s="48" t="s">
        <v>221</v>
      </c>
      <c r="D38" s="48" t="s">
        <v>156</v>
      </c>
      <c r="E38" s="47"/>
      <c r="F38" s="47"/>
      <c r="G38" s="47"/>
      <c r="H38" s="47"/>
      <c r="I38" s="47" t="s">
        <v>157</v>
      </c>
      <c r="J38" s="48" t="s">
        <v>293</v>
      </c>
      <c r="K38" s="71" t="str">
        <f t="shared" si="2"/>
        <v>MODDATE date default sysdate,</v>
      </c>
      <c r="M38" s="71" t="s">
        <v>322</v>
      </c>
    </row>
    <row r="39" spans="1:14" x14ac:dyDescent="0.4">
      <c r="A39" s="47">
        <v>8</v>
      </c>
      <c r="B39" s="48" t="s">
        <v>237</v>
      </c>
      <c r="C39" s="48" t="s">
        <v>238</v>
      </c>
      <c r="D39" s="48" t="s">
        <v>128</v>
      </c>
      <c r="E39" s="47"/>
      <c r="F39" s="47"/>
      <c r="G39" s="47"/>
      <c r="H39" s="47"/>
      <c r="I39" s="47">
        <v>0</v>
      </c>
      <c r="J39" s="48"/>
      <c r="K39" s="71" t="str">
        <f t="shared" si="2"/>
        <v>HIT number default 0,</v>
      </c>
      <c r="M39" s="71" t="s">
        <v>323</v>
      </c>
    </row>
    <row r="40" spans="1:14" x14ac:dyDescent="0.4">
      <c r="A40" s="47">
        <v>9</v>
      </c>
      <c r="B40" s="48" t="s">
        <v>239</v>
      </c>
      <c r="C40" s="48" t="s">
        <v>240</v>
      </c>
      <c r="D40" s="48" t="s">
        <v>128</v>
      </c>
      <c r="E40" s="47"/>
      <c r="F40" s="47"/>
      <c r="G40" s="47"/>
      <c r="H40" s="47"/>
      <c r="I40" s="47">
        <v>0</v>
      </c>
      <c r="J40" s="48"/>
      <c r="K40" s="71" t="str">
        <f>B40&amp;" "&amp;D40&amp;IF(D40="varchar2","("&amp;E40&amp;")","")&amp;IF(F40="",""," "&amp;F40)&amp;IF(G40="",""," unique")&amp;IF(H40="",""," primary key")&amp;IF(I40="",""," default "&amp;I40)</f>
        <v>HEART number default 0</v>
      </c>
      <c r="M40" s="71" t="s">
        <v>324</v>
      </c>
    </row>
    <row r="41" spans="1:14" x14ac:dyDescent="0.4">
      <c r="K41" s="71" t="s">
        <v>360</v>
      </c>
      <c r="M41" s="71" t="s">
        <v>359</v>
      </c>
    </row>
    <row r="42" spans="1:14" x14ac:dyDescent="0.4">
      <c r="A42" s="157" t="s">
        <v>189</v>
      </c>
      <c r="B42" s="162"/>
      <c r="C42" s="163" t="s">
        <v>241</v>
      </c>
      <c r="D42" s="164"/>
      <c r="E42" s="82" t="s">
        <v>286</v>
      </c>
      <c r="F42" s="163" t="s">
        <v>389</v>
      </c>
      <c r="G42" s="165"/>
      <c r="H42" s="165"/>
      <c r="I42" s="165"/>
      <c r="J42" s="164"/>
    </row>
    <row r="43" spans="1:14" x14ac:dyDescent="0.4">
      <c r="A43" s="93" t="s">
        <v>190</v>
      </c>
      <c r="B43" s="98" t="s">
        <v>287</v>
      </c>
      <c r="C43" s="98" t="s">
        <v>198</v>
      </c>
      <c r="D43" s="98" t="s">
        <v>199</v>
      </c>
      <c r="E43" s="98" t="s">
        <v>200</v>
      </c>
      <c r="F43" s="98" t="s">
        <v>288</v>
      </c>
      <c r="G43" s="63" t="s">
        <v>396</v>
      </c>
      <c r="H43" s="98" t="s">
        <v>201</v>
      </c>
      <c r="I43" s="98" t="s">
        <v>202</v>
      </c>
      <c r="J43" s="98" t="s">
        <v>203</v>
      </c>
      <c r="K43" s="71" t="str">
        <f>"create table "&amp;C42&amp;"("</f>
        <v>create table BOARD_REF(</v>
      </c>
      <c r="M43" s="71" t="s">
        <v>325</v>
      </c>
    </row>
    <row r="44" spans="1:14" x14ac:dyDescent="0.4">
      <c r="A44" s="95">
        <v>1</v>
      </c>
      <c r="B44" s="83" t="s">
        <v>131</v>
      </c>
      <c r="C44" s="83" t="s">
        <v>361</v>
      </c>
      <c r="D44" s="83" t="s">
        <v>128</v>
      </c>
      <c r="E44" s="92"/>
      <c r="F44" s="92"/>
      <c r="G44" s="107"/>
      <c r="H44" s="92" t="s">
        <v>205</v>
      </c>
      <c r="I44" s="92"/>
      <c r="J44" s="84"/>
      <c r="K44" s="71" t="str">
        <f t="shared" ref="K44:K50" si="3">B44&amp;" "&amp;D44&amp;IF(D44="varchar2","("&amp;E44&amp;")","")&amp;IF(F44="",""," "&amp;F44)&amp;IF(G44="",""," unique")&amp;IF(H44="",""," primary key")&amp;IF(I44="",""," default "&amp;I44)&amp;","</f>
        <v>NUM number primary key,</v>
      </c>
      <c r="M44" s="71" t="s">
        <v>299</v>
      </c>
    </row>
    <row r="45" spans="1:14" ht="31.2" x14ac:dyDescent="0.4">
      <c r="A45" s="80">
        <v>2</v>
      </c>
      <c r="B45" s="85" t="s">
        <v>182</v>
      </c>
      <c r="C45" s="85" t="s">
        <v>242</v>
      </c>
      <c r="D45" s="85" t="s">
        <v>128</v>
      </c>
      <c r="E45" s="86"/>
      <c r="F45" s="86" t="s">
        <v>139</v>
      </c>
      <c r="G45" s="86"/>
      <c r="H45" s="86"/>
      <c r="I45" s="86"/>
      <c r="J45" s="85" t="s">
        <v>362</v>
      </c>
      <c r="K45" s="71" t="str">
        <f t="shared" si="3"/>
        <v>BOARDNUM number not null,</v>
      </c>
      <c r="M45" s="71" t="s">
        <v>326</v>
      </c>
      <c r="N45" s="71" t="str">
        <f>"constraint FK1 foreign key("&amp;B45&amp;") references "&amp;J45</f>
        <v>constraint FK1 foreign key(BOARDNUM) references BOARD(NUM) 현재 조회중인 게시글의 번호</v>
      </c>
    </row>
    <row r="46" spans="1:14" x14ac:dyDescent="0.4">
      <c r="A46" s="81">
        <v>3</v>
      </c>
      <c r="B46" s="85" t="s">
        <v>367</v>
      </c>
      <c r="C46" s="85" t="s">
        <v>231</v>
      </c>
      <c r="D46" s="85" t="s">
        <v>135</v>
      </c>
      <c r="E46" s="86">
        <v>20</v>
      </c>
      <c r="F46" s="86" t="s">
        <v>139</v>
      </c>
      <c r="G46" s="86"/>
      <c r="H46" s="86"/>
      <c r="I46" s="86"/>
      <c r="J46" s="85" t="s">
        <v>210</v>
      </c>
      <c r="K46" s="71" t="str">
        <f t="shared" si="3"/>
        <v>WRITER varchar2(20) not null,</v>
      </c>
      <c r="M46" s="71" t="s">
        <v>369</v>
      </c>
      <c r="N46" s="71" t="str">
        <f>"constraint FK1 foreign key("&amp;B46&amp;") references "&amp;J46</f>
        <v>constraint FK1 foreign key(WRITER) references MEMBER_MUST(NICKNAME)</v>
      </c>
    </row>
    <row r="47" spans="1:14" x14ac:dyDescent="0.4">
      <c r="A47" s="94">
        <v>4</v>
      </c>
      <c r="B47" s="84" t="s">
        <v>141</v>
      </c>
      <c r="C47" s="84" t="s">
        <v>140</v>
      </c>
      <c r="D47" s="84" t="s">
        <v>135</v>
      </c>
      <c r="E47" s="92">
        <v>1000</v>
      </c>
      <c r="F47" s="92" t="s">
        <v>139</v>
      </c>
      <c r="G47" s="107"/>
      <c r="H47" s="92"/>
      <c r="I47" s="92"/>
      <c r="J47" s="84"/>
      <c r="K47" s="71" t="str">
        <f t="shared" si="3"/>
        <v>CONTENT varchar2(1000) not null,</v>
      </c>
      <c r="M47" s="71" t="s">
        <v>327</v>
      </c>
    </row>
    <row r="48" spans="1:14" x14ac:dyDescent="0.4">
      <c r="A48" s="94">
        <v>5</v>
      </c>
      <c r="B48" s="84" t="s">
        <v>234</v>
      </c>
      <c r="C48" s="84" t="s">
        <v>235</v>
      </c>
      <c r="D48" s="84" t="s">
        <v>156</v>
      </c>
      <c r="E48" s="92"/>
      <c r="F48" s="92"/>
      <c r="G48" s="107"/>
      <c r="H48" s="92"/>
      <c r="I48" s="92" t="s">
        <v>157</v>
      </c>
      <c r="J48" s="84" t="s">
        <v>292</v>
      </c>
      <c r="K48" s="71" t="str">
        <f t="shared" si="3"/>
        <v>REGDATE date default sysdate,</v>
      </c>
      <c r="M48" s="71" t="s">
        <v>321</v>
      </c>
    </row>
    <row r="49" spans="1:14" x14ac:dyDescent="0.4">
      <c r="A49" s="94">
        <v>6</v>
      </c>
      <c r="B49" s="84" t="s">
        <v>236</v>
      </c>
      <c r="C49" s="84" t="s">
        <v>221</v>
      </c>
      <c r="D49" s="84" t="s">
        <v>156</v>
      </c>
      <c r="E49" s="92"/>
      <c r="F49" s="92"/>
      <c r="G49" s="107"/>
      <c r="H49" s="92"/>
      <c r="I49" s="92" t="s">
        <v>157</v>
      </c>
      <c r="J49" s="84" t="s">
        <v>293</v>
      </c>
      <c r="K49" s="71" t="str">
        <f t="shared" si="3"/>
        <v>MODDATE date default sysdate,</v>
      </c>
      <c r="M49" s="71" t="s">
        <v>322</v>
      </c>
    </row>
    <row r="50" spans="1:14" x14ac:dyDescent="0.4">
      <c r="A50" s="94">
        <v>7</v>
      </c>
      <c r="B50" s="84" t="s">
        <v>243</v>
      </c>
      <c r="C50" s="84" t="s">
        <v>244</v>
      </c>
      <c r="D50" s="84" t="s">
        <v>128</v>
      </c>
      <c r="E50" s="92"/>
      <c r="F50" s="92"/>
      <c r="G50" s="107"/>
      <c r="H50" s="92"/>
      <c r="I50" s="92">
        <v>0</v>
      </c>
      <c r="J50" s="84"/>
      <c r="K50" s="71" t="str">
        <f t="shared" si="3"/>
        <v>DEPTH number default 0,</v>
      </c>
      <c r="M50" s="71" t="s">
        <v>328</v>
      </c>
    </row>
    <row r="51" spans="1:14" ht="31.2" x14ac:dyDescent="0.4">
      <c r="A51" s="95">
        <v>8</v>
      </c>
      <c r="B51" s="84" t="s">
        <v>245</v>
      </c>
      <c r="C51" s="84" t="s">
        <v>246</v>
      </c>
      <c r="D51" s="84" t="s">
        <v>128</v>
      </c>
      <c r="E51" s="92"/>
      <c r="F51" s="92"/>
      <c r="G51" s="107"/>
      <c r="H51" s="92"/>
      <c r="I51" s="92">
        <v>0</v>
      </c>
      <c r="J51" s="84" t="s">
        <v>364</v>
      </c>
      <c r="K51" s="71" t="str">
        <f>B51&amp;" "&amp;D51&amp;IF(D51="varchar2","("&amp;E51&amp;")","")&amp;IF(F51="",""," "&amp;F51)&amp;IF(G51="",""," unique")&amp;IF(H51="",""," primary key")&amp;IF(I51="",""," default "&amp;I51)</f>
        <v>REFNUM number default 0</v>
      </c>
      <c r="M51" s="71" t="s">
        <v>329</v>
      </c>
    </row>
    <row r="52" spans="1:14" x14ac:dyDescent="0.4">
      <c r="K52" s="71" t="s">
        <v>360</v>
      </c>
      <c r="M52" s="71" t="s">
        <v>359</v>
      </c>
    </row>
    <row r="53" spans="1:14" x14ac:dyDescent="0.4">
      <c r="A53" s="157" t="s">
        <v>189</v>
      </c>
      <c r="B53" s="158"/>
      <c r="C53" s="159" t="s">
        <v>247</v>
      </c>
      <c r="D53" s="160"/>
      <c r="E53" s="63" t="s">
        <v>286</v>
      </c>
      <c r="F53" s="159" t="s">
        <v>389</v>
      </c>
      <c r="G53" s="161"/>
      <c r="H53" s="161"/>
      <c r="I53" s="161"/>
      <c r="J53" s="160"/>
    </row>
    <row r="54" spans="1:14" x14ac:dyDescent="0.4">
      <c r="A54" s="63" t="s">
        <v>190</v>
      </c>
      <c r="B54" s="63" t="s">
        <v>287</v>
      </c>
      <c r="C54" s="63" t="s">
        <v>198</v>
      </c>
      <c r="D54" s="63" t="s">
        <v>199</v>
      </c>
      <c r="E54" s="63" t="s">
        <v>200</v>
      </c>
      <c r="F54" s="63" t="s">
        <v>288</v>
      </c>
      <c r="G54" s="63" t="s">
        <v>396</v>
      </c>
      <c r="H54" s="63" t="s">
        <v>201</v>
      </c>
      <c r="I54" s="63" t="s">
        <v>202</v>
      </c>
      <c r="J54" s="63" t="s">
        <v>203</v>
      </c>
      <c r="K54" s="71" t="str">
        <f>"create table "&amp;C53&amp;"("</f>
        <v>create table BOARD_IMAGE(</v>
      </c>
      <c r="M54" s="71" t="s">
        <v>330</v>
      </c>
    </row>
    <row r="55" spans="1:14" ht="31.2" x14ac:dyDescent="0.4">
      <c r="A55" s="90">
        <v>1</v>
      </c>
      <c r="B55" s="68" t="s">
        <v>131</v>
      </c>
      <c r="C55" s="68" t="s">
        <v>363</v>
      </c>
      <c r="D55" s="68" t="s">
        <v>128</v>
      </c>
      <c r="E55" s="90"/>
      <c r="F55" s="90"/>
      <c r="G55" s="103"/>
      <c r="H55" s="90" t="s">
        <v>205</v>
      </c>
      <c r="I55" s="90"/>
      <c r="J55" s="60"/>
      <c r="K55" s="71" t="str">
        <f t="shared" ref="K55:K58" si="4">B55&amp;" "&amp;D55&amp;IF(D55="varchar2","("&amp;E55&amp;")","")&amp;IF(F55="",""," "&amp;F55)&amp;IF(G55="",""," unique")&amp;IF(H55="",""," primary key")&amp;IF(I55="",""," default "&amp;I55)&amp;","</f>
        <v>NUM number primary key,</v>
      </c>
      <c r="M55" s="71" t="s">
        <v>299</v>
      </c>
    </row>
    <row r="56" spans="1:14" ht="31.2" x14ac:dyDescent="0.4">
      <c r="A56" s="90">
        <v>2</v>
      </c>
      <c r="B56" s="70" t="s">
        <v>182</v>
      </c>
      <c r="C56" s="70" t="s">
        <v>242</v>
      </c>
      <c r="D56" s="70" t="s">
        <v>128</v>
      </c>
      <c r="E56" s="69"/>
      <c r="F56" s="69" t="s">
        <v>139</v>
      </c>
      <c r="G56" s="69"/>
      <c r="H56" s="69"/>
      <c r="I56" s="69"/>
      <c r="J56" s="70" t="s">
        <v>362</v>
      </c>
      <c r="K56" s="71" t="str">
        <f t="shared" si="4"/>
        <v>BOARDNUM number not null,</v>
      </c>
      <c r="M56" s="71" t="s">
        <v>326</v>
      </c>
      <c r="N56" s="71" t="str">
        <f>"constraint FK1 foreign key("&amp;B56&amp;") references "&amp;J56</f>
        <v>constraint FK1 foreign key(BOARDNUM) references BOARD(NUM) 현재 조회중인 게시글의 번호</v>
      </c>
    </row>
    <row r="57" spans="1:14" x14ac:dyDescent="0.4">
      <c r="A57" s="47">
        <v>3</v>
      </c>
      <c r="B57" s="48" t="s">
        <v>248</v>
      </c>
      <c r="C57" s="48" t="s">
        <v>249</v>
      </c>
      <c r="D57" s="48" t="s">
        <v>135</v>
      </c>
      <c r="E57" s="47">
        <v>50</v>
      </c>
      <c r="F57" s="47" t="s">
        <v>139</v>
      </c>
      <c r="G57" s="47"/>
      <c r="H57" s="47"/>
      <c r="I57" s="47"/>
      <c r="J57" s="48"/>
      <c r="K57" s="71" t="str">
        <f t="shared" si="4"/>
        <v>ORIGINNAME varchar2(50) not null,</v>
      </c>
      <c r="M57" s="71" t="s">
        <v>331</v>
      </c>
    </row>
    <row r="58" spans="1:14" x14ac:dyDescent="0.4">
      <c r="A58" s="47">
        <v>4</v>
      </c>
      <c r="B58" s="48" t="s">
        <v>149</v>
      </c>
      <c r="C58" s="48" t="s">
        <v>148</v>
      </c>
      <c r="D58" s="48" t="s">
        <v>135</v>
      </c>
      <c r="E58" s="47">
        <v>100</v>
      </c>
      <c r="F58" s="47" t="s">
        <v>139</v>
      </c>
      <c r="G58" s="47"/>
      <c r="H58" s="47"/>
      <c r="I58" s="47"/>
      <c r="J58" s="48" t="s">
        <v>294</v>
      </c>
      <c r="K58" s="71" t="str">
        <f t="shared" si="4"/>
        <v>SAVENAME varchar2(100) not null,</v>
      </c>
      <c r="M58" s="71" t="s">
        <v>332</v>
      </c>
    </row>
    <row r="59" spans="1:14" x14ac:dyDescent="0.4">
      <c r="A59" s="47">
        <v>5</v>
      </c>
      <c r="B59" s="48" t="s">
        <v>250</v>
      </c>
      <c r="C59" s="48" t="s">
        <v>251</v>
      </c>
      <c r="D59" s="48" t="s">
        <v>135</v>
      </c>
      <c r="E59" s="47">
        <v>10</v>
      </c>
      <c r="F59" s="47" t="s">
        <v>139</v>
      </c>
      <c r="G59" s="47"/>
      <c r="H59" s="47"/>
      <c r="I59" s="47"/>
      <c r="J59" s="48"/>
      <c r="K59" s="71" t="str">
        <f>B59&amp;" "&amp;D59&amp;IF(D59="varchar2","("&amp;E59&amp;")","")&amp;IF(F59="",""," "&amp;F59)&amp;IF(G59="",""," unique")&amp;IF(H59="",""," primary key")&amp;IF(I59="",""," default "&amp;I59)</f>
        <v>FILETYPE varchar2(10) not null</v>
      </c>
      <c r="M59" s="71" t="s">
        <v>333</v>
      </c>
    </row>
    <row r="60" spans="1:14" x14ac:dyDescent="0.4">
      <c r="K60" s="71" t="s">
        <v>360</v>
      </c>
      <c r="M60" s="71" t="s">
        <v>359</v>
      </c>
    </row>
    <row r="61" spans="1:14" x14ac:dyDescent="0.4">
      <c r="A61" s="157" t="s">
        <v>189</v>
      </c>
      <c r="B61" s="158"/>
      <c r="C61" s="159" t="s">
        <v>252</v>
      </c>
      <c r="D61" s="160"/>
      <c r="E61" s="63" t="s">
        <v>286</v>
      </c>
      <c r="F61" s="159" t="s">
        <v>389</v>
      </c>
      <c r="G61" s="161"/>
      <c r="H61" s="161"/>
      <c r="I61" s="161"/>
      <c r="J61" s="160"/>
    </row>
    <row r="62" spans="1:14" x14ac:dyDescent="0.4">
      <c r="A62" s="63" t="s">
        <v>190</v>
      </c>
      <c r="B62" s="63" t="s">
        <v>287</v>
      </c>
      <c r="C62" s="63" t="s">
        <v>198</v>
      </c>
      <c r="D62" s="63" t="s">
        <v>199</v>
      </c>
      <c r="E62" s="63" t="s">
        <v>200</v>
      </c>
      <c r="F62" s="63" t="s">
        <v>288</v>
      </c>
      <c r="G62" s="63" t="s">
        <v>396</v>
      </c>
      <c r="H62" s="63" t="s">
        <v>201</v>
      </c>
      <c r="I62" s="63" t="s">
        <v>202</v>
      </c>
      <c r="J62" s="63" t="s">
        <v>203</v>
      </c>
      <c r="K62" s="71" t="str">
        <f>"create table "&amp;C61&amp;"("</f>
        <v>create table BOARD_TERM(</v>
      </c>
      <c r="M62" s="71" t="s">
        <v>334</v>
      </c>
    </row>
    <row r="63" spans="1:14" x14ac:dyDescent="0.4">
      <c r="A63" s="47">
        <v>1</v>
      </c>
      <c r="B63" s="46" t="s">
        <v>131</v>
      </c>
      <c r="C63" s="46" t="s">
        <v>374</v>
      </c>
      <c r="D63" s="46" t="s">
        <v>128</v>
      </c>
      <c r="E63" s="47"/>
      <c r="F63" s="47"/>
      <c r="G63" s="47"/>
      <c r="H63" s="47" t="s">
        <v>205</v>
      </c>
      <c r="I63" s="47"/>
      <c r="J63" s="48"/>
      <c r="K63" s="71" t="str">
        <f t="shared" ref="K63:K65" si="5">B63&amp;" "&amp;D63&amp;IF(D63="varchar2","("&amp;E63&amp;")","")&amp;IF(F63="",""," "&amp;F63)&amp;IF(G63="",""," unique")&amp;IF(H63="",""," primary key")&amp;IF(I63="",""," default "&amp;I63)&amp;","</f>
        <v>NUM number primary key,</v>
      </c>
      <c r="M63" s="71" t="s">
        <v>299</v>
      </c>
    </row>
    <row r="64" spans="1:14" ht="31.2" x14ac:dyDescent="0.4">
      <c r="A64" s="90">
        <v>2</v>
      </c>
      <c r="B64" s="70" t="s">
        <v>182</v>
      </c>
      <c r="C64" s="70" t="s">
        <v>242</v>
      </c>
      <c r="D64" s="70" t="s">
        <v>128</v>
      </c>
      <c r="E64" s="69"/>
      <c r="F64" s="69" t="s">
        <v>139</v>
      </c>
      <c r="G64" s="69"/>
      <c r="H64" s="69"/>
      <c r="I64" s="69"/>
      <c r="J64" s="70" t="s">
        <v>362</v>
      </c>
      <c r="K64" s="71" t="str">
        <f t="shared" si="5"/>
        <v>BOARDNUM number not null,</v>
      </c>
      <c r="M64" s="71" t="s">
        <v>326</v>
      </c>
      <c r="N64" s="71" t="str">
        <f>"constraint FK1 foreign key("&amp;B64&amp;") references "&amp;J64</f>
        <v>constraint FK1 foreign key(BOARDNUM) references BOARD(NUM) 현재 조회중인 게시글의 번호</v>
      </c>
    </row>
    <row r="65" spans="1:14" x14ac:dyDescent="0.4">
      <c r="A65" s="47">
        <v>3</v>
      </c>
      <c r="B65" s="48" t="s">
        <v>253</v>
      </c>
      <c r="C65" s="48" t="s">
        <v>254</v>
      </c>
      <c r="D65" s="48" t="s">
        <v>156</v>
      </c>
      <c r="E65" s="47"/>
      <c r="F65" s="47" t="s">
        <v>139</v>
      </c>
      <c r="G65" s="47"/>
      <c r="H65" s="47"/>
      <c r="I65" s="47"/>
      <c r="J65" s="48" t="s">
        <v>295</v>
      </c>
      <c r="K65" s="71" t="str">
        <f t="shared" si="5"/>
        <v>STARTDATE date not null,</v>
      </c>
      <c r="M65" s="71" t="s">
        <v>335</v>
      </c>
    </row>
    <row r="66" spans="1:14" x14ac:dyDescent="0.4">
      <c r="A66" s="47">
        <v>4</v>
      </c>
      <c r="B66" s="48" t="s">
        <v>255</v>
      </c>
      <c r="C66" s="48" t="s">
        <v>256</v>
      </c>
      <c r="D66" s="48" t="s">
        <v>156</v>
      </c>
      <c r="E66" s="47"/>
      <c r="F66" s="47" t="s">
        <v>139</v>
      </c>
      <c r="G66" s="47"/>
      <c r="H66" s="47"/>
      <c r="I66" s="47"/>
      <c r="J66" s="48" t="s">
        <v>295</v>
      </c>
      <c r="K66" s="71" t="str">
        <f>B66&amp;" "&amp;D66&amp;IF(D66="varchar2","("&amp;E66&amp;")","")&amp;IF(F66="",""," "&amp;F66)&amp;IF(G66="",""," unique")&amp;IF(H66="",""," primary key")&amp;IF(I66="",""," default "&amp;I66)</f>
        <v>ENDDATE date not null</v>
      </c>
      <c r="M66" s="71" t="s">
        <v>336</v>
      </c>
    </row>
    <row r="67" spans="1:14" x14ac:dyDescent="0.4">
      <c r="J67" s="101"/>
      <c r="K67" s="71" t="s">
        <v>360</v>
      </c>
      <c r="M67" s="71" t="s">
        <v>359</v>
      </c>
    </row>
    <row r="68" spans="1:14" x14ac:dyDescent="0.4">
      <c r="A68" s="166" t="s">
        <v>189</v>
      </c>
      <c r="B68" s="166"/>
      <c r="C68" s="167" t="s">
        <v>257</v>
      </c>
      <c r="D68" s="167"/>
      <c r="E68" s="98" t="s">
        <v>286</v>
      </c>
      <c r="F68" s="167" t="s">
        <v>389</v>
      </c>
      <c r="G68" s="167"/>
      <c r="H68" s="167"/>
      <c r="I68" s="167"/>
      <c r="J68" s="167"/>
    </row>
    <row r="69" spans="1:14" x14ac:dyDescent="0.4">
      <c r="A69" s="98" t="s">
        <v>190</v>
      </c>
      <c r="B69" s="98" t="s">
        <v>287</v>
      </c>
      <c r="C69" s="98" t="s">
        <v>198</v>
      </c>
      <c r="D69" s="98" t="s">
        <v>199</v>
      </c>
      <c r="E69" s="98" t="s">
        <v>200</v>
      </c>
      <c r="F69" s="98" t="s">
        <v>288</v>
      </c>
      <c r="G69" s="63" t="s">
        <v>396</v>
      </c>
      <c r="H69" s="98" t="s">
        <v>201</v>
      </c>
      <c r="I69" s="98" t="s">
        <v>202</v>
      </c>
      <c r="J69" s="98" t="s">
        <v>203</v>
      </c>
      <c r="K69" s="71" t="str">
        <f>"create table "&amp;C68&amp;"("</f>
        <v>create table QUESTION(</v>
      </c>
      <c r="M69" s="71" t="s">
        <v>337</v>
      </c>
    </row>
    <row r="70" spans="1:14" x14ac:dyDescent="0.4">
      <c r="A70" s="92">
        <v>1</v>
      </c>
      <c r="B70" s="83" t="s">
        <v>131</v>
      </c>
      <c r="C70" s="83" t="s">
        <v>258</v>
      </c>
      <c r="D70" s="83" t="s">
        <v>128</v>
      </c>
      <c r="E70" s="92"/>
      <c r="F70" s="92"/>
      <c r="G70" s="107"/>
      <c r="H70" s="92" t="s">
        <v>205</v>
      </c>
      <c r="I70" s="92"/>
      <c r="J70" s="84"/>
      <c r="K70" s="71" t="str">
        <f t="shared" ref="K70:K76" si="6">B70&amp;" "&amp;D70&amp;IF(D70="varchar2","("&amp;E70&amp;")","")&amp;IF(F70="",""," "&amp;F70)&amp;IF(G70="",""," unique")&amp;IF(H70="",""," primary key")&amp;IF(I70="",""," default "&amp;I70)&amp;","</f>
        <v>NUM number primary key,</v>
      </c>
      <c r="M70" s="71" t="s">
        <v>299</v>
      </c>
    </row>
    <row r="71" spans="1:14" x14ac:dyDescent="0.4">
      <c r="A71" s="92">
        <v>2</v>
      </c>
      <c r="B71" s="84" t="s">
        <v>259</v>
      </c>
      <c r="C71" s="84" t="s">
        <v>260</v>
      </c>
      <c r="D71" s="84" t="s">
        <v>135</v>
      </c>
      <c r="E71" s="92">
        <v>20</v>
      </c>
      <c r="F71" s="92" t="s">
        <v>139</v>
      </c>
      <c r="G71" s="107"/>
      <c r="H71" s="92"/>
      <c r="I71" s="92"/>
      <c r="J71" s="84"/>
      <c r="K71" s="71" t="str">
        <f t="shared" si="6"/>
        <v>ASKTYPE varchar2(20) not null,</v>
      </c>
      <c r="M71" s="71" t="s">
        <v>338</v>
      </c>
    </row>
    <row r="72" spans="1:14" x14ac:dyDescent="0.4">
      <c r="A72" s="92">
        <v>3</v>
      </c>
      <c r="B72" s="87" t="s">
        <v>153</v>
      </c>
      <c r="C72" s="87" t="s">
        <v>261</v>
      </c>
      <c r="D72" s="87" t="s">
        <v>135</v>
      </c>
      <c r="E72" s="88">
        <v>20</v>
      </c>
      <c r="F72" s="88" t="s">
        <v>139</v>
      </c>
      <c r="G72" s="88"/>
      <c r="H72" s="88"/>
      <c r="I72" s="88"/>
      <c r="J72" s="87" t="s">
        <v>388</v>
      </c>
      <c r="K72" s="71" t="str">
        <f t="shared" si="6"/>
        <v>NICKNAME varchar2(20) not null,</v>
      </c>
      <c r="M72" s="71" t="s">
        <v>303</v>
      </c>
      <c r="N72" s="71" t="str">
        <f>"constraint FK1 foreign key("&amp;B72&amp;") references "&amp;J72</f>
        <v>constraint FK1 foreign key(NICKNAME) references 현재 로그인된 사용자</v>
      </c>
    </row>
    <row r="73" spans="1:14" x14ac:dyDescent="0.4">
      <c r="A73" s="92">
        <v>4</v>
      </c>
      <c r="B73" s="84" t="s">
        <v>232</v>
      </c>
      <c r="C73" s="84" t="s">
        <v>233</v>
      </c>
      <c r="D73" s="84" t="s">
        <v>135</v>
      </c>
      <c r="E73" s="92">
        <v>50</v>
      </c>
      <c r="F73" s="92" t="s">
        <v>139</v>
      </c>
      <c r="G73" s="107"/>
      <c r="H73" s="92"/>
      <c r="I73" s="92"/>
      <c r="J73" s="84"/>
      <c r="K73" s="71" t="str">
        <f t="shared" si="6"/>
        <v>TITLE varchar2(50) not null,</v>
      </c>
      <c r="M73" s="71" t="s">
        <v>319</v>
      </c>
    </row>
    <row r="74" spans="1:14" x14ac:dyDescent="0.4">
      <c r="A74" s="92">
        <v>5</v>
      </c>
      <c r="B74" s="84" t="s">
        <v>141</v>
      </c>
      <c r="C74" s="84" t="s">
        <v>140</v>
      </c>
      <c r="D74" s="84" t="s">
        <v>135</v>
      </c>
      <c r="E74" s="92">
        <v>4000</v>
      </c>
      <c r="F74" s="92" t="s">
        <v>139</v>
      </c>
      <c r="G74" s="107"/>
      <c r="H74" s="92"/>
      <c r="I74" s="92"/>
      <c r="J74" s="84"/>
      <c r="K74" s="71" t="str">
        <f t="shared" si="6"/>
        <v>CONTENT varchar2(4000) not null,</v>
      </c>
      <c r="M74" s="71" t="s">
        <v>320</v>
      </c>
    </row>
    <row r="75" spans="1:14" ht="31.2" x14ac:dyDescent="0.4">
      <c r="A75" s="92">
        <v>6</v>
      </c>
      <c r="B75" s="84" t="s">
        <v>262</v>
      </c>
      <c r="C75" s="84" t="s">
        <v>263</v>
      </c>
      <c r="D75" s="84" t="s">
        <v>135</v>
      </c>
      <c r="E75" s="92">
        <v>4000</v>
      </c>
      <c r="F75" s="92"/>
      <c r="G75" s="107"/>
      <c r="H75" s="92"/>
      <c r="I75" s="92"/>
      <c r="J75" s="84" t="s">
        <v>365</v>
      </c>
      <c r="K75" s="71" t="str">
        <f t="shared" si="6"/>
        <v>ANSWER varchar2(4000),</v>
      </c>
      <c r="M75" s="71" t="s">
        <v>370</v>
      </c>
    </row>
    <row r="76" spans="1:14" x14ac:dyDescent="0.4">
      <c r="A76" s="92">
        <v>7</v>
      </c>
      <c r="B76" s="84" t="s">
        <v>264</v>
      </c>
      <c r="C76" s="84" t="s">
        <v>265</v>
      </c>
      <c r="D76" s="84" t="s">
        <v>156</v>
      </c>
      <c r="E76" s="92"/>
      <c r="F76" s="92"/>
      <c r="G76" s="107"/>
      <c r="H76" s="92"/>
      <c r="I76" s="92" t="s">
        <v>157</v>
      </c>
      <c r="J76" s="84" t="s">
        <v>266</v>
      </c>
      <c r="K76" s="71" t="str">
        <f t="shared" si="6"/>
        <v>ASKDATE date default sysdate,</v>
      </c>
      <c r="M76" s="71" t="s">
        <v>339</v>
      </c>
    </row>
    <row r="77" spans="1:14" x14ac:dyDescent="0.4">
      <c r="A77" s="92">
        <v>8</v>
      </c>
      <c r="B77" s="84" t="s">
        <v>267</v>
      </c>
      <c r="C77" s="84" t="s">
        <v>268</v>
      </c>
      <c r="D77" s="84" t="s">
        <v>156</v>
      </c>
      <c r="E77" s="92"/>
      <c r="F77" s="92"/>
      <c r="G77" s="107"/>
      <c r="H77" s="92"/>
      <c r="I77" s="92"/>
      <c r="J77" s="84" t="s">
        <v>269</v>
      </c>
      <c r="K77" s="71" t="str">
        <f>B77&amp;" "&amp;D77&amp;IF(D77="varchar2","("&amp;E77&amp;")","")&amp;IF(F77="",""," "&amp;F77)&amp;IF(G77="",""," unique")&amp;IF(H77="",""," primary key")&amp;IF(I77="",""," default "&amp;I77)</f>
        <v>ANSWERDATE date</v>
      </c>
      <c r="M77" s="71" t="s">
        <v>371</v>
      </c>
    </row>
    <row r="78" spans="1:14" x14ac:dyDescent="0.4">
      <c r="K78" s="71" t="s">
        <v>360</v>
      </c>
      <c r="M78" s="71" t="s">
        <v>359</v>
      </c>
    </row>
    <row r="79" spans="1:14" x14ac:dyDescent="0.4">
      <c r="A79" s="166" t="s">
        <v>189</v>
      </c>
      <c r="B79" s="166"/>
      <c r="C79" s="167" t="s">
        <v>138</v>
      </c>
      <c r="D79" s="167"/>
      <c r="E79" s="98" t="s">
        <v>286</v>
      </c>
      <c r="F79" s="167" t="s">
        <v>389</v>
      </c>
      <c r="G79" s="167"/>
      <c r="H79" s="167"/>
      <c r="I79" s="167"/>
      <c r="J79" s="167"/>
    </row>
    <row r="80" spans="1:14" x14ac:dyDescent="0.4">
      <c r="A80" s="98" t="s">
        <v>190</v>
      </c>
      <c r="B80" s="98" t="s">
        <v>287</v>
      </c>
      <c r="C80" s="98" t="s">
        <v>198</v>
      </c>
      <c r="D80" s="98" t="s">
        <v>199</v>
      </c>
      <c r="E80" s="98" t="s">
        <v>200</v>
      </c>
      <c r="F80" s="98" t="s">
        <v>288</v>
      </c>
      <c r="G80" s="63" t="s">
        <v>396</v>
      </c>
      <c r="H80" s="98" t="s">
        <v>201</v>
      </c>
      <c r="I80" s="98" t="s">
        <v>202</v>
      </c>
      <c r="J80" s="98" t="s">
        <v>203</v>
      </c>
      <c r="K80" s="71" t="str">
        <f>"create table "&amp;C79&amp;"("</f>
        <v>create table GOODS(</v>
      </c>
      <c r="M80" s="71" t="s">
        <v>340</v>
      </c>
    </row>
    <row r="81" spans="1:14" x14ac:dyDescent="0.4">
      <c r="A81" s="89">
        <v>1</v>
      </c>
      <c r="B81" s="83" t="s">
        <v>134</v>
      </c>
      <c r="C81" s="83" t="s">
        <v>133</v>
      </c>
      <c r="D81" s="83" t="s">
        <v>135</v>
      </c>
      <c r="E81" s="89">
        <v>100</v>
      </c>
      <c r="F81" s="89"/>
      <c r="G81" s="89"/>
      <c r="H81" s="89" t="s">
        <v>205</v>
      </c>
      <c r="I81" s="89"/>
      <c r="J81" s="89"/>
      <c r="K81" s="71" t="str">
        <f t="shared" ref="K81:K83" si="7">B81&amp;" "&amp;D81&amp;IF(D81="varchar2","("&amp;E81&amp;")","")&amp;IF(F81="",""," "&amp;F81)&amp;IF(G81="",""," unique")&amp;IF(H81="",""," primary key")&amp;IF(I81="",""," default "&amp;I81)&amp;","</f>
        <v>GOODSCODE varchar2(100) primary key,</v>
      </c>
      <c r="M81" s="71" t="s">
        <v>341</v>
      </c>
    </row>
    <row r="82" spans="1:14" x14ac:dyDescent="0.4">
      <c r="A82" s="92">
        <v>2</v>
      </c>
      <c r="B82" s="84" t="s">
        <v>138</v>
      </c>
      <c r="C82" s="84" t="s">
        <v>137</v>
      </c>
      <c r="D82" s="84" t="s">
        <v>135</v>
      </c>
      <c r="E82" s="92">
        <v>100</v>
      </c>
      <c r="F82" s="92" t="s">
        <v>139</v>
      </c>
      <c r="G82" s="107"/>
      <c r="H82" s="92"/>
      <c r="I82" s="92"/>
      <c r="J82" s="92"/>
      <c r="K82" s="71" t="str">
        <f t="shared" si="7"/>
        <v>GOODS varchar2(100) not null,</v>
      </c>
      <c r="M82" s="71" t="s">
        <v>342</v>
      </c>
    </row>
    <row r="83" spans="1:14" x14ac:dyDescent="0.4">
      <c r="A83" s="92">
        <v>3</v>
      </c>
      <c r="B83" s="84" t="s">
        <v>141</v>
      </c>
      <c r="C83" s="84" t="s">
        <v>140</v>
      </c>
      <c r="D83" s="84" t="s">
        <v>135</v>
      </c>
      <c r="E83" s="92">
        <v>100</v>
      </c>
      <c r="F83" s="92" t="s">
        <v>139</v>
      </c>
      <c r="G83" s="107"/>
      <c r="H83" s="92"/>
      <c r="I83" s="92"/>
      <c r="J83" s="92"/>
      <c r="K83" s="71" t="str">
        <f t="shared" si="7"/>
        <v>CONTENT varchar2(100) not null,</v>
      </c>
      <c r="M83" s="71" t="s">
        <v>343</v>
      </c>
    </row>
    <row r="84" spans="1:14" x14ac:dyDescent="0.4">
      <c r="A84" s="92">
        <v>4</v>
      </c>
      <c r="B84" s="84" t="s">
        <v>143</v>
      </c>
      <c r="C84" s="84" t="s">
        <v>142</v>
      </c>
      <c r="D84" s="84" t="s">
        <v>128</v>
      </c>
      <c r="E84" s="92"/>
      <c r="F84" s="92"/>
      <c r="G84" s="107"/>
      <c r="H84" s="92"/>
      <c r="I84" s="92">
        <v>0</v>
      </c>
      <c r="J84" s="92"/>
      <c r="K84" s="71" t="str">
        <f>B84&amp;" "&amp;D84&amp;IF(D84="varchar2","("&amp;E84&amp;")","")&amp;IF(F84="",""," "&amp;F84)&amp;IF(G84="",""," unique")&amp;IF(H84="",""," primary key")&amp;IF(I84="",""," default "&amp;I84)</f>
        <v>PRICE number default 0</v>
      </c>
      <c r="M84" s="71" t="s">
        <v>372</v>
      </c>
    </row>
    <row r="85" spans="1:14" x14ac:dyDescent="0.4">
      <c r="K85" s="71" t="s">
        <v>360</v>
      </c>
      <c r="M85" s="71" t="s">
        <v>359</v>
      </c>
    </row>
    <row r="86" spans="1:14" x14ac:dyDescent="0.4">
      <c r="A86" s="157" t="s">
        <v>189</v>
      </c>
      <c r="B86" s="158"/>
      <c r="C86" s="159" t="s">
        <v>270</v>
      </c>
      <c r="D86" s="160"/>
      <c r="E86" s="63" t="s">
        <v>286</v>
      </c>
      <c r="F86" s="159" t="s">
        <v>389</v>
      </c>
      <c r="G86" s="161"/>
      <c r="H86" s="161"/>
      <c r="I86" s="161"/>
      <c r="J86" s="160"/>
    </row>
    <row r="87" spans="1:14" x14ac:dyDescent="0.4">
      <c r="A87" s="63" t="s">
        <v>190</v>
      </c>
      <c r="B87" s="63" t="s">
        <v>287</v>
      </c>
      <c r="C87" s="63" t="s">
        <v>198</v>
      </c>
      <c r="D87" s="63" t="s">
        <v>199</v>
      </c>
      <c r="E87" s="63" t="s">
        <v>200</v>
      </c>
      <c r="F87" s="63" t="s">
        <v>288</v>
      </c>
      <c r="G87" s="63" t="s">
        <v>396</v>
      </c>
      <c r="H87" s="63" t="s">
        <v>201</v>
      </c>
      <c r="I87" s="63" t="s">
        <v>202</v>
      </c>
      <c r="J87" s="63" t="s">
        <v>203</v>
      </c>
      <c r="K87" s="71" t="str">
        <f>"create table "&amp;C86&amp;"("</f>
        <v>create table GOODS_IMAGE(</v>
      </c>
      <c r="M87" s="71" t="s">
        <v>344</v>
      </c>
    </row>
    <row r="88" spans="1:14" x14ac:dyDescent="0.4">
      <c r="A88" s="90">
        <v>1</v>
      </c>
      <c r="B88" s="68" t="s">
        <v>131</v>
      </c>
      <c r="C88" s="68" t="s">
        <v>366</v>
      </c>
      <c r="D88" s="68" t="s">
        <v>128</v>
      </c>
      <c r="E88" s="90"/>
      <c r="F88" s="90"/>
      <c r="G88" s="103"/>
      <c r="H88" s="90" t="s">
        <v>205</v>
      </c>
      <c r="I88" s="90"/>
      <c r="J88" s="60"/>
      <c r="K88" s="71" t="str">
        <f t="shared" ref="K88:K89" si="8">B88&amp;" "&amp;D88&amp;IF(D88="varchar2","("&amp;E88&amp;")","")&amp;IF(F88="",""," "&amp;F88)&amp;IF(G88="",""," unique")&amp;IF(H88="",""," primary key")&amp;IF(I88="",""," default "&amp;I88)&amp;","</f>
        <v>NUM number primary key,</v>
      </c>
      <c r="M88" s="71" t="s">
        <v>299</v>
      </c>
    </row>
    <row r="89" spans="1:14" x14ac:dyDescent="0.4">
      <c r="A89" s="66">
        <v>2</v>
      </c>
      <c r="B89" s="67" t="s">
        <v>134</v>
      </c>
      <c r="C89" s="67" t="s">
        <v>133</v>
      </c>
      <c r="D89" s="67" t="s">
        <v>135</v>
      </c>
      <c r="E89" s="66">
        <v>100</v>
      </c>
      <c r="F89" s="66" t="s">
        <v>139</v>
      </c>
      <c r="G89" s="66"/>
      <c r="H89" s="66"/>
      <c r="I89" s="66"/>
      <c r="J89" s="67" t="s">
        <v>271</v>
      </c>
      <c r="K89" s="71" t="str">
        <f t="shared" si="8"/>
        <v>GOODSCODE varchar2(100) not null,</v>
      </c>
      <c r="M89" s="71" t="s">
        <v>345</v>
      </c>
      <c r="N89" s="71" t="str">
        <f>"constraint FK1 foreign key("&amp;B89&amp;") references "&amp;J89</f>
        <v>constraint FK1 foreign key(GOODSCODE) references GOODS(GOODSCODE)</v>
      </c>
    </row>
    <row r="90" spans="1:14" x14ac:dyDescent="0.4">
      <c r="A90" s="47">
        <v>3</v>
      </c>
      <c r="B90" s="48" t="s">
        <v>149</v>
      </c>
      <c r="C90" s="48" t="s">
        <v>148</v>
      </c>
      <c r="D90" s="48" t="s">
        <v>135</v>
      </c>
      <c r="E90" s="47">
        <v>100</v>
      </c>
      <c r="F90" s="47" t="s">
        <v>139</v>
      </c>
      <c r="G90" s="47"/>
      <c r="H90" s="47"/>
      <c r="I90" s="47"/>
      <c r="J90" s="48"/>
      <c r="K90" s="71" t="str">
        <f>B90&amp;" "&amp;D90&amp;IF(D90="varchar2","("&amp;E90&amp;")","")&amp;IF(F90="",""," "&amp;F90)&amp;IF(G90="",""," unique")&amp;IF(H90="",""," primary key")&amp;IF(I90="",""," default "&amp;I90)</f>
        <v>SAVENAME varchar2(100) not null</v>
      </c>
      <c r="M90" s="71" t="s">
        <v>332</v>
      </c>
    </row>
    <row r="91" spans="1:14" x14ac:dyDescent="0.4">
      <c r="J91" s="101"/>
      <c r="K91" s="71" t="s">
        <v>360</v>
      </c>
      <c r="M91" s="71" t="s">
        <v>359</v>
      </c>
    </row>
    <row r="92" spans="1:14" x14ac:dyDescent="0.4">
      <c r="A92" s="168" t="s">
        <v>189</v>
      </c>
      <c r="B92" s="168"/>
      <c r="C92" s="167" t="s">
        <v>391</v>
      </c>
      <c r="D92" s="167"/>
      <c r="E92" s="91" t="s">
        <v>286</v>
      </c>
      <c r="F92" s="167" t="s">
        <v>389</v>
      </c>
      <c r="G92" s="167"/>
      <c r="H92" s="167"/>
      <c r="I92" s="167"/>
      <c r="J92" s="167"/>
    </row>
    <row r="93" spans="1:14" x14ac:dyDescent="0.4">
      <c r="A93" s="91" t="s">
        <v>190</v>
      </c>
      <c r="B93" s="91" t="s">
        <v>287</v>
      </c>
      <c r="C93" s="91" t="s">
        <v>198</v>
      </c>
      <c r="D93" s="91" t="s">
        <v>199</v>
      </c>
      <c r="E93" s="91" t="s">
        <v>200</v>
      </c>
      <c r="F93" s="91" t="s">
        <v>288</v>
      </c>
      <c r="G93" s="106" t="s">
        <v>395</v>
      </c>
      <c r="H93" s="91" t="s">
        <v>201</v>
      </c>
      <c r="I93" s="91" t="s">
        <v>202</v>
      </c>
      <c r="J93" s="91" t="s">
        <v>203</v>
      </c>
      <c r="K93" s="71" t="str">
        <f>"create table "&amp;C92&amp;"("</f>
        <v>create table GOODS_ORDER(</v>
      </c>
      <c r="M93" s="71" t="s">
        <v>344</v>
      </c>
    </row>
    <row r="94" spans="1:14" x14ac:dyDescent="0.4">
      <c r="A94" s="92">
        <v>1</v>
      </c>
      <c r="B94" s="83" t="s">
        <v>131</v>
      </c>
      <c r="C94" s="83" t="s">
        <v>392</v>
      </c>
      <c r="D94" s="83" t="s">
        <v>128</v>
      </c>
      <c r="E94" s="92"/>
      <c r="F94" s="92"/>
      <c r="G94" s="107"/>
      <c r="H94" s="92" t="s">
        <v>205</v>
      </c>
      <c r="I94" s="92"/>
      <c r="J94" s="84"/>
      <c r="K94" s="71" t="str">
        <f t="shared" ref="K94:K98" si="9">B94&amp;" "&amp;D94&amp;IF(D94="varchar2","("&amp;E94&amp;")","")&amp;IF(F94="",""," "&amp;F94)&amp;IF(G94="",""," unique")&amp;IF(H94="",""," primary key")&amp;IF(I94="",""," default "&amp;I94)&amp;","</f>
        <v>NUM number primary key,</v>
      </c>
      <c r="M94" s="71" t="s">
        <v>299</v>
      </c>
    </row>
    <row r="95" spans="1:14" x14ac:dyDescent="0.4">
      <c r="A95" s="86">
        <v>2</v>
      </c>
      <c r="B95" s="85" t="s">
        <v>134</v>
      </c>
      <c r="C95" s="85" t="s">
        <v>133</v>
      </c>
      <c r="D95" s="85" t="s">
        <v>135</v>
      </c>
      <c r="E95" s="86">
        <v>100</v>
      </c>
      <c r="F95" s="86" t="s">
        <v>139</v>
      </c>
      <c r="G95" s="86"/>
      <c r="H95" s="86"/>
      <c r="I95" s="86"/>
      <c r="J95" s="85" t="s">
        <v>271</v>
      </c>
      <c r="K95" s="71" t="str">
        <f t="shared" si="9"/>
        <v>GOODSCODE varchar2(100) not null,</v>
      </c>
      <c r="M95" s="71" t="s">
        <v>345</v>
      </c>
      <c r="N95" s="71" t="str">
        <f>"constraint FK1 foreign key("&amp;B95&amp;") references "&amp;J95</f>
        <v>constraint FK1 foreign key(GOODSCODE) references GOODS(GOODSCODE)</v>
      </c>
    </row>
    <row r="96" spans="1:14" x14ac:dyDescent="0.4">
      <c r="A96" s="86">
        <v>3</v>
      </c>
      <c r="B96" s="85" t="s">
        <v>54</v>
      </c>
      <c r="C96" s="85" t="s">
        <v>379</v>
      </c>
      <c r="D96" s="85" t="s">
        <v>135</v>
      </c>
      <c r="E96" s="86">
        <v>20</v>
      </c>
      <c r="F96" s="86" t="s">
        <v>139</v>
      </c>
      <c r="G96" s="86"/>
      <c r="H96" s="86"/>
      <c r="I96" s="86"/>
      <c r="J96" s="85" t="s">
        <v>210</v>
      </c>
      <c r="K96" s="71" t="str">
        <f t="shared" si="9"/>
        <v>NICKNAME varchar2(20) not null,</v>
      </c>
      <c r="M96" s="71" t="s">
        <v>332</v>
      </c>
      <c r="N96" s="71" t="str">
        <f>"constraint FK1 foreign key("&amp;B96&amp;") references "&amp;J96</f>
        <v>constraint FK1 foreign key(NICKNAME) references MEMBER_MUST(NICKNAME)</v>
      </c>
    </row>
    <row r="97" spans="1:14" x14ac:dyDescent="0.4">
      <c r="A97" s="92">
        <f>A96+1</f>
        <v>4</v>
      </c>
      <c r="B97" s="84" t="s">
        <v>382</v>
      </c>
      <c r="C97" s="96" t="s">
        <v>380</v>
      </c>
      <c r="D97" s="96" t="s">
        <v>2</v>
      </c>
      <c r="E97" s="96"/>
      <c r="F97" s="97" t="s">
        <v>3</v>
      </c>
      <c r="G97" s="97"/>
      <c r="H97" s="96"/>
      <c r="I97" s="96"/>
      <c r="J97" s="102"/>
      <c r="K97" s="71" t="str">
        <f t="shared" si="9"/>
        <v>SALES number not null,</v>
      </c>
    </row>
    <row r="98" spans="1:14" x14ac:dyDescent="0.4">
      <c r="A98" s="92">
        <f t="shared" ref="A98:A99" si="10">A97+1</f>
        <v>5</v>
      </c>
      <c r="B98" s="84" t="s">
        <v>383</v>
      </c>
      <c r="C98" s="84" t="s">
        <v>381</v>
      </c>
      <c r="D98" s="84" t="s">
        <v>26</v>
      </c>
      <c r="E98" s="92"/>
      <c r="F98" s="97"/>
      <c r="G98" s="97"/>
      <c r="H98" s="92"/>
      <c r="I98" s="92" t="s">
        <v>27</v>
      </c>
      <c r="J98" s="84"/>
      <c r="K98" s="71" t="str">
        <f t="shared" si="9"/>
        <v>ORDERDATE date default sysdate,</v>
      </c>
    </row>
    <row r="99" spans="1:14" x14ac:dyDescent="0.4">
      <c r="A99" s="92">
        <f t="shared" si="10"/>
        <v>6</v>
      </c>
      <c r="B99" s="87" t="s">
        <v>384</v>
      </c>
      <c r="C99" s="87" t="s">
        <v>378</v>
      </c>
      <c r="D99" s="87" t="s">
        <v>135</v>
      </c>
      <c r="E99" s="88">
        <v>30</v>
      </c>
      <c r="F99" s="79" t="s">
        <v>3</v>
      </c>
      <c r="G99" s="79"/>
      <c r="H99" s="88"/>
      <c r="I99" s="88"/>
      <c r="J99" s="87" t="s">
        <v>385</v>
      </c>
      <c r="K99" s="71" t="str">
        <f>B99&amp;" "&amp;D99&amp;IF(D99="varchar2","("&amp;E99&amp;")","")&amp;IF(F99="",""," "&amp;F99)&amp;IF(G99="",""," unique")&amp;IF(H99="",""," primary key")&amp;IF(I99="",""," default "&amp;I99)</f>
        <v>PHONENUM varchar2(30) not null</v>
      </c>
    </row>
    <row r="100" spans="1:14" x14ac:dyDescent="0.4">
      <c r="K100" s="71" t="s">
        <v>360</v>
      </c>
      <c r="M100" s="71" t="s">
        <v>359</v>
      </c>
    </row>
    <row r="101" spans="1:14" x14ac:dyDescent="0.4">
      <c r="A101" s="157" t="s">
        <v>189</v>
      </c>
      <c r="B101" s="158"/>
      <c r="C101" s="159" t="s">
        <v>196</v>
      </c>
      <c r="D101" s="160"/>
      <c r="E101" s="63" t="s">
        <v>286</v>
      </c>
      <c r="F101" s="159" t="s">
        <v>389</v>
      </c>
      <c r="G101" s="161"/>
      <c r="H101" s="161"/>
      <c r="I101" s="161"/>
      <c r="J101" s="160"/>
    </row>
    <row r="102" spans="1:14" x14ac:dyDescent="0.4">
      <c r="A102" s="63" t="s">
        <v>190</v>
      </c>
      <c r="B102" s="63" t="s">
        <v>287</v>
      </c>
      <c r="C102" s="63" t="s">
        <v>198</v>
      </c>
      <c r="D102" s="63" t="s">
        <v>199</v>
      </c>
      <c r="E102" s="63" t="s">
        <v>200</v>
      </c>
      <c r="F102" s="63" t="s">
        <v>288</v>
      </c>
      <c r="G102" s="63" t="s">
        <v>396</v>
      </c>
      <c r="H102" s="63" t="s">
        <v>201</v>
      </c>
      <c r="I102" s="63" t="s">
        <v>202</v>
      </c>
      <c r="J102" s="63" t="s">
        <v>203</v>
      </c>
      <c r="K102" s="71" t="str">
        <f>"create table "&amp;C101&amp;"("</f>
        <v>create table POINT(</v>
      </c>
      <c r="M102" s="71" t="s">
        <v>346</v>
      </c>
    </row>
    <row r="103" spans="1:14" x14ac:dyDescent="0.4">
      <c r="A103" s="47">
        <v>1</v>
      </c>
      <c r="B103" s="46" t="s">
        <v>131</v>
      </c>
      <c r="C103" s="46" t="s">
        <v>272</v>
      </c>
      <c r="D103" s="46" t="s">
        <v>128</v>
      </c>
      <c r="E103" s="47"/>
      <c r="F103" s="47"/>
      <c r="G103" s="47"/>
      <c r="H103" s="47" t="s">
        <v>205</v>
      </c>
      <c r="I103" s="47"/>
      <c r="J103" s="48"/>
      <c r="K103" s="71" t="str">
        <f t="shared" ref="K103:K106" si="11">B103&amp;" "&amp;D103&amp;IF(D103="varchar2","("&amp;E103&amp;")","")&amp;IF(F103="",""," "&amp;F103)&amp;IF(G103="",""," unique")&amp;IF(H103="",""," primary key")&amp;IF(I103="",""," default "&amp;I103)&amp;","</f>
        <v>NUM number primary key,</v>
      </c>
      <c r="M103" s="71" t="s">
        <v>299</v>
      </c>
    </row>
    <row r="104" spans="1:14" x14ac:dyDescent="0.4">
      <c r="A104" s="47">
        <v>2</v>
      </c>
      <c r="B104" s="75" t="s">
        <v>153</v>
      </c>
      <c r="C104" s="75" t="s">
        <v>152</v>
      </c>
      <c r="D104" s="75" t="s">
        <v>135</v>
      </c>
      <c r="E104" s="76">
        <v>20</v>
      </c>
      <c r="F104" s="76" t="s">
        <v>139</v>
      </c>
      <c r="G104" s="76"/>
      <c r="H104" s="76"/>
      <c r="I104" s="76"/>
      <c r="J104" s="75" t="s">
        <v>388</v>
      </c>
      <c r="K104" s="71" t="str">
        <f t="shared" si="11"/>
        <v>NICKNAME varchar2(20) not null,</v>
      </c>
      <c r="M104" s="71" t="s">
        <v>303</v>
      </c>
      <c r="N104" s="71" t="str">
        <f>"constraint FK1 foreign key("&amp;B104&amp;") references "&amp;J104</f>
        <v>constraint FK1 foreign key(NICKNAME) references 현재 로그인된 사용자</v>
      </c>
    </row>
    <row r="105" spans="1:14" x14ac:dyDescent="0.4">
      <c r="A105" s="47">
        <v>3</v>
      </c>
      <c r="B105" s="48" t="s">
        <v>273</v>
      </c>
      <c r="C105" s="48" t="s">
        <v>154</v>
      </c>
      <c r="D105" s="48" t="s">
        <v>156</v>
      </c>
      <c r="E105" s="47"/>
      <c r="F105" s="47"/>
      <c r="G105" s="47"/>
      <c r="H105" s="47"/>
      <c r="I105" s="47" t="s">
        <v>157</v>
      </c>
      <c r="J105" s="48"/>
      <c r="K105" s="71" t="str">
        <f t="shared" si="11"/>
        <v>CHANGEDATE date default sysdate,</v>
      </c>
      <c r="M105" s="71" t="s">
        <v>347</v>
      </c>
    </row>
    <row r="106" spans="1:14" x14ac:dyDescent="0.4">
      <c r="A106" s="47">
        <v>4</v>
      </c>
      <c r="B106" s="48" t="s">
        <v>274</v>
      </c>
      <c r="C106" s="48" t="s">
        <v>158</v>
      </c>
      <c r="D106" s="48" t="s">
        <v>128</v>
      </c>
      <c r="E106" s="47"/>
      <c r="F106" s="47" t="s">
        <v>139</v>
      </c>
      <c r="G106" s="47"/>
      <c r="H106" s="47"/>
      <c r="I106" s="47"/>
      <c r="J106" s="48" t="s">
        <v>160</v>
      </c>
      <c r="K106" s="71" t="str">
        <f t="shared" si="11"/>
        <v>CHANGEPOINT number not null,</v>
      </c>
      <c r="M106" s="71" t="s">
        <v>348</v>
      </c>
    </row>
    <row r="107" spans="1:14" x14ac:dyDescent="0.4">
      <c r="A107" s="47">
        <v>5</v>
      </c>
      <c r="B107" s="48" t="s">
        <v>275</v>
      </c>
      <c r="C107" s="48" t="s">
        <v>161</v>
      </c>
      <c r="D107" s="48" t="s">
        <v>135</v>
      </c>
      <c r="E107" s="47">
        <v>20</v>
      </c>
      <c r="F107" s="47" t="s">
        <v>139</v>
      </c>
      <c r="G107" s="47"/>
      <c r="H107" s="47"/>
      <c r="I107" s="47"/>
      <c r="J107" s="48"/>
      <c r="K107" s="71" t="str">
        <f>B107&amp;" "&amp;D107&amp;IF(D107="varchar2","("&amp;E107&amp;")","")&amp;IF(F107="",""," "&amp;F107)&amp;IF(G107="",""," unique")&amp;IF(H107="",""," primary key")&amp;IF(I107="",""," default "&amp;I107)</f>
        <v>CHANGEWHY varchar2(20) not null</v>
      </c>
      <c r="M107" s="71" t="s">
        <v>349</v>
      </c>
    </row>
    <row r="108" spans="1:14" x14ac:dyDescent="0.4">
      <c r="K108" s="71" t="s">
        <v>360</v>
      </c>
      <c r="M108" s="71" t="s">
        <v>359</v>
      </c>
    </row>
    <row r="109" spans="1:14" x14ac:dyDescent="0.4">
      <c r="A109" s="157" t="s">
        <v>189</v>
      </c>
      <c r="B109" s="158"/>
      <c r="C109" s="159" t="s">
        <v>276</v>
      </c>
      <c r="D109" s="160"/>
      <c r="E109" s="63" t="s">
        <v>286</v>
      </c>
      <c r="F109" s="159" t="s">
        <v>389</v>
      </c>
      <c r="G109" s="161"/>
      <c r="H109" s="161"/>
      <c r="I109" s="161"/>
      <c r="J109" s="160"/>
    </row>
    <row r="110" spans="1:14" x14ac:dyDescent="0.4">
      <c r="A110" s="63" t="s">
        <v>190</v>
      </c>
      <c r="B110" s="63" t="s">
        <v>287</v>
      </c>
      <c r="C110" s="63" t="s">
        <v>198</v>
      </c>
      <c r="D110" s="63" t="s">
        <v>199</v>
      </c>
      <c r="E110" s="63" t="s">
        <v>200</v>
      </c>
      <c r="F110" s="63" t="s">
        <v>288</v>
      </c>
      <c r="G110" s="63" t="s">
        <v>396</v>
      </c>
      <c r="H110" s="63" t="s">
        <v>201</v>
      </c>
      <c r="I110" s="63" t="s">
        <v>202</v>
      </c>
      <c r="J110" s="63" t="s">
        <v>203</v>
      </c>
      <c r="K110" s="71" t="str">
        <f>"create table "&amp;C109&amp;"("</f>
        <v>create table ASSATALK(</v>
      </c>
      <c r="M110" s="71" t="s">
        <v>350</v>
      </c>
    </row>
    <row r="111" spans="1:14" x14ac:dyDescent="0.4">
      <c r="A111" s="47">
        <v>1</v>
      </c>
      <c r="B111" s="46" t="s">
        <v>131</v>
      </c>
      <c r="C111" s="46" t="s">
        <v>277</v>
      </c>
      <c r="D111" s="46" t="s">
        <v>128</v>
      </c>
      <c r="E111" s="47"/>
      <c r="F111" s="47"/>
      <c r="G111" s="47"/>
      <c r="H111" s="47" t="s">
        <v>205</v>
      </c>
      <c r="I111" s="47"/>
      <c r="J111" s="48"/>
      <c r="K111" s="71" t="str">
        <f t="shared" ref="K111:K114" si="12">B111&amp;" "&amp;D111&amp;IF(D111="varchar2","("&amp;E111&amp;")","")&amp;IF(F111="",""," "&amp;F111)&amp;IF(G111="",""," unique")&amp;IF(H111="",""," primary key")&amp;IF(I111="",""," default "&amp;I111)&amp;","</f>
        <v>NUM number primary key,</v>
      </c>
      <c r="M111" s="71" t="s">
        <v>299</v>
      </c>
    </row>
    <row r="112" spans="1:14" x14ac:dyDescent="0.4">
      <c r="A112" s="47">
        <v>2</v>
      </c>
      <c r="B112" s="48" t="s">
        <v>168</v>
      </c>
      <c r="C112" s="48" t="s">
        <v>167</v>
      </c>
      <c r="D112" s="48" t="s">
        <v>135</v>
      </c>
      <c r="E112" s="47">
        <v>20</v>
      </c>
      <c r="F112" s="47" t="s">
        <v>139</v>
      </c>
      <c r="G112" s="47"/>
      <c r="H112" s="47"/>
      <c r="I112" s="47"/>
      <c r="J112" s="48" t="s">
        <v>296</v>
      </c>
      <c r="K112" s="71" t="str">
        <f t="shared" si="12"/>
        <v>SPEAKER varchar2(20) not null,</v>
      </c>
      <c r="M112" s="71" t="s">
        <v>351</v>
      </c>
    </row>
    <row r="113" spans="1:14" x14ac:dyDescent="0.4">
      <c r="A113" s="47">
        <v>3</v>
      </c>
      <c r="B113" s="48" t="s">
        <v>170</v>
      </c>
      <c r="C113" s="48" t="s">
        <v>169</v>
      </c>
      <c r="D113" s="48" t="s">
        <v>135</v>
      </c>
      <c r="E113" s="47">
        <v>20</v>
      </c>
      <c r="F113" s="47" t="s">
        <v>139</v>
      </c>
      <c r="G113" s="47"/>
      <c r="H113" s="47"/>
      <c r="I113" s="47"/>
      <c r="J113" s="48" t="s">
        <v>296</v>
      </c>
      <c r="K113" s="71" t="str">
        <f t="shared" si="12"/>
        <v>LISTENER varchar2(20) not null,</v>
      </c>
      <c r="M113" s="71" t="s">
        <v>352</v>
      </c>
    </row>
    <row r="114" spans="1:14" x14ac:dyDescent="0.4">
      <c r="A114" s="47">
        <v>4</v>
      </c>
      <c r="B114" s="48" t="s">
        <v>141</v>
      </c>
      <c r="C114" s="48" t="s">
        <v>140</v>
      </c>
      <c r="D114" s="48" t="s">
        <v>135</v>
      </c>
      <c r="E114" s="47">
        <v>200</v>
      </c>
      <c r="F114" s="47" t="s">
        <v>139</v>
      </c>
      <c r="G114" s="47"/>
      <c r="H114" s="47"/>
      <c r="I114" s="47"/>
      <c r="J114" s="48"/>
      <c r="K114" s="71" t="str">
        <f t="shared" si="12"/>
        <v>CONTENT varchar2(200) not null,</v>
      </c>
      <c r="M114" s="71" t="s">
        <v>353</v>
      </c>
    </row>
    <row r="115" spans="1:14" x14ac:dyDescent="0.4">
      <c r="A115" s="47">
        <v>5</v>
      </c>
      <c r="B115" s="48" t="s">
        <v>172</v>
      </c>
      <c r="C115" s="48" t="s">
        <v>278</v>
      </c>
      <c r="D115" s="48" t="s">
        <v>173</v>
      </c>
      <c r="E115" s="47"/>
      <c r="F115" s="47"/>
      <c r="G115" s="47"/>
      <c r="H115" s="47"/>
      <c r="I115" s="47" t="s">
        <v>174</v>
      </c>
      <c r="J115" s="48"/>
      <c r="K115" s="71" t="str">
        <f>B115&amp;" "&amp;D115&amp;IF(D115="varchar2","("&amp;E115&amp;")","")&amp;IF(F115="",""," "&amp;F115)&amp;IF(G115="",""," unique")&amp;IF(H115="",""," primary key")&amp;IF(I115="",""," default "&amp;I115)</f>
        <v>SENDTIME timestamp default systimestamp</v>
      </c>
      <c r="M115" s="71" t="s">
        <v>373</v>
      </c>
    </row>
    <row r="116" spans="1:14" x14ac:dyDescent="0.4">
      <c r="K116" s="71" t="s">
        <v>360</v>
      </c>
      <c r="M116" s="71" t="s">
        <v>359</v>
      </c>
    </row>
    <row r="117" spans="1:14" x14ac:dyDescent="0.4">
      <c r="A117" s="157" t="s">
        <v>189</v>
      </c>
      <c r="B117" s="158"/>
      <c r="C117" s="159" t="s">
        <v>297</v>
      </c>
      <c r="D117" s="160"/>
      <c r="E117" s="63" t="s">
        <v>286</v>
      </c>
      <c r="F117" s="159" t="s">
        <v>389</v>
      </c>
      <c r="G117" s="161"/>
      <c r="H117" s="161"/>
      <c r="I117" s="161"/>
      <c r="J117" s="160"/>
    </row>
    <row r="118" spans="1:14" x14ac:dyDescent="0.4">
      <c r="A118" s="63" t="s">
        <v>190</v>
      </c>
      <c r="B118" s="63" t="s">
        <v>287</v>
      </c>
      <c r="C118" s="63" t="s">
        <v>198</v>
      </c>
      <c r="D118" s="63" t="s">
        <v>199</v>
      </c>
      <c r="E118" s="63" t="s">
        <v>200</v>
      </c>
      <c r="F118" s="63" t="s">
        <v>288</v>
      </c>
      <c r="G118" s="63" t="s">
        <v>396</v>
      </c>
      <c r="H118" s="63" t="s">
        <v>201</v>
      </c>
      <c r="I118" s="63" t="s">
        <v>202</v>
      </c>
      <c r="J118" s="63" t="s">
        <v>203</v>
      </c>
      <c r="K118" s="71" t="str">
        <f>"create table "&amp;C117&amp;"("</f>
        <v>create table WARNING(</v>
      </c>
      <c r="M118" s="71" t="s">
        <v>354</v>
      </c>
    </row>
    <row r="119" spans="1:14" x14ac:dyDescent="0.4">
      <c r="A119" s="47">
        <v>1</v>
      </c>
      <c r="B119" s="46" t="s">
        <v>131</v>
      </c>
      <c r="C119" s="46" t="s">
        <v>375</v>
      </c>
      <c r="D119" s="46" t="s">
        <v>128</v>
      </c>
      <c r="E119" s="47"/>
      <c r="F119" s="47"/>
      <c r="G119" s="47"/>
      <c r="H119" s="47" t="s">
        <v>205</v>
      </c>
      <c r="I119" s="47"/>
      <c r="J119" s="48"/>
      <c r="K119" s="71" t="str">
        <f t="shared" ref="K119:K123" si="13">B119&amp;" "&amp;D119&amp;IF(D119="varchar2","("&amp;E119&amp;")","")&amp;IF(F119="",""," "&amp;F119)&amp;IF(G119="",""," unique")&amp;IF(H119="",""," primary key")&amp;IF(I119="",""," default "&amp;I119)&amp;","</f>
        <v>NUM number primary key,</v>
      </c>
      <c r="M119" s="71" t="s">
        <v>299</v>
      </c>
    </row>
    <row r="120" spans="1:14" x14ac:dyDescent="0.4">
      <c r="A120" s="47">
        <v>2</v>
      </c>
      <c r="B120" s="75" t="s">
        <v>153</v>
      </c>
      <c r="C120" s="75" t="s">
        <v>152</v>
      </c>
      <c r="D120" s="75" t="s">
        <v>135</v>
      </c>
      <c r="E120" s="76">
        <v>20</v>
      </c>
      <c r="F120" s="76" t="s">
        <v>139</v>
      </c>
      <c r="G120" s="76"/>
      <c r="H120" s="76"/>
      <c r="I120" s="76"/>
      <c r="J120" s="78" t="s">
        <v>387</v>
      </c>
      <c r="K120" s="71" t="str">
        <f t="shared" si="13"/>
        <v>NICKNAME varchar2(20) not null,</v>
      </c>
      <c r="M120" s="71" t="s">
        <v>303</v>
      </c>
      <c r="N120" s="71" t="str">
        <f>"constraint FK1 foreign key("&amp;B120&amp;") references "&amp;J120</f>
        <v>constraint FK1 foreign key(NICKNAME) references 신고한 게시글 작성자</v>
      </c>
    </row>
    <row r="121" spans="1:14" x14ac:dyDescent="0.4">
      <c r="A121" s="90">
        <v>3</v>
      </c>
      <c r="B121" s="78" t="s">
        <v>182</v>
      </c>
      <c r="C121" s="78" t="s">
        <v>181</v>
      </c>
      <c r="D121" s="78" t="s">
        <v>128</v>
      </c>
      <c r="E121" s="77"/>
      <c r="F121" s="77" t="s">
        <v>139</v>
      </c>
      <c r="G121" s="77"/>
      <c r="H121" s="77"/>
      <c r="I121" s="77"/>
      <c r="J121" s="78" t="s">
        <v>386</v>
      </c>
      <c r="K121" s="71" t="str">
        <f t="shared" si="13"/>
        <v>BOARDNUM number not null,</v>
      </c>
      <c r="M121" s="71" t="s">
        <v>326</v>
      </c>
      <c r="N121" s="71" t="str">
        <f>"constraint FK1 foreign key("&amp;B121&amp;") references "&amp;J121</f>
        <v>constraint FK1 foreign key(BOARDNUM) references 신고버튼 누른 게시글번호</v>
      </c>
    </row>
    <row r="122" spans="1:14" x14ac:dyDescent="0.4">
      <c r="A122" s="47">
        <v>4</v>
      </c>
      <c r="B122" s="48" t="s">
        <v>184</v>
      </c>
      <c r="C122" s="48" t="s">
        <v>183</v>
      </c>
      <c r="D122" s="48" t="s">
        <v>135</v>
      </c>
      <c r="E122" s="47">
        <v>30</v>
      </c>
      <c r="F122" s="47"/>
      <c r="G122" s="47"/>
      <c r="H122" s="47"/>
      <c r="I122" s="47"/>
      <c r="J122" s="48"/>
      <c r="K122" s="71" t="str">
        <f t="shared" si="13"/>
        <v>WARNTYPE varchar2(30),</v>
      </c>
      <c r="M122" s="71" t="s">
        <v>355</v>
      </c>
    </row>
    <row r="123" spans="1:14" x14ac:dyDescent="0.4">
      <c r="A123" s="47">
        <v>5</v>
      </c>
      <c r="B123" s="48" t="s">
        <v>186</v>
      </c>
      <c r="C123" s="48" t="s">
        <v>185</v>
      </c>
      <c r="D123" s="48" t="s">
        <v>135</v>
      </c>
      <c r="E123" s="47">
        <v>300</v>
      </c>
      <c r="F123" s="47"/>
      <c r="G123" s="47"/>
      <c r="H123" s="47"/>
      <c r="I123" s="47"/>
      <c r="J123" s="48"/>
      <c r="K123" s="71" t="str">
        <f t="shared" si="13"/>
        <v>WARNWHY varchar2(300),</v>
      </c>
      <c r="M123" s="71" t="s">
        <v>356</v>
      </c>
    </row>
    <row r="124" spans="1:14" x14ac:dyDescent="0.4">
      <c r="A124" s="47">
        <v>6</v>
      </c>
      <c r="B124" s="48" t="s">
        <v>188</v>
      </c>
      <c r="C124" s="48" t="s">
        <v>187</v>
      </c>
      <c r="D124" s="48" t="s">
        <v>156</v>
      </c>
      <c r="E124" s="47"/>
      <c r="F124" s="47"/>
      <c r="G124" s="47"/>
      <c r="H124" s="47"/>
      <c r="I124" s="47" t="s">
        <v>157</v>
      </c>
      <c r="J124" s="48"/>
      <c r="K124" s="71" t="str">
        <f>B124&amp;" "&amp;D124&amp;IF(D124="varchar2","("&amp;E124&amp;")","")&amp;IF(F124="",""," "&amp;F124)&amp;IF(G124="",""," unique")&amp;IF(H124="",""," primary key")&amp;IF(I124="",""," default "&amp;I124)</f>
        <v>WARNTIME date default sysdate</v>
      </c>
      <c r="M124" s="71" t="s">
        <v>357</v>
      </c>
    </row>
    <row r="125" spans="1:14" x14ac:dyDescent="0.4">
      <c r="K125" s="71" t="s">
        <v>360</v>
      </c>
      <c r="M125" s="71" t="s">
        <v>359</v>
      </c>
    </row>
  </sheetData>
  <mergeCells count="47">
    <mergeCell ref="A117:B117"/>
    <mergeCell ref="C117:D117"/>
    <mergeCell ref="F117:J117"/>
    <mergeCell ref="A101:B101"/>
    <mergeCell ref="C101:D101"/>
    <mergeCell ref="F101:J101"/>
    <mergeCell ref="A109:B109"/>
    <mergeCell ref="C109:D109"/>
    <mergeCell ref="F109:J109"/>
    <mergeCell ref="A86:B86"/>
    <mergeCell ref="C86:D86"/>
    <mergeCell ref="F86:J86"/>
    <mergeCell ref="A92:B92"/>
    <mergeCell ref="C92:D92"/>
    <mergeCell ref="F92:J92"/>
    <mergeCell ref="A68:B68"/>
    <mergeCell ref="C68:D68"/>
    <mergeCell ref="F68:J68"/>
    <mergeCell ref="A79:B79"/>
    <mergeCell ref="C79:D79"/>
    <mergeCell ref="F79:J79"/>
    <mergeCell ref="A53:B53"/>
    <mergeCell ref="C53:D53"/>
    <mergeCell ref="F53:J53"/>
    <mergeCell ref="A61:B61"/>
    <mergeCell ref="C61:D61"/>
    <mergeCell ref="F61:J61"/>
    <mergeCell ref="A30:B30"/>
    <mergeCell ref="C30:D30"/>
    <mergeCell ref="F30:J30"/>
    <mergeCell ref="A42:B42"/>
    <mergeCell ref="C42:D42"/>
    <mergeCell ref="F42:J42"/>
    <mergeCell ref="A4:B4"/>
    <mergeCell ref="C4:D4"/>
    <mergeCell ref="F4:J4"/>
    <mergeCell ref="A18:B18"/>
    <mergeCell ref="C18:D18"/>
    <mergeCell ref="F18:J18"/>
    <mergeCell ref="A1:B1"/>
    <mergeCell ref="A2:B2"/>
    <mergeCell ref="C2:E2"/>
    <mergeCell ref="F2:H2"/>
    <mergeCell ref="I2:J2"/>
    <mergeCell ref="F1:H1"/>
    <mergeCell ref="I1:J1"/>
    <mergeCell ref="C1:E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4FEB-F118-412B-B684-AE72712A523E}">
  <sheetPr>
    <tabColor rgb="FFFFFF00"/>
  </sheetPr>
  <dimension ref="A1:O135"/>
  <sheetViews>
    <sheetView zoomScale="70" zoomScaleNormal="70" workbookViewId="0">
      <pane ySplit="2" topLeftCell="A3" activePane="bottomLeft" state="frozen"/>
      <selection pane="bottomLeft" activeCell="D1" sqref="D1:F1"/>
    </sheetView>
  </sheetViews>
  <sheetFormatPr defaultColWidth="8.69921875" defaultRowHeight="15.6" x14ac:dyDescent="0.4"/>
  <cols>
    <col min="1" max="1" width="3" style="71" bestFit="1" customWidth="1"/>
    <col min="2" max="2" width="3.796875" style="72" bestFit="1" customWidth="1"/>
    <col min="3" max="3" width="12.8984375" style="71" bestFit="1" customWidth="1"/>
    <col min="4" max="4" width="35.69921875" style="71" customWidth="1"/>
    <col min="5" max="5" width="9.19921875" style="71" customWidth="1"/>
    <col min="6" max="6" width="6" style="72" customWidth="1"/>
    <col min="7" max="8" width="8.3984375" style="72" customWidth="1"/>
    <col min="9" max="9" width="3.09765625" style="72" bestFit="1" customWidth="1"/>
    <col min="10" max="10" width="11.69921875" style="72" bestFit="1" customWidth="1"/>
    <col min="11" max="11" width="34.09765625" style="72" customWidth="1"/>
    <col min="12" max="12" width="36.296875" style="71" bestFit="1" customWidth="1"/>
    <col min="13" max="13" width="8.69921875" style="71" customWidth="1"/>
    <col min="14" max="14" width="28.5" style="71" hidden="1" customWidth="1"/>
    <col min="15" max="17" width="0" style="71" hidden="1" customWidth="1"/>
    <col min="18" max="16384" width="8.69921875" style="71"/>
  </cols>
  <sheetData>
    <row r="1" spans="1:14" x14ac:dyDescent="0.4">
      <c r="B1" s="148" t="s">
        <v>16</v>
      </c>
      <c r="C1" s="148"/>
      <c r="D1" s="154" t="s">
        <v>28</v>
      </c>
      <c r="E1" s="155"/>
      <c r="F1" s="156"/>
      <c r="G1" s="148" t="s">
        <v>393</v>
      </c>
      <c r="H1" s="148"/>
      <c r="I1" s="148"/>
      <c r="J1" s="152" t="s">
        <v>394</v>
      </c>
      <c r="K1" s="153"/>
    </row>
    <row r="2" spans="1:14" x14ac:dyDescent="0.4">
      <c r="B2" s="148" t="s">
        <v>18</v>
      </c>
      <c r="C2" s="148"/>
      <c r="D2" s="149" t="s">
        <v>29</v>
      </c>
      <c r="E2" s="149"/>
      <c r="F2" s="149"/>
      <c r="G2" s="148" t="s">
        <v>17</v>
      </c>
      <c r="H2" s="148"/>
      <c r="I2" s="148"/>
      <c r="J2" s="150">
        <v>44474</v>
      </c>
      <c r="K2" s="151"/>
    </row>
    <row r="4" spans="1:14" x14ac:dyDescent="0.4">
      <c r="A4" s="71">
        <v>1</v>
      </c>
      <c r="B4" s="157" t="s">
        <v>189</v>
      </c>
      <c r="C4" s="158"/>
      <c r="D4" s="159" t="s">
        <v>397</v>
      </c>
      <c r="E4" s="160"/>
      <c r="F4" s="63" t="s">
        <v>286</v>
      </c>
      <c r="G4" s="159" t="s">
        <v>389</v>
      </c>
      <c r="H4" s="161"/>
      <c r="I4" s="161"/>
      <c r="J4" s="161"/>
      <c r="K4" s="160"/>
    </row>
    <row r="5" spans="1:14" x14ac:dyDescent="0.4">
      <c r="B5" s="63" t="s">
        <v>190</v>
      </c>
      <c r="C5" s="63" t="s">
        <v>287</v>
      </c>
      <c r="D5" s="63" t="s">
        <v>198</v>
      </c>
      <c r="E5" s="63" t="s">
        <v>199</v>
      </c>
      <c r="F5" s="63" t="s">
        <v>200</v>
      </c>
      <c r="G5" s="63" t="s">
        <v>288</v>
      </c>
      <c r="H5" s="63" t="s">
        <v>396</v>
      </c>
      <c r="I5" s="63" t="s">
        <v>201</v>
      </c>
      <c r="J5" s="63" t="s">
        <v>202</v>
      </c>
      <c r="K5" s="63" t="s">
        <v>203</v>
      </c>
      <c r="L5" s="71" t="str">
        <f>"create table "&amp;D4&amp;"("</f>
        <v>create table MEMBER(</v>
      </c>
      <c r="N5" s="71" t="s">
        <v>298</v>
      </c>
    </row>
    <row r="6" spans="1:14" x14ac:dyDescent="0.4">
      <c r="B6" s="47">
        <v>1</v>
      </c>
      <c r="C6" s="46" t="s">
        <v>131</v>
      </c>
      <c r="D6" s="46" t="str">
        <f>"번호 ("&amp;D4&amp;"_SEQ.nextval)"</f>
        <v>번호 (MEMBER_SEQ.nextval)</v>
      </c>
      <c r="E6" s="46" t="s">
        <v>128</v>
      </c>
      <c r="F6" s="47"/>
      <c r="G6" s="47"/>
      <c r="H6" s="47"/>
      <c r="I6" s="47" t="s">
        <v>205</v>
      </c>
      <c r="J6" s="47"/>
      <c r="K6" s="100"/>
      <c r="L6" s="71" t="str">
        <f>C6&amp;" "&amp;E6&amp;IF(E6="varchar2","("&amp;F6&amp;")","")&amp;IF(G6="",""," "&amp;G6)&amp;IF(H6="",""," unique")&amp;IF(I6="",""," primary key")&amp;IF(J6="",""," default "&amp;J6)&amp;","</f>
        <v>NUM number primary key,</v>
      </c>
      <c r="N6" s="71" t="s">
        <v>299</v>
      </c>
    </row>
    <row r="7" spans="1:14" x14ac:dyDescent="0.4">
      <c r="B7" s="47">
        <v>2</v>
      </c>
      <c r="C7" s="48" t="s">
        <v>406</v>
      </c>
      <c r="D7" s="48" t="s">
        <v>206</v>
      </c>
      <c r="E7" s="48" t="s">
        <v>135</v>
      </c>
      <c r="F7" s="47">
        <v>50</v>
      </c>
      <c r="G7" s="47" t="s">
        <v>139</v>
      </c>
      <c r="H7" s="47" t="s">
        <v>396</v>
      </c>
      <c r="I7" s="47"/>
      <c r="J7" s="47"/>
      <c r="K7" s="100"/>
      <c r="L7" s="71" t="str">
        <f t="shared" ref="L7:L11" si="0">C7&amp;" "&amp;E7&amp;IF(E7="varchar2","("&amp;F7&amp;")","")&amp;IF(G7="",""," "&amp;G7)&amp;IF(H7="",""," unique")&amp;IF(I7="",""," primary key")&amp;IF(J7="",""," default "&amp;J7)&amp;","</f>
        <v>EMAIL varchar2(50) not null unique,</v>
      </c>
      <c r="N7" s="71" t="s">
        <v>300</v>
      </c>
    </row>
    <row r="8" spans="1:14" x14ac:dyDescent="0.4">
      <c r="B8" s="47">
        <v>3</v>
      </c>
      <c r="C8" s="48" t="s">
        <v>192</v>
      </c>
      <c r="D8" s="48" t="s">
        <v>279</v>
      </c>
      <c r="E8" s="48" t="s">
        <v>135</v>
      </c>
      <c r="F8" s="47">
        <v>50</v>
      </c>
      <c r="G8" s="47" t="s">
        <v>139</v>
      </c>
      <c r="H8" s="47"/>
      <c r="I8" s="47"/>
      <c r="J8" s="47"/>
      <c r="K8" s="100" t="s">
        <v>280</v>
      </c>
      <c r="L8" s="71" t="str">
        <f t="shared" si="0"/>
        <v>PASSWORD varchar2(50) not null,</v>
      </c>
      <c r="N8" s="71" t="s">
        <v>301</v>
      </c>
    </row>
    <row r="9" spans="1:14" x14ac:dyDescent="0.4">
      <c r="B9" s="47">
        <v>4</v>
      </c>
      <c r="C9" s="48" t="s">
        <v>193</v>
      </c>
      <c r="D9" s="48" t="s">
        <v>281</v>
      </c>
      <c r="E9" s="48" t="s">
        <v>135</v>
      </c>
      <c r="F9" s="47">
        <v>20</v>
      </c>
      <c r="G9" s="47" t="s">
        <v>139</v>
      </c>
      <c r="H9" s="47"/>
      <c r="I9" s="47"/>
      <c r="J9" s="47"/>
      <c r="K9" s="100"/>
      <c r="L9" s="71" t="str">
        <f t="shared" si="0"/>
        <v>NAME varchar2(20) not null,</v>
      </c>
      <c r="N9" s="71" t="s">
        <v>302</v>
      </c>
    </row>
    <row r="10" spans="1:14" x14ac:dyDescent="0.4">
      <c r="B10" s="47">
        <v>5</v>
      </c>
      <c r="C10" s="48" t="s">
        <v>153</v>
      </c>
      <c r="D10" s="48" t="s">
        <v>209</v>
      </c>
      <c r="E10" s="48" t="s">
        <v>135</v>
      </c>
      <c r="F10" s="47">
        <v>20</v>
      </c>
      <c r="G10" s="47" t="s">
        <v>139</v>
      </c>
      <c r="H10" s="47" t="s">
        <v>396</v>
      </c>
      <c r="I10" s="47"/>
      <c r="J10" s="47"/>
      <c r="K10" s="100"/>
      <c r="L10" s="71" t="str">
        <f t="shared" si="0"/>
        <v>NICKNAME varchar2(20) not null unique,</v>
      </c>
      <c r="N10" s="71" t="s">
        <v>303</v>
      </c>
    </row>
    <row r="11" spans="1:14" x14ac:dyDescent="0.4">
      <c r="B11" s="47">
        <v>6</v>
      </c>
      <c r="C11" s="48" t="s">
        <v>164</v>
      </c>
      <c r="D11" s="48" t="s">
        <v>163</v>
      </c>
      <c r="E11" s="48" t="s">
        <v>128</v>
      </c>
      <c r="F11" s="47"/>
      <c r="G11" s="47"/>
      <c r="H11" s="47"/>
      <c r="I11" s="47"/>
      <c r="J11" s="47">
        <v>0</v>
      </c>
      <c r="K11" s="100" t="s">
        <v>285</v>
      </c>
      <c r="L11" s="71" t="str">
        <f t="shared" si="0"/>
        <v>WARNCOUNT number default 0,</v>
      </c>
      <c r="N11" s="71" t="s">
        <v>308</v>
      </c>
    </row>
    <row r="12" spans="1:14" ht="17.399999999999999" x14ac:dyDescent="0.4">
      <c r="B12" s="47">
        <v>7</v>
      </c>
      <c r="C12" s="111" t="s">
        <v>224</v>
      </c>
      <c r="D12" s="111" t="s">
        <v>399</v>
      </c>
      <c r="E12" s="111" t="s">
        <v>156</v>
      </c>
      <c r="F12" s="112"/>
      <c r="G12" s="112"/>
      <c r="H12" s="112"/>
      <c r="I12" s="112"/>
      <c r="J12" s="113"/>
      <c r="K12" s="111" t="s">
        <v>398</v>
      </c>
      <c r="L12" s="71" t="str">
        <f>C12&amp;" "&amp;E12&amp;IF(E12="varchar2","("&amp;F12&amp;")","")&amp;IF(G12="",""," "&amp;G12)&amp;IF(H12="",""," unique")&amp;IF(I12="",""," primary key")&amp;IF(J12="",""," default "&amp;J12)</f>
        <v>OUTDATE date</v>
      </c>
      <c r="N12" s="71" t="s">
        <v>358</v>
      </c>
    </row>
    <row r="13" spans="1:14" x14ac:dyDescent="0.4">
      <c r="L13" s="71" t="s">
        <v>360</v>
      </c>
      <c r="N13" s="71" t="s">
        <v>359</v>
      </c>
    </row>
    <row r="14" spans="1:14" x14ac:dyDescent="0.4">
      <c r="A14" s="71">
        <v>2</v>
      </c>
      <c r="B14" s="157" t="s">
        <v>189</v>
      </c>
      <c r="C14" s="158"/>
      <c r="D14" s="159" t="s">
        <v>400</v>
      </c>
      <c r="E14" s="160"/>
      <c r="F14" s="63" t="s">
        <v>286</v>
      </c>
      <c r="G14" s="159" t="s">
        <v>389</v>
      </c>
      <c r="H14" s="161"/>
      <c r="I14" s="161"/>
      <c r="J14" s="161"/>
      <c r="K14" s="160"/>
    </row>
    <row r="15" spans="1:14" x14ac:dyDescent="0.4">
      <c r="B15" s="63" t="s">
        <v>190</v>
      </c>
      <c r="C15" s="63" t="s">
        <v>287</v>
      </c>
      <c r="D15" s="63" t="s">
        <v>198</v>
      </c>
      <c r="E15" s="63" t="s">
        <v>199</v>
      </c>
      <c r="F15" s="63" t="s">
        <v>200</v>
      </c>
      <c r="G15" s="63" t="s">
        <v>288</v>
      </c>
      <c r="H15" s="63" t="s">
        <v>396</v>
      </c>
      <c r="I15" s="63" t="s">
        <v>201</v>
      </c>
      <c r="J15" s="63" t="s">
        <v>202</v>
      </c>
      <c r="K15" s="63" t="s">
        <v>203</v>
      </c>
      <c r="L15" s="71" t="str">
        <f>"create table "&amp;D14&amp;"("</f>
        <v>create table MEMBER_PLUS(</v>
      </c>
      <c r="N15" s="71" t="s">
        <v>309</v>
      </c>
    </row>
    <row r="16" spans="1:14" x14ac:dyDescent="0.4">
      <c r="B16" s="47">
        <v>1</v>
      </c>
      <c r="C16" s="46" t="s">
        <v>131</v>
      </c>
      <c r="D16" s="46" t="str">
        <f>"번호 ("&amp;D14&amp;"_SEQ.nextval)"</f>
        <v>번호 (MEMBER_PLUS_SEQ.nextval)</v>
      </c>
      <c r="E16" s="46" t="s">
        <v>128</v>
      </c>
      <c r="F16" s="47"/>
      <c r="G16" s="47"/>
      <c r="H16" s="47"/>
      <c r="I16" s="47" t="s">
        <v>205</v>
      </c>
      <c r="J16" s="47"/>
      <c r="K16" s="48"/>
      <c r="L16" s="71" t="str">
        <f t="shared" ref="L16:L19" si="1">C16&amp;" "&amp;E16&amp;IF(E16="varchar2","("&amp;F16&amp;")","")&amp;IF(G16="",""," "&amp;G16)&amp;IF(H16="",""," unique")&amp;IF(I16="",""," primary key")&amp;IF(J16="",""," default "&amp;J16)&amp;","</f>
        <v>NUM number primary key,</v>
      </c>
      <c r="N16" s="71" t="s">
        <v>299</v>
      </c>
    </row>
    <row r="17" spans="1:15" x14ac:dyDescent="0.4">
      <c r="B17" s="47">
        <v>2</v>
      </c>
      <c r="C17" s="65" t="s">
        <v>54</v>
      </c>
      <c r="D17" s="65" t="s">
        <v>209</v>
      </c>
      <c r="E17" s="65" t="s">
        <v>135</v>
      </c>
      <c r="F17" s="66">
        <v>20</v>
      </c>
      <c r="G17" s="66" t="s">
        <v>139</v>
      </c>
      <c r="H17" s="47" t="s">
        <v>396</v>
      </c>
      <c r="I17" s="66"/>
      <c r="J17" s="66"/>
      <c r="K17" s="67" t="s">
        <v>402</v>
      </c>
      <c r="L17" s="71" t="str">
        <f t="shared" si="1"/>
        <v>NICKNAME varchar2(20) not null unique,</v>
      </c>
      <c r="N17" s="71" t="s">
        <v>310</v>
      </c>
      <c r="O17" s="71" t="str">
        <f>"constraint FK1 foreign key("&amp;C17&amp;") references "&amp;K17</f>
        <v>constraint FK1 foreign key(NICKNAME) references MEMBER(NICKNAME)</v>
      </c>
    </row>
    <row r="18" spans="1:15" x14ac:dyDescent="0.4">
      <c r="B18" s="47">
        <v>3</v>
      </c>
      <c r="C18" s="48" t="s">
        <v>217</v>
      </c>
      <c r="D18" s="48" t="s">
        <v>218</v>
      </c>
      <c r="E18" s="48" t="s">
        <v>135</v>
      </c>
      <c r="F18" s="47">
        <v>10</v>
      </c>
      <c r="G18" s="47"/>
      <c r="H18" s="47"/>
      <c r="I18" s="47"/>
      <c r="J18" s="47"/>
      <c r="K18" s="48" t="s">
        <v>219</v>
      </c>
      <c r="L18" s="71" t="str">
        <f t="shared" si="1"/>
        <v>GENDER varchar2(10),</v>
      </c>
      <c r="N18" s="71" t="s">
        <v>314</v>
      </c>
    </row>
    <row r="19" spans="1:15" x14ac:dyDescent="0.4">
      <c r="B19" s="47">
        <v>4</v>
      </c>
      <c r="C19" s="48" t="s">
        <v>220</v>
      </c>
      <c r="D19" s="48" t="s">
        <v>221</v>
      </c>
      <c r="E19" s="48" t="s">
        <v>156</v>
      </c>
      <c r="F19" s="47"/>
      <c r="G19" s="47"/>
      <c r="H19" s="47"/>
      <c r="I19" s="47"/>
      <c r="J19" s="47" t="s">
        <v>157</v>
      </c>
      <c r="K19" s="48" t="s">
        <v>289</v>
      </c>
      <c r="L19" s="71" t="str">
        <f t="shared" si="1"/>
        <v>INDATE date default sysdate,</v>
      </c>
      <c r="N19" s="71" t="s">
        <v>315</v>
      </c>
    </row>
    <row r="20" spans="1:15" ht="46.8" x14ac:dyDescent="0.4">
      <c r="B20" s="47">
        <v>5</v>
      </c>
      <c r="C20" s="48" t="s">
        <v>222</v>
      </c>
      <c r="D20" s="48" t="s">
        <v>223</v>
      </c>
      <c r="E20" s="48" t="s">
        <v>156</v>
      </c>
      <c r="F20" s="47"/>
      <c r="G20" s="47"/>
      <c r="H20" s="47"/>
      <c r="I20" s="47"/>
      <c r="J20" s="47"/>
      <c r="K20" s="48" t="s">
        <v>290</v>
      </c>
      <c r="L20" s="71" t="str">
        <f>C20&amp;" "&amp;E20&amp;IF(E20="varchar2","("&amp;F20&amp;")","")&amp;IF(G20="",""," "&amp;G20)&amp;IF(H20="",""," unique")&amp;IF(I20="",""," primary key")&amp;IF(J20="",""," default "&amp;J20)</f>
        <v>STOREDATE date</v>
      </c>
      <c r="N20" s="71" t="s">
        <v>316</v>
      </c>
    </row>
    <row r="21" spans="1:15" x14ac:dyDescent="0.4">
      <c r="L21" s="71" t="s">
        <v>360</v>
      </c>
      <c r="N21" s="71" t="s">
        <v>359</v>
      </c>
    </row>
    <row r="22" spans="1:15" x14ac:dyDescent="0.4">
      <c r="A22" s="71">
        <v>3</v>
      </c>
      <c r="B22" s="157" t="s">
        <v>189</v>
      </c>
      <c r="C22" s="158"/>
      <c r="D22" s="159" t="s">
        <v>403</v>
      </c>
      <c r="E22" s="160"/>
      <c r="F22" s="63" t="s">
        <v>286</v>
      </c>
      <c r="G22" s="159" t="s">
        <v>389</v>
      </c>
      <c r="H22" s="161"/>
      <c r="I22" s="161"/>
      <c r="J22" s="161"/>
      <c r="K22" s="160"/>
    </row>
    <row r="23" spans="1:15" x14ac:dyDescent="0.4">
      <c r="B23" s="63" t="s">
        <v>190</v>
      </c>
      <c r="C23" s="63" t="s">
        <v>287</v>
      </c>
      <c r="D23" s="63" t="s">
        <v>198</v>
      </c>
      <c r="E23" s="63" t="s">
        <v>199</v>
      </c>
      <c r="F23" s="63" t="s">
        <v>200</v>
      </c>
      <c r="G23" s="63" t="s">
        <v>288</v>
      </c>
      <c r="H23" s="63" t="s">
        <v>396</v>
      </c>
      <c r="I23" s="63" t="s">
        <v>201</v>
      </c>
      <c r="J23" s="63" t="s">
        <v>202</v>
      </c>
      <c r="K23" s="63" t="s">
        <v>203</v>
      </c>
      <c r="L23" s="71" t="str">
        <f>"create table "&amp;D22&amp;"("</f>
        <v>create table MEMBER_ADDR(</v>
      </c>
      <c r="N23" s="71" t="s">
        <v>309</v>
      </c>
    </row>
    <row r="24" spans="1:15" x14ac:dyDescent="0.4">
      <c r="B24" s="47">
        <v>1</v>
      </c>
      <c r="C24" s="46" t="s">
        <v>131</v>
      </c>
      <c r="D24" s="46" t="str">
        <f>"번호 ("&amp;D22&amp;"_SEQ.nextval)"</f>
        <v>번호 (MEMBER_ADDR_SEQ.nextval)</v>
      </c>
      <c r="E24" s="46" t="s">
        <v>128</v>
      </c>
      <c r="F24" s="47"/>
      <c r="G24" s="47"/>
      <c r="H24" s="47"/>
      <c r="I24" s="47" t="s">
        <v>205</v>
      </c>
      <c r="J24" s="47"/>
      <c r="K24" s="48"/>
      <c r="L24" s="71" t="str">
        <f t="shared" ref="L24:L30" si="2">C24&amp;" "&amp;E24&amp;IF(E24="varchar2","("&amp;F24&amp;")","")&amp;IF(G24="",""," "&amp;G24)&amp;IF(H24="",""," unique")&amp;IF(I24="",""," primary key")&amp;IF(J24="",""," default "&amp;J24)&amp;","</f>
        <v>NUM number primary key,</v>
      </c>
      <c r="N24" s="71" t="s">
        <v>299</v>
      </c>
    </row>
    <row r="25" spans="1:15" x14ac:dyDescent="0.4">
      <c r="B25" s="47">
        <v>2</v>
      </c>
      <c r="C25" s="65" t="s">
        <v>54</v>
      </c>
      <c r="D25" s="65" t="s">
        <v>209</v>
      </c>
      <c r="E25" s="65" t="s">
        <v>135</v>
      </c>
      <c r="F25" s="66">
        <v>20</v>
      </c>
      <c r="G25" s="66" t="s">
        <v>139</v>
      </c>
      <c r="H25" s="47" t="s">
        <v>396</v>
      </c>
      <c r="I25" s="66"/>
      <c r="J25" s="66"/>
      <c r="K25" s="67" t="s">
        <v>401</v>
      </c>
      <c r="L25" s="71" t="str">
        <f t="shared" si="2"/>
        <v>NICKNAME varchar2(20) not null unique,</v>
      </c>
      <c r="N25" s="71" t="s">
        <v>310</v>
      </c>
      <c r="O25" s="71" t="str">
        <f>"constraint FK1 foreign key("&amp;C25&amp;") references "&amp;K25</f>
        <v>constraint FK1 foreign key(NICKNAME) references MEMBER(NICKNAME)</v>
      </c>
    </row>
    <row r="26" spans="1:15" x14ac:dyDescent="0.4">
      <c r="B26" s="47">
        <v>3</v>
      </c>
      <c r="C26" s="48" t="s">
        <v>194</v>
      </c>
      <c r="D26" s="48" t="s">
        <v>282</v>
      </c>
      <c r="E26" s="48" t="s">
        <v>135</v>
      </c>
      <c r="F26" s="47">
        <v>10</v>
      </c>
      <c r="G26" s="47"/>
      <c r="H26" s="47"/>
      <c r="I26" s="47"/>
      <c r="J26" s="47"/>
      <c r="K26" s="100" t="s">
        <v>404</v>
      </c>
      <c r="L26" s="71" t="str">
        <f>C26&amp;" "&amp;E26&amp;IF(E26="varchar2","("&amp;F26&amp;")","")&amp;IF(G26="",""," "&amp;G26)&amp;IF(H26="",""," unique")&amp;IF(I26="",""," primary key")&amp;IF(J26="",""," default "&amp;J26)&amp;","</f>
        <v>PHONE1 varchar2(10),</v>
      </c>
      <c r="N26" s="71" t="s">
        <v>304</v>
      </c>
    </row>
    <row r="27" spans="1:15" x14ac:dyDescent="0.4">
      <c r="B27" s="47">
        <v>4</v>
      </c>
      <c r="C27" s="48" t="s">
        <v>21</v>
      </c>
      <c r="D27" s="48" t="s">
        <v>14</v>
      </c>
      <c r="E27" s="48" t="s">
        <v>135</v>
      </c>
      <c r="F27" s="47">
        <v>20</v>
      </c>
      <c r="G27" s="47"/>
      <c r="H27" s="47"/>
      <c r="I27" s="47"/>
      <c r="J27" s="47"/>
      <c r="K27" s="100" t="s">
        <v>405</v>
      </c>
      <c r="L27" s="71" t="str">
        <f>C27&amp;" "&amp;E27&amp;IF(E27="varchar2","("&amp;F27&amp;")","")&amp;IF(G27="",""," "&amp;G27)&amp;IF(H27="",""," unique")&amp;IF(I27="",""," primary key")&amp;IF(J27="",""," default "&amp;J27)&amp;","</f>
        <v>PHONE2 varchar2(20),</v>
      </c>
      <c r="N27" s="71" t="s">
        <v>305</v>
      </c>
    </row>
    <row r="28" spans="1:15" x14ac:dyDescent="0.4">
      <c r="B28" s="47">
        <v>5</v>
      </c>
      <c r="C28" s="48" t="s">
        <v>211</v>
      </c>
      <c r="D28" s="48" t="s">
        <v>212</v>
      </c>
      <c r="E28" s="48" t="s">
        <v>135</v>
      </c>
      <c r="F28" s="47">
        <v>10</v>
      </c>
      <c r="G28" s="47"/>
      <c r="H28" s="47"/>
      <c r="I28" s="47"/>
      <c r="J28" s="47"/>
      <c r="K28" s="48"/>
      <c r="L28" s="71" t="str">
        <f t="shared" si="2"/>
        <v>ADDRNUM varchar2(10),</v>
      </c>
      <c r="N28" s="71" t="s">
        <v>311</v>
      </c>
    </row>
    <row r="29" spans="1:15" x14ac:dyDescent="0.4">
      <c r="B29" s="47">
        <v>6</v>
      </c>
      <c r="C29" s="48" t="s">
        <v>213</v>
      </c>
      <c r="D29" s="48" t="s">
        <v>214</v>
      </c>
      <c r="E29" s="48" t="s">
        <v>135</v>
      </c>
      <c r="F29" s="47">
        <v>100</v>
      </c>
      <c r="G29" s="47"/>
      <c r="H29" s="47"/>
      <c r="I29" s="47"/>
      <c r="J29" s="47"/>
      <c r="K29" s="48"/>
      <c r="L29" s="71" t="str">
        <f t="shared" si="2"/>
        <v>ADDR varchar2(100),</v>
      </c>
      <c r="N29" s="71" t="s">
        <v>312</v>
      </c>
    </row>
    <row r="30" spans="1:15" x14ac:dyDescent="0.4">
      <c r="B30" s="47">
        <v>7</v>
      </c>
      <c r="C30" s="48" t="s">
        <v>215</v>
      </c>
      <c r="D30" s="48" t="s">
        <v>216</v>
      </c>
      <c r="E30" s="48" t="s">
        <v>135</v>
      </c>
      <c r="F30" s="47">
        <v>100</v>
      </c>
      <c r="G30" s="47"/>
      <c r="H30" s="47"/>
      <c r="I30" s="47"/>
      <c r="J30" s="47"/>
      <c r="K30" s="48"/>
      <c r="L30" s="71" t="str">
        <f t="shared" si="2"/>
        <v>ADDRSUB varchar2(100),</v>
      </c>
      <c r="N30" s="71" t="s">
        <v>313</v>
      </c>
    </row>
    <row r="31" spans="1:15" x14ac:dyDescent="0.4">
      <c r="B31" s="47">
        <v>8</v>
      </c>
      <c r="C31" s="48" t="s">
        <v>196</v>
      </c>
      <c r="D31" s="48" t="s">
        <v>151</v>
      </c>
      <c r="E31" s="48" t="s">
        <v>128</v>
      </c>
      <c r="F31" s="47"/>
      <c r="G31" s="47"/>
      <c r="H31" s="47"/>
      <c r="I31" s="47"/>
      <c r="J31" s="47">
        <v>0</v>
      </c>
      <c r="K31" s="100" t="s">
        <v>284</v>
      </c>
      <c r="L31" s="71" t="str">
        <f>C31&amp;" "&amp;E31&amp;IF(E31="varchar2","("&amp;F31&amp;")","")&amp;IF(G31="",""," "&amp;G31)&amp;IF(H31="",""," unique")&amp;IF(I31="",""," primary key")&amp;IF(J31="",""," default "&amp;J31)</f>
        <v>POINT number default 0</v>
      </c>
      <c r="N31" s="71" t="s">
        <v>308</v>
      </c>
    </row>
    <row r="32" spans="1:15" x14ac:dyDescent="0.4">
      <c r="L32" s="71" t="s">
        <v>360</v>
      </c>
      <c r="N32" s="71" t="s">
        <v>359</v>
      </c>
    </row>
    <row r="33" spans="1:15" x14ac:dyDescent="0.4">
      <c r="A33" s="71">
        <v>4</v>
      </c>
      <c r="B33" s="157" t="s">
        <v>189</v>
      </c>
      <c r="C33" s="158"/>
      <c r="D33" s="159" t="s">
        <v>196</v>
      </c>
      <c r="E33" s="160"/>
      <c r="F33" s="63" t="s">
        <v>286</v>
      </c>
      <c r="G33" s="159" t="s">
        <v>389</v>
      </c>
      <c r="H33" s="161"/>
      <c r="I33" s="161"/>
      <c r="J33" s="161"/>
      <c r="K33" s="160"/>
    </row>
    <row r="34" spans="1:15" x14ac:dyDescent="0.4">
      <c r="B34" s="63" t="s">
        <v>190</v>
      </c>
      <c r="C34" s="63" t="s">
        <v>287</v>
      </c>
      <c r="D34" s="63" t="s">
        <v>198</v>
      </c>
      <c r="E34" s="63" t="s">
        <v>199</v>
      </c>
      <c r="F34" s="63" t="s">
        <v>200</v>
      </c>
      <c r="G34" s="63" t="s">
        <v>288</v>
      </c>
      <c r="H34" s="63" t="s">
        <v>396</v>
      </c>
      <c r="I34" s="63" t="s">
        <v>201</v>
      </c>
      <c r="J34" s="63" t="s">
        <v>202</v>
      </c>
      <c r="K34" s="63" t="s">
        <v>203</v>
      </c>
      <c r="L34" s="71" t="str">
        <f>"create table "&amp;D33&amp;"("</f>
        <v>create table POINT(</v>
      </c>
      <c r="N34" s="71" t="s">
        <v>346</v>
      </c>
    </row>
    <row r="35" spans="1:15" x14ac:dyDescent="0.4">
      <c r="B35" s="47">
        <v>1</v>
      </c>
      <c r="C35" s="46" t="s">
        <v>131</v>
      </c>
      <c r="D35" s="46" t="str">
        <f>"번호 ("&amp;D33&amp;"_SEQ.nextval)"</f>
        <v>번호 (POINT_SEQ.nextval)</v>
      </c>
      <c r="E35" s="46" t="s">
        <v>128</v>
      </c>
      <c r="F35" s="47"/>
      <c r="G35" s="47"/>
      <c r="H35" s="47"/>
      <c r="I35" s="47" t="s">
        <v>205</v>
      </c>
      <c r="J35" s="47"/>
      <c r="K35" s="48"/>
      <c r="L35" s="71" t="str">
        <f t="shared" ref="L35:L38" si="3">C35&amp;" "&amp;E35&amp;IF(E35="varchar2","("&amp;F35&amp;")","")&amp;IF(G35="",""," "&amp;G35)&amp;IF(H35="",""," unique")&amp;IF(I35="",""," primary key")&amp;IF(J35="",""," default "&amp;J35)&amp;","</f>
        <v>NUM number primary key,</v>
      </c>
      <c r="N35" s="71" t="s">
        <v>299</v>
      </c>
    </row>
    <row r="36" spans="1:15" x14ac:dyDescent="0.4">
      <c r="B36" s="47">
        <v>2</v>
      </c>
      <c r="C36" s="75" t="s">
        <v>153</v>
      </c>
      <c r="D36" s="75" t="s">
        <v>152</v>
      </c>
      <c r="E36" s="75" t="s">
        <v>135</v>
      </c>
      <c r="F36" s="76">
        <v>20</v>
      </c>
      <c r="G36" s="76" t="s">
        <v>139</v>
      </c>
      <c r="H36" s="76"/>
      <c r="I36" s="76"/>
      <c r="J36" s="76"/>
      <c r="K36" s="75" t="s">
        <v>388</v>
      </c>
      <c r="L36" s="71" t="str">
        <f t="shared" si="3"/>
        <v>NICKNAME varchar2(20) not null,</v>
      </c>
      <c r="N36" s="71" t="s">
        <v>303</v>
      </c>
      <c r="O36" s="71" t="str">
        <f>"constraint FK1 foreign key("&amp;C36&amp;") references "&amp;K36</f>
        <v>constraint FK1 foreign key(NICKNAME) references 현재 로그인된 사용자</v>
      </c>
    </row>
    <row r="37" spans="1:15" x14ac:dyDescent="0.4">
      <c r="B37" s="47">
        <v>3</v>
      </c>
      <c r="C37" s="48" t="s">
        <v>273</v>
      </c>
      <c r="D37" s="48" t="s">
        <v>154</v>
      </c>
      <c r="E37" s="48" t="s">
        <v>156</v>
      </c>
      <c r="F37" s="47"/>
      <c r="G37" s="47"/>
      <c r="H37" s="47"/>
      <c r="I37" s="47"/>
      <c r="J37" s="47" t="s">
        <v>157</v>
      </c>
      <c r="K37" s="48"/>
      <c r="L37" s="71" t="str">
        <f t="shared" si="3"/>
        <v>CHANGEDATE date default sysdate,</v>
      </c>
      <c r="N37" s="71" t="s">
        <v>347</v>
      </c>
    </row>
    <row r="38" spans="1:15" x14ac:dyDescent="0.4">
      <c r="B38" s="47">
        <v>4</v>
      </c>
      <c r="C38" s="48" t="s">
        <v>274</v>
      </c>
      <c r="D38" s="48" t="s">
        <v>158</v>
      </c>
      <c r="E38" s="48" t="s">
        <v>128</v>
      </c>
      <c r="F38" s="47"/>
      <c r="G38" s="47" t="s">
        <v>139</v>
      </c>
      <c r="H38" s="47"/>
      <c r="I38" s="47"/>
      <c r="J38" s="47"/>
      <c r="K38" s="48" t="s">
        <v>160</v>
      </c>
      <c r="L38" s="71" t="str">
        <f t="shared" si="3"/>
        <v>CHANGEPOINT number not null,</v>
      </c>
      <c r="N38" s="71" t="s">
        <v>348</v>
      </c>
    </row>
    <row r="39" spans="1:15" x14ac:dyDescent="0.4">
      <c r="B39" s="47">
        <v>5</v>
      </c>
      <c r="C39" s="48" t="s">
        <v>275</v>
      </c>
      <c r="D39" s="48" t="s">
        <v>161</v>
      </c>
      <c r="E39" s="48" t="s">
        <v>135</v>
      </c>
      <c r="F39" s="47">
        <v>20</v>
      </c>
      <c r="G39" s="47" t="s">
        <v>139</v>
      </c>
      <c r="H39" s="47"/>
      <c r="I39" s="47"/>
      <c r="J39" s="47"/>
      <c r="K39" s="48"/>
      <c r="L39" s="71" t="str">
        <f>C39&amp;" "&amp;E39&amp;IF(E39="varchar2","("&amp;F39&amp;")","")&amp;IF(G39="",""," "&amp;G39)&amp;IF(H39="",""," unique")&amp;IF(I39="",""," primary key")&amp;IF(J39="",""," default "&amp;J39)</f>
        <v>CHANGEWHY varchar2(20) not null</v>
      </c>
      <c r="N39" s="71" t="s">
        <v>349</v>
      </c>
    </row>
    <row r="40" spans="1:15" x14ac:dyDescent="0.4">
      <c r="L40" s="71" t="s">
        <v>360</v>
      </c>
      <c r="N40" s="71" t="s">
        <v>359</v>
      </c>
    </row>
    <row r="41" spans="1:15" x14ac:dyDescent="0.4">
      <c r="A41" s="71">
        <v>5</v>
      </c>
      <c r="B41" s="157" t="s">
        <v>189</v>
      </c>
      <c r="C41" s="158"/>
      <c r="D41" s="159" t="s">
        <v>226</v>
      </c>
      <c r="E41" s="160"/>
      <c r="F41" s="63" t="s">
        <v>286</v>
      </c>
      <c r="G41" s="159" t="s">
        <v>389</v>
      </c>
      <c r="H41" s="161"/>
      <c r="I41" s="161"/>
      <c r="J41" s="161"/>
      <c r="K41" s="160"/>
    </row>
    <row r="42" spans="1:15" x14ac:dyDescent="0.4">
      <c r="B42" s="63" t="s">
        <v>190</v>
      </c>
      <c r="C42" s="63" t="s">
        <v>287</v>
      </c>
      <c r="D42" s="63" t="s">
        <v>198</v>
      </c>
      <c r="E42" s="63" t="s">
        <v>199</v>
      </c>
      <c r="F42" s="63" t="s">
        <v>200</v>
      </c>
      <c r="G42" s="63" t="s">
        <v>288</v>
      </c>
      <c r="H42" s="63" t="s">
        <v>396</v>
      </c>
      <c r="I42" s="63" t="s">
        <v>201</v>
      </c>
      <c r="J42" s="63" t="s">
        <v>202</v>
      </c>
      <c r="K42" s="63" t="s">
        <v>203</v>
      </c>
      <c r="L42" s="71" t="str">
        <f>"create table "&amp;D41&amp;"("</f>
        <v>create table BOARD(</v>
      </c>
      <c r="N42" s="71" t="s">
        <v>317</v>
      </c>
    </row>
    <row r="43" spans="1:15" x14ac:dyDescent="0.4">
      <c r="B43" s="47">
        <v>1</v>
      </c>
      <c r="C43" s="46" t="s">
        <v>131</v>
      </c>
      <c r="D43" s="46" t="str">
        <f>"번호 ("&amp;D41&amp;"_SEQ.nextval)"</f>
        <v>번호 (BOARD_SEQ.nextval)</v>
      </c>
      <c r="E43" s="46" t="s">
        <v>128</v>
      </c>
      <c r="F43" s="47"/>
      <c r="G43" s="47"/>
      <c r="H43" s="47"/>
      <c r="I43" s="47" t="s">
        <v>205</v>
      </c>
      <c r="J43" s="47"/>
      <c r="K43" s="48"/>
      <c r="L43" s="71" t="str">
        <f t="shared" ref="L43:L50" si="4">C43&amp;" "&amp;E43&amp;IF(E43="varchar2","("&amp;F43&amp;")","")&amp;IF(G43="",""," "&amp;G43)&amp;IF(H43="",""," unique")&amp;IF(I43="",""," primary key")&amp;IF(J43="",""," default "&amp;J43)&amp;","</f>
        <v>NUM number primary key,</v>
      </c>
      <c r="N43" s="71" t="s">
        <v>299</v>
      </c>
    </row>
    <row r="44" spans="1:15" x14ac:dyDescent="0.4">
      <c r="B44" s="47">
        <v>2</v>
      </c>
      <c r="C44" s="48" t="s">
        <v>228</v>
      </c>
      <c r="D44" s="48" t="s">
        <v>229</v>
      </c>
      <c r="E44" s="48" t="s">
        <v>135</v>
      </c>
      <c r="F44" s="47">
        <v>20</v>
      </c>
      <c r="G44" s="47" t="s">
        <v>139</v>
      </c>
      <c r="H44" s="47"/>
      <c r="I44" s="47"/>
      <c r="J44" s="47"/>
      <c r="K44" s="48" t="s">
        <v>230</v>
      </c>
      <c r="L44" s="71" t="str">
        <f t="shared" si="4"/>
        <v>BOARDCODE varchar2(20) not null,</v>
      </c>
      <c r="N44" s="71" t="s">
        <v>318</v>
      </c>
    </row>
    <row r="45" spans="1:15" x14ac:dyDescent="0.4">
      <c r="B45" s="66">
        <v>3</v>
      </c>
      <c r="C45" s="67" t="s">
        <v>367</v>
      </c>
      <c r="D45" s="67" t="s">
        <v>231</v>
      </c>
      <c r="E45" s="67" t="s">
        <v>135</v>
      </c>
      <c r="F45" s="66">
        <v>20</v>
      </c>
      <c r="G45" s="66" t="s">
        <v>139</v>
      </c>
      <c r="H45" s="47"/>
      <c r="I45" s="66"/>
      <c r="J45" s="66"/>
      <c r="K45" s="67" t="s">
        <v>401</v>
      </c>
      <c r="L45" s="71" t="str">
        <f t="shared" si="4"/>
        <v>WRITER varchar2(20) not null,</v>
      </c>
      <c r="N45" s="71" t="s">
        <v>369</v>
      </c>
      <c r="O45" s="71" t="str">
        <f>"constraint FK1 foreign key("&amp;C45&amp;") references "&amp;K45</f>
        <v>constraint FK1 foreign key(WRITER) references MEMBER(NICKNAME)</v>
      </c>
    </row>
    <row r="46" spans="1:15" x14ac:dyDescent="0.4">
      <c r="B46" s="47">
        <v>4</v>
      </c>
      <c r="C46" s="48" t="s">
        <v>232</v>
      </c>
      <c r="D46" s="48" t="s">
        <v>233</v>
      </c>
      <c r="E46" s="48" t="s">
        <v>135</v>
      </c>
      <c r="F46" s="47">
        <v>50</v>
      </c>
      <c r="G46" s="47" t="s">
        <v>139</v>
      </c>
      <c r="H46" s="47"/>
      <c r="I46" s="47"/>
      <c r="J46" s="47"/>
      <c r="K46" s="48"/>
      <c r="L46" s="71" t="str">
        <f t="shared" si="4"/>
        <v>TITLE varchar2(50) not null,</v>
      </c>
      <c r="N46" s="71" t="s">
        <v>319</v>
      </c>
    </row>
    <row r="47" spans="1:15" x14ac:dyDescent="0.4">
      <c r="B47" s="47">
        <v>5</v>
      </c>
      <c r="C47" s="48" t="s">
        <v>141</v>
      </c>
      <c r="D47" s="48" t="s">
        <v>140</v>
      </c>
      <c r="E47" s="48" t="s">
        <v>135</v>
      </c>
      <c r="F47" s="47">
        <v>4000</v>
      </c>
      <c r="G47" s="47" t="s">
        <v>139</v>
      </c>
      <c r="H47" s="47"/>
      <c r="I47" s="47"/>
      <c r="J47" s="47"/>
      <c r="K47" s="48"/>
      <c r="L47" s="71" t="str">
        <f t="shared" si="4"/>
        <v>CONTENT varchar2(4000) not null,</v>
      </c>
      <c r="N47" s="71" t="s">
        <v>320</v>
      </c>
    </row>
    <row r="48" spans="1:15" x14ac:dyDescent="0.4">
      <c r="B48" s="47">
        <v>6</v>
      </c>
      <c r="C48" s="48" t="s">
        <v>234</v>
      </c>
      <c r="D48" s="48" t="s">
        <v>235</v>
      </c>
      <c r="E48" s="48" t="s">
        <v>156</v>
      </c>
      <c r="F48" s="47"/>
      <c r="G48" s="47"/>
      <c r="H48" s="47"/>
      <c r="I48" s="47"/>
      <c r="J48" s="47" t="s">
        <v>157</v>
      </c>
      <c r="K48" s="48" t="s">
        <v>292</v>
      </c>
      <c r="L48" s="71" t="str">
        <f t="shared" si="4"/>
        <v>REGDATE date default sysdate,</v>
      </c>
      <c r="N48" s="71" t="s">
        <v>321</v>
      </c>
    </row>
    <row r="49" spans="1:15" x14ac:dyDescent="0.4">
      <c r="B49" s="47">
        <v>7</v>
      </c>
      <c r="C49" s="48" t="s">
        <v>236</v>
      </c>
      <c r="D49" s="48" t="s">
        <v>221</v>
      </c>
      <c r="E49" s="48" t="s">
        <v>156</v>
      </c>
      <c r="F49" s="47"/>
      <c r="G49" s="47"/>
      <c r="H49" s="47"/>
      <c r="I49" s="47"/>
      <c r="J49" s="47" t="s">
        <v>157</v>
      </c>
      <c r="K49" s="48" t="s">
        <v>293</v>
      </c>
      <c r="L49" s="71" t="str">
        <f t="shared" si="4"/>
        <v>MODDATE date default sysdate,</v>
      </c>
      <c r="N49" s="71" t="s">
        <v>322</v>
      </c>
    </row>
    <row r="50" spans="1:15" x14ac:dyDescent="0.4">
      <c r="B50" s="47">
        <v>8</v>
      </c>
      <c r="C50" s="48" t="s">
        <v>237</v>
      </c>
      <c r="D50" s="48" t="s">
        <v>238</v>
      </c>
      <c r="E50" s="48" t="s">
        <v>128</v>
      </c>
      <c r="F50" s="47"/>
      <c r="G50" s="47"/>
      <c r="H50" s="47"/>
      <c r="I50" s="47"/>
      <c r="J50" s="47">
        <v>0</v>
      </c>
      <c r="K50" s="48"/>
      <c r="L50" s="71" t="str">
        <f t="shared" si="4"/>
        <v>HIT number default 0,</v>
      </c>
      <c r="N50" s="71" t="s">
        <v>323</v>
      </c>
    </row>
    <row r="51" spans="1:15" x14ac:dyDescent="0.4">
      <c r="B51" s="47">
        <v>9</v>
      </c>
      <c r="C51" s="48" t="s">
        <v>239</v>
      </c>
      <c r="D51" s="48" t="s">
        <v>240</v>
      </c>
      <c r="E51" s="48" t="s">
        <v>128</v>
      </c>
      <c r="F51" s="47"/>
      <c r="G51" s="47"/>
      <c r="H51" s="47"/>
      <c r="I51" s="47"/>
      <c r="J51" s="47">
        <v>0</v>
      </c>
      <c r="K51" s="48"/>
      <c r="L51" s="71" t="str">
        <f>C51&amp;" "&amp;E51&amp;IF(E51="varchar2","("&amp;F51&amp;")","")&amp;IF(G51="",""," "&amp;G51)&amp;IF(H51="",""," unique")&amp;IF(I51="",""," primary key")&amp;IF(J51="",""," default "&amp;J51)</f>
        <v>HEART number default 0</v>
      </c>
      <c r="N51" s="71" t="s">
        <v>324</v>
      </c>
    </row>
    <row r="52" spans="1:15" x14ac:dyDescent="0.4">
      <c r="L52" s="71" t="s">
        <v>360</v>
      </c>
      <c r="N52" s="71" t="s">
        <v>359</v>
      </c>
    </row>
    <row r="53" spans="1:15" x14ac:dyDescent="0.4">
      <c r="A53" s="71">
        <v>6</v>
      </c>
      <c r="B53" s="157" t="s">
        <v>189</v>
      </c>
      <c r="C53" s="162"/>
      <c r="D53" s="163" t="s">
        <v>241</v>
      </c>
      <c r="E53" s="164"/>
      <c r="F53" s="82" t="s">
        <v>286</v>
      </c>
      <c r="G53" s="163" t="s">
        <v>389</v>
      </c>
      <c r="H53" s="165"/>
      <c r="I53" s="165"/>
      <c r="J53" s="165"/>
      <c r="K53" s="164"/>
    </row>
    <row r="54" spans="1:15" x14ac:dyDescent="0.4">
      <c r="B54" s="104" t="s">
        <v>190</v>
      </c>
      <c r="C54" s="108" t="s">
        <v>287</v>
      </c>
      <c r="D54" s="108" t="s">
        <v>198</v>
      </c>
      <c r="E54" s="108" t="s">
        <v>199</v>
      </c>
      <c r="F54" s="108" t="s">
        <v>200</v>
      </c>
      <c r="G54" s="108" t="s">
        <v>288</v>
      </c>
      <c r="H54" s="63" t="s">
        <v>396</v>
      </c>
      <c r="I54" s="108" t="s">
        <v>201</v>
      </c>
      <c r="J54" s="108" t="s">
        <v>202</v>
      </c>
      <c r="K54" s="108" t="s">
        <v>203</v>
      </c>
      <c r="L54" s="71" t="str">
        <f>"create table "&amp;D53&amp;"("</f>
        <v>create table BOARD_REF(</v>
      </c>
      <c r="N54" s="71" t="s">
        <v>325</v>
      </c>
    </row>
    <row r="55" spans="1:15" x14ac:dyDescent="0.4">
      <c r="B55" s="109">
        <v>1</v>
      </c>
      <c r="C55" s="83" t="s">
        <v>131</v>
      </c>
      <c r="D55" s="46" t="str">
        <f>"번호 ("&amp;D53&amp;"_SEQ.nextval)"</f>
        <v>번호 (BOARD_REF_SEQ.nextval)</v>
      </c>
      <c r="E55" s="83" t="s">
        <v>128</v>
      </c>
      <c r="F55" s="107"/>
      <c r="G55" s="107"/>
      <c r="H55" s="107"/>
      <c r="I55" s="107" t="s">
        <v>205</v>
      </c>
      <c r="J55" s="107"/>
      <c r="K55" s="84"/>
      <c r="L55" s="71" t="str">
        <f t="shared" ref="L55:L61" si="5">C55&amp;" "&amp;E55&amp;IF(E55="varchar2","("&amp;F55&amp;")","")&amp;IF(G55="",""," "&amp;G55)&amp;IF(H55="",""," unique")&amp;IF(I55="",""," primary key")&amp;IF(J55="",""," default "&amp;J55)&amp;","</f>
        <v>NUM number primary key,</v>
      </c>
      <c r="N55" s="71" t="s">
        <v>299</v>
      </c>
    </row>
    <row r="56" spans="1:15" ht="31.2" x14ac:dyDescent="0.4">
      <c r="B56" s="80">
        <v>2</v>
      </c>
      <c r="C56" s="85" t="s">
        <v>182</v>
      </c>
      <c r="D56" s="85" t="s">
        <v>242</v>
      </c>
      <c r="E56" s="85" t="s">
        <v>128</v>
      </c>
      <c r="F56" s="86"/>
      <c r="G56" s="86" t="s">
        <v>139</v>
      </c>
      <c r="H56" s="86"/>
      <c r="I56" s="86"/>
      <c r="J56" s="86"/>
      <c r="K56" s="85" t="s">
        <v>362</v>
      </c>
      <c r="L56" s="71" t="str">
        <f t="shared" si="5"/>
        <v>BOARDNUM number not null,</v>
      </c>
      <c r="N56" s="71" t="s">
        <v>326</v>
      </c>
      <c r="O56" s="71" t="str">
        <f>"constraint FK1 foreign key("&amp;C56&amp;") references "&amp;K56</f>
        <v>constraint FK1 foreign key(BOARDNUM) references BOARD(NUM) 현재 조회중인 게시글의 번호</v>
      </c>
    </row>
    <row r="57" spans="1:15" x14ac:dyDescent="0.4">
      <c r="B57" s="81">
        <v>3</v>
      </c>
      <c r="C57" s="85" t="s">
        <v>367</v>
      </c>
      <c r="D57" s="85" t="s">
        <v>231</v>
      </c>
      <c r="E57" s="85" t="s">
        <v>135</v>
      </c>
      <c r="F57" s="86">
        <v>20</v>
      </c>
      <c r="G57" s="86" t="s">
        <v>139</v>
      </c>
      <c r="H57" s="86"/>
      <c r="I57" s="86"/>
      <c r="J57" s="86"/>
      <c r="K57" s="85" t="s">
        <v>401</v>
      </c>
      <c r="L57" s="71" t="str">
        <f t="shared" si="5"/>
        <v>WRITER varchar2(20) not null,</v>
      </c>
      <c r="N57" s="71" t="s">
        <v>369</v>
      </c>
      <c r="O57" s="71" t="str">
        <f>"constraint FK1 foreign key("&amp;C57&amp;") references "&amp;K57</f>
        <v>constraint FK1 foreign key(WRITER) references MEMBER(NICKNAME)</v>
      </c>
    </row>
    <row r="58" spans="1:15" x14ac:dyDescent="0.4">
      <c r="B58" s="105">
        <v>4</v>
      </c>
      <c r="C58" s="84" t="s">
        <v>141</v>
      </c>
      <c r="D58" s="84" t="s">
        <v>140</v>
      </c>
      <c r="E58" s="84" t="s">
        <v>135</v>
      </c>
      <c r="F58" s="107">
        <v>1000</v>
      </c>
      <c r="G58" s="107" t="s">
        <v>139</v>
      </c>
      <c r="H58" s="107"/>
      <c r="I58" s="107"/>
      <c r="J58" s="107"/>
      <c r="K58" s="84"/>
      <c r="L58" s="71" t="str">
        <f t="shared" si="5"/>
        <v>CONTENT varchar2(1000) not null,</v>
      </c>
      <c r="N58" s="71" t="s">
        <v>327</v>
      </c>
    </row>
    <row r="59" spans="1:15" x14ac:dyDescent="0.4">
      <c r="B59" s="105">
        <v>5</v>
      </c>
      <c r="C59" s="84" t="s">
        <v>234</v>
      </c>
      <c r="D59" s="84" t="s">
        <v>235</v>
      </c>
      <c r="E59" s="84" t="s">
        <v>156</v>
      </c>
      <c r="F59" s="107"/>
      <c r="G59" s="107"/>
      <c r="H59" s="107"/>
      <c r="I59" s="107"/>
      <c r="J59" s="107" t="s">
        <v>157</v>
      </c>
      <c r="K59" s="84" t="s">
        <v>292</v>
      </c>
      <c r="L59" s="71" t="str">
        <f t="shared" si="5"/>
        <v>REGDATE date default sysdate,</v>
      </c>
      <c r="N59" s="71" t="s">
        <v>321</v>
      </c>
    </row>
    <row r="60" spans="1:15" x14ac:dyDescent="0.4">
      <c r="B60" s="105">
        <v>6</v>
      </c>
      <c r="C60" s="84" t="s">
        <v>236</v>
      </c>
      <c r="D60" s="84" t="s">
        <v>221</v>
      </c>
      <c r="E60" s="84" t="s">
        <v>156</v>
      </c>
      <c r="F60" s="107"/>
      <c r="G60" s="107"/>
      <c r="H60" s="107"/>
      <c r="I60" s="107"/>
      <c r="J60" s="107" t="s">
        <v>157</v>
      </c>
      <c r="K60" s="84" t="s">
        <v>293</v>
      </c>
      <c r="L60" s="71" t="str">
        <f t="shared" si="5"/>
        <v>MODDATE date default sysdate,</v>
      </c>
      <c r="N60" s="71" t="s">
        <v>322</v>
      </c>
    </row>
    <row r="61" spans="1:15" x14ac:dyDescent="0.4">
      <c r="B61" s="105">
        <v>7</v>
      </c>
      <c r="C61" s="84" t="s">
        <v>243</v>
      </c>
      <c r="D61" s="84" t="s">
        <v>244</v>
      </c>
      <c r="E61" s="84" t="s">
        <v>128</v>
      </c>
      <c r="F61" s="107"/>
      <c r="G61" s="107"/>
      <c r="H61" s="107"/>
      <c r="I61" s="107"/>
      <c r="J61" s="107">
        <v>0</v>
      </c>
      <c r="K61" s="84"/>
      <c r="L61" s="71" t="str">
        <f t="shared" si="5"/>
        <v>DEPTH number default 0,</v>
      </c>
      <c r="N61" s="71" t="s">
        <v>328</v>
      </c>
    </row>
    <row r="62" spans="1:15" ht="31.2" x14ac:dyDescent="0.4">
      <c r="B62" s="109">
        <v>8</v>
      </c>
      <c r="C62" s="84" t="s">
        <v>245</v>
      </c>
      <c r="D62" s="84" t="s">
        <v>246</v>
      </c>
      <c r="E62" s="84" t="s">
        <v>128</v>
      </c>
      <c r="F62" s="107"/>
      <c r="G62" s="107"/>
      <c r="H62" s="107"/>
      <c r="I62" s="107"/>
      <c r="J62" s="107">
        <v>0</v>
      </c>
      <c r="K62" s="84" t="s">
        <v>364</v>
      </c>
      <c r="L62" s="71" t="str">
        <f>C62&amp;" "&amp;E62&amp;IF(E62="varchar2","("&amp;F62&amp;")","")&amp;IF(G62="",""," "&amp;G62)&amp;IF(H62="",""," unique")&amp;IF(I62="",""," primary key")&amp;IF(J62="",""," default "&amp;J62)</f>
        <v>REFNUM number default 0</v>
      </c>
      <c r="N62" s="71" t="s">
        <v>329</v>
      </c>
    </row>
    <row r="63" spans="1:15" x14ac:dyDescent="0.4">
      <c r="L63" s="71" t="s">
        <v>360</v>
      </c>
      <c r="N63" s="71" t="s">
        <v>359</v>
      </c>
    </row>
    <row r="64" spans="1:15" x14ac:dyDescent="0.4">
      <c r="A64" s="71">
        <v>7</v>
      </c>
      <c r="B64" s="157" t="s">
        <v>189</v>
      </c>
      <c r="C64" s="158"/>
      <c r="D64" s="159" t="s">
        <v>247</v>
      </c>
      <c r="E64" s="160"/>
      <c r="F64" s="63" t="s">
        <v>286</v>
      </c>
      <c r="G64" s="159" t="s">
        <v>389</v>
      </c>
      <c r="H64" s="161"/>
      <c r="I64" s="161"/>
      <c r="J64" s="161"/>
      <c r="K64" s="160"/>
    </row>
    <row r="65" spans="1:15" x14ac:dyDescent="0.4">
      <c r="B65" s="63" t="s">
        <v>190</v>
      </c>
      <c r="C65" s="63" t="s">
        <v>287</v>
      </c>
      <c r="D65" s="63" t="s">
        <v>198</v>
      </c>
      <c r="E65" s="63" t="s">
        <v>199</v>
      </c>
      <c r="F65" s="63" t="s">
        <v>200</v>
      </c>
      <c r="G65" s="63" t="s">
        <v>288</v>
      </c>
      <c r="H65" s="63" t="s">
        <v>396</v>
      </c>
      <c r="I65" s="63" t="s">
        <v>201</v>
      </c>
      <c r="J65" s="63" t="s">
        <v>202</v>
      </c>
      <c r="K65" s="63" t="s">
        <v>203</v>
      </c>
      <c r="L65" s="71" t="str">
        <f>"create table "&amp;D64&amp;"("</f>
        <v>create table BOARD_IMAGE(</v>
      </c>
      <c r="N65" s="71" t="s">
        <v>330</v>
      </c>
    </row>
    <row r="66" spans="1:15" x14ac:dyDescent="0.4">
      <c r="B66" s="103">
        <v>1</v>
      </c>
      <c r="C66" s="68" t="s">
        <v>131</v>
      </c>
      <c r="D66" s="46" t="str">
        <f>"번호 ("&amp;D64&amp;"_SEQ.nextval)"</f>
        <v>번호 (BOARD_IMAGE_SEQ.nextval)</v>
      </c>
      <c r="E66" s="68" t="s">
        <v>128</v>
      </c>
      <c r="F66" s="103"/>
      <c r="G66" s="103"/>
      <c r="H66" s="103"/>
      <c r="I66" s="103" t="s">
        <v>205</v>
      </c>
      <c r="J66" s="103"/>
      <c r="K66" s="60"/>
      <c r="L66" s="71" t="str">
        <f t="shared" ref="L66:L69" si="6">C66&amp;" "&amp;E66&amp;IF(E66="varchar2","("&amp;F66&amp;")","")&amp;IF(G66="",""," "&amp;G66)&amp;IF(H66="",""," unique")&amp;IF(I66="",""," primary key")&amp;IF(J66="",""," default "&amp;J66)&amp;","</f>
        <v>NUM number primary key,</v>
      </c>
      <c r="N66" s="71" t="s">
        <v>299</v>
      </c>
    </row>
    <row r="67" spans="1:15" ht="31.2" x14ac:dyDescent="0.4">
      <c r="B67" s="103">
        <v>2</v>
      </c>
      <c r="C67" s="70" t="s">
        <v>182</v>
      </c>
      <c r="D67" s="70" t="s">
        <v>242</v>
      </c>
      <c r="E67" s="70" t="s">
        <v>128</v>
      </c>
      <c r="F67" s="69"/>
      <c r="G67" s="69" t="s">
        <v>139</v>
      </c>
      <c r="H67" s="69"/>
      <c r="I67" s="69"/>
      <c r="J67" s="69"/>
      <c r="K67" s="70" t="s">
        <v>362</v>
      </c>
      <c r="L67" s="71" t="str">
        <f t="shared" si="6"/>
        <v>BOARDNUM number not null,</v>
      </c>
      <c r="N67" s="71" t="s">
        <v>326</v>
      </c>
      <c r="O67" s="71" t="str">
        <f>"constraint FK1 foreign key("&amp;C67&amp;") references "&amp;K67</f>
        <v>constraint FK1 foreign key(BOARDNUM) references BOARD(NUM) 현재 조회중인 게시글의 번호</v>
      </c>
    </row>
    <row r="68" spans="1:15" x14ac:dyDescent="0.4">
      <c r="B68" s="47">
        <v>3</v>
      </c>
      <c r="C68" s="48" t="s">
        <v>248</v>
      </c>
      <c r="D68" s="48" t="s">
        <v>249</v>
      </c>
      <c r="E68" s="48" t="s">
        <v>135</v>
      </c>
      <c r="F68" s="47">
        <v>50</v>
      </c>
      <c r="G68" s="47" t="s">
        <v>139</v>
      </c>
      <c r="H68" s="47"/>
      <c r="I68" s="47"/>
      <c r="J68" s="47"/>
      <c r="K68" s="48"/>
      <c r="L68" s="71" t="str">
        <f t="shared" si="6"/>
        <v>ORIGINNAME varchar2(50) not null,</v>
      </c>
      <c r="N68" s="71" t="s">
        <v>331</v>
      </c>
    </row>
    <row r="69" spans="1:15" x14ac:dyDescent="0.4">
      <c r="B69" s="47">
        <v>4</v>
      </c>
      <c r="C69" s="48" t="s">
        <v>149</v>
      </c>
      <c r="D69" s="48" t="s">
        <v>148</v>
      </c>
      <c r="E69" s="48" t="s">
        <v>135</v>
      </c>
      <c r="F69" s="47">
        <v>100</v>
      </c>
      <c r="G69" s="47" t="s">
        <v>139</v>
      </c>
      <c r="H69" s="47"/>
      <c r="I69" s="47"/>
      <c r="J69" s="47"/>
      <c r="K69" s="48" t="s">
        <v>294</v>
      </c>
      <c r="L69" s="71" t="str">
        <f t="shared" si="6"/>
        <v>SAVENAME varchar2(100) not null,</v>
      </c>
      <c r="N69" s="71" t="s">
        <v>332</v>
      </c>
    </row>
    <row r="70" spans="1:15" x14ac:dyDescent="0.4">
      <c r="B70" s="47">
        <v>5</v>
      </c>
      <c r="C70" s="48" t="s">
        <v>250</v>
      </c>
      <c r="D70" s="48" t="s">
        <v>251</v>
      </c>
      <c r="E70" s="48" t="s">
        <v>135</v>
      </c>
      <c r="F70" s="47">
        <v>10</v>
      </c>
      <c r="G70" s="47" t="s">
        <v>139</v>
      </c>
      <c r="H70" s="47"/>
      <c r="I70" s="47"/>
      <c r="J70" s="47"/>
      <c r="K70" s="48"/>
      <c r="L70" s="71" t="str">
        <f>C70&amp;" "&amp;E70&amp;IF(E70="varchar2","("&amp;F70&amp;")","")&amp;IF(G70="",""," "&amp;G70)&amp;IF(H70="",""," unique")&amp;IF(I70="",""," primary key")&amp;IF(J70="",""," default "&amp;J70)</f>
        <v>FILETYPE varchar2(10) not null</v>
      </c>
      <c r="N70" s="71" t="s">
        <v>333</v>
      </c>
    </row>
    <row r="71" spans="1:15" x14ac:dyDescent="0.4">
      <c r="L71" s="71" t="s">
        <v>360</v>
      </c>
      <c r="N71" s="71" t="s">
        <v>359</v>
      </c>
    </row>
    <row r="72" spans="1:15" x14ac:dyDescent="0.4">
      <c r="A72" s="71">
        <v>8</v>
      </c>
      <c r="B72" s="157" t="s">
        <v>189</v>
      </c>
      <c r="C72" s="158"/>
      <c r="D72" s="159" t="s">
        <v>252</v>
      </c>
      <c r="E72" s="160"/>
      <c r="F72" s="63" t="s">
        <v>286</v>
      </c>
      <c r="G72" s="159" t="s">
        <v>389</v>
      </c>
      <c r="H72" s="161"/>
      <c r="I72" s="161"/>
      <c r="J72" s="161"/>
      <c r="K72" s="160"/>
    </row>
    <row r="73" spans="1:15" x14ac:dyDescent="0.4">
      <c r="B73" s="63" t="s">
        <v>190</v>
      </c>
      <c r="C73" s="63" t="s">
        <v>287</v>
      </c>
      <c r="D73" s="63" t="s">
        <v>198</v>
      </c>
      <c r="E73" s="63" t="s">
        <v>199</v>
      </c>
      <c r="F73" s="63" t="s">
        <v>200</v>
      </c>
      <c r="G73" s="63" t="s">
        <v>288</v>
      </c>
      <c r="H73" s="63" t="s">
        <v>396</v>
      </c>
      <c r="I73" s="63" t="s">
        <v>201</v>
      </c>
      <c r="J73" s="63" t="s">
        <v>202</v>
      </c>
      <c r="K73" s="63" t="s">
        <v>203</v>
      </c>
      <c r="L73" s="71" t="str">
        <f>"create table "&amp;D72&amp;"("</f>
        <v>create table BOARD_TERM(</v>
      </c>
      <c r="N73" s="71" t="s">
        <v>334</v>
      </c>
    </row>
    <row r="74" spans="1:15" x14ac:dyDescent="0.4">
      <c r="B74" s="47">
        <v>1</v>
      </c>
      <c r="C74" s="46" t="s">
        <v>131</v>
      </c>
      <c r="D74" s="46" t="str">
        <f>"번호 ("&amp;D72&amp;"_SEQ.nextval)"</f>
        <v>번호 (BOARD_TERM_SEQ.nextval)</v>
      </c>
      <c r="E74" s="46" t="s">
        <v>128</v>
      </c>
      <c r="F74" s="47"/>
      <c r="G74" s="47"/>
      <c r="H74" s="47"/>
      <c r="I74" s="47" t="s">
        <v>205</v>
      </c>
      <c r="J74" s="47"/>
      <c r="K74" s="48"/>
      <c r="L74" s="71" t="str">
        <f t="shared" ref="L74:L76" si="7">C74&amp;" "&amp;E74&amp;IF(E74="varchar2","("&amp;F74&amp;")","")&amp;IF(G74="",""," "&amp;G74)&amp;IF(H74="",""," unique")&amp;IF(I74="",""," primary key")&amp;IF(J74="",""," default "&amp;J74)&amp;","</f>
        <v>NUM number primary key,</v>
      </c>
      <c r="N74" s="71" t="s">
        <v>299</v>
      </c>
    </row>
    <row r="75" spans="1:15" ht="31.2" x14ac:dyDescent="0.4">
      <c r="B75" s="103">
        <v>2</v>
      </c>
      <c r="C75" s="70" t="s">
        <v>182</v>
      </c>
      <c r="D75" s="70" t="s">
        <v>242</v>
      </c>
      <c r="E75" s="70" t="s">
        <v>128</v>
      </c>
      <c r="F75" s="69"/>
      <c r="G75" s="69" t="s">
        <v>139</v>
      </c>
      <c r="H75" s="69"/>
      <c r="I75" s="69"/>
      <c r="J75" s="69"/>
      <c r="K75" s="70" t="s">
        <v>362</v>
      </c>
      <c r="L75" s="71" t="str">
        <f t="shared" si="7"/>
        <v>BOARDNUM number not null,</v>
      </c>
      <c r="N75" s="71" t="s">
        <v>326</v>
      </c>
      <c r="O75" s="71" t="str">
        <f>"constraint FK1 foreign key("&amp;C75&amp;") references "&amp;K75</f>
        <v>constraint FK1 foreign key(BOARDNUM) references BOARD(NUM) 현재 조회중인 게시글의 번호</v>
      </c>
    </row>
    <row r="76" spans="1:15" x14ac:dyDescent="0.4">
      <c r="B76" s="47">
        <v>3</v>
      </c>
      <c r="C76" s="48" t="s">
        <v>253</v>
      </c>
      <c r="D76" s="48" t="s">
        <v>254</v>
      </c>
      <c r="E76" s="48" t="s">
        <v>156</v>
      </c>
      <c r="F76" s="47"/>
      <c r="G76" s="47" t="s">
        <v>139</v>
      </c>
      <c r="H76" s="47"/>
      <c r="I76" s="47"/>
      <c r="J76" s="47"/>
      <c r="K76" s="48" t="s">
        <v>295</v>
      </c>
      <c r="L76" s="71" t="str">
        <f t="shared" si="7"/>
        <v>STARTDATE date not null,</v>
      </c>
      <c r="N76" s="71" t="s">
        <v>335</v>
      </c>
    </row>
    <row r="77" spans="1:15" x14ac:dyDescent="0.4">
      <c r="B77" s="47">
        <v>4</v>
      </c>
      <c r="C77" s="48" t="s">
        <v>255</v>
      </c>
      <c r="D77" s="48" t="s">
        <v>256</v>
      </c>
      <c r="E77" s="48" t="s">
        <v>156</v>
      </c>
      <c r="F77" s="47"/>
      <c r="G77" s="47" t="s">
        <v>139</v>
      </c>
      <c r="H77" s="47"/>
      <c r="I77" s="47"/>
      <c r="J77" s="47"/>
      <c r="K77" s="48" t="s">
        <v>295</v>
      </c>
      <c r="L77" s="71" t="str">
        <f>C77&amp;" "&amp;E77&amp;IF(E77="varchar2","("&amp;F77&amp;")","")&amp;IF(G77="",""," "&amp;G77)&amp;IF(H77="",""," unique")&amp;IF(I77="",""," primary key")&amp;IF(J77="",""," default "&amp;J77)</f>
        <v>ENDDATE date not null</v>
      </c>
      <c r="N77" s="71" t="s">
        <v>336</v>
      </c>
    </row>
    <row r="78" spans="1:15" x14ac:dyDescent="0.4">
      <c r="K78" s="101"/>
      <c r="L78" s="71" t="s">
        <v>360</v>
      </c>
      <c r="N78" s="71" t="s">
        <v>359</v>
      </c>
    </row>
    <row r="79" spans="1:15" x14ac:dyDescent="0.4">
      <c r="A79" s="71">
        <v>9</v>
      </c>
      <c r="B79" s="166" t="s">
        <v>189</v>
      </c>
      <c r="C79" s="166"/>
      <c r="D79" s="167" t="s">
        <v>138</v>
      </c>
      <c r="E79" s="167"/>
      <c r="F79" s="108" t="s">
        <v>286</v>
      </c>
      <c r="G79" s="167" t="s">
        <v>389</v>
      </c>
      <c r="H79" s="167"/>
      <c r="I79" s="167"/>
      <c r="J79" s="167"/>
      <c r="K79" s="167"/>
    </row>
    <row r="80" spans="1:15" x14ac:dyDescent="0.4">
      <c r="B80" s="108" t="s">
        <v>190</v>
      </c>
      <c r="C80" s="108" t="s">
        <v>287</v>
      </c>
      <c r="D80" s="108" t="s">
        <v>198</v>
      </c>
      <c r="E80" s="108" t="s">
        <v>199</v>
      </c>
      <c r="F80" s="108" t="s">
        <v>200</v>
      </c>
      <c r="G80" s="108" t="s">
        <v>288</v>
      </c>
      <c r="H80" s="63" t="s">
        <v>396</v>
      </c>
      <c r="I80" s="108" t="s">
        <v>201</v>
      </c>
      <c r="J80" s="108" t="s">
        <v>202</v>
      </c>
      <c r="K80" s="108" t="s">
        <v>203</v>
      </c>
      <c r="L80" s="71" t="str">
        <f>"create table "&amp;D79&amp;"("</f>
        <v>create table GOODS(</v>
      </c>
      <c r="N80" s="71" t="s">
        <v>340</v>
      </c>
    </row>
    <row r="81" spans="1:15" x14ac:dyDescent="0.4">
      <c r="B81" s="89">
        <v>1</v>
      </c>
      <c r="C81" s="83" t="s">
        <v>88</v>
      </c>
      <c r="D81" s="46" t="str">
        <f>"번호 ("&amp;D79&amp;"_SEQ.nextval)"</f>
        <v>번호 (GOODS_SEQ.nextval)</v>
      </c>
      <c r="E81" s="83" t="s">
        <v>2</v>
      </c>
      <c r="F81" s="89"/>
      <c r="G81" s="89"/>
      <c r="H81" s="89"/>
      <c r="I81" s="89" t="s">
        <v>205</v>
      </c>
      <c r="J81" s="89"/>
      <c r="K81" s="89"/>
      <c r="L81" s="114" t="str">
        <f t="shared" ref="L81:L84" si="8">C81&amp;" "&amp;E81&amp;IF(E81="varchar2","("&amp;F81&amp;")","")&amp;IF(G81="",""," "&amp;G81)&amp;IF(H81="",""," unique")&amp;IF(I81="",""," primary key")&amp;IF(J81="",""," default "&amp;J81)&amp;","</f>
        <v>NUM number primary key,</v>
      </c>
      <c r="N81" s="71" t="s">
        <v>341</v>
      </c>
    </row>
    <row r="82" spans="1:15" s="114" customFormat="1" x14ac:dyDescent="0.4">
      <c r="B82" s="115">
        <v>2</v>
      </c>
      <c r="C82" s="116" t="s">
        <v>134</v>
      </c>
      <c r="D82" s="116" t="s">
        <v>133</v>
      </c>
      <c r="E82" s="116" t="s">
        <v>135</v>
      </c>
      <c r="F82" s="115">
        <v>100</v>
      </c>
      <c r="G82" s="115"/>
      <c r="H82" s="115"/>
      <c r="I82" s="115"/>
      <c r="J82" s="115"/>
      <c r="K82" s="115"/>
      <c r="L82" s="114" t="str">
        <f t="shared" si="8"/>
        <v>GOODSCODE varchar2(100),</v>
      </c>
    </row>
    <row r="83" spans="1:15" x14ac:dyDescent="0.4">
      <c r="B83" s="115">
        <v>3</v>
      </c>
      <c r="C83" s="84" t="s">
        <v>138</v>
      </c>
      <c r="D83" s="84" t="s">
        <v>137</v>
      </c>
      <c r="E83" s="84" t="s">
        <v>135</v>
      </c>
      <c r="F83" s="107">
        <v>100</v>
      </c>
      <c r="G83" s="107" t="s">
        <v>139</v>
      </c>
      <c r="H83" s="107"/>
      <c r="I83" s="107"/>
      <c r="J83" s="107"/>
      <c r="K83" s="107"/>
      <c r="L83" s="71" t="str">
        <f t="shared" si="8"/>
        <v>GOODS varchar2(100) not null,</v>
      </c>
      <c r="N83" s="71" t="s">
        <v>342</v>
      </c>
    </row>
    <row r="84" spans="1:15" x14ac:dyDescent="0.4">
      <c r="B84" s="115">
        <v>4</v>
      </c>
      <c r="C84" s="84" t="s">
        <v>141</v>
      </c>
      <c r="D84" s="84" t="s">
        <v>140</v>
      </c>
      <c r="E84" s="84" t="s">
        <v>135</v>
      </c>
      <c r="F84" s="107">
        <v>100</v>
      </c>
      <c r="G84" s="107" t="s">
        <v>139</v>
      </c>
      <c r="H84" s="107"/>
      <c r="I84" s="107"/>
      <c r="J84" s="107"/>
      <c r="K84" s="107"/>
      <c r="L84" s="71" t="str">
        <f t="shared" si="8"/>
        <v>CONTENT varchar2(100) not null,</v>
      </c>
      <c r="N84" s="71" t="s">
        <v>343</v>
      </c>
    </row>
    <row r="85" spans="1:15" x14ac:dyDescent="0.4">
      <c r="B85" s="115">
        <v>5</v>
      </c>
      <c r="C85" s="84" t="s">
        <v>143</v>
      </c>
      <c r="D85" s="84" t="s">
        <v>142</v>
      </c>
      <c r="E85" s="84" t="s">
        <v>128</v>
      </c>
      <c r="F85" s="107"/>
      <c r="G85" s="107"/>
      <c r="H85" s="107"/>
      <c r="I85" s="107"/>
      <c r="J85" s="107">
        <v>0</v>
      </c>
      <c r="K85" s="107"/>
      <c r="L85" s="71" t="str">
        <f>C85&amp;" "&amp;E85&amp;IF(E85="varchar2","("&amp;F85&amp;")","")&amp;IF(G85="",""," "&amp;G85)&amp;IF(H85="",""," unique")&amp;IF(I85="",""," primary key")&amp;IF(J85="",""," default "&amp;J85)</f>
        <v>PRICE number default 0</v>
      </c>
      <c r="N85" s="71" t="s">
        <v>372</v>
      </c>
    </row>
    <row r="86" spans="1:15" x14ac:dyDescent="0.4">
      <c r="L86" s="71" t="s">
        <v>360</v>
      </c>
      <c r="N86" s="71" t="s">
        <v>359</v>
      </c>
    </row>
    <row r="87" spans="1:15" x14ac:dyDescent="0.4">
      <c r="A87" s="71">
        <v>10</v>
      </c>
      <c r="B87" s="157" t="s">
        <v>189</v>
      </c>
      <c r="C87" s="158"/>
      <c r="D87" s="159" t="s">
        <v>270</v>
      </c>
      <c r="E87" s="160"/>
      <c r="F87" s="63" t="s">
        <v>286</v>
      </c>
      <c r="G87" s="159" t="s">
        <v>389</v>
      </c>
      <c r="H87" s="161"/>
      <c r="I87" s="161"/>
      <c r="J87" s="161"/>
      <c r="K87" s="160"/>
    </row>
    <row r="88" spans="1:15" x14ac:dyDescent="0.4">
      <c r="B88" s="63" t="s">
        <v>190</v>
      </c>
      <c r="C88" s="63" t="s">
        <v>287</v>
      </c>
      <c r="D88" s="63" t="s">
        <v>198</v>
      </c>
      <c r="E88" s="63" t="s">
        <v>199</v>
      </c>
      <c r="F88" s="63" t="s">
        <v>200</v>
      </c>
      <c r="G88" s="63" t="s">
        <v>288</v>
      </c>
      <c r="H88" s="63" t="s">
        <v>396</v>
      </c>
      <c r="I88" s="63" t="s">
        <v>201</v>
      </c>
      <c r="J88" s="63" t="s">
        <v>202</v>
      </c>
      <c r="K88" s="63" t="s">
        <v>203</v>
      </c>
      <c r="L88" s="71" t="str">
        <f>"create table "&amp;D87&amp;"("</f>
        <v>create table GOODS_IMAGE(</v>
      </c>
      <c r="N88" s="71" t="s">
        <v>344</v>
      </c>
    </row>
    <row r="89" spans="1:15" x14ac:dyDescent="0.4">
      <c r="B89" s="103">
        <v>1</v>
      </c>
      <c r="C89" s="68" t="s">
        <v>131</v>
      </c>
      <c r="D89" s="46" t="str">
        <f>"번호 ("&amp;D87&amp;"_SEQ.nextval)"</f>
        <v>번호 (GOODS_IMAGE_SEQ.nextval)</v>
      </c>
      <c r="E89" s="68" t="s">
        <v>128</v>
      </c>
      <c r="F89" s="103"/>
      <c r="G89" s="103"/>
      <c r="H89" s="103"/>
      <c r="I89" s="103" t="s">
        <v>205</v>
      </c>
      <c r="J89" s="103"/>
      <c r="K89" s="60"/>
      <c r="L89" s="71" t="str">
        <f t="shared" ref="L89:L90" si="9">C89&amp;" "&amp;E89&amp;IF(E89="varchar2","("&amp;F89&amp;")","")&amp;IF(G89="",""," "&amp;G89)&amp;IF(H89="",""," unique")&amp;IF(I89="",""," primary key")&amp;IF(J89="",""," default "&amp;J89)&amp;","</f>
        <v>NUM number primary key,</v>
      </c>
      <c r="N89" s="71" t="s">
        <v>299</v>
      </c>
    </row>
    <row r="90" spans="1:15" x14ac:dyDescent="0.4">
      <c r="B90" s="66">
        <v>2</v>
      </c>
      <c r="C90" s="67" t="s">
        <v>134</v>
      </c>
      <c r="D90" s="67" t="s">
        <v>133</v>
      </c>
      <c r="E90" s="67" t="s">
        <v>135</v>
      </c>
      <c r="F90" s="66">
        <v>100</v>
      </c>
      <c r="G90" s="66" t="s">
        <v>139</v>
      </c>
      <c r="H90" s="66"/>
      <c r="I90" s="66"/>
      <c r="J90" s="66"/>
      <c r="K90" s="67" t="s">
        <v>271</v>
      </c>
      <c r="L90" s="71" t="str">
        <f t="shared" si="9"/>
        <v>GOODSCODE varchar2(100) not null,</v>
      </c>
      <c r="N90" s="71" t="s">
        <v>345</v>
      </c>
      <c r="O90" s="71" t="str">
        <f>"constraint FK1 foreign key("&amp;C90&amp;") references "&amp;K90</f>
        <v>constraint FK1 foreign key(GOODSCODE) references GOODS(GOODSCODE)</v>
      </c>
    </row>
    <row r="91" spans="1:15" x14ac:dyDescent="0.4">
      <c r="B91" s="47">
        <v>3</v>
      </c>
      <c r="C91" s="48" t="s">
        <v>149</v>
      </c>
      <c r="D91" s="48" t="s">
        <v>148</v>
      </c>
      <c r="E91" s="48" t="s">
        <v>135</v>
      </c>
      <c r="F91" s="47">
        <v>100</v>
      </c>
      <c r="G91" s="47" t="s">
        <v>139</v>
      </c>
      <c r="H91" s="47"/>
      <c r="I91" s="47"/>
      <c r="J91" s="47"/>
      <c r="K91" s="48"/>
      <c r="L91" s="71" t="str">
        <f>C91&amp;" "&amp;E91&amp;IF(E91="varchar2","("&amp;F91&amp;")","")&amp;IF(G91="",""," "&amp;G91)&amp;IF(H91="",""," unique")&amp;IF(I91="",""," primary key")&amp;IF(J91="",""," default "&amp;J91)</f>
        <v>SAVENAME varchar2(100) not null</v>
      </c>
      <c r="N91" s="71" t="s">
        <v>332</v>
      </c>
    </row>
    <row r="92" spans="1:15" x14ac:dyDescent="0.4">
      <c r="K92" s="101"/>
      <c r="L92" s="71" t="s">
        <v>360</v>
      </c>
      <c r="N92" s="71" t="s">
        <v>359</v>
      </c>
    </row>
    <row r="93" spans="1:15" x14ac:dyDescent="0.4">
      <c r="A93" s="71">
        <v>11</v>
      </c>
      <c r="B93" s="168" t="s">
        <v>189</v>
      </c>
      <c r="C93" s="168"/>
      <c r="D93" s="167" t="s">
        <v>414</v>
      </c>
      <c r="E93" s="167"/>
      <c r="F93" s="106" t="s">
        <v>286</v>
      </c>
      <c r="G93" s="167" t="s">
        <v>389</v>
      </c>
      <c r="H93" s="167"/>
      <c r="I93" s="167"/>
      <c r="J93" s="167"/>
      <c r="K93" s="167"/>
    </row>
    <row r="94" spans="1:15" x14ac:dyDescent="0.4">
      <c r="B94" s="106" t="s">
        <v>190</v>
      </c>
      <c r="C94" s="106" t="s">
        <v>287</v>
      </c>
      <c r="D94" s="106" t="s">
        <v>198</v>
      </c>
      <c r="E94" s="106" t="s">
        <v>199</v>
      </c>
      <c r="F94" s="106" t="s">
        <v>200</v>
      </c>
      <c r="G94" s="106" t="s">
        <v>288</v>
      </c>
      <c r="H94" s="106" t="s">
        <v>395</v>
      </c>
      <c r="I94" s="106" t="s">
        <v>201</v>
      </c>
      <c r="J94" s="106" t="s">
        <v>202</v>
      </c>
      <c r="K94" s="106" t="s">
        <v>203</v>
      </c>
      <c r="L94" s="71" t="str">
        <f>"create table "&amp;D93&amp;"("</f>
        <v>create table GOODS_SALES(</v>
      </c>
      <c r="N94" s="71" t="s">
        <v>344</v>
      </c>
    </row>
    <row r="95" spans="1:15" x14ac:dyDescent="0.4">
      <c r="B95" s="107">
        <v>1</v>
      </c>
      <c r="C95" s="83" t="s">
        <v>131</v>
      </c>
      <c r="D95" s="46" t="str">
        <f>"번호 ("&amp;D93&amp;"_SEQ.nextval)"</f>
        <v>번호 (GOODS_SALES_SEQ.nextval)</v>
      </c>
      <c r="E95" s="83" t="s">
        <v>128</v>
      </c>
      <c r="F95" s="107"/>
      <c r="G95" s="107"/>
      <c r="H95" s="107"/>
      <c r="I95" s="107" t="s">
        <v>205</v>
      </c>
      <c r="J95" s="107"/>
      <c r="K95" s="84"/>
      <c r="L95" s="71" t="str">
        <f t="shared" ref="L95:L98" si="10">C95&amp;" "&amp;E95&amp;IF(E95="varchar2","("&amp;F95&amp;")","")&amp;IF(G95="",""," "&amp;G95)&amp;IF(H95="",""," unique")&amp;IF(I95="",""," primary key")&amp;IF(J95="",""," default "&amp;J95)&amp;","</f>
        <v>NUM number primary key,</v>
      </c>
      <c r="N95" s="71" t="s">
        <v>299</v>
      </c>
    </row>
    <row r="96" spans="1:15" x14ac:dyDescent="0.4">
      <c r="B96" s="86">
        <v>2</v>
      </c>
      <c r="C96" s="85" t="s">
        <v>134</v>
      </c>
      <c r="D96" s="85" t="s">
        <v>133</v>
      </c>
      <c r="E96" s="85" t="s">
        <v>135</v>
      </c>
      <c r="F96" s="86">
        <v>100</v>
      </c>
      <c r="G96" s="86" t="s">
        <v>139</v>
      </c>
      <c r="H96" s="86"/>
      <c r="I96" s="86"/>
      <c r="J96" s="86"/>
      <c r="K96" s="85" t="s">
        <v>271</v>
      </c>
      <c r="L96" s="71" t="str">
        <f t="shared" si="10"/>
        <v>GOODSCODE varchar2(100) not null,</v>
      </c>
      <c r="N96" s="71" t="s">
        <v>345</v>
      </c>
      <c r="O96" s="71" t="str">
        <f>"constraint FK1 foreign key("&amp;C96&amp;") references "&amp;K96</f>
        <v>constraint FK1 foreign key(GOODSCODE) references GOODS(GOODSCODE)</v>
      </c>
    </row>
    <row r="97" spans="1:15" x14ac:dyDescent="0.4">
      <c r="B97" s="86">
        <v>3</v>
      </c>
      <c r="C97" s="85" t="s">
        <v>54</v>
      </c>
      <c r="D97" s="85" t="s">
        <v>379</v>
      </c>
      <c r="E97" s="85" t="s">
        <v>135</v>
      </c>
      <c r="F97" s="86">
        <v>20</v>
      </c>
      <c r="G97" s="86" t="s">
        <v>139</v>
      </c>
      <c r="H97" s="86"/>
      <c r="I97" s="86"/>
      <c r="J97" s="86"/>
      <c r="K97" s="85" t="s">
        <v>401</v>
      </c>
      <c r="L97" s="71" t="str">
        <f t="shared" si="10"/>
        <v>NICKNAME varchar2(20) not null,</v>
      </c>
      <c r="N97" s="71" t="s">
        <v>332</v>
      </c>
      <c r="O97" s="71" t="str">
        <f>"constraint FK1 foreign key("&amp;C97&amp;") references "&amp;K97</f>
        <v>constraint FK1 foreign key(NICKNAME) references MEMBER(NICKNAME)</v>
      </c>
    </row>
    <row r="98" spans="1:15" x14ac:dyDescent="0.4">
      <c r="B98" s="107">
        <v>4</v>
      </c>
      <c r="C98" s="84" t="s">
        <v>382</v>
      </c>
      <c r="D98" s="110" t="s">
        <v>380</v>
      </c>
      <c r="E98" s="110" t="s">
        <v>2</v>
      </c>
      <c r="F98" s="110"/>
      <c r="G98" s="97" t="s">
        <v>3</v>
      </c>
      <c r="H98" s="97"/>
      <c r="I98" s="110"/>
      <c r="J98" s="110"/>
      <c r="K98" s="102"/>
      <c r="L98" s="71" t="str">
        <f t="shared" si="10"/>
        <v>SALES number not null,</v>
      </c>
    </row>
    <row r="99" spans="1:15" x14ac:dyDescent="0.4">
      <c r="B99" s="107">
        <v>5</v>
      </c>
      <c r="C99" s="84" t="s">
        <v>383</v>
      </c>
      <c r="D99" s="84" t="s">
        <v>381</v>
      </c>
      <c r="E99" s="84" t="s">
        <v>26</v>
      </c>
      <c r="F99" s="107"/>
      <c r="G99" s="97"/>
      <c r="H99" s="97"/>
      <c r="I99" s="107"/>
      <c r="J99" s="107" t="s">
        <v>27</v>
      </c>
      <c r="K99" s="84"/>
      <c r="L99" s="71" t="str">
        <f>C99&amp;" "&amp;E99&amp;IF(E99="varchar2","("&amp;F99&amp;")","")&amp;IF(G99="",""," "&amp;G99)&amp;IF(H99="",""," unique")&amp;IF(I99="",""," primary key")&amp;IF(J99="",""," default "&amp;J99)</f>
        <v>ORDERDATE date default sysdate</v>
      </c>
    </row>
    <row r="100" spans="1:15" x14ac:dyDescent="0.4">
      <c r="L100" s="71" t="s">
        <v>360</v>
      </c>
      <c r="N100" s="71" t="s">
        <v>359</v>
      </c>
    </row>
    <row r="101" spans="1:15" x14ac:dyDescent="0.4">
      <c r="A101" s="71">
        <v>12</v>
      </c>
      <c r="B101" s="157" t="s">
        <v>189</v>
      </c>
      <c r="C101" s="158"/>
      <c r="D101" s="159" t="s">
        <v>276</v>
      </c>
      <c r="E101" s="160"/>
      <c r="F101" s="63" t="s">
        <v>286</v>
      </c>
      <c r="G101" s="159" t="s">
        <v>389</v>
      </c>
      <c r="H101" s="161"/>
      <c r="I101" s="161"/>
      <c r="J101" s="161"/>
      <c r="K101" s="160"/>
    </row>
    <row r="102" spans="1:15" x14ac:dyDescent="0.4">
      <c r="B102" s="63" t="s">
        <v>190</v>
      </c>
      <c r="C102" s="63" t="s">
        <v>287</v>
      </c>
      <c r="D102" s="63" t="s">
        <v>198</v>
      </c>
      <c r="E102" s="63" t="s">
        <v>199</v>
      </c>
      <c r="F102" s="63" t="s">
        <v>200</v>
      </c>
      <c r="G102" s="63" t="s">
        <v>288</v>
      </c>
      <c r="H102" s="63" t="s">
        <v>396</v>
      </c>
      <c r="I102" s="63" t="s">
        <v>201</v>
      </c>
      <c r="J102" s="63" t="s">
        <v>202</v>
      </c>
      <c r="K102" s="63" t="s">
        <v>203</v>
      </c>
      <c r="L102" s="71" t="str">
        <f>"create table "&amp;D101&amp;"("</f>
        <v>create table ASSATALK(</v>
      </c>
      <c r="N102" s="71" t="s">
        <v>350</v>
      </c>
    </row>
    <row r="103" spans="1:15" x14ac:dyDescent="0.4">
      <c r="B103" s="47">
        <v>1</v>
      </c>
      <c r="C103" s="46" t="s">
        <v>131</v>
      </c>
      <c r="D103" s="46" t="str">
        <f>"번호 ("&amp;D101&amp;"_SEQ.nextval)"</f>
        <v>번호 (ASSATALK_SEQ.nextval)</v>
      </c>
      <c r="E103" s="46" t="s">
        <v>128</v>
      </c>
      <c r="F103" s="47"/>
      <c r="G103" s="47"/>
      <c r="H103" s="47"/>
      <c r="I103" s="47" t="s">
        <v>205</v>
      </c>
      <c r="J103" s="47"/>
      <c r="K103" s="48"/>
      <c r="L103" s="71" t="str">
        <f t="shared" ref="L103:L106" si="11">C103&amp;" "&amp;E103&amp;IF(E103="varchar2","("&amp;F103&amp;")","")&amp;IF(G103="",""," "&amp;G103)&amp;IF(H103="",""," unique")&amp;IF(I103="",""," primary key")&amp;IF(J103="",""," default "&amp;J103)&amp;","</f>
        <v>NUM number primary key,</v>
      </c>
      <c r="N103" s="71" t="s">
        <v>299</v>
      </c>
    </row>
    <row r="104" spans="1:15" x14ac:dyDescent="0.4">
      <c r="B104" s="47">
        <v>2</v>
      </c>
      <c r="C104" s="48" t="s">
        <v>168</v>
      </c>
      <c r="D104" s="48" t="s">
        <v>167</v>
      </c>
      <c r="E104" s="48" t="s">
        <v>135</v>
      </c>
      <c r="F104" s="47">
        <v>20</v>
      </c>
      <c r="G104" s="47" t="s">
        <v>139</v>
      </c>
      <c r="H104" s="47"/>
      <c r="I104" s="47"/>
      <c r="J104" s="47"/>
      <c r="K104" s="48" t="s">
        <v>296</v>
      </c>
      <c r="L104" s="71" t="str">
        <f t="shared" si="11"/>
        <v>SPEAKER varchar2(20) not null,</v>
      </c>
      <c r="N104" s="71" t="s">
        <v>351</v>
      </c>
    </row>
    <row r="105" spans="1:15" x14ac:dyDescent="0.4">
      <c r="B105" s="47">
        <v>3</v>
      </c>
      <c r="C105" s="48" t="s">
        <v>170</v>
      </c>
      <c r="D105" s="48" t="s">
        <v>169</v>
      </c>
      <c r="E105" s="48" t="s">
        <v>135</v>
      </c>
      <c r="F105" s="47">
        <v>20</v>
      </c>
      <c r="G105" s="47" t="s">
        <v>139</v>
      </c>
      <c r="H105" s="47"/>
      <c r="I105" s="47"/>
      <c r="J105" s="47"/>
      <c r="K105" s="48" t="s">
        <v>296</v>
      </c>
      <c r="L105" s="71" t="str">
        <f t="shared" si="11"/>
        <v>LISTENER varchar2(20) not null,</v>
      </c>
      <c r="N105" s="71" t="s">
        <v>352</v>
      </c>
    </row>
    <row r="106" spans="1:15" x14ac:dyDescent="0.4">
      <c r="B106" s="47">
        <v>4</v>
      </c>
      <c r="C106" s="48" t="s">
        <v>141</v>
      </c>
      <c r="D106" s="48" t="s">
        <v>140</v>
      </c>
      <c r="E106" s="48" t="s">
        <v>135</v>
      </c>
      <c r="F106" s="47">
        <v>200</v>
      </c>
      <c r="G106" s="47" t="s">
        <v>139</v>
      </c>
      <c r="H106" s="47"/>
      <c r="I106" s="47"/>
      <c r="J106" s="47"/>
      <c r="K106" s="48"/>
      <c r="L106" s="71" t="str">
        <f t="shared" si="11"/>
        <v>CONTENT varchar2(200) not null,</v>
      </c>
      <c r="N106" s="71" t="s">
        <v>353</v>
      </c>
    </row>
    <row r="107" spans="1:15" x14ac:dyDescent="0.4">
      <c r="B107" s="47">
        <v>5</v>
      </c>
      <c r="C107" s="48" t="s">
        <v>172</v>
      </c>
      <c r="D107" s="48" t="s">
        <v>278</v>
      </c>
      <c r="E107" s="48" t="s">
        <v>173</v>
      </c>
      <c r="F107" s="47"/>
      <c r="G107" s="47"/>
      <c r="H107" s="47"/>
      <c r="I107" s="47"/>
      <c r="J107" s="47" t="s">
        <v>174</v>
      </c>
      <c r="K107" s="48"/>
      <c r="L107" s="71" t="str">
        <f>C107&amp;" "&amp;E107&amp;IF(E107="varchar2","("&amp;F107&amp;")","")&amp;IF(G107="",""," "&amp;G107)&amp;IF(H107="",""," unique")&amp;IF(I107="",""," primary key")&amp;IF(J107="",""," default "&amp;J107)</f>
        <v>SENDTIME timestamp default systimestamp</v>
      </c>
      <c r="N107" s="71" t="s">
        <v>373</v>
      </c>
    </row>
    <row r="108" spans="1:15" x14ac:dyDescent="0.4">
      <c r="L108" s="71" t="s">
        <v>360</v>
      </c>
      <c r="N108" s="71" t="s">
        <v>359</v>
      </c>
    </row>
    <row r="109" spans="1:15" x14ac:dyDescent="0.4">
      <c r="A109" s="71">
        <v>13</v>
      </c>
      <c r="B109" s="157" t="s">
        <v>189</v>
      </c>
      <c r="C109" s="158"/>
      <c r="D109" s="159" t="s">
        <v>407</v>
      </c>
      <c r="E109" s="160"/>
      <c r="F109" s="63" t="s">
        <v>286</v>
      </c>
      <c r="G109" s="159" t="s">
        <v>389</v>
      </c>
      <c r="H109" s="161"/>
      <c r="I109" s="161"/>
      <c r="J109" s="161"/>
      <c r="K109" s="160"/>
    </row>
    <row r="110" spans="1:15" x14ac:dyDescent="0.4">
      <c r="B110" s="63" t="s">
        <v>190</v>
      </c>
      <c r="C110" s="63" t="s">
        <v>287</v>
      </c>
      <c r="D110" s="63" t="s">
        <v>198</v>
      </c>
      <c r="E110" s="63" t="s">
        <v>199</v>
      </c>
      <c r="F110" s="63" t="s">
        <v>200</v>
      </c>
      <c r="G110" s="63" t="s">
        <v>288</v>
      </c>
      <c r="H110" s="63" t="s">
        <v>396</v>
      </c>
      <c r="I110" s="63" t="s">
        <v>201</v>
      </c>
      <c r="J110" s="63" t="s">
        <v>202</v>
      </c>
      <c r="K110" s="63" t="s">
        <v>203</v>
      </c>
      <c r="L110" s="71" t="str">
        <f>"create table "&amp;D109&amp;"("</f>
        <v>create table ASSATALK_KEYWORD(</v>
      </c>
      <c r="N110" s="71" t="s">
        <v>350</v>
      </c>
    </row>
    <row r="111" spans="1:15" x14ac:dyDescent="0.4">
      <c r="B111" s="47">
        <v>1</v>
      </c>
      <c r="C111" s="46" t="s">
        <v>131</v>
      </c>
      <c r="D111" s="46" t="str">
        <f>"번호 ("&amp;D109&amp;"_SEQ.nextval)"</f>
        <v>번호 (ASSATALK_KEYWORD_SEQ.nextval)</v>
      </c>
      <c r="E111" s="46" t="s">
        <v>128</v>
      </c>
      <c r="F111" s="47"/>
      <c r="G111" s="47"/>
      <c r="H111" s="47"/>
      <c r="I111" s="47" t="s">
        <v>205</v>
      </c>
      <c r="J111" s="47"/>
      <c r="K111" s="48"/>
      <c r="L111" s="71" t="str">
        <f t="shared" ref="L111:L113" si="12">C111&amp;" "&amp;E111&amp;IF(E111="varchar2","("&amp;F111&amp;")","")&amp;IF(G111="",""," "&amp;G111)&amp;IF(H111="",""," unique")&amp;IF(I111="",""," primary key")&amp;IF(J111="",""," default "&amp;J111)&amp;","</f>
        <v>NUM number primary key,</v>
      </c>
      <c r="N111" s="71" t="s">
        <v>299</v>
      </c>
    </row>
    <row r="112" spans="1:15" x14ac:dyDescent="0.4">
      <c r="B112" s="47">
        <v>2</v>
      </c>
      <c r="C112" s="48" t="s">
        <v>411</v>
      </c>
      <c r="D112" s="48" t="s">
        <v>408</v>
      </c>
      <c r="E112" s="48" t="s">
        <v>4</v>
      </c>
      <c r="F112" s="47">
        <v>20</v>
      </c>
      <c r="G112" s="47" t="s">
        <v>3</v>
      </c>
      <c r="H112" s="47" t="s">
        <v>396</v>
      </c>
      <c r="I112" s="47"/>
      <c r="J112" s="47"/>
      <c r="K112" s="48"/>
      <c r="L112" s="71" t="str">
        <f t="shared" si="12"/>
        <v>KEYWORD varchar2(20) not null unique,</v>
      </c>
      <c r="N112" s="71" t="s">
        <v>351</v>
      </c>
    </row>
    <row r="113" spans="1:15" ht="31.2" x14ac:dyDescent="0.4">
      <c r="B113" s="47">
        <v>3</v>
      </c>
      <c r="C113" s="48" t="s">
        <v>412</v>
      </c>
      <c r="D113" s="48" t="s">
        <v>409</v>
      </c>
      <c r="E113" s="48" t="s">
        <v>4</v>
      </c>
      <c r="F113" s="47">
        <v>20</v>
      </c>
      <c r="G113" s="47" t="s">
        <v>3</v>
      </c>
      <c r="H113" s="47"/>
      <c r="I113" s="47"/>
      <c r="J113" s="47"/>
      <c r="K113" s="48" t="s">
        <v>413</v>
      </c>
      <c r="L113" s="71" t="str">
        <f t="shared" si="12"/>
        <v>ANSWERTYPE varchar2(20) not null,</v>
      </c>
      <c r="N113" s="71" t="s">
        <v>352</v>
      </c>
    </row>
    <row r="114" spans="1:15" x14ac:dyDescent="0.4">
      <c r="B114" s="47">
        <v>5</v>
      </c>
      <c r="C114" s="48" t="s">
        <v>122</v>
      </c>
      <c r="D114" s="48" t="s">
        <v>410</v>
      </c>
      <c r="E114" s="48" t="s">
        <v>4</v>
      </c>
      <c r="F114" s="47">
        <v>4000</v>
      </c>
      <c r="G114" s="47" t="s">
        <v>3</v>
      </c>
      <c r="H114" s="47"/>
      <c r="I114" s="47"/>
      <c r="J114" s="47"/>
      <c r="K114" s="48"/>
      <c r="L114" s="71" t="str">
        <f>C114&amp;" "&amp;E114&amp;IF(E114="varchar2","("&amp;F114&amp;")","")&amp;IF(G114="",""," "&amp;G114)&amp;IF(H114="",""," unique")&amp;IF(I114="",""," primary key")&amp;IF(J114="",""," default "&amp;J114)</f>
        <v>ANSWER varchar2(4000) not null</v>
      </c>
      <c r="N114" s="71" t="s">
        <v>373</v>
      </c>
    </row>
    <row r="115" spans="1:15" x14ac:dyDescent="0.4">
      <c r="L115" s="71" t="s">
        <v>360</v>
      </c>
      <c r="N115" s="71" t="s">
        <v>359</v>
      </c>
    </row>
    <row r="116" spans="1:15" x14ac:dyDescent="0.4">
      <c r="A116" s="71">
        <v>14</v>
      </c>
      <c r="B116" s="166" t="s">
        <v>189</v>
      </c>
      <c r="C116" s="166"/>
      <c r="D116" s="167" t="s">
        <v>257</v>
      </c>
      <c r="E116" s="167"/>
      <c r="F116" s="108" t="s">
        <v>286</v>
      </c>
      <c r="G116" s="167" t="s">
        <v>389</v>
      </c>
      <c r="H116" s="167"/>
      <c r="I116" s="167"/>
      <c r="J116" s="167"/>
      <c r="K116" s="167"/>
    </row>
    <row r="117" spans="1:15" x14ac:dyDescent="0.4">
      <c r="B117" s="108" t="s">
        <v>190</v>
      </c>
      <c r="C117" s="108" t="s">
        <v>287</v>
      </c>
      <c r="D117" s="108" t="s">
        <v>198</v>
      </c>
      <c r="E117" s="108" t="s">
        <v>199</v>
      </c>
      <c r="F117" s="108" t="s">
        <v>200</v>
      </c>
      <c r="G117" s="108" t="s">
        <v>288</v>
      </c>
      <c r="H117" s="63" t="s">
        <v>396</v>
      </c>
      <c r="I117" s="108" t="s">
        <v>201</v>
      </c>
      <c r="J117" s="108" t="s">
        <v>202</v>
      </c>
      <c r="K117" s="108" t="s">
        <v>203</v>
      </c>
      <c r="L117" s="71" t="str">
        <f>"create table "&amp;D116&amp;"("</f>
        <v>create table QUESTION(</v>
      </c>
      <c r="N117" s="71" t="s">
        <v>337</v>
      </c>
    </row>
    <row r="118" spans="1:15" x14ac:dyDescent="0.4">
      <c r="B118" s="107">
        <v>1</v>
      </c>
      <c r="C118" s="83" t="s">
        <v>131</v>
      </c>
      <c r="D118" s="46" t="str">
        <f>"번호 ("&amp;D116&amp;"_SEQ.nextval)"</f>
        <v>번호 (QUESTION_SEQ.nextval)</v>
      </c>
      <c r="E118" s="83" t="s">
        <v>128</v>
      </c>
      <c r="F118" s="107"/>
      <c r="G118" s="107"/>
      <c r="H118" s="107"/>
      <c r="I118" s="107" t="s">
        <v>205</v>
      </c>
      <c r="J118" s="107"/>
      <c r="K118" s="84"/>
      <c r="L118" s="71" t="str">
        <f t="shared" ref="L118:L124" si="13">C118&amp;" "&amp;E118&amp;IF(E118="varchar2","("&amp;F118&amp;")","")&amp;IF(G118="",""," "&amp;G118)&amp;IF(H118="",""," unique")&amp;IF(I118="",""," primary key")&amp;IF(J118="",""," default "&amp;J118)&amp;","</f>
        <v>NUM number primary key,</v>
      </c>
      <c r="N118" s="71" t="s">
        <v>299</v>
      </c>
    </row>
    <row r="119" spans="1:15" x14ac:dyDescent="0.4">
      <c r="B119" s="107">
        <v>2</v>
      </c>
      <c r="C119" s="84" t="s">
        <v>259</v>
      </c>
      <c r="D119" s="84" t="s">
        <v>260</v>
      </c>
      <c r="E119" s="84" t="s">
        <v>135</v>
      </c>
      <c r="F119" s="107">
        <v>20</v>
      </c>
      <c r="G119" s="107" t="s">
        <v>139</v>
      </c>
      <c r="H119" s="107"/>
      <c r="I119" s="107"/>
      <c r="J119" s="107"/>
      <c r="K119" s="84"/>
      <c r="L119" s="71" t="str">
        <f t="shared" si="13"/>
        <v>ASKTYPE varchar2(20) not null,</v>
      </c>
      <c r="N119" s="71" t="s">
        <v>338</v>
      </c>
    </row>
    <row r="120" spans="1:15" x14ac:dyDescent="0.4">
      <c r="B120" s="107">
        <v>3</v>
      </c>
      <c r="C120" s="87" t="s">
        <v>153</v>
      </c>
      <c r="D120" s="87" t="s">
        <v>261</v>
      </c>
      <c r="E120" s="87" t="s">
        <v>135</v>
      </c>
      <c r="F120" s="88">
        <v>20</v>
      </c>
      <c r="G120" s="88" t="s">
        <v>139</v>
      </c>
      <c r="H120" s="88"/>
      <c r="I120" s="88"/>
      <c r="J120" s="88"/>
      <c r="K120" s="87" t="s">
        <v>388</v>
      </c>
      <c r="L120" s="71" t="str">
        <f t="shared" si="13"/>
        <v>NICKNAME varchar2(20) not null,</v>
      </c>
      <c r="N120" s="71" t="s">
        <v>303</v>
      </c>
      <c r="O120" s="71" t="str">
        <f>"constraint FK1 foreign key("&amp;C120&amp;") references "&amp;K120</f>
        <v>constraint FK1 foreign key(NICKNAME) references 현재 로그인된 사용자</v>
      </c>
    </row>
    <row r="121" spans="1:15" x14ac:dyDescent="0.4">
      <c r="B121" s="107">
        <v>4</v>
      </c>
      <c r="C121" s="84" t="s">
        <v>232</v>
      </c>
      <c r="D121" s="84" t="s">
        <v>233</v>
      </c>
      <c r="E121" s="84" t="s">
        <v>135</v>
      </c>
      <c r="F121" s="107">
        <v>50</v>
      </c>
      <c r="G121" s="107" t="s">
        <v>139</v>
      </c>
      <c r="H121" s="107"/>
      <c r="I121" s="107"/>
      <c r="J121" s="107"/>
      <c r="K121" s="84"/>
      <c r="L121" s="71" t="str">
        <f t="shared" si="13"/>
        <v>TITLE varchar2(50) not null,</v>
      </c>
      <c r="N121" s="71" t="s">
        <v>319</v>
      </c>
    </row>
    <row r="122" spans="1:15" x14ac:dyDescent="0.4">
      <c r="B122" s="107">
        <v>5</v>
      </c>
      <c r="C122" s="84" t="s">
        <v>141</v>
      </c>
      <c r="D122" s="84" t="s">
        <v>140</v>
      </c>
      <c r="E122" s="84" t="s">
        <v>135</v>
      </c>
      <c r="F122" s="107">
        <v>4000</v>
      </c>
      <c r="G122" s="107" t="s">
        <v>139</v>
      </c>
      <c r="H122" s="107"/>
      <c r="I122" s="107"/>
      <c r="J122" s="107"/>
      <c r="K122" s="84"/>
      <c r="L122" s="71" t="str">
        <f t="shared" si="13"/>
        <v>CONTENT varchar2(4000) not null,</v>
      </c>
      <c r="N122" s="71" t="s">
        <v>320</v>
      </c>
    </row>
    <row r="123" spans="1:15" ht="31.2" x14ac:dyDescent="0.4">
      <c r="B123" s="107">
        <v>6</v>
      </c>
      <c r="C123" s="84" t="s">
        <v>262</v>
      </c>
      <c r="D123" s="84" t="s">
        <v>263</v>
      </c>
      <c r="E123" s="84" t="s">
        <v>135</v>
      </c>
      <c r="F123" s="107">
        <v>4000</v>
      </c>
      <c r="G123" s="107"/>
      <c r="H123" s="107"/>
      <c r="I123" s="107"/>
      <c r="J123" s="107"/>
      <c r="K123" s="84" t="s">
        <v>365</v>
      </c>
      <c r="L123" s="71" t="str">
        <f t="shared" si="13"/>
        <v>ANSWER varchar2(4000),</v>
      </c>
      <c r="N123" s="71" t="s">
        <v>370</v>
      </c>
    </row>
    <row r="124" spans="1:15" x14ac:dyDescent="0.4">
      <c r="B124" s="107">
        <v>7</v>
      </c>
      <c r="C124" s="84" t="s">
        <v>264</v>
      </c>
      <c r="D124" s="84" t="s">
        <v>265</v>
      </c>
      <c r="E124" s="84" t="s">
        <v>156</v>
      </c>
      <c r="F124" s="107"/>
      <c r="G124" s="107"/>
      <c r="H124" s="107"/>
      <c r="I124" s="107"/>
      <c r="J124" s="107" t="s">
        <v>157</v>
      </c>
      <c r="K124" s="84" t="s">
        <v>266</v>
      </c>
      <c r="L124" s="71" t="str">
        <f t="shared" si="13"/>
        <v>ASKDATE date default sysdate,</v>
      </c>
      <c r="N124" s="71" t="s">
        <v>339</v>
      </c>
    </row>
    <row r="125" spans="1:15" x14ac:dyDescent="0.4">
      <c r="B125" s="107">
        <v>8</v>
      </c>
      <c r="C125" s="84" t="s">
        <v>267</v>
      </c>
      <c r="D125" s="84" t="s">
        <v>268</v>
      </c>
      <c r="E125" s="84" t="s">
        <v>156</v>
      </c>
      <c r="F125" s="107"/>
      <c r="G125" s="107"/>
      <c r="H125" s="107"/>
      <c r="I125" s="107"/>
      <c r="J125" s="107"/>
      <c r="K125" s="84" t="s">
        <v>269</v>
      </c>
      <c r="L125" s="71" t="str">
        <f>C125&amp;" "&amp;E125&amp;IF(E125="varchar2","("&amp;F125&amp;")","")&amp;IF(G125="",""," "&amp;G125)&amp;IF(H125="",""," unique")&amp;IF(I125="",""," primary key")&amp;IF(J125="",""," default "&amp;J125)</f>
        <v>ANSWERDATE date</v>
      </c>
      <c r="N125" s="71" t="s">
        <v>371</v>
      </c>
    </row>
    <row r="126" spans="1:15" x14ac:dyDescent="0.4">
      <c r="L126" s="71" t="s">
        <v>360</v>
      </c>
      <c r="N126" s="71" t="s">
        <v>359</v>
      </c>
    </row>
    <row r="127" spans="1:15" x14ac:dyDescent="0.4">
      <c r="A127" s="71">
        <v>15</v>
      </c>
      <c r="B127" s="157" t="s">
        <v>189</v>
      </c>
      <c r="C127" s="158"/>
      <c r="D127" s="159" t="s">
        <v>297</v>
      </c>
      <c r="E127" s="160"/>
      <c r="F127" s="63" t="s">
        <v>286</v>
      </c>
      <c r="G127" s="159" t="s">
        <v>389</v>
      </c>
      <c r="H127" s="161"/>
      <c r="I127" s="161"/>
      <c r="J127" s="161"/>
      <c r="K127" s="160"/>
    </row>
    <row r="128" spans="1:15" x14ac:dyDescent="0.4">
      <c r="B128" s="63" t="s">
        <v>190</v>
      </c>
      <c r="C128" s="63" t="s">
        <v>287</v>
      </c>
      <c r="D128" s="63" t="s">
        <v>198</v>
      </c>
      <c r="E128" s="63" t="s">
        <v>199</v>
      </c>
      <c r="F128" s="63" t="s">
        <v>200</v>
      </c>
      <c r="G128" s="63" t="s">
        <v>288</v>
      </c>
      <c r="H128" s="63" t="s">
        <v>396</v>
      </c>
      <c r="I128" s="63" t="s">
        <v>201</v>
      </c>
      <c r="J128" s="63" t="s">
        <v>202</v>
      </c>
      <c r="K128" s="63" t="s">
        <v>203</v>
      </c>
      <c r="L128" s="71" t="str">
        <f>"create table "&amp;D127&amp;"("</f>
        <v>create table WARNING(</v>
      </c>
      <c r="N128" s="71" t="s">
        <v>354</v>
      </c>
    </row>
    <row r="129" spans="2:15" x14ac:dyDescent="0.4">
      <c r="B129" s="47">
        <v>1</v>
      </c>
      <c r="C129" s="46" t="s">
        <v>131</v>
      </c>
      <c r="D129" s="46" t="str">
        <f>"번호 ("&amp;D127&amp;"_SEQ.nextval)"</f>
        <v>번호 (WARNING_SEQ.nextval)</v>
      </c>
      <c r="E129" s="46" t="s">
        <v>128</v>
      </c>
      <c r="F129" s="47"/>
      <c r="G129" s="47"/>
      <c r="H129" s="47"/>
      <c r="I129" s="47" t="s">
        <v>205</v>
      </c>
      <c r="J129" s="47"/>
      <c r="K129" s="48"/>
      <c r="L129" s="71" t="str">
        <f t="shared" ref="L129:L133" si="14">C129&amp;" "&amp;E129&amp;IF(E129="varchar2","("&amp;F129&amp;")","")&amp;IF(G129="",""," "&amp;G129)&amp;IF(H129="",""," unique")&amp;IF(I129="",""," primary key")&amp;IF(J129="",""," default "&amp;J129)&amp;","</f>
        <v>NUM number primary key,</v>
      </c>
      <c r="N129" s="71" t="s">
        <v>299</v>
      </c>
    </row>
    <row r="130" spans="2:15" x14ac:dyDescent="0.4">
      <c r="B130" s="47">
        <v>2</v>
      </c>
      <c r="C130" s="75" t="s">
        <v>153</v>
      </c>
      <c r="D130" s="75" t="s">
        <v>152</v>
      </c>
      <c r="E130" s="75" t="s">
        <v>135</v>
      </c>
      <c r="F130" s="76">
        <v>20</v>
      </c>
      <c r="G130" s="76" t="s">
        <v>139</v>
      </c>
      <c r="H130" s="76"/>
      <c r="I130" s="76"/>
      <c r="J130" s="76"/>
      <c r="K130" s="78" t="s">
        <v>387</v>
      </c>
      <c r="L130" s="71" t="str">
        <f t="shared" si="14"/>
        <v>NICKNAME varchar2(20) not null,</v>
      </c>
      <c r="N130" s="71" t="s">
        <v>303</v>
      </c>
      <c r="O130" s="71" t="str">
        <f>"constraint FK1 foreign key("&amp;C130&amp;") references "&amp;K130</f>
        <v>constraint FK1 foreign key(NICKNAME) references 신고한 게시글 작성자</v>
      </c>
    </row>
    <row r="131" spans="2:15" x14ac:dyDescent="0.4">
      <c r="B131" s="103">
        <v>3</v>
      </c>
      <c r="C131" s="78" t="s">
        <v>182</v>
      </c>
      <c r="D131" s="78" t="s">
        <v>181</v>
      </c>
      <c r="E131" s="78" t="s">
        <v>128</v>
      </c>
      <c r="F131" s="77"/>
      <c r="G131" s="77" t="s">
        <v>139</v>
      </c>
      <c r="H131" s="77"/>
      <c r="I131" s="77"/>
      <c r="J131" s="77"/>
      <c r="K131" s="78" t="s">
        <v>386</v>
      </c>
      <c r="L131" s="71" t="str">
        <f t="shared" si="14"/>
        <v>BOARDNUM number not null,</v>
      </c>
      <c r="N131" s="71" t="s">
        <v>326</v>
      </c>
      <c r="O131" s="71" t="str">
        <f>"constraint FK1 foreign key("&amp;C131&amp;") references "&amp;K131</f>
        <v>constraint FK1 foreign key(BOARDNUM) references 신고버튼 누른 게시글번호</v>
      </c>
    </row>
    <row r="132" spans="2:15" x14ac:dyDescent="0.4">
      <c r="B132" s="47">
        <v>4</v>
      </c>
      <c r="C132" s="48" t="s">
        <v>184</v>
      </c>
      <c r="D132" s="48" t="s">
        <v>183</v>
      </c>
      <c r="E132" s="48" t="s">
        <v>135</v>
      </c>
      <c r="F132" s="47">
        <v>30</v>
      </c>
      <c r="G132" s="47"/>
      <c r="H132" s="47"/>
      <c r="I132" s="47"/>
      <c r="J132" s="47"/>
      <c r="K132" s="48"/>
      <c r="L132" s="71" t="str">
        <f t="shared" si="14"/>
        <v>WARNTYPE varchar2(30),</v>
      </c>
      <c r="N132" s="71" t="s">
        <v>355</v>
      </c>
    </row>
    <row r="133" spans="2:15" x14ac:dyDescent="0.4">
      <c r="B133" s="47">
        <v>5</v>
      </c>
      <c r="C133" s="48" t="s">
        <v>186</v>
      </c>
      <c r="D133" s="48" t="s">
        <v>185</v>
      </c>
      <c r="E133" s="48" t="s">
        <v>135</v>
      </c>
      <c r="F133" s="47">
        <v>300</v>
      </c>
      <c r="G133" s="47"/>
      <c r="H133" s="47"/>
      <c r="I133" s="47"/>
      <c r="J133" s="47"/>
      <c r="K133" s="48"/>
      <c r="L133" s="71" t="str">
        <f t="shared" si="14"/>
        <v>WARNWHY varchar2(300),</v>
      </c>
      <c r="N133" s="71" t="s">
        <v>356</v>
      </c>
    </row>
    <row r="134" spans="2:15" x14ac:dyDescent="0.4">
      <c r="B134" s="47">
        <v>6</v>
      </c>
      <c r="C134" s="48" t="s">
        <v>188</v>
      </c>
      <c r="D134" s="48" t="s">
        <v>187</v>
      </c>
      <c r="E134" s="48" t="s">
        <v>156</v>
      </c>
      <c r="F134" s="47"/>
      <c r="G134" s="47"/>
      <c r="H134" s="47"/>
      <c r="I134" s="47"/>
      <c r="J134" s="47" t="s">
        <v>157</v>
      </c>
      <c r="K134" s="48"/>
      <c r="L134" s="71" t="str">
        <f>C134&amp;" "&amp;E134&amp;IF(E134="varchar2","("&amp;F134&amp;")","")&amp;IF(G134="",""," "&amp;G134)&amp;IF(H134="",""," unique")&amp;IF(I134="",""," primary key")&amp;IF(J134="",""," default "&amp;J134)</f>
        <v>WARNTIME date default sysdate</v>
      </c>
      <c r="N134" s="71" t="s">
        <v>357</v>
      </c>
    </row>
    <row r="135" spans="2:15" x14ac:dyDescent="0.4">
      <c r="L135" s="71" t="s">
        <v>360</v>
      </c>
      <c r="N135" s="71" t="s">
        <v>359</v>
      </c>
    </row>
  </sheetData>
  <mergeCells count="53">
    <mergeCell ref="B127:C127"/>
    <mergeCell ref="D127:E127"/>
    <mergeCell ref="G127:K127"/>
    <mergeCell ref="B22:C22"/>
    <mergeCell ref="D22:E22"/>
    <mergeCell ref="G22:K22"/>
    <mergeCell ref="B109:C109"/>
    <mergeCell ref="D109:E109"/>
    <mergeCell ref="G109:K109"/>
    <mergeCell ref="B33:C33"/>
    <mergeCell ref="D33:E33"/>
    <mergeCell ref="G33:K33"/>
    <mergeCell ref="B101:C101"/>
    <mergeCell ref="D101:E101"/>
    <mergeCell ref="G101:K101"/>
    <mergeCell ref="B87:C87"/>
    <mergeCell ref="B116:C116"/>
    <mergeCell ref="D116:E116"/>
    <mergeCell ref="G116:K116"/>
    <mergeCell ref="B79:C79"/>
    <mergeCell ref="D79:E79"/>
    <mergeCell ref="G79:K79"/>
    <mergeCell ref="D87:E87"/>
    <mergeCell ref="G87:K87"/>
    <mergeCell ref="B93:C93"/>
    <mergeCell ref="D93:E93"/>
    <mergeCell ref="G93:K93"/>
    <mergeCell ref="B64:C64"/>
    <mergeCell ref="D64:E64"/>
    <mergeCell ref="G64:K64"/>
    <mergeCell ref="B72:C72"/>
    <mergeCell ref="D72:E72"/>
    <mergeCell ref="G72:K72"/>
    <mergeCell ref="B41:C41"/>
    <mergeCell ref="D41:E41"/>
    <mergeCell ref="G41:K41"/>
    <mergeCell ref="B53:C53"/>
    <mergeCell ref="D53:E53"/>
    <mergeCell ref="G53:K53"/>
    <mergeCell ref="B4:C4"/>
    <mergeCell ref="D4:E4"/>
    <mergeCell ref="G4:K4"/>
    <mergeCell ref="B14:C14"/>
    <mergeCell ref="D14:E14"/>
    <mergeCell ref="G14:K14"/>
    <mergeCell ref="B1:C1"/>
    <mergeCell ref="D1:F1"/>
    <mergeCell ref="G1:I1"/>
    <mergeCell ref="J1:K1"/>
    <mergeCell ref="B2:C2"/>
    <mergeCell ref="D2:F2"/>
    <mergeCell ref="G2:I2"/>
    <mergeCell ref="J2:K2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5F2D-4078-4D93-9D61-EE3F07480652}">
  <dimension ref="A1:C77"/>
  <sheetViews>
    <sheetView tabSelected="1" topLeftCell="A18" workbookViewId="0">
      <selection activeCell="A18" sqref="A18"/>
    </sheetView>
  </sheetViews>
  <sheetFormatPr defaultRowHeight="17.399999999999999" x14ac:dyDescent="0.4"/>
  <cols>
    <col min="1" max="1" width="34.69921875" bestFit="1" customWidth="1"/>
    <col min="2" max="2" width="3.19921875" bestFit="1" customWidth="1"/>
    <col min="3" max="3" width="34.69921875" bestFit="1" customWidth="1"/>
    <col min="4" max="4" width="34.19921875" bestFit="1" customWidth="1"/>
    <col min="5" max="5" width="30.09765625" bestFit="1" customWidth="1"/>
    <col min="6" max="6" width="30.19921875" bestFit="1" customWidth="1"/>
  </cols>
  <sheetData>
    <row r="1" spans="1:3" hidden="1" x14ac:dyDescent="0.4">
      <c r="A1" t="s">
        <v>415</v>
      </c>
      <c r="B1">
        <v>1</v>
      </c>
      <c r="C1" t="str">
        <f>VLOOKUP(B1, '테이블 정의서(1008수정)'!$A$4:$E$134,4,FALSE)</f>
        <v>MEMBER</v>
      </c>
    </row>
    <row r="2" spans="1:3" hidden="1" x14ac:dyDescent="0.4">
      <c r="A2" t="s">
        <v>376</v>
      </c>
      <c r="B2">
        <f>B1+1</f>
        <v>2</v>
      </c>
      <c r="C2" t="str">
        <f>VLOOKUP(B2, '테이블 정의서(1008수정)'!$A$4:$E$134,4,FALSE)</f>
        <v>MEMBER_PLUS</v>
      </c>
    </row>
    <row r="3" spans="1:3" hidden="1" x14ac:dyDescent="0.4">
      <c r="A3" t="s">
        <v>377</v>
      </c>
      <c r="B3">
        <f t="shared" ref="B3:B15" si="0">B2+1</f>
        <v>3</v>
      </c>
      <c r="C3" t="str">
        <f>VLOOKUP(B3, '테이블 정의서(1008수정)'!$A$4:$E$134,4,FALSE)</f>
        <v>MEMBER_ADDR</v>
      </c>
    </row>
    <row r="4" spans="1:3" hidden="1" x14ac:dyDescent="0.4">
      <c r="A4" t="s">
        <v>416</v>
      </c>
      <c r="B4">
        <f t="shared" si="0"/>
        <v>4</v>
      </c>
      <c r="C4" t="str">
        <f>VLOOKUP(B4, '테이블 정의서(1008수정)'!$A$4:$E$134,4,FALSE)</f>
        <v>POINT</v>
      </c>
    </row>
    <row r="5" spans="1:3" hidden="1" x14ac:dyDescent="0.4">
      <c r="B5">
        <f t="shared" si="0"/>
        <v>5</v>
      </c>
      <c r="C5" t="str">
        <f>VLOOKUP(B5, '테이블 정의서(1008수정)'!$A$4:$E$134,4,FALSE)</f>
        <v>BOARD</v>
      </c>
    </row>
    <row r="6" spans="1:3" hidden="1" x14ac:dyDescent="0.4">
      <c r="B6">
        <f t="shared" si="0"/>
        <v>6</v>
      </c>
      <c r="C6" t="str">
        <f>VLOOKUP(B6, '테이블 정의서(1008수정)'!$A$4:$E$134,4,FALSE)</f>
        <v>BOARD_REF</v>
      </c>
    </row>
    <row r="7" spans="1:3" hidden="1" x14ac:dyDescent="0.4">
      <c r="B7">
        <f t="shared" si="0"/>
        <v>7</v>
      </c>
      <c r="C7" t="str">
        <f>VLOOKUP(B7, '테이블 정의서(1008수정)'!$A$4:$E$134,4,FALSE)</f>
        <v>BOARD_IMAGE</v>
      </c>
    </row>
    <row r="8" spans="1:3" hidden="1" x14ac:dyDescent="0.4">
      <c r="B8">
        <f t="shared" si="0"/>
        <v>8</v>
      </c>
      <c r="C8" t="str">
        <f>VLOOKUP(B8, '테이블 정의서(1008수정)'!$A$4:$E$134,4,FALSE)</f>
        <v>BOARD_TERM</v>
      </c>
    </row>
    <row r="9" spans="1:3" hidden="1" x14ac:dyDescent="0.4">
      <c r="B9">
        <f t="shared" si="0"/>
        <v>9</v>
      </c>
      <c r="C9" t="str">
        <f>VLOOKUP(B9, '테이블 정의서(1008수정)'!$A$4:$E$134,4,FALSE)</f>
        <v>GOODS</v>
      </c>
    </row>
    <row r="10" spans="1:3" hidden="1" x14ac:dyDescent="0.4">
      <c r="B10">
        <f t="shared" si="0"/>
        <v>10</v>
      </c>
      <c r="C10" t="str">
        <f>VLOOKUP(B10, '테이블 정의서(1008수정)'!$A$4:$E$134,4,FALSE)</f>
        <v>GOODS_IMAGE</v>
      </c>
    </row>
    <row r="11" spans="1:3" hidden="1" x14ac:dyDescent="0.4">
      <c r="B11">
        <f t="shared" si="0"/>
        <v>11</v>
      </c>
      <c r="C11" t="str">
        <f>VLOOKUP(B11, '테이블 정의서(1008수정)'!$A$4:$E$134,4,FALSE)</f>
        <v>GOODS_SALES</v>
      </c>
    </row>
    <row r="12" spans="1:3" hidden="1" x14ac:dyDescent="0.4">
      <c r="B12">
        <f t="shared" si="0"/>
        <v>12</v>
      </c>
      <c r="C12" t="str">
        <f>VLOOKUP(B12, '테이블 정의서(1008수정)'!$A$4:$E$134,4,FALSE)</f>
        <v>ASSATALK</v>
      </c>
    </row>
    <row r="13" spans="1:3" hidden="1" x14ac:dyDescent="0.4">
      <c r="B13">
        <f t="shared" si="0"/>
        <v>13</v>
      </c>
      <c r="C13" t="str">
        <f>VLOOKUP(B13, '테이블 정의서(1008수정)'!$A$4:$E$134,4,FALSE)</f>
        <v>ASSATALK_KEYWORD</v>
      </c>
    </row>
    <row r="14" spans="1:3" hidden="1" x14ac:dyDescent="0.4">
      <c r="B14">
        <f t="shared" si="0"/>
        <v>14</v>
      </c>
      <c r="C14" t="str">
        <f>VLOOKUP(B14, '테이블 정의서(1008수정)'!$A$4:$E$134,4,FALSE)</f>
        <v>QUESTION</v>
      </c>
    </row>
    <row r="15" spans="1:3" hidden="1" x14ac:dyDescent="0.4">
      <c r="B15">
        <f t="shared" si="0"/>
        <v>15</v>
      </c>
      <c r="C15" t="str">
        <f>VLOOKUP(B15, '테이블 정의서(1008수정)'!$A$4:$E$134,4,FALSE)</f>
        <v>WARNING</v>
      </c>
    </row>
    <row r="16" spans="1:3" hidden="1" x14ac:dyDescent="0.4"/>
    <row r="17" spans="2:3" hidden="1" x14ac:dyDescent="0.4"/>
    <row r="18" spans="2:3" x14ac:dyDescent="0.4">
      <c r="B18">
        <v>1</v>
      </c>
      <c r="C18" t="str">
        <f>$A$1&amp;VLOOKUP(B18,$B$1:$C$15,2,FALSE)&amp;"_SEQ"</f>
        <v>create sequence MEMBER_SEQ</v>
      </c>
    </row>
    <row r="19" spans="2:3" x14ac:dyDescent="0.4">
      <c r="C19" t="str">
        <f>$A$2</f>
        <v xml:space="preserve">start with 1 </v>
      </c>
    </row>
    <row r="20" spans="2:3" x14ac:dyDescent="0.4">
      <c r="C20" t="str">
        <f>$A$3</f>
        <v xml:space="preserve">increment by 1 </v>
      </c>
    </row>
    <row r="21" spans="2:3" x14ac:dyDescent="0.4">
      <c r="C21" t="str">
        <f>$A$4</f>
        <v>nomaxvalue nocycle nocache noorder;</v>
      </c>
    </row>
    <row r="22" spans="2:3" x14ac:dyDescent="0.4">
      <c r="B22">
        <f>B18+1</f>
        <v>2</v>
      </c>
      <c r="C22" t="str">
        <f t="shared" ref="C22" si="1">$A$1&amp;VLOOKUP(B22,$B$1:$C$15,2,FALSE)&amp;"_SEQ"</f>
        <v>create sequence MEMBER_PLUS_SEQ</v>
      </c>
    </row>
    <row r="23" spans="2:3" x14ac:dyDescent="0.4">
      <c r="C23" t="str">
        <f t="shared" ref="C23" si="2">$A$2</f>
        <v xml:space="preserve">start with 1 </v>
      </c>
    </row>
    <row r="24" spans="2:3" x14ac:dyDescent="0.4">
      <c r="C24" t="str">
        <f t="shared" ref="C24" si="3">$A$3</f>
        <v xml:space="preserve">increment by 1 </v>
      </c>
    </row>
    <row r="25" spans="2:3" x14ac:dyDescent="0.4">
      <c r="C25" t="str">
        <f t="shared" ref="C25" si="4">$A$4</f>
        <v>nomaxvalue nocycle nocache noorder;</v>
      </c>
    </row>
    <row r="26" spans="2:3" x14ac:dyDescent="0.4">
      <c r="B26">
        <f t="shared" ref="B26" si="5">B22+1</f>
        <v>3</v>
      </c>
      <c r="C26" t="str">
        <f t="shared" ref="C26" si="6">$A$1&amp;VLOOKUP(B26,$B$1:$C$15,2,FALSE)&amp;"_SEQ"</f>
        <v>create sequence MEMBER_ADDR_SEQ</v>
      </c>
    </row>
    <row r="27" spans="2:3" x14ac:dyDescent="0.4">
      <c r="C27" t="str">
        <f t="shared" ref="C27" si="7">$A$2</f>
        <v xml:space="preserve">start with 1 </v>
      </c>
    </row>
    <row r="28" spans="2:3" x14ac:dyDescent="0.4">
      <c r="C28" t="str">
        <f t="shared" ref="C28" si="8">$A$3</f>
        <v xml:space="preserve">increment by 1 </v>
      </c>
    </row>
    <row r="29" spans="2:3" x14ac:dyDescent="0.4">
      <c r="C29" t="str">
        <f t="shared" ref="C29" si="9">$A$4</f>
        <v>nomaxvalue nocycle nocache noorder;</v>
      </c>
    </row>
    <row r="30" spans="2:3" x14ac:dyDescent="0.4">
      <c r="B30">
        <f t="shared" ref="B30" si="10">B26+1</f>
        <v>4</v>
      </c>
      <c r="C30" t="str">
        <f t="shared" ref="C30" si="11">$A$1&amp;VLOOKUP(B30,$B$1:$C$15,2,FALSE)&amp;"_SEQ"</f>
        <v>create sequence POINT_SEQ</v>
      </c>
    </row>
    <row r="31" spans="2:3" x14ac:dyDescent="0.4">
      <c r="C31" t="str">
        <f t="shared" ref="C31" si="12">$A$2</f>
        <v xml:space="preserve">start with 1 </v>
      </c>
    </row>
    <row r="32" spans="2:3" x14ac:dyDescent="0.4">
      <c r="C32" t="str">
        <f t="shared" ref="C32" si="13">$A$3</f>
        <v xml:space="preserve">increment by 1 </v>
      </c>
    </row>
    <row r="33" spans="2:3" x14ac:dyDescent="0.4">
      <c r="C33" t="str">
        <f t="shared" ref="C33" si="14">$A$4</f>
        <v>nomaxvalue nocycle nocache noorder;</v>
      </c>
    </row>
    <row r="34" spans="2:3" x14ac:dyDescent="0.4">
      <c r="B34">
        <f t="shared" ref="B34" si="15">B30+1</f>
        <v>5</v>
      </c>
      <c r="C34" t="str">
        <f t="shared" ref="C34" si="16">$A$1&amp;VLOOKUP(B34,$B$1:$C$15,2,FALSE)&amp;"_SEQ"</f>
        <v>create sequence BOARD_SEQ</v>
      </c>
    </row>
    <row r="35" spans="2:3" x14ac:dyDescent="0.4">
      <c r="C35" t="str">
        <f t="shared" ref="C35" si="17">$A$2</f>
        <v xml:space="preserve">start with 1 </v>
      </c>
    </row>
    <row r="36" spans="2:3" x14ac:dyDescent="0.4">
      <c r="C36" t="str">
        <f t="shared" ref="C36" si="18">$A$3</f>
        <v xml:space="preserve">increment by 1 </v>
      </c>
    </row>
    <row r="37" spans="2:3" x14ac:dyDescent="0.4">
      <c r="C37" t="str">
        <f t="shared" ref="C37" si="19">$A$4</f>
        <v>nomaxvalue nocycle nocache noorder;</v>
      </c>
    </row>
    <row r="38" spans="2:3" x14ac:dyDescent="0.4">
      <c r="B38">
        <f t="shared" ref="B38" si="20">B34+1</f>
        <v>6</v>
      </c>
      <c r="C38" t="str">
        <f t="shared" ref="C38" si="21">$A$1&amp;VLOOKUP(B38,$B$1:$C$15,2,FALSE)&amp;"_SEQ"</f>
        <v>create sequence BOARD_REF_SEQ</v>
      </c>
    </row>
    <row r="39" spans="2:3" x14ac:dyDescent="0.4">
      <c r="C39" t="str">
        <f t="shared" ref="C39" si="22">$A$2</f>
        <v xml:space="preserve">start with 1 </v>
      </c>
    </row>
    <row r="40" spans="2:3" x14ac:dyDescent="0.4">
      <c r="C40" t="str">
        <f t="shared" ref="C40" si="23">$A$3</f>
        <v xml:space="preserve">increment by 1 </v>
      </c>
    </row>
    <row r="41" spans="2:3" x14ac:dyDescent="0.4">
      <c r="C41" t="str">
        <f t="shared" ref="C41" si="24">$A$4</f>
        <v>nomaxvalue nocycle nocache noorder;</v>
      </c>
    </row>
    <row r="42" spans="2:3" x14ac:dyDescent="0.4">
      <c r="B42">
        <f t="shared" ref="B42" si="25">B38+1</f>
        <v>7</v>
      </c>
      <c r="C42" t="str">
        <f t="shared" ref="C42" si="26">$A$1&amp;VLOOKUP(B42,$B$1:$C$15,2,FALSE)&amp;"_SEQ"</f>
        <v>create sequence BOARD_IMAGE_SEQ</v>
      </c>
    </row>
    <row r="43" spans="2:3" x14ac:dyDescent="0.4">
      <c r="C43" t="str">
        <f t="shared" ref="C43" si="27">$A$2</f>
        <v xml:space="preserve">start with 1 </v>
      </c>
    </row>
    <row r="44" spans="2:3" x14ac:dyDescent="0.4">
      <c r="C44" t="str">
        <f t="shared" ref="C44" si="28">$A$3</f>
        <v xml:space="preserve">increment by 1 </v>
      </c>
    </row>
    <row r="45" spans="2:3" x14ac:dyDescent="0.4">
      <c r="C45" t="str">
        <f t="shared" ref="C45" si="29">$A$4</f>
        <v>nomaxvalue nocycle nocache noorder;</v>
      </c>
    </row>
    <row r="46" spans="2:3" x14ac:dyDescent="0.4">
      <c r="B46">
        <f t="shared" ref="B46" si="30">B42+1</f>
        <v>8</v>
      </c>
      <c r="C46" t="str">
        <f t="shared" ref="C46" si="31">$A$1&amp;VLOOKUP(B46,$B$1:$C$15,2,FALSE)&amp;"_SEQ"</f>
        <v>create sequence BOARD_TERM_SEQ</v>
      </c>
    </row>
    <row r="47" spans="2:3" x14ac:dyDescent="0.4">
      <c r="C47" t="str">
        <f t="shared" ref="C47" si="32">$A$2</f>
        <v xml:space="preserve">start with 1 </v>
      </c>
    </row>
    <row r="48" spans="2:3" x14ac:dyDescent="0.4">
      <c r="C48" t="str">
        <f t="shared" ref="C48" si="33">$A$3</f>
        <v xml:space="preserve">increment by 1 </v>
      </c>
    </row>
    <row r="49" spans="2:3" x14ac:dyDescent="0.4">
      <c r="C49" t="str">
        <f t="shared" ref="C49" si="34">$A$4</f>
        <v>nomaxvalue nocycle nocache noorder;</v>
      </c>
    </row>
    <row r="50" spans="2:3" x14ac:dyDescent="0.4">
      <c r="B50">
        <f t="shared" ref="B50" si="35">B46+1</f>
        <v>9</v>
      </c>
      <c r="C50" t="str">
        <f t="shared" ref="C50" si="36">$A$1&amp;VLOOKUP(B50,$B$1:$C$15,2,FALSE)&amp;"_SEQ"</f>
        <v>create sequence GOODS_SEQ</v>
      </c>
    </row>
    <row r="51" spans="2:3" x14ac:dyDescent="0.4">
      <c r="C51" t="str">
        <f t="shared" ref="C51" si="37">$A$2</f>
        <v xml:space="preserve">start with 1 </v>
      </c>
    </row>
    <row r="52" spans="2:3" x14ac:dyDescent="0.4">
      <c r="C52" t="str">
        <f t="shared" ref="C52" si="38">$A$3</f>
        <v xml:space="preserve">increment by 1 </v>
      </c>
    </row>
    <row r="53" spans="2:3" x14ac:dyDescent="0.4">
      <c r="C53" t="str">
        <f t="shared" ref="C53" si="39">$A$4</f>
        <v>nomaxvalue nocycle nocache noorder;</v>
      </c>
    </row>
    <row r="54" spans="2:3" x14ac:dyDescent="0.4">
      <c r="B54">
        <f t="shared" ref="B54" si="40">B50+1</f>
        <v>10</v>
      </c>
      <c r="C54" t="str">
        <f t="shared" ref="C54" si="41">$A$1&amp;VLOOKUP(B54,$B$1:$C$15,2,FALSE)&amp;"_SEQ"</f>
        <v>create sequence GOODS_IMAGE_SEQ</v>
      </c>
    </row>
    <row r="55" spans="2:3" x14ac:dyDescent="0.4">
      <c r="C55" t="str">
        <f t="shared" ref="C55" si="42">$A$2</f>
        <v xml:space="preserve">start with 1 </v>
      </c>
    </row>
    <row r="56" spans="2:3" x14ac:dyDescent="0.4">
      <c r="C56" t="str">
        <f t="shared" ref="C56" si="43">$A$3</f>
        <v xml:space="preserve">increment by 1 </v>
      </c>
    </row>
    <row r="57" spans="2:3" x14ac:dyDescent="0.4">
      <c r="C57" t="str">
        <f t="shared" ref="C57" si="44">$A$4</f>
        <v>nomaxvalue nocycle nocache noorder;</v>
      </c>
    </row>
    <row r="58" spans="2:3" x14ac:dyDescent="0.4">
      <c r="B58">
        <f t="shared" ref="B58:B74" si="45">B54+1</f>
        <v>11</v>
      </c>
      <c r="C58" t="str">
        <f t="shared" ref="C58" si="46">$A$1&amp;VLOOKUP(B58,$B$1:$C$15,2,FALSE)&amp;"_SEQ"</f>
        <v>create sequence GOODS_SALES_SEQ</v>
      </c>
    </row>
    <row r="59" spans="2:3" x14ac:dyDescent="0.4">
      <c r="C59" t="str">
        <f t="shared" ref="C59" si="47">$A$2</f>
        <v xml:space="preserve">start with 1 </v>
      </c>
    </row>
    <row r="60" spans="2:3" x14ac:dyDescent="0.4">
      <c r="C60" t="str">
        <f t="shared" ref="C60" si="48">$A$3</f>
        <v xml:space="preserve">increment by 1 </v>
      </c>
    </row>
    <row r="61" spans="2:3" x14ac:dyDescent="0.4">
      <c r="C61" t="str">
        <f t="shared" ref="C61" si="49">$A$4</f>
        <v>nomaxvalue nocycle nocache noorder;</v>
      </c>
    </row>
    <row r="62" spans="2:3" x14ac:dyDescent="0.4">
      <c r="B62">
        <f t="shared" si="45"/>
        <v>12</v>
      </c>
      <c r="C62" t="str">
        <f t="shared" ref="C62" si="50">$A$1&amp;VLOOKUP(B62,$B$1:$C$15,2,FALSE)&amp;"_SEQ"</f>
        <v>create sequence ASSATALK_SEQ</v>
      </c>
    </row>
    <row r="63" spans="2:3" x14ac:dyDescent="0.4">
      <c r="C63" t="str">
        <f t="shared" ref="C63" si="51">$A$2</f>
        <v xml:space="preserve">start with 1 </v>
      </c>
    </row>
    <row r="64" spans="2:3" x14ac:dyDescent="0.4">
      <c r="C64" t="str">
        <f t="shared" ref="C64" si="52">$A$3</f>
        <v xml:space="preserve">increment by 1 </v>
      </c>
    </row>
    <row r="65" spans="2:3" x14ac:dyDescent="0.4">
      <c r="C65" t="str">
        <f t="shared" ref="C65" si="53">$A$4</f>
        <v>nomaxvalue nocycle nocache noorder;</v>
      </c>
    </row>
    <row r="66" spans="2:3" x14ac:dyDescent="0.4">
      <c r="B66">
        <f t="shared" si="45"/>
        <v>13</v>
      </c>
      <c r="C66" t="str">
        <f t="shared" ref="C66" si="54">$A$1&amp;VLOOKUP(B66,$B$1:$C$15,2,FALSE)&amp;"_SEQ"</f>
        <v>create sequence ASSATALK_KEYWORD_SEQ</v>
      </c>
    </row>
    <row r="67" spans="2:3" x14ac:dyDescent="0.4">
      <c r="C67" t="str">
        <f t="shared" ref="C67" si="55">$A$2</f>
        <v xml:space="preserve">start with 1 </v>
      </c>
    </row>
    <row r="68" spans="2:3" x14ac:dyDescent="0.4">
      <c r="C68" t="str">
        <f t="shared" ref="C68" si="56">$A$3</f>
        <v xml:space="preserve">increment by 1 </v>
      </c>
    </row>
    <row r="69" spans="2:3" x14ac:dyDescent="0.4">
      <c r="C69" t="str">
        <f t="shared" ref="C69" si="57">$A$4</f>
        <v>nomaxvalue nocycle nocache noorder;</v>
      </c>
    </row>
    <row r="70" spans="2:3" x14ac:dyDescent="0.4">
      <c r="B70">
        <f t="shared" si="45"/>
        <v>14</v>
      </c>
      <c r="C70" t="str">
        <f t="shared" ref="C70" si="58">$A$1&amp;VLOOKUP(B70,$B$1:$C$15,2,FALSE)&amp;"_SEQ"</f>
        <v>create sequence QUESTION_SEQ</v>
      </c>
    </row>
    <row r="71" spans="2:3" x14ac:dyDescent="0.4">
      <c r="C71" t="str">
        <f t="shared" ref="C71" si="59">$A$2</f>
        <v xml:space="preserve">start with 1 </v>
      </c>
    </row>
    <row r="72" spans="2:3" x14ac:dyDescent="0.4">
      <c r="C72" t="str">
        <f t="shared" ref="C72" si="60">$A$3</f>
        <v xml:space="preserve">increment by 1 </v>
      </c>
    </row>
    <row r="73" spans="2:3" x14ac:dyDescent="0.4">
      <c r="C73" t="str">
        <f t="shared" ref="C73" si="61">$A$4</f>
        <v>nomaxvalue nocycle nocache noorder;</v>
      </c>
    </row>
    <row r="74" spans="2:3" x14ac:dyDescent="0.4">
      <c r="B74">
        <f t="shared" si="45"/>
        <v>15</v>
      </c>
      <c r="C74" t="str">
        <f t="shared" ref="C74" si="62">$A$1&amp;VLOOKUP(B74,$B$1:$C$15,2,FALSE)&amp;"_SEQ"</f>
        <v>create sequence WARNING_SEQ</v>
      </c>
    </row>
    <row r="75" spans="2:3" x14ac:dyDescent="0.4">
      <c r="C75" t="str">
        <f t="shared" ref="C75" si="63">$A$2</f>
        <v xml:space="preserve">start with 1 </v>
      </c>
    </row>
    <row r="76" spans="2:3" x14ac:dyDescent="0.4">
      <c r="C76" t="str">
        <f t="shared" ref="C76" si="64">$A$3</f>
        <v xml:space="preserve">increment by 1 </v>
      </c>
    </row>
    <row r="77" spans="2:3" x14ac:dyDescent="0.4">
      <c r="C77" t="str">
        <f t="shared" ref="C77" si="65">$A$4</f>
        <v>nomaxvalue nocycle nocache noorder;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211005</vt:lpstr>
      <vt:lpstr>테이블 정의서</vt:lpstr>
      <vt:lpstr>테이블 정의서(1008수정)</vt:lpstr>
      <vt:lpstr>시퀀스정의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user</cp:lastModifiedBy>
  <dcterms:created xsi:type="dcterms:W3CDTF">2021-09-16T06:41:06Z</dcterms:created>
  <dcterms:modified xsi:type="dcterms:W3CDTF">2021-10-08T14:53:49Z</dcterms:modified>
</cp:coreProperties>
</file>