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테이블설계211006\"/>
    </mc:Choice>
  </mc:AlternateContent>
  <xr:revisionPtr revIDLastSave="0" documentId="13_ncr:1_{B8F0FC29-98F3-449A-B375-BC143B4CB965}" xr6:coauthVersionLast="47" xr6:coauthVersionMax="47" xr10:uidLastSave="{00000000-0000-0000-0000-000000000000}"/>
  <bookViews>
    <workbookView xWindow="-108" yWindow="-108" windowWidth="23256" windowHeight="12576" tabRatio="599" xr2:uid="{B4850479-1AAE-4A20-BADC-A019768F0BCB}"/>
  </bookViews>
  <sheets>
    <sheet name="211005" sheetId="6" r:id="rId1"/>
    <sheet name="테이블 정의서 (2)" sheetId="10" r:id="rId2"/>
    <sheet name="테이블 정의서" sheetId="8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0" l="1"/>
  <c r="K89" i="10"/>
  <c r="K98" i="10"/>
  <c r="K86" i="10"/>
  <c r="K65" i="10"/>
  <c r="K50" i="10"/>
  <c r="K39" i="10"/>
  <c r="K27" i="10"/>
  <c r="K123" i="10"/>
  <c r="K122" i="10"/>
  <c r="N121" i="10"/>
  <c r="K121" i="10"/>
  <c r="N120" i="10"/>
  <c r="K120" i="10"/>
  <c r="K119" i="10"/>
  <c r="K118" i="10"/>
  <c r="K117" i="10"/>
  <c r="K114" i="10"/>
  <c r="K113" i="10"/>
  <c r="K112" i="10"/>
  <c r="K111" i="10"/>
  <c r="K110" i="10"/>
  <c r="K109" i="10"/>
  <c r="K106" i="10"/>
  <c r="K105" i="10"/>
  <c r="N104" i="10"/>
  <c r="K104" i="10"/>
  <c r="K103" i="10"/>
  <c r="K102" i="10"/>
  <c r="K101" i="10"/>
  <c r="K97" i="10"/>
  <c r="A97" i="10"/>
  <c r="A98" i="10" s="1"/>
  <c r="A99" i="10" s="1"/>
  <c r="N96" i="10"/>
  <c r="K96" i="10"/>
  <c r="N95" i="10"/>
  <c r="K95" i="10"/>
  <c r="K94" i="10"/>
  <c r="K93" i="10"/>
  <c r="K92" i="10"/>
  <c r="N89" i="10"/>
  <c r="K88" i="10"/>
  <c r="K87" i="10"/>
  <c r="K83" i="10"/>
  <c r="K82" i="10"/>
  <c r="K81" i="10"/>
  <c r="K80" i="10"/>
  <c r="K79" i="10"/>
  <c r="K76" i="10"/>
  <c r="K75" i="10"/>
  <c r="K74" i="10"/>
  <c r="K73" i="10"/>
  <c r="N72" i="10"/>
  <c r="K72" i="10"/>
  <c r="K71" i="10"/>
  <c r="K70" i="10"/>
  <c r="K69" i="10"/>
  <c r="K68" i="10"/>
  <c r="N64" i="10"/>
  <c r="K64" i="10"/>
  <c r="K63" i="10"/>
  <c r="K62" i="10"/>
  <c r="K61" i="10"/>
  <c r="K57" i="10"/>
  <c r="N56" i="10"/>
  <c r="K56" i="10"/>
  <c r="K55" i="10"/>
  <c r="K54" i="10"/>
  <c r="K53" i="10"/>
  <c r="K49" i="10"/>
  <c r="K48" i="10"/>
  <c r="K47" i="10"/>
  <c r="N46" i="10"/>
  <c r="K46" i="10"/>
  <c r="N45" i="10"/>
  <c r="K45" i="10"/>
  <c r="K44" i="10"/>
  <c r="K43" i="10"/>
  <c r="K42" i="10"/>
  <c r="K38" i="10"/>
  <c r="K37" i="10"/>
  <c r="K36" i="10"/>
  <c r="K35" i="10"/>
  <c r="N34" i="10"/>
  <c r="K34" i="10"/>
  <c r="K33" i="10"/>
  <c r="K32" i="10"/>
  <c r="K31" i="10"/>
  <c r="K30" i="10"/>
  <c r="K26" i="10"/>
  <c r="K25" i="10"/>
  <c r="K24" i="10"/>
  <c r="K23" i="10"/>
  <c r="K22" i="10"/>
  <c r="N21" i="10"/>
  <c r="K21" i="10"/>
  <c r="K20" i="10"/>
  <c r="K19" i="10"/>
  <c r="K18" i="10"/>
  <c r="K15" i="10"/>
  <c r="K14" i="10"/>
  <c r="K13" i="10"/>
  <c r="K12" i="10"/>
  <c r="K11" i="10"/>
  <c r="K10" i="10"/>
  <c r="K9" i="10"/>
  <c r="K8" i="10"/>
  <c r="K7" i="10"/>
  <c r="K6" i="10"/>
  <c r="K5" i="10"/>
  <c r="K4" i="10"/>
  <c r="K115" i="8"/>
  <c r="K82" i="8" l="1"/>
  <c r="K132" i="8"/>
  <c r="N103" i="8"/>
  <c r="N102" i="8"/>
  <c r="K103" i="8"/>
  <c r="A104" i="8"/>
  <c r="A105" i="8" s="1"/>
  <c r="A106" i="8" s="1"/>
  <c r="K104" i="8"/>
  <c r="K105" i="8"/>
  <c r="K102" i="8"/>
  <c r="K101" i="8"/>
  <c r="K100" i="8"/>
  <c r="K99" i="8"/>
  <c r="K95" i="8"/>
  <c r="K70" i="8"/>
  <c r="K62" i="8"/>
  <c r="K52" i="8"/>
  <c r="K40" i="8"/>
  <c r="K27" i="8"/>
  <c r="N130" i="8"/>
  <c r="N129" i="8"/>
  <c r="N113" i="8"/>
  <c r="N95" i="8"/>
  <c r="N78" i="8"/>
  <c r="N69" i="8"/>
  <c r="N60" i="8"/>
  <c r="N48" i="8"/>
  <c r="N47" i="8"/>
  <c r="N35" i="8"/>
  <c r="N21" i="8"/>
  <c r="K123" i="8"/>
  <c r="K89" i="8"/>
  <c r="K15" i="8"/>
  <c r="K131" i="8"/>
  <c r="K130" i="8"/>
  <c r="K129" i="8"/>
  <c r="K128" i="8"/>
  <c r="K127" i="8"/>
  <c r="K122" i="8"/>
  <c r="K121" i="8"/>
  <c r="K120" i="8"/>
  <c r="K119" i="8"/>
  <c r="K114" i="8"/>
  <c r="K113" i="8"/>
  <c r="K112" i="8"/>
  <c r="K111" i="8"/>
  <c r="K94" i="8"/>
  <c r="K93" i="8"/>
  <c r="K88" i="8"/>
  <c r="K87" i="8"/>
  <c r="K86" i="8"/>
  <c r="K81" i="8"/>
  <c r="K80" i="8"/>
  <c r="K79" i="8"/>
  <c r="K78" i="8"/>
  <c r="K77" i="8"/>
  <c r="K76" i="8"/>
  <c r="K75" i="8"/>
  <c r="K69" i="8"/>
  <c r="K68" i="8"/>
  <c r="K67" i="8"/>
  <c r="K61" i="8"/>
  <c r="K60" i="8"/>
  <c r="K59" i="8"/>
  <c r="K58" i="8"/>
  <c r="K51" i="8"/>
  <c r="K50" i="8"/>
  <c r="K49" i="8"/>
  <c r="K48" i="8"/>
  <c r="K47" i="8"/>
  <c r="K46" i="8"/>
  <c r="K45" i="8"/>
  <c r="K39" i="8"/>
  <c r="K38" i="8"/>
  <c r="K37" i="8"/>
  <c r="K36" i="8"/>
  <c r="K35" i="8"/>
  <c r="K34" i="8"/>
  <c r="K33" i="8"/>
  <c r="K32" i="8"/>
  <c r="K26" i="8"/>
  <c r="K25" i="8"/>
  <c r="K24" i="8"/>
  <c r="K23" i="8"/>
  <c r="K22" i="8"/>
  <c r="K21" i="8"/>
  <c r="K20" i="8"/>
  <c r="K19" i="8"/>
  <c r="K6" i="8"/>
  <c r="K7" i="8"/>
  <c r="K8" i="8"/>
  <c r="K9" i="8"/>
  <c r="K10" i="8"/>
  <c r="K11" i="8"/>
  <c r="K12" i="8"/>
  <c r="K13" i="8"/>
  <c r="K14" i="8"/>
  <c r="K5" i="8"/>
  <c r="K126" i="8"/>
  <c r="K118" i="8"/>
  <c r="K110" i="8"/>
  <c r="K92" i="8"/>
  <c r="K85" i="8"/>
  <c r="K74" i="8"/>
  <c r="K66" i="8"/>
  <c r="K57" i="8"/>
  <c r="K44" i="8"/>
  <c r="K31" i="8"/>
  <c r="K18" i="8"/>
  <c r="K4" i="8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</calcChain>
</file>

<file path=xl/sharedStrings.xml><?xml version="1.0" encoding="utf-8"?>
<sst xmlns="http://schemas.openxmlformats.org/spreadsheetml/2006/main" count="1759" uniqueCount="423">
  <si>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</si>
  <si>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</si>
  <si>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</si>
  <si>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</si>
  <si>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</si>
  <si>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</si>
  <si>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</si>
  <si>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</si>
  <si>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</si>
  <si>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</si>
  <si>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</si>
  <si>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</si>
  <si>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</si>
  <si>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</si>
  <si>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</si>
  <si>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</si>
  <si>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</si>
  <si>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</si>
  <si>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</si>
  <si>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</si>
  <si>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</si>
  <si>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</si>
  <si>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</si>
  <si>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</si>
  <si>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</si>
  <si>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</si>
  <si>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</si>
  <si>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</si>
  <si>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</si>
  <si>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</si>
  <si>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</si>
  <si>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</si>
  <si>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</si>
  <si>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</si>
  <si>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</si>
  <si>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</si>
  <si>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</si>
  <si>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</si>
  <si>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</si>
  <si>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</si>
  <si>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</si>
  <si>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</si>
  <si>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</si>
  <si>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</si>
  <si>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</si>
  <si>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</si>
  <si>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</si>
  <si>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</si>
  <si>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</si>
  <si>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</si>
  <si>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</si>
  <si>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</si>
  <si>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</si>
  <si>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</si>
  <si>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</si>
  <si>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</si>
  <si>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</si>
  <si>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</si>
  <si>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</si>
  <si>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</si>
  <si>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</si>
  <si>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</si>
  <si>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</si>
  <si>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</si>
  <si>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</si>
  <si>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</si>
  <si>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</si>
  <si>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</si>
  <si>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</si>
  <si>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</si>
  <si>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</si>
  <si>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</si>
  <si>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</si>
  <si>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</si>
  <si>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</si>
  <si>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</si>
  <si>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</si>
  <si>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</si>
  <si>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</si>
  <si>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</si>
  <si>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</si>
  <si>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</si>
  <si>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</si>
  <si>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</si>
  <si>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</si>
  <si>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</si>
  <si>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</si>
  <si>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</si>
  <si>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</si>
  <si>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</si>
  <si>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</si>
  <si>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</si>
  <si>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</si>
  <si>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</si>
  <si>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</si>
  <si>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</si>
  <si>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</si>
  <si>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</si>
  <si>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</si>
  <si>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</si>
  <si>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</si>
  <si>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</si>
  <si>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</si>
  <si>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</si>
  <si>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</si>
  <si>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</si>
  <si>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</si>
  <si>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</si>
  <si>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</si>
  <si>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</si>
  <si>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</si>
  <si>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</si>
  <si>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</si>
  <si>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</si>
  <si>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</si>
  <si>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</si>
  <si>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</si>
  <si>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</si>
  <si>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</si>
  <si>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</si>
  <si>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</si>
  <si>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</si>
  <si>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</si>
  <si>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</si>
  <si>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</si>
  <si>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</si>
  <si>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</si>
  <si>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</si>
  <si>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</si>
  <si>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</si>
  <si>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</si>
  <si>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</si>
  <si>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</si>
  <si>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</si>
  <si>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</si>
  <si>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</si>
  <si>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</si>
  <si>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</si>
  <si>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</si>
  <si>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</si>
  <si>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</si>
  <si>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</si>
  <si>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</si>
  <si>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</si>
  <si>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</si>
  <si>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</si>
  <si>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</si>
  <si>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</si>
  <si>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</si>
  <si>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</si>
  <si>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</si>
  <si>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</si>
  <si>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</si>
  <si>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</si>
  <si>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</si>
  <si>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</si>
  <si>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</si>
  <si>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</si>
  <si>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</si>
  <si>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</si>
  <si>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</si>
  <si>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</si>
  <si>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</si>
  <si>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</si>
  <si>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</si>
  <si>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</si>
  <si>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</si>
  <si>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</si>
  <si>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</si>
  <si>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</si>
  <si>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</si>
  <si>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</si>
  <si>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</si>
  <si>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</si>
  <si>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</si>
  <si>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</si>
  <si>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</si>
  <si>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</si>
  <si>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</si>
  <si>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</si>
  <si>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</si>
  <si>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</si>
  <si>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</si>
  <si>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</si>
  <si>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</si>
  <si>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</si>
  <si>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</si>
  <si>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</si>
  <si>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</si>
  <si>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</si>
  <si>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</si>
  <si>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</si>
  <si>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</si>
  <si>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</si>
  <si>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</si>
  <si>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</si>
  <si>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</si>
  <si>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FK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</si>
  <si>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</si>
  <si>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</si>
  <si>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</si>
  <si>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</si>
  <si>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</si>
  <si>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</si>
  <si>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</si>
  <si>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</si>
  <si>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</si>
  <si>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</si>
  <si>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</si>
  <si>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</si>
  <si>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</si>
  <si>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</si>
  <si>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</si>
  <si>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</si>
  <si>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</si>
  <si>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</si>
  <si>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</si>
  <si>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</si>
  <si>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</si>
  <si>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</si>
  <si>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</si>
  <si>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</si>
  <si>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‘N’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</si>
  <si>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</si>
  <si>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</si>
  <si>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</si>
  <si>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</si>
  <si>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</si>
  <si>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</si>
  <si>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</si>
  <si>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</si>
  <si>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</si>
  <si>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</si>
  <si>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</si>
  <si>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</si>
  <si>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</si>
  <si>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</si>
  <si>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</si>
  <si>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</si>
  <si>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</si>
  <si>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</si>
  <si>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</si>
  <si>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</si>
  <si>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</si>
  <si>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</si>
  <si>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</si>
  <si>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</si>
  <si>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</si>
  <si>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</si>
  <si>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</si>
  <si>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</si>
  <si>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</si>
  <si>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</si>
  <si>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</si>
  <si>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</si>
  <si>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</si>
  <si>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</si>
  <si>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</si>
  <si>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</si>
  <si>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</si>
  <si>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</si>
  <si>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</si>
  <si>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</si>
  <si>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</si>
  <si>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</si>
  <si>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</si>
  <si>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</si>
  <si>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</si>
  <si>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</si>
  <si>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</si>
  <si>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</si>
  <si>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</si>
  <si>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</si>
  <si>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</si>
  <si>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</si>
  <si>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</si>
  <si>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</si>
  <si>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</si>
  <si>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</si>
  <si>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</si>
  <si>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</si>
  <si>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</si>
  <si>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</si>
  <si>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</si>
  <si>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</si>
  <si>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</si>
  <si>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</si>
  <si>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</si>
  <si>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</si>
  <si>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</si>
  <si>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</si>
  <si>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</si>
  <si>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</si>
  <si>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</si>
  <si>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</si>
  <si>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</si>
  <si>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</si>
  <si>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</si>
  <si>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</si>
  <si>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</si>
  <si>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</si>
  <si>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</si>
  <si>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</si>
  <si>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</si>
  <si>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</si>
  <si>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</si>
  <si>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</si>
  <si>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</si>
  <si>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</si>
  <si>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</si>
  <si>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</si>
  <si>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</si>
  <si>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</si>
  <si>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</si>
  <si>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</si>
  <si>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</si>
  <si>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</si>
  <si>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</si>
  <si>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</si>
  <si>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</si>
  <si>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</si>
  <si>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</si>
  <si>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</si>
  <si>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</si>
  <si>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</si>
  <si>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</si>
  <si>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</si>
  <si>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</si>
  <si>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</si>
  <si>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</si>
  <si>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</si>
  <si>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</si>
  <si>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</si>
  <si>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</si>
  <si>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</si>
  <si>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</si>
  <si>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</si>
  <si>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</si>
  <si>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</si>
  <si>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</si>
  <si>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</si>
  <si>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</si>
  <si>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</si>
  <si>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</si>
  <si>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</si>
  <si>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</si>
  <si>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</si>
  <si>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</si>
  <si>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</si>
  <si>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</si>
  <si>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</si>
  <si>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</si>
  <si>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</si>
  <si>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</si>
  <si>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</si>
  <si>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</si>
  <si>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</si>
  <si>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</si>
  <si>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</si>
  <si>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</si>
  <si>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</si>
  <si>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</si>
  <si>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</si>
  <si>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</si>
  <si>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constraint FK1 foreign key(MEMBERID) references MEMBER_MUST(NICKNAME)</t>
  </si>
  <si>
    <t>constraint FK2 foreign key(NICKNAME) references MEMBER_MUST(NICKNAME)</t>
  </si>
  <si>
    <t>constraint FK2 foreign key(NICKNAME) references MEMBER_MUST(NICKNAME)</t>
    <phoneticPr fontId="2" type="noConversion"/>
  </si>
  <si>
    <t>WRITER</t>
    <phoneticPr fontId="2" type="noConversion"/>
  </si>
  <si>
    <t>constraint FK4 foreign key(WRITER) references MEMBER_MUST(NICKNAME)</t>
  </si>
  <si>
    <t>constraint FK4 foreign key(WRITER) references MEMBER_MUST(NICKNAME)</t>
    <phoneticPr fontId="2" type="noConversion"/>
  </si>
  <si>
    <t xml:space="preserve">constraint FK3 foreign key(BOARDNUM) references BOARD(NUM), </t>
  </si>
  <si>
    <t xml:space="preserve">constraint FK3 foreign key(BOARDNUM) references BOARD(NUM), </t>
    <phoneticPr fontId="2" type="noConversion"/>
  </si>
  <si>
    <t>constraint FK5 foreign key(BOARDNUM) references BOARD(NUM)</t>
  </si>
  <si>
    <t>constraint FK5 foreign key(BOARDNUM) references BOARD(NUM)</t>
    <phoneticPr fontId="2" type="noConversion"/>
  </si>
  <si>
    <t>constraint FK6 foreign key(BOARDNUM) references BOARD(NUM)</t>
  </si>
  <si>
    <t>constraint FK6 foreign key(BOARDNUM) references BOARD(NUM)</t>
    <phoneticPr fontId="2" type="noConversion"/>
  </si>
  <si>
    <t>constraint FK8 foreign key(GOODSCODE) references GOODS(GOODSCODE)</t>
  </si>
  <si>
    <t>constraint FK8 foreign key(GOODSCODE) references GOODS(GOODSCODE)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</si>
  <si>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</si>
  <si>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</si>
  <si>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</si>
  <si>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</si>
  <si>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</si>
  <si>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</si>
  <si>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</si>
  <si>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</si>
  <si>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</si>
  <si>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</si>
  <si>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maxvalue 9999999</t>
  </si>
  <si>
    <t>nocycle nocache noorder</t>
  </si>
  <si>
    <t>ORDER</t>
    <phoneticPr fontId="2" type="noConversion"/>
  </si>
  <si>
    <t>주문번호 (ORDER_SEQ.nextval)</t>
    <phoneticPr fontId="2" type="noConversion"/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</si>
  <si>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</si>
  <si>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</si>
  <si>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</si>
  <si>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</si>
  <si>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</si>
  <si>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</si>
  <si>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</si>
  <si>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</si>
  <si>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constraint FK10 foreign key(NICKNAME) references MEMBER_MUST(NICKNAME)</t>
    <phoneticPr fontId="2" type="noConversion"/>
  </si>
  <si>
    <t>constraint FK9 foreign key(GOODSCODE) references GOODS(GOODSCODE),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</si>
  <si>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</si>
  <si>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</si>
  <si>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</si>
  <si>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</si>
  <si>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;</t>
    <phoneticPr fontId="2" type="noConversion"/>
  </si>
  <si>
    <t>create sequence MEMBER_SEQ</t>
  </si>
  <si>
    <t>create sequence BOARD_SEQ</t>
  </si>
  <si>
    <t>create sequence BOARD_REF_SEQ</t>
  </si>
  <si>
    <t>create sequence BOARD_IMAGE_SEQ</t>
  </si>
  <si>
    <t>create sequence QUESTION_SEQ</t>
  </si>
  <si>
    <t>create sequence GOODS_IMAGE_SEQ</t>
  </si>
  <si>
    <t>create sequence POINT_SEQ</t>
  </si>
  <si>
    <t>create sequence ASSATALK_SEQ</t>
  </si>
  <si>
    <t>create sequence WARNING_SEQ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</si>
  <si>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</si>
  <si>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</si>
  <si>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</si>
  <si>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create sequence GOODS_ORDER_SEQ</t>
    <phoneticPr fontId="2" type="noConversion"/>
  </si>
  <si>
    <t>신고횟수 관리
신고3회 : 포인트 –1000
신고5회 : 블랙리스트
동일 게시글은 신고 불가</t>
    <phoneticPr fontId="2" type="noConversion"/>
  </si>
  <si>
    <t>포인트몰에 등록할 상품 정보 테이블</t>
    <phoneticPr fontId="2" type="noConversion"/>
  </si>
  <si>
    <t>상품 등록시 저장할 이미지 테이블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</si>
</sst>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b/>
      <sz val="10"/>
      <color rgb="FF289B6E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22" fillId="0" borderId="0" xfId="0" applyFo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22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left" vertical="center" wrapText="1"/>
    </xf>
    <xf numFmtId="0" fontId="13" fillId="4" borderId="20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/>
    </sheetView>
  </sheetViews>
  <sheetFormatPr defaultRowHeight="17.399999999999999" x14ac:dyDescent="0.4"/>
  <cols>
    <col min="1" max="1" width="33.5" style="4" customWidth="1"/>
    <col min="2" max="2" width="14.296875" style="1" bestFit="1" customWidth="1"/>
    <col min="3" max="3" width="16.796875" bestFit="1" customWidth="1"/>
    <col min="4" max="4" width="14.296875" bestFit="1" customWidth="1"/>
    <col min="5" max="5" width="15.796875" bestFit="1" customWidth="1"/>
    <col min="6" max="6" width="19.59765625" bestFit="1" customWidth="1"/>
    <col min="7" max="7" width="11.3984375" style="1" customWidth="1"/>
    <col min="8" max="8" width="59.69921875" customWidth="1"/>
  </cols>
  <sheetData>
    <row r="1" spans="1:8" s="167" customFormat="1" x14ac:dyDescent="0.4">
      <c r="A1" s="25"/>
      <c r="B1" s="163" t="s">
        <v>1</v>
      </c>
      <c r="C1" s="164" t="s">
        <v>0</v>
      </c>
      <c r="D1" s="165" t="s">
        <v>95</v>
      </c>
      <c r="E1" s="166"/>
      <c r="F1" s="166"/>
      <c r="G1" s="166"/>
      <c r="H1" s="166"/>
    </row>
    <row r="2" spans="1:8" s="1" customFormat="1" ht="18" thickBot="1" x14ac:dyDescent="0.45">
      <c r="A2" s="26" t="s">
        <v>10</v>
      </c>
      <c r="B2" s="27" t="s">
        <v>9</v>
      </c>
      <c r="C2" s="27" t="s">
        <v>8</v>
      </c>
      <c r="D2" s="27" t="s">
        <v>11</v>
      </c>
      <c r="E2" s="27" t="s">
        <v>7</v>
      </c>
      <c r="F2" s="27" t="s">
        <v>6</v>
      </c>
      <c r="G2" s="27" t="s">
        <v>48</v>
      </c>
      <c r="H2" s="27" t="s">
        <v>5</v>
      </c>
    </row>
    <row r="3" spans="1:8" s="3" customFormat="1" x14ac:dyDescent="0.4">
      <c r="A3" s="119" t="s">
        <v>31</v>
      </c>
      <c r="B3" s="116" t="s">
        <v>30</v>
      </c>
      <c r="C3" s="28" t="s">
        <v>94</v>
      </c>
      <c r="D3" s="28" t="s">
        <v>88</v>
      </c>
      <c r="E3" s="28" t="s">
        <v>2</v>
      </c>
      <c r="F3" s="28" t="s">
        <v>1</v>
      </c>
      <c r="G3" s="29"/>
      <c r="H3" s="30" t="s">
        <v>90</v>
      </c>
    </row>
    <row r="4" spans="1:8" s="17" customFormat="1" x14ac:dyDescent="0.4">
      <c r="A4" s="120"/>
      <c r="B4" s="117"/>
      <c r="C4" s="15" t="s">
        <v>32</v>
      </c>
      <c r="D4" s="15" t="s">
        <v>52</v>
      </c>
      <c r="E4" s="15" t="s">
        <v>4</v>
      </c>
      <c r="F4" s="15" t="s">
        <v>89</v>
      </c>
      <c r="G4" s="16"/>
      <c r="H4" s="31"/>
    </row>
    <row r="5" spans="1:8" x14ac:dyDescent="0.4">
      <c r="A5" s="120"/>
      <c r="B5" s="117"/>
      <c r="C5" s="8" t="s">
        <v>33</v>
      </c>
      <c r="D5" s="8" t="s">
        <v>53</v>
      </c>
      <c r="E5" s="8" t="s">
        <v>4</v>
      </c>
      <c r="F5" s="8" t="s">
        <v>3</v>
      </c>
      <c r="G5" s="9"/>
      <c r="H5" s="32" t="s">
        <v>38</v>
      </c>
    </row>
    <row r="6" spans="1:8" x14ac:dyDescent="0.4">
      <c r="A6" s="120"/>
      <c r="B6" s="117"/>
      <c r="C6" s="8" t="s">
        <v>12</v>
      </c>
      <c r="D6" s="8" t="s">
        <v>19</v>
      </c>
      <c r="E6" s="8" t="s">
        <v>4</v>
      </c>
      <c r="F6" s="8" t="s">
        <v>3</v>
      </c>
      <c r="G6" s="9"/>
      <c r="H6" s="32"/>
    </row>
    <row r="7" spans="1:8" x14ac:dyDescent="0.4">
      <c r="A7" s="120"/>
      <c r="B7" s="117"/>
      <c r="C7" s="8" t="s">
        <v>34</v>
      </c>
      <c r="D7" s="8" t="s">
        <v>54</v>
      </c>
      <c r="E7" s="8" t="s">
        <v>4</v>
      </c>
      <c r="F7" s="8" t="s">
        <v>37</v>
      </c>
      <c r="G7" s="9"/>
      <c r="H7" s="32"/>
    </row>
    <row r="8" spans="1:8" x14ac:dyDescent="0.4">
      <c r="A8" s="120"/>
      <c r="B8" s="117"/>
      <c r="C8" s="8" t="s">
        <v>13</v>
      </c>
      <c r="D8" s="8" t="s">
        <v>20</v>
      </c>
      <c r="E8" s="8" t="s">
        <v>4</v>
      </c>
      <c r="F8" s="8" t="s">
        <v>3</v>
      </c>
      <c r="G8" s="9"/>
      <c r="H8" s="32"/>
    </row>
    <row r="9" spans="1:8" x14ac:dyDescent="0.4">
      <c r="A9" s="120"/>
      <c r="B9" s="117"/>
      <c r="C9" s="8" t="s">
        <v>14</v>
      </c>
      <c r="D9" s="8" t="s">
        <v>21</v>
      </c>
      <c r="E9" s="8" t="s">
        <v>4</v>
      </c>
      <c r="F9" s="8" t="s">
        <v>3</v>
      </c>
      <c r="G9" s="9"/>
      <c r="H9" s="32"/>
    </row>
    <row r="10" spans="1:8" x14ac:dyDescent="0.4">
      <c r="A10" s="120"/>
      <c r="B10" s="117"/>
      <c r="C10" s="8" t="s">
        <v>15</v>
      </c>
      <c r="D10" s="8" t="s">
        <v>22</v>
      </c>
      <c r="E10" s="8" t="s">
        <v>4</v>
      </c>
      <c r="F10" s="8" t="s">
        <v>3</v>
      </c>
      <c r="G10" s="9"/>
      <c r="H10" s="32"/>
    </row>
    <row r="11" spans="1:8" x14ac:dyDescent="0.4">
      <c r="A11" s="120"/>
      <c r="B11" s="117"/>
      <c r="C11" s="8" t="s">
        <v>35</v>
      </c>
      <c r="D11" s="8" t="s">
        <v>24</v>
      </c>
      <c r="E11" s="8" t="s">
        <v>4</v>
      </c>
      <c r="F11" s="8" t="s">
        <v>3</v>
      </c>
      <c r="G11" s="9"/>
      <c r="H11" s="32"/>
    </row>
    <row r="12" spans="1:8" s="2" customFormat="1" x14ac:dyDescent="0.4">
      <c r="A12" s="120"/>
      <c r="B12" s="117"/>
      <c r="C12" s="8" t="s">
        <v>36</v>
      </c>
      <c r="D12" s="8" t="s">
        <v>23</v>
      </c>
      <c r="E12" s="8" t="s">
        <v>2</v>
      </c>
      <c r="F12" s="8"/>
      <c r="G12" s="9">
        <v>0</v>
      </c>
      <c r="H12" s="32"/>
    </row>
    <row r="13" spans="1:8" s="2" customFormat="1" x14ac:dyDescent="0.4">
      <c r="A13" s="121"/>
      <c r="B13" s="118"/>
      <c r="C13" s="52" t="s">
        <v>163</v>
      </c>
      <c r="D13" s="58" t="s">
        <v>164</v>
      </c>
      <c r="E13" s="58" t="s">
        <v>128</v>
      </c>
      <c r="F13" s="58"/>
      <c r="G13" s="59">
        <v>0</v>
      </c>
      <c r="H13" s="60"/>
    </row>
    <row r="14" spans="1:8" s="3" customFormat="1" x14ac:dyDescent="0.4">
      <c r="A14" s="122" t="s">
        <v>92</v>
      </c>
      <c r="B14" s="124" t="s">
        <v>39</v>
      </c>
      <c r="C14" s="5" t="s">
        <v>94</v>
      </c>
      <c r="D14" s="5" t="str">
        <f>D3</f>
        <v>NUM</v>
      </c>
      <c r="E14" s="5" t="str">
        <f t="shared" ref="E14:F14" si="0">E3</f>
        <v>number</v>
      </c>
      <c r="F14" s="5" t="str">
        <f t="shared" si="0"/>
        <v>pk</v>
      </c>
      <c r="G14" s="5"/>
      <c r="H14" s="33" t="s">
        <v>91</v>
      </c>
    </row>
    <row r="15" spans="1:8" s="2" customFormat="1" x14ac:dyDescent="0.4">
      <c r="A15" s="122"/>
      <c r="B15" s="124"/>
      <c r="C15" s="13" t="s">
        <v>32</v>
      </c>
      <c r="D15" s="13" t="s">
        <v>52</v>
      </c>
      <c r="E15" s="13" t="s">
        <v>4</v>
      </c>
      <c r="F15" s="13" t="s">
        <v>0</v>
      </c>
      <c r="G15" s="14"/>
      <c r="H15" s="34" t="s">
        <v>55</v>
      </c>
    </row>
    <row r="16" spans="1:8" x14ac:dyDescent="0.4">
      <c r="A16" s="133"/>
      <c r="B16" s="124"/>
      <c r="C16" s="6" t="s">
        <v>40</v>
      </c>
      <c r="D16" s="6" t="s">
        <v>56</v>
      </c>
      <c r="E16" s="6" t="s">
        <v>4</v>
      </c>
      <c r="F16" s="6"/>
      <c r="G16" s="7"/>
      <c r="H16" s="35"/>
    </row>
    <row r="17" spans="1:8" x14ac:dyDescent="0.4">
      <c r="A17" s="133"/>
      <c r="B17" s="124"/>
      <c r="C17" s="6" t="s">
        <v>41</v>
      </c>
      <c r="D17" s="6" t="s">
        <v>57</v>
      </c>
      <c r="E17" s="6" t="s">
        <v>4</v>
      </c>
      <c r="F17" s="6"/>
      <c r="G17" s="7"/>
      <c r="H17" s="35"/>
    </row>
    <row r="18" spans="1:8" x14ac:dyDescent="0.4">
      <c r="A18" s="133"/>
      <c r="B18" s="124"/>
      <c r="C18" s="6" t="s">
        <v>42</v>
      </c>
      <c r="D18" s="6" t="s">
        <v>113</v>
      </c>
      <c r="E18" s="6" t="s">
        <v>4</v>
      </c>
      <c r="F18" s="6"/>
      <c r="G18" s="7"/>
      <c r="H18" s="35"/>
    </row>
    <row r="19" spans="1:8" x14ac:dyDescent="0.4">
      <c r="A19" s="133"/>
      <c r="B19" s="124"/>
      <c r="C19" s="6" t="s">
        <v>43</v>
      </c>
      <c r="D19" s="6" t="s">
        <v>58</v>
      </c>
      <c r="E19" s="6" t="s">
        <v>4</v>
      </c>
      <c r="F19" s="6"/>
      <c r="G19" s="7"/>
      <c r="H19" s="35"/>
    </row>
    <row r="20" spans="1:8" s="2" customFormat="1" x14ac:dyDescent="0.4">
      <c r="A20" s="133"/>
      <c r="B20" s="124"/>
      <c r="C20" s="6" t="s">
        <v>44</v>
      </c>
      <c r="D20" s="6" t="s">
        <v>62</v>
      </c>
      <c r="E20" s="6" t="s">
        <v>26</v>
      </c>
      <c r="F20" s="6" t="s">
        <v>3</v>
      </c>
      <c r="G20" s="7" t="s">
        <v>27</v>
      </c>
      <c r="H20" s="35" t="s">
        <v>47</v>
      </c>
    </row>
    <row r="21" spans="1:8" s="2" customFormat="1" ht="34.799999999999997" x14ac:dyDescent="0.4">
      <c r="A21" s="133"/>
      <c r="B21" s="124"/>
      <c r="C21" s="6" t="s">
        <v>45</v>
      </c>
      <c r="D21" s="6" t="s">
        <v>60</v>
      </c>
      <c r="E21" s="6" t="s">
        <v>26</v>
      </c>
      <c r="F21" s="6" t="s">
        <v>3</v>
      </c>
      <c r="G21" s="7"/>
      <c r="H21" s="36" t="s">
        <v>51</v>
      </c>
    </row>
    <row r="22" spans="1:8" s="2" customFormat="1" ht="18" thickBot="1" x14ac:dyDescent="0.45">
      <c r="A22" s="134"/>
      <c r="B22" s="132"/>
      <c r="C22" s="10" t="s">
        <v>46</v>
      </c>
      <c r="D22" s="10" t="s">
        <v>61</v>
      </c>
      <c r="E22" s="10" t="s">
        <v>4</v>
      </c>
      <c r="F22" s="10" t="s">
        <v>3</v>
      </c>
      <c r="G22" s="11" t="s">
        <v>49</v>
      </c>
      <c r="H22" s="37" t="s">
        <v>50</v>
      </c>
    </row>
    <row r="23" spans="1:8" s="3" customFormat="1" x14ac:dyDescent="0.4">
      <c r="A23" s="137" t="s">
        <v>64</v>
      </c>
      <c r="B23" s="135" t="s">
        <v>63</v>
      </c>
      <c r="C23" s="28" t="s">
        <v>94</v>
      </c>
      <c r="D23" s="28" t="s">
        <v>88</v>
      </c>
      <c r="E23" s="28" t="s">
        <v>2</v>
      </c>
      <c r="F23" s="28" t="s">
        <v>1</v>
      </c>
      <c r="G23" s="29"/>
      <c r="H23" s="30" t="s">
        <v>93</v>
      </c>
    </row>
    <row r="24" spans="1:8" s="2" customFormat="1" x14ac:dyDescent="0.4">
      <c r="A24" s="138"/>
      <c r="B24" s="136"/>
      <c r="C24" s="8" t="s">
        <v>65</v>
      </c>
      <c r="D24" s="8" t="s">
        <v>80</v>
      </c>
      <c r="E24" s="8" t="s">
        <v>4</v>
      </c>
      <c r="F24" s="8" t="s">
        <v>3</v>
      </c>
      <c r="G24" s="9"/>
      <c r="H24" s="32" t="s">
        <v>66</v>
      </c>
    </row>
    <row r="25" spans="1:8" s="19" customFormat="1" x14ac:dyDescent="0.4">
      <c r="A25" s="138"/>
      <c r="B25" s="136"/>
      <c r="C25" s="20" t="s">
        <v>81</v>
      </c>
      <c r="D25" s="20" t="str">
        <f>D7</f>
        <v>NICKNAME</v>
      </c>
      <c r="E25" s="20" t="str">
        <f>E7</f>
        <v>varchar2</v>
      </c>
      <c r="F25" s="22" t="s">
        <v>3</v>
      </c>
      <c r="G25" s="21"/>
      <c r="H25" s="38" t="s">
        <v>99</v>
      </c>
    </row>
    <row r="26" spans="1:8" x14ac:dyDescent="0.4">
      <c r="A26" s="138"/>
      <c r="B26" s="136"/>
      <c r="C26" s="8" t="s">
        <v>67</v>
      </c>
      <c r="D26" s="8" t="s">
        <v>82</v>
      </c>
      <c r="E26" s="8" t="s">
        <v>4</v>
      </c>
      <c r="F26" s="8" t="s">
        <v>3</v>
      </c>
      <c r="G26" s="9"/>
      <c r="H26" s="32"/>
    </row>
    <row r="27" spans="1:8" x14ac:dyDescent="0.4">
      <c r="A27" s="138"/>
      <c r="B27" s="136"/>
      <c r="C27" s="8" t="s">
        <v>5</v>
      </c>
      <c r="D27" s="8" t="s">
        <v>83</v>
      </c>
      <c r="E27" s="8" t="s">
        <v>4</v>
      </c>
      <c r="F27" s="8" t="s">
        <v>3</v>
      </c>
      <c r="G27" s="9"/>
      <c r="H27" s="32"/>
    </row>
    <row r="28" spans="1:8" x14ac:dyDescent="0.4">
      <c r="A28" s="138"/>
      <c r="B28" s="136"/>
      <c r="C28" s="8" t="s">
        <v>17</v>
      </c>
      <c r="D28" s="8" t="s">
        <v>25</v>
      </c>
      <c r="E28" s="8" t="s">
        <v>26</v>
      </c>
      <c r="F28" s="8"/>
      <c r="G28" s="9" t="s">
        <v>27</v>
      </c>
      <c r="H28" s="32"/>
    </row>
    <row r="29" spans="1:8" x14ac:dyDescent="0.4">
      <c r="A29" s="138"/>
      <c r="B29" s="136"/>
      <c r="C29" s="8" t="s">
        <v>44</v>
      </c>
      <c r="D29" s="8" t="s">
        <v>59</v>
      </c>
      <c r="E29" s="8" t="s">
        <v>26</v>
      </c>
      <c r="F29" s="8"/>
      <c r="G29" s="9" t="s">
        <v>27</v>
      </c>
      <c r="H29" s="32"/>
    </row>
    <row r="30" spans="1:8" x14ac:dyDescent="0.4">
      <c r="A30" s="138"/>
      <c r="B30" s="136"/>
      <c r="C30" s="8" t="s">
        <v>68</v>
      </c>
      <c r="D30" s="8" t="s">
        <v>84</v>
      </c>
      <c r="E30" s="8" t="s">
        <v>2</v>
      </c>
      <c r="F30" s="8"/>
      <c r="G30" s="9">
        <v>0</v>
      </c>
      <c r="H30" s="32"/>
    </row>
    <row r="31" spans="1:8" s="3" customFormat="1" x14ac:dyDescent="0.4">
      <c r="A31" s="138"/>
      <c r="B31" s="136"/>
      <c r="C31" s="8" t="s">
        <v>69</v>
      </c>
      <c r="D31" s="8" t="s">
        <v>85</v>
      </c>
      <c r="E31" s="8" t="s">
        <v>2</v>
      </c>
      <c r="F31" s="8"/>
      <c r="G31" s="9">
        <v>0</v>
      </c>
      <c r="H31" s="32"/>
    </row>
    <row r="32" spans="1:8" s="3" customFormat="1" x14ac:dyDescent="0.4">
      <c r="A32" s="133" t="s">
        <v>71</v>
      </c>
      <c r="B32" s="124" t="s">
        <v>70</v>
      </c>
      <c r="C32" s="5" t="s">
        <v>94</v>
      </c>
      <c r="D32" s="5" t="s">
        <v>88</v>
      </c>
      <c r="E32" s="5" t="str">
        <f t="shared" ref="E32:H32" si="1">E23</f>
        <v>number</v>
      </c>
      <c r="F32" s="5" t="s">
        <v>1</v>
      </c>
      <c r="G32" s="5"/>
      <c r="H32" s="33" t="str">
        <f t="shared" si="1"/>
        <v>nextval</v>
      </c>
    </row>
    <row r="33" spans="1:8" s="19" customFormat="1" x14ac:dyDescent="0.4">
      <c r="A33" s="133"/>
      <c r="B33" s="124"/>
      <c r="C33" s="18" t="s">
        <v>73</v>
      </c>
      <c r="D33" s="18" t="s">
        <v>114</v>
      </c>
      <c r="E33" s="18" t="str">
        <f t="shared" ref="E33" si="2">E23</f>
        <v>number</v>
      </c>
      <c r="F33" s="18" t="s">
        <v>3</v>
      </c>
      <c r="G33" s="18"/>
      <c r="H33" s="39" t="s">
        <v>97</v>
      </c>
    </row>
    <row r="34" spans="1:8" s="19" customFormat="1" x14ac:dyDescent="0.4">
      <c r="A34" s="133"/>
      <c r="B34" s="124"/>
      <c r="C34" s="18" t="s">
        <v>81</v>
      </c>
      <c r="D34" s="18" t="str">
        <f>D7</f>
        <v>NICKNAME</v>
      </c>
      <c r="E34" s="18" t="str">
        <f>E7</f>
        <v>varchar2</v>
      </c>
      <c r="F34" s="18" t="s">
        <v>3</v>
      </c>
      <c r="G34" s="18"/>
      <c r="H34" s="39" t="s">
        <v>99</v>
      </c>
    </row>
    <row r="35" spans="1:8" x14ac:dyDescent="0.4">
      <c r="A35" s="133"/>
      <c r="B35" s="124"/>
      <c r="C35" s="6" t="s">
        <v>5</v>
      </c>
      <c r="D35" s="6" t="s">
        <v>83</v>
      </c>
      <c r="E35" s="6" t="s">
        <v>4</v>
      </c>
      <c r="F35" s="6" t="s">
        <v>3</v>
      </c>
      <c r="G35" s="7"/>
      <c r="H35" s="35"/>
    </row>
    <row r="36" spans="1:8" x14ac:dyDescent="0.4">
      <c r="A36" s="133"/>
      <c r="B36" s="124"/>
      <c r="C36" s="6" t="s">
        <v>17</v>
      </c>
      <c r="D36" s="6" t="s">
        <v>25</v>
      </c>
      <c r="E36" s="6" t="s">
        <v>26</v>
      </c>
      <c r="F36" s="6"/>
      <c r="G36" s="7" t="s">
        <v>27</v>
      </c>
      <c r="H36" s="35"/>
    </row>
    <row r="37" spans="1:8" x14ac:dyDescent="0.4">
      <c r="A37" s="133"/>
      <c r="B37" s="124"/>
      <c r="C37" s="6" t="s">
        <v>44</v>
      </c>
      <c r="D37" s="6" t="s">
        <v>59</v>
      </c>
      <c r="E37" s="6" t="s">
        <v>26</v>
      </c>
      <c r="F37" s="6"/>
      <c r="G37" s="7" t="s">
        <v>27</v>
      </c>
      <c r="H37" s="35"/>
    </row>
    <row r="38" spans="1:8" x14ac:dyDescent="0.4">
      <c r="A38" s="133"/>
      <c r="B38" s="124"/>
      <c r="C38" s="6" t="s">
        <v>74</v>
      </c>
      <c r="D38" s="6" t="s">
        <v>86</v>
      </c>
      <c r="E38" s="6" t="s">
        <v>2</v>
      </c>
      <c r="F38" s="6"/>
      <c r="G38" s="7">
        <v>0</v>
      </c>
      <c r="H38" s="35"/>
    </row>
    <row r="39" spans="1:8" x14ac:dyDescent="0.4">
      <c r="A39" s="133"/>
      <c r="B39" s="124"/>
      <c r="C39" s="6" t="s">
        <v>75</v>
      </c>
      <c r="D39" s="6" t="s">
        <v>87</v>
      </c>
      <c r="E39" s="6" t="s">
        <v>2</v>
      </c>
      <c r="F39" s="6" t="s">
        <v>3</v>
      </c>
      <c r="G39" s="7"/>
      <c r="H39" s="35"/>
    </row>
    <row r="40" spans="1:8" s="3" customFormat="1" x14ac:dyDescent="0.4">
      <c r="A40" s="139" t="s">
        <v>72</v>
      </c>
      <c r="B40" s="136" t="s">
        <v>76</v>
      </c>
      <c r="C40" s="12" t="s">
        <v>94</v>
      </c>
      <c r="D40" s="12" t="s">
        <v>88</v>
      </c>
      <c r="E40" s="12" t="s">
        <v>2</v>
      </c>
      <c r="F40" s="12" t="s">
        <v>1</v>
      </c>
      <c r="G40" s="12"/>
      <c r="H40" s="40"/>
    </row>
    <row r="41" spans="1:8" s="19" customFormat="1" x14ac:dyDescent="0.4">
      <c r="A41" s="139"/>
      <c r="B41" s="136"/>
      <c r="C41" s="22" t="s">
        <v>73</v>
      </c>
      <c r="D41" s="22" t="s">
        <v>114</v>
      </c>
      <c r="E41" s="22" t="str">
        <f>E23</f>
        <v>number</v>
      </c>
      <c r="F41" s="8" t="s">
        <v>3</v>
      </c>
      <c r="G41" s="22"/>
      <c r="H41" s="41" t="s">
        <v>96</v>
      </c>
    </row>
    <row r="42" spans="1:8" x14ac:dyDescent="0.4">
      <c r="A42" s="139"/>
      <c r="B42" s="136"/>
      <c r="C42" s="8" t="s">
        <v>77</v>
      </c>
      <c r="D42" s="8" t="s">
        <v>115</v>
      </c>
      <c r="E42" s="8" t="s">
        <v>4</v>
      </c>
      <c r="F42" s="8" t="s">
        <v>3</v>
      </c>
      <c r="G42" s="9"/>
      <c r="H42" s="32"/>
    </row>
    <row r="43" spans="1:8" x14ac:dyDescent="0.4">
      <c r="A43" s="139"/>
      <c r="B43" s="136"/>
      <c r="C43" s="8" t="s">
        <v>78</v>
      </c>
      <c r="D43" s="8" t="s">
        <v>116</v>
      </c>
      <c r="E43" s="8" t="s">
        <v>4</v>
      </c>
      <c r="F43" s="8" t="s">
        <v>3</v>
      </c>
      <c r="G43" s="9"/>
      <c r="H43" s="32"/>
    </row>
    <row r="44" spans="1:8" x14ac:dyDescent="0.4">
      <c r="A44" s="139"/>
      <c r="B44" s="136"/>
      <c r="C44" s="8" t="s">
        <v>79</v>
      </c>
      <c r="D44" s="8" t="s">
        <v>117</v>
      </c>
      <c r="E44" s="8" t="s">
        <v>4</v>
      </c>
      <c r="F44" s="8" t="s">
        <v>3</v>
      </c>
      <c r="G44" s="9"/>
      <c r="H44" s="32"/>
    </row>
    <row r="45" spans="1:8" x14ac:dyDescent="0.4">
      <c r="A45" s="122" t="s">
        <v>101</v>
      </c>
      <c r="B45" s="124" t="s">
        <v>100</v>
      </c>
      <c r="C45" s="5" t="s">
        <v>94</v>
      </c>
      <c r="D45" s="5" t="s">
        <v>88</v>
      </c>
      <c r="E45" s="5" t="s">
        <v>2</v>
      </c>
      <c r="F45" s="5" t="s">
        <v>1</v>
      </c>
      <c r="G45" s="5"/>
      <c r="H45" s="33" t="s">
        <v>102</v>
      </c>
    </row>
    <row r="46" spans="1:8" x14ac:dyDescent="0.4">
      <c r="A46" s="122"/>
      <c r="B46" s="124"/>
      <c r="C46" s="18" t="s">
        <v>73</v>
      </c>
      <c r="D46" s="18" t="s">
        <v>114</v>
      </c>
      <c r="E46" s="18" t="str">
        <f>E23</f>
        <v>number</v>
      </c>
      <c r="F46" s="18" t="s">
        <v>3</v>
      </c>
      <c r="G46" s="18"/>
      <c r="H46" s="39" t="s">
        <v>97</v>
      </c>
    </row>
    <row r="47" spans="1:8" x14ac:dyDescent="0.4">
      <c r="A47" s="122"/>
      <c r="B47" s="124"/>
      <c r="C47" s="6" t="s">
        <v>103</v>
      </c>
      <c r="D47" s="6" t="s">
        <v>118</v>
      </c>
      <c r="E47" s="6" t="s">
        <v>26</v>
      </c>
      <c r="F47" s="6" t="s">
        <v>3</v>
      </c>
      <c r="G47" s="7"/>
      <c r="H47" s="35" t="s">
        <v>105</v>
      </c>
    </row>
    <row r="48" spans="1:8" ht="18" thickBot="1" x14ac:dyDescent="0.45">
      <c r="A48" s="123"/>
      <c r="B48" s="125"/>
      <c r="C48" s="42" t="s">
        <v>104</v>
      </c>
      <c r="D48" s="42" t="s">
        <v>119</v>
      </c>
      <c r="E48" s="42" t="s">
        <v>26</v>
      </c>
      <c r="F48" s="42" t="s">
        <v>3</v>
      </c>
      <c r="G48" s="43"/>
      <c r="H48" s="44" t="s">
        <v>106</v>
      </c>
    </row>
    <row r="49" spans="1:8" x14ac:dyDescent="0.4">
      <c r="A49" s="129" t="s">
        <v>108</v>
      </c>
      <c r="B49" s="126" t="s">
        <v>107</v>
      </c>
      <c r="C49" s="46" t="s">
        <v>94</v>
      </c>
      <c r="D49" s="28" t="s">
        <v>88</v>
      </c>
      <c r="E49" s="28" t="s">
        <v>2</v>
      </c>
      <c r="F49" s="28" t="s">
        <v>1</v>
      </c>
      <c r="G49" s="29"/>
      <c r="H49" s="30"/>
    </row>
    <row r="50" spans="1:8" x14ac:dyDescent="0.4">
      <c r="A50" s="130"/>
      <c r="B50" s="127"/>
      <c r="C50" s="8" t="s">
        <v>109</v>
      </c>
      <c r="D50" s="8" t="s">
        <v>120</v>
      </c>
      <c r="E50" s="8" t="s">
        <v>4</v>
      </c>
      <c r="F50" s="8" t="s">
        <v>3</v>
      </c>
      <c r="G50" s="9"/>
      <c r="H50" s="32"/>
    </row>
    <row r="51" spans="1:8" x14ac:dyDescent="0.4">
      <c r="A51" s="130"/>
      <c r="B51" s="127"/>
      <c r="C51" s="20" t="s">
        <v>110</v>
      </c>
      <c r="D51" s="20" t="str">
        <f>D7</f>
        <v>NICKNAME</v>
      </c>
      <c r="E51" s="20" t="str">
        <f>E7</f>
        <v>varchar2</v>
      </c>
      <c r="F51" s="20" t="s">
        <v>3</v>
      </c>
      <c r="G51" s="20"/>
      <c r="H51" s="41" t="s">
        <v>98</v>
      </c>
    </row>
    <row r="52" spans="1:8" x14ac:dyDescent="0.4">
      <c r="A52" s="130"/>
      <c r="B52" s="127"/>
      <c r="C52" s="8" t="s">
        <v>67</v>
      </c>
      <c r="D52" s="8" t="s">
        <v>82</v>
      </c>
      <c r="E52" s="8" t="s">
        <v>4</v>
      </c>
      <c r="F52" s="8" t="s">
        <v>3</v>
      </c>
      <c r="G52" s="9"/>
      <c r="H52" s="32"/>
    </row>
    <row r="53" spans="1:8" x14ac:dyDescent="0.4">
      <c r="A53" s="130"/>
      <c r="B53" s="127"/>
      <c r="C53" s="8" t="s">
        <v>5</v>
      </c>
      <c r="D53" s="8" t="s">
        <v>83</v>
      </c>
      <c r="E53" s="8" t="s">
        <v>4</v>
      </c>
      <c r="F53" s="8" t="s">
        <v>3</v>
      </c>
      <c r="G53" s="9"/>
      <c r="H53" s="32"/>
    </row>
    <row r="54" spans="1:8" x14ac:dyDescent="0.4">
      <c r="A54" s="130"/>
      <c r="B54" s="127"/>
      <c r="C54" s="8" t="s">
        <v>121</v>
      </c>
      <c r="D54" s="8" t="s">
        <v>122</v>
      </c>
      <c r="E54" s="8" t="s">
        <v>4</v>
      </c>
      <c r="F54" s="8"/>
      <c r="G54" s="9" t="s">
        <v>123</v>
      </c>
      <c r="H54" s="32" t="s">
        <v>127</v>
      </c>
    </row>
    <row r="55" spans="1:8" x14ac:dyDescent="0.4">
      <c r="A55" s="130"/>
      <c r="B55" s="127"/>
      <c r="C55" s="8" t="s">
        <v>111</v>
      </c>
      <c r="D55" s="8" t="s">
        <v>112</v>
      </c>
      <c r="E55" s="8" t="s">
        <v>26</v>
      </c>
      <c r="F55" s="8"/>
      <c r="G55" s="9" t="s">
        <v>27</v>
      </c>
      <c r="H55" s="32"/>
    </row>
    <row r="56" spans="1:8" ht="18" thickBot="1" x14ac:dyDescent="0.45">
      <c r="A56" s="131"/>
      <c r="B56" s="128"/>
      <c r="C56" s="23" t="s">
        <v>124</v>
      </c>
      <c r="D56" s="23" t="s">
        <v>125</v>
      </c>
      <c r="E56" s="23" t="s">
        <v>26</v>
      </c>
      <c r="F56" s="23"/>
      <c r="G56" s="24" t="s">
        <v>123</v>
      </c>
      <c r="H56" s="45" t="s">
        <v>126</v>
      </c>
    </row>
    <row r="57" spans="1:8" x14ac:dyDescent="0.4">
      <c r="A57" s="171" t="s">
        <v>421</v>
      </c>
      <c r="B57" s="146" t="s">
        <v>129</v>
      </c>
      <c r="C57" s="47" t="s">
        <v>130</v>
      </c>
      <c r="D57" s="47" t="s">
        <v>131</v>
      </c>
      <c r="E57" s="47" t="s">
        <v>128</v>
      </c>
      <c r="F57" s="47" t="s">
        <v>132</v>
      </c>
      <c r="G57" s="48"/>
      <c r="H57" s="49"/>
    </row>
    <row r="58" spans="1:8" x14ac:dyDescent="0.4">
      <c r="A58" s="169"/>
      <c r="B58" s="144"/>
      <c r="C58" s="49" t="s">
        <v>133</v>
      </c>
      <c r="D58" s="49" t="s">
        <v>134</v>
      </c>
      <c r="E58" s="49" t="s">
        <v>135</v>
      </c>
      <c r="F58" s="49" t="s">
        <v>136</v>
      </c>
      <c r="G58" s="48"/>
      <c r="H58" s="49"/>
    </row>
    <row r="59" spans="1:8" x14ac:dyDescent="0.4">
      <c r="A59" s="169"/>
      <c r="B59" s="144"/>
      <c r="C59" s="49" t="s">
        <v>137</v>
      </c>
      <c r="D59" s="49" t="s">
        <v>138</v>
      </c>
      <c r="E59" s="49" t="s">
        <v>135</v>
      </c>
      <c r="F59" s="49" t="s">
        <v>139</v>
      </c>
      <c r="G59" s="48"/>
      <c r="H59" s="49"/>
    </row>
    <row r="60" spans="1:8" x14ac:dyDescent="0.4">
      <c r="A60" s="169"/>
      <c r="B60" s="144"/>
      <c r="C60" s="49" t="s">
        <v>140</v>
      </c>
      <c r="D60" s="49" t="s">
        <v>141</v>
      </c>
      <c r="E60" s="49" t="s">
        <v>135</v>
      </c>
      <c r="F60" s="49" t="s">
        <v>139</v>
      </c>
      <c r="G60" s="48"/>
      <c r="H60" s="49"/>
    </row>
    <row r="61" spans="1:8" x14ac:dyDescent="0.4">
      <c r="A61" s="170"/>
      <c r="B61" s="145"/>
      <c r="C61" s="49" t="s">
        <v>142</v>
      </c>
      <c r="D61" s="49" t="s">
        <v>143</v>
      </c>
      <c r="E61" s="49" t="s">
        <v>128</v>
      </c>
      <c r="F61" s="49"/>
      <c r="G61" s="48">
        <v>0</v>
      </c>
      <c r="H61" s="49"/>
    </row>
    <row r="62" spans="1:8" x14ac:dyDescent="0.4">
      <c r="A62" s="172" t="s">
        <v>422</v>
      </c>
      <c r="B62" s="140" t="s">
        <v>144</v>
      </c>
      <c r="C62" s="50" t="s">
        <v>130</v>
      </c>
      <c r="D62" s="50" t="s">
        <v>131</v>
      </c>
      <c r="E62" s="50" t="s">
        <v>128</v>
      </c>
      <c r="F62" s="50" t="s">
        <v>132</v>
      </c>
      <c r="G62" s="51"/>
      <c r="H62" s="52"/>
    </row>
    <row r="63" spans="1:8" x14ac:dyDescent="0.4">
      <c r="A63" s="173"/>
      <c r="B63" s="141"/>
      <c r="C63" s="53" t="s">
        <v>145</v>
      </c>
      <c r="D63" s="53" t="s">
        <v>146</v>
      </c>
      <c r="E63" s="53" t="s">
        <v>128</v>
      </c>
      <c r="F63" s="54" t="s">
        <v>139</v>
      </c>
      <c r="G63" s="53"/>
      <c r="H63" s="53" t="s">
        <v>147</v>
      </c>
    </row>
    <row r="64" spans="1:8" x14ac:dyDescent="0.4">
      <c r="A64" s="174"/>
      <c r="B64" s="142"/>
      <c r="C64" s="52" t="s">
        <v>148</v>
      </c>
      <c r="D64" s="52" t="s">
        <v>149</v>
      </c>
      <c r="E64" s="52" t="s">
        <v>135</v>
      </c>
      <c r="F64" s="52" t="s">
        <v>139</v>
      </c>
      <c r="G64" s="51"/>
      <c r="H64" s="52"/>
    </row>
    <row r="65" spans="1:8" x14ac:dyDescent="0.4">
      <c r="A65" s="168" t="s">
        <v>150</v>
      </c>
      <c r="B65" s="143" t="s">
        <v>151</v>
      </c>
      <c r="C65" s="47" t="s">
        <v>130</v>
      </c>
      <c r="D65" s="47" t="s">
        <v>131</v>
      </c>
      <c r="E65" s="47" t="s">
        <v>128</v>
      </c>
      <c r="F65" s="47" t="s">
        <v>132</v>
      </c>
      <c r="G65" s="48"/>
      <c r="H65" s="49"/>
    </row>
    <row r="66" spans="1:8" x14ac:dyDescent="0.4">
      <c r="A66" s="169"/>
      <c r="B66" s="144"/>
      <c r="C66" s="55" t="s">
        <v>152</v>
      </c>
      <c r="D66" s="55" t="s">
        <v>153</v>
      </c>
      <c r="E66" s="55" t="s">
        <v>135</v>
      </c>
      <c r="F66" s="55" t="s">
        <v>139</v>
      </c>
      <c r="G66" s="48"/>
      <c r="H66" s="56" t="s">
        <v>98</v>
      </c>
    </row>
    <row r="67" spans="1:8" x14ac:dyDescent="0.4">
      <c r="A67" s="169"/>
      <c r="B67" s="144"/>
      <c r="C67" s="49" t="s">
        <v>154</v>
      </c>
      <c r="D67" s="49" t="s">
        <v>155</v>
      </c>
      <c r="E67" s="49" t="s">
        <v>156</v>
      </c>
      <c r="F67" s="49"/>
      <c r="G67" s="48" t="s">
        <v>157</v>
      </c>
      <c r="H67" s="49"/>
    </row>
    <row r="68" spans="1:8" x14ac:dyDescent="0.4">
      <c r="A68" s="169"/>
      <c r="B68" s="144"/>
      <c r="C68" s="49" t="s">
        <v>158</v>
      </c>
      <c r="D68" s="49" t="s">
        <v>159</v>
      </c>
      <c r="E68" s="49" t="s">
        <v>128</v>
      </c>
      <c r="F68" s="49" t="s">
        <v>139</v>
      </c>
      <c r="G68" s="48"/>
      <c r="H68" s="49" t="s">
        <v>160</v>
      </c>
    </row>
    <row r="69" spans="1:8" x14ac:dyDescent="0.4">
      <c r="A69" s="170"/>
      <c r="B69" s="145"/>
      <c r="C69" s="49" t="s">
        <v>161</v>
      </c>
      <c r="D69" s="49" t="s">
        <v>162</v>
      </c>
      <c r="E69" s="49" t="s">
        <v>135</v>
      </c>
      <c r="F69" s="49" t="s">
        <v>139</v>
      </c>
      <c r="G69" s="48"/>
      <c r="H69" s="49"/>
    </row>
    <row r="70" spans="1:8" x14ac:dyDescent="0.4">
      <c r="A70" s="172" t="s">
        <v>165</v>
      </c>
      <c r="B70" s="140" t="s">
        <v>166</v>
      </c>
      <c r="C70" s="50" t="s">
        <v>130</v>
      </c>
      <c r="D70" s="50" t="s">
        <v>131</v>
      </c>
      <c r="E70" s="50" t="s">
        <v>128</v>
      </c>
      <c r="F70" s="50" t="s">
        <v>132</v>
      </c>
      <c r="G70" s="61"/>
      <c r="H70" s="50"/>
    </row>
    <row r="71" spans="1:8" x14ac:dyDescent="0.4">
      <c r="A71" s="173"/>
      <c r="B71" s="141"/>
      <c r="C71" s="52" t="s">
        <v>167</v>
      </c>
      <c r="D71" s="52" t="s">
        <v>168</v>
      </c>
      <c r="E71" s="52" t="s">
        <v>135</v>
      </c>
      <c r="F71" s="52" t="s">
        <v>139</v>
      </c>
      <c r="G71" s="51"/>
      <c r="H71" s="50"/>
    </row>
    <row r="72" spans="1:8" x14ac:dyDescent="0.4">
      <c r="A72" s="173"/>
      <c r="B72" s="141"/>
      <c r="C72" s="52" t="s">
        <v>169</v>
      </c>
      <c r="D72" s="52" t="s">
        <v>170</v>
      </c>
      <c r="E72" s="52" t="s">
        <v>135</v>
      </c>
      <c r="F72" s="52" t="s">
        <v>139</v>
      </c>
      <c r="G72" s="51"/>
      <c r="H72" s="50"/>
    </row>
    <row r="73" spans="1:8" x14ac:dyDescent="0.4">
      <c r="A73" s="173"/>
      <c r="B73" s="141"/>
      <c r="C73" s="52" t="s">
        <v>140</v>
      </c>
      <c r="D73" s="52" t="s">
        <v>141</v>
      </c>
      <c r="E73" s="52" t="s">
        <v>135</v>
      </c>
      <c r="F73" s="52" t="s">
        <v>139</v>
      </c>
      <c r="G73" s="51"/>
      <c r="H73" s="50"/>
    </row>
    <row r="74" spans="1:8" x14ac:dyDescent="0.4">
      <c r="A74" s="174"/>
      <c r="B74" s="142"/>
      <c r="C74" s="52" t="s">
        <v>171</v>
      </c>
      <c r="D74" s="52" t="s">
        <v>172</v>
      </c>
      <c r="E74" s="52" t="s">
        <v>173</v>
      </c>
      <c r="F74" s="52"/>
      <c r="G74" s="51" t="s">
        <v>174</v>
      </c>
      <c r="H74" s="52"/>
    </row>
    <row r="75" spans="1:8" x14ac:dyDescent="0.4">
      <c r="A75" s="168" t="s">
        <v>420</v>
      </c>
      <c r="B75" s="143" t="s">
        <v>175</v>
      </c>
      <c r="C75" s="47" t="s">
        <v>130</v>
      </c>
      <c r="D75" s="47" t="s">
        <v>131</v>
      </c>
      <c r="E75" s="47" t="s">
        <v>128</v>
      </c>
      <c r="F75" s="47" t="s">
        <v>132</v>
      </c>
      <c r="G75" s="48"/>
      <c r="H75" s="49"/>
    </row>
    <row r="76" spans="1:8" x14ac:dyDescent="0.4">
      <c r="A76" s="169"/>
      <c r="B76" s="144"/>
      <c r="C76" s="55" t="s">
        <v>152</v>
      </c>
      <c r="D76" s="55" t="s">
        <v>153</v>
      </c>
      <c r="E76" s="55" t="s">
        <v>135</v>
      </c>
      <c r="F76" s="55" t="s">
        <v>139</v>
      </c>
      <c r="G76" s="48"/>
      <c r="H76" s="56" t="s">
        <v>98</v>
      </c>
    </row>
    <row r="77" spans="1:8" x14ac:dyDescent="0.4">
      <c r="A77" s="169"/>
      <c r="B77" s="144"/>
      <c r="C77" s="56" t="s">
        <v>176</v>
      </c>
      <c r="D77" s="56" t="s">
        <v>177</v>
      </c>
      <c r="E77" s="56" t="s">
        <v>128</v>
      </c>
      <c r="F77" s="56" t="s">
        <v>136</v>
      </c>
      <c r="G77" s="56"/>
      <c r="H77" s="56" t="s">
        <v>96</v>
      </c>
    </row>
    <row r="78" spans="1:8" x14ac:dyDescent="0.4">
      <c r="A78" s="169"/>
      <c r="B78" s="144"/>
      <c r="C78" s="49" t="s">
        <v>178</v>
      </c>
      <c r="D78" s="49" t="s">
        <v>179</v>
      </c>
      <c r="E78" s="49" t="s">
        <v>135</v>
      </c>
      <c r="F78" s="49"/>
      <c r="G78" s="48"/>
      <c r="H78" s="49"/>
    </row>
    <row r="79" spans="1:8" x14ac:dyDescent="0.4">
      <c r="A79" s="169"/>
      <c r="B79" s="144"/>
      <c r="C79" s="49" t="s">
        <v>180</v>
      </c>
      <c r="D79" s="49" t="s">
        <v>181</v>
      </c>
      <c r="E79" s="49" t="s">
        <v>135</v>
      </c>
      <c r="F79" s="49"/>
      <c r="G79" s="48"/>
      <c r="H79" s="49"/>
    </row>
    <row r="80" spans="1:8" x14ac:dyDescent="0.4">
      <c r="A80" s="170"/>
      <c r="B80" s="145"/>
      <c r="C80" s="49" t="s">
        <v>182</v>
      </c>
      <c r="D80" s="49" t="s">
        <v>183</v>
      </c>
      <c r="E80" s="49" t="s">
        <v>156</v>
      </c>
      <c r="F80" s="49"/>
      <c r="G80" s="48" t="s">
        <v>157</v>
      </c>
      <c r="H80" s="49"/>
    </row>
  </sheetData>
  <mergeCells count="24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A75:A80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sqref="A1:B1"/>
    </sheetView>
  </sheetViews>
  <sheetFormatPr defaultColWidth="8.69921875" defaultRowHeight="15.6" x14ac:dyDescent="0.4"/>
  <cols>
    <col min="1" max="1" width="3.796875" style="77" bestFit="1" customWidth="1"/>
    <col min="2" max="2" width="12.8984375" style="75" bestFit="1" customWidth="1"/>
    <col min="3" max="3" width="35.69921875" style="75" customWidth="1"/>
    <col min="4" max="4" width="9.19921875" style="75" customWidth="1"/>
    <col min="5" max="5" width="6" style="77" customWidth="1"/>
    <col min="6" max="6" width="8.3984375" style="77" customWidth="1"/>
    <col min="7" max="7" width="3.09765625" style="77" bestFit="1" customWidth="1"/>
    <col min="8" max="8" width="3" style="77" bestFit="1" customWidth="1"/>
    <col min="9" max="9" width="11.69921875" style="77" bestFit="1" customWidth="1"/>
    <col min="10" max="10" width="53.19921875" style="77" customWidth="1"/>
    <col min="11" max="11" width="20.19921875" style="75" customWidth="1"/>
    <col min="12" max="12" width="8.69921875" style="75" customWidth="1"/>
    <col min="13" max="13" width="28.5" style="75" hidden="1" customWidth="1"/>
    <col min="14" max="16" width="0" style="75" hidden="1" customWidth="1"/>
    <col min="17" max="16384" width="8.69921875" style="75"/>
  </cols>
  <sheetData>
    <row r="1" spans="1:13" ht="18" x14ac:dyDescent="0.4">
      <c r="A1" s="159" t="s">
        <v>16</v>
      </c>
      <c r="B1" s="159"/>
      <c r="C1" s="160" t="s">
        <v>28</v>
      </c>
      <c r="D1" s="160"/>
      <c r="E1" s="160"/>
      <c r="F1" s="160"/>
      <c r="G1" s="160"/>
      <c r="H1" s="160"/>
      <c r="I1" s="160"/>
      <c r="J1" s="160"/>
      <c r="K1" s="78"/>
    </row>
    <row r="2" spans="1:13" ht="18" x14ac:dyDescent="0.4">
      <c r="A2" s="159" t="s">
        <v>18</v>
      </c>
      <c r="B2" s="159"/>
      <c r="C2" s="160" t="s">
        <v>29</v>
      </c>
      <c r="D2" s="160"/>
      <c r="E2" s="160"/>
      <c r="F2" s="159" t="s">
        <v>17</v>
      </c>
      <c r="G2" s="159"/>
      <c r="H2" s="161">
        <v>44474</v>
      </c>
      <c r="I2" s="162"/>
      <c r="J2" s="162"/>
      <c r="K2" s="79"/>
    </row>
    <row r="4" spans="1:13" x14ac:dyDescent="0.4">
      <c r="A4" s="147" t="s">
        <v>184</v>
      </c>
      <c r="B4" s="148"/>
      <c r="C4" s="149" t="s">
        <v>192</v>
      </c>
      <c r="D4" s="150"/>
      <c r="E4" s="62" t="s">
        <v>283</v>
      </c>
      <c r="F4" s="149" t="s">
        <v>405</v>
      </c>
      <c r="G4" s="151"/>
      <c r="H4" s="151"/>
      <c r="I4" s="151"/>
      <c r="J4" s="150"/>
      <c r="K4" s="75" t="str">
        <f>"create table "&amp;C4&amp;"("</f>
        <v>create table MEMBER_MUST(</v>
      </c>
    </row>
    <row r="5" spans="1:13" x14ac:dyDescent="0.4">
      <c r="A5" s="62" t="s">
        <v>185</v>
      </c>
      <c r="B5" s="62" t="s">
        <v>284</v>
      </c>
      <c r="C5" s="62" t="s">
        <v>193</v>
      </c>
      <c r="D5" s="62" t="s">
        <v>194</v>
      </c>
      <c r="E5" s="62" t="s">
        <v>195</v>
      </c>
      <c r="F5" s="62" t="s">
        <v>285</v>
      </c>
      <c r="G5" s="62" t="s">
        <v>196</v>
      </c>
      <c r="H5" s="62" t="s">
        <v>197</v>
      </c>
      <c r="I5" s="62" t="s">
        <v>198</v>
      </c>
      <c r="J5" s="62" t="s">
        <v>199</v>
      </c>
      <c r="K5" s="75" t="str">
        <f>B6&amp;" "&amp;D6&amp;IF(D6="varchar2","("&amp;E6&amp;")","")&amp;IF(F6="",""," "&amp;F6)&amp;IF(G6="",""," primary key")&amp;IF(I6="",""," default "&amp;I6)&amp;","</f>
        <v>NUM number primary key,</v>
      </c>
      <c r="M5" s="75" t="s">
        <v>295</v>
      </c>
    </row>
    <row r="6" spans="1:13" x14ac:dyDescent="0.4">
      <c r="A6" s="48">
        <v>1</v>
      </c>
      <c r="B6" s="47" t="s">
        <v>131</v>
      </c>
      <c r="C6" s="47" t="s">
        <v>200</v>
      </c>
      <c r="D6" s="47" t="s">
        <v>128</v>
      </c>
      <c r="E6" s="48"/>
      <c r="F6" s="48"/>
      <c r="G6" s="48" t="s">
        <v>201</v>
      </c>
      <c r="H6" s="48"/>
      <c r="I6" s="48"/>
      <c r="J6" s="49"/>
      <c r="K6" s="75" t="str">
        <f t="shared" ref="K6:K14" si="0">B7&amp;" "&amp;D7&amp;IF(D7="varchar2","("&amp;E7&amp;")","")&amp;IF(F7="",""," "&amp;F7)&amp;IF(G7="",""," primary key")&amp;IF(I7="",""," default "&amp;I7)&amp;","</f>
        <v>MEMBERID varchar2(50) not null,</v>
      </c>
      <c r="M6" s="75" t="s">
        <v>296</v>
      </c>
    </row>
    <row r="7" spans="1:13" x14ac:dyDescent="0.4">
      <c r="A7" s="48">
        <v>2</v>
      </c>
      <c r="B7" s="49" t="s">
        <v>186</v>
      </c>
      <c r="C7" s="49" t="s">
        <v>202</v>
      </c>
      <c r="D7" s="49" t="s">
        <v>135</v>
      </c>
      <c r="E7" s="48">
        <v>50</v>
      </c>
      <c r="F7" s="48" t="s">
        <v>139</v>
      </c>
      <c r="G7" s="48"/>
      <c r="H7" s="48"/>
      <c r="I7" s="48"/>
      <c r="J7" s="49"/>
      <c r="K7" s="75" t="str">
        <f t="shared" si="0"/>
        <v>PASSWORD varchar2(50) not null,</v>
      </c>
      <c r="M7" s="75" t="s">
        <v>297</v>
      </c>
    </row>
    <row r="8" spans="1:13" x14ac:dyDescent="0.4">
      <c r="A8" s="48">
        <v>3</v>
      </c>
      <c r="B8" s="49" t="s">
        <v>187</v>
      </c>
      <c r="C8" s="49" t="s">
        <v>276</v>
      </c>
      <c r="D8" s="49" t="s">
        <v>135</v>
      </c>
      <c r="E8" s="48">
        <v>50</v>
      </c>
      <c r="F8" s="48" t="s">
        <v>139</v>
      </c>
      <c r="G8" s="48"/>
      <c r="H8" s="48"/>
      <c r="I8" s="48"/>
      <c r="J8" s="49" t="s">
        <v>277</v>
      </c>
      <c r="K8" s="75" t="str">
        <f t="shared" si="0"/>
        <v>NAME varchar2(20) not null,</v>
      </c>
      <c r="M8" s="75" t="s">
        <v>298</v>
      </c>
    </row>
    <row r="9" spans="1:13" x14ac:dyDescent="0.4">
      <c r="A9" s="48">
        <v>4</v>
      </c>
      <c r="B9" s="49" t="s">
        <v>188</v>
      </c>
      <c r="C9" s="49" t="s">
        <v>278</v>
      </c>
      <c r="D9" s="49" t="s">
        <v>135</v>
      </c>
      <c r="E9" s="48">
        <v>20</v>
      </c>
      <c r="F9" s="48" t="s">
        <v>139</v>
      </c>
      <c r="G9" s="48"/>
      <c r="H9" s="48"/>
      <c r="I9" s="48"/>
      <c r="J9" s="49"/>
      <c r="K9" s="75" t="str">
        <f t="shared" si="0"/>
        <v>NICKNAME varchar2(20) not null,</v>
      </c>
      <c r="M9" s="75" t="s">
        <v>299</v>
      </c>
    </row>
    <row r="10" spans="1:13" x14ac:dyDescent="0.4">
      <c r="A10" s="48">
        <v>5</v>
      </c>
      <c r="B10" s="49" t="s">
        <v>153</v>
      </c>
      <c r="C10" s="49" t="s">
        <v>205</v>
      </c>
      <c r="D10" s="49" t="s">
        <v>135</v>
      </c>
      <c r="E10" s="48">
        <v>20</v>
      </c>
      <c r="F10" s="48" t="s">
        <v>139</v>
      </c>
      <c r="G10" s="48"/>
      <c r="H10" s="48"/>
      <c r="I10" s="48"/>
      <c r="J10" s="49"/>
      <c r="K10" s="75" t="str">
        <f t="shared" si="0"/>
        <v>PHONE1 varchar2(10) not null,</v>
      </c>
      <c r="M10" s="75" t="s">
        <v>300</v>
      </c>
    </row>
    <row r="11" spans="1:13" x14ac:dyDescent="0.4">
      <c r="A11" s="48">
        <v>6</v>
      </c>
      <c r="B11" s="49" t="s">
        <v>189</v>
      </c>
      <c r="C11" s="49" t="s">
        <v>279</v>
      </c>
      <c r="D11" s="49" t="s">
        <v>135</v>
      </c>
      <c r="E11" s="48">
        <v>10</v>
      </c>
      <c r="F11" s="48" t="s">
        <v>139</v>
      </c>
      <c r="G11" s="48"/>
      <c r="H11" s="48"/>
      <c r="I11" s="48"/>
      <c r="J11" s="49"/>
      <c r="K11" s="75" t="str">
        <f t="shared" si="0"/>
        <v>PHONE2 varchar2(10) not null,</v>
      </c>
      <c r="M11" s="75" t="s">
        <v>301</v>
      </c>
    </row>
    <row r="12" spans="1:13" x14ac:dyDescent="0.4">
      <c r="A12" s="48">
        <v>7</v>
      </c>
      <c r="B12" s="49" t="s">
        <v>21</v>
      </c>
      <c r="C12" s="49" t="s">
        <v>14</v>
      </c>
      <c r="D12" s="49" t="s">
        <v>135</v>
      </c>
      <c r="E12" s="48">
        <v>10</v>
      </c>
      <c r="F12" s="48" t="s">
        <v>139</v>
      </c>
      <c r="G12" s="48"/>
      <c r="H12" s="48"/>
      <c r="I12" s="48"/>
      <c r="J12" s="49"/>
      <c r="K12" s="75" t="str">
        <f t="shared" si="0"/>
        <v>PHONE3 varchar2(10) not null,</v>
      </c>
      <c r="M12" s="75" t="s">
        <v>302</v>
      </c>
    </row>
    <row r="13" spans="1:13" x14ac:dyDescent="0.4">
      <c r="A13" s="48">
        <v>8</v>
      </c>
      <c r="B13" s="49" t="s">
        <v>22</v>
      </c>
      <c r="C13" s="49" t="s">
        <v>15</v>
      </c>
      <c r="D13" s="49" t="s">
        <v>135</v>
      </c>
      <c r="E13" s="48">
        <v>10</v>
      </c>
      <c r="F13" s="48" t="s">
        <v>139</v>
      </c>
      <c r="G13" s="48"/>
      <c r="H13" s="48"/>
      <c r="I13" s="48"/>
      <c r="J13" s="49"/>
      <c r="K13" s="75" t="str">
        <f t="shared" si="0"/>
        <v>BIRTH varchar2(30) not null,</v>
      </c>
      <c r="M13" s="75" t="s">
        <v>303</v>
      </c>
    </row>
    <row r="14" spans="1:13" x14ac:dyDescent="0.4">
      <c r="A14" s="48">
        <v>9</v>
      </c>
      <c r="B14" s="49" t="s">
        <v>190</v>
      </c>
      <c r="C14" s="49" t="s">
        <v>280</v>
      </c>
      <c r="D14" s="49" t="s">
        <v>135</v>
      </c>
      <c r="E14" s="48">
        <v>30</v>
      </c>
      <c r="F14" s="48" t="s">
        <v>139</v>
      </c>
      <c r="G14" s="48"/>
      <c r="H14" s="48"/>
      <c r="I14" s="48"/>
      <c r="J14" s="49"/>
      <c r="K14" s="75" t="str">
        <f t="shared" si="0"/>
        <v>POINT number default 0,</v>
      </c>
      <c r="M14" s="75" t="s">
        <v>304</v>
      </c>
    </row>
    <row r="15" spans="1:13" x14ac:dyDescent="0.4">
      <c r="A15" s="48">
        <v>10</v>
      </c>
      <c r="B15" s="49" t="s">
        <v>191</v>
      </c>
      <c r="C15" s="49" t="s">
        <v>151</v>
      </c>
      <c r="D15" s="49" t="s">
        <v>128</v>
      </c>
      <c r="E15" s="48"/>
      <c r="F15" s="48"/>
      <c r="G15" s="48"/>
      <c r="H15" s="48"/>
      <c r="I15" s="48">
        <v>0</v>
      </c>
      <c r="J15" s="49" t="s">
        <v>281</v>
      </c>
      <c r="K15" s="75" t="str">
        <f>B16&amp;" "&amp;D16&amp;IF(D16="varchar2","("&amp;E16&amp;")","")&amp;IF(F16="",""," "&amp;F16)&amp;IF(G16="",""," primary key")&amp;IF(I16="",""," default "&amp;I16)</f>
        <v>WARNCOUNT number default 0</v>
      </c>
      <c r="M15" s="75" t="s">
        <v>305</v>
      </c>
    </row>
    <row r="16" spans="1:13" x14ac:dyDescent="0.4">
      <c r="A16" s="48">
        <v>11</v>
      </c>
      <c r="B16" s="49" t="s">
        <v>164</v>
      </c>
      <c r="C16" s="49" t="s">
        <v>163</v>
      </c>
      <c r="D16" s="49" t="s">
        <v>128</v>
      </c>
      <c r="E16" s="48"/>
      <c r="F16" s="48"/>
      <c r="G16" s="48"/>
      <c r="H16" s="48"/>
      <c r="I16" s="48">
        <v>0</v>
      </c>
      <c r="J16" s="49" t="s">
        <v>282</v>
      </c>
      <c r="K16" s="75" t="s">
        <v>357</v>
      </c>
      <c r="M16" s="75" t="s">
        <v>355</v>
      </c>
    </row>
    <row r="17" spans="1:14" x14ac:dyDescent="0.4">
      <c r="M17" s="75" t="s">
        <v>356</v>
      </c>
    </row>
    <row r="18" spans="1:14" x14ac:dyDescent="0.4">
      <c r="A18" s="147" t="s">
        <v>184</v>
      </c>
      <c r="B18" s="148"/>
      <c r="C18" s="149" t="s">
        <v>203</v>
      </c>
      <c r="D18" s="150"/>
      <c r="E18" s="62" t="s">
        <v>283</v>
      </c>
      <c r="F18" s="149" t="s">
        <v>405</v>
      </c>
      <c r="G18" s="151"/>
      <c r="H18" s="151"/>
      <c r="I18" s="151"/>
      <c r="J18" s="150"/>
      <c r="K18" s="75" t="str">
        <f>"create table "&amp;C18&amp;"("</f>
        <v>create table MEMBER_CHOICE(</v>
      </c>
    </row>
    <row r="19" spans="1:14" x14ac:dyDescent="0.4">
      <c r="A19" s="62" t="s">
        <v>185</v>
      </c>
      <c r="B19" s="62" t="s">
        <v>284</v>
      </c>
      <c r="C19" s="62" t="s">
        <v>193</v>
      </c>
      <c r="D19" s="62" t="s">
        <v>194</v>
      </c>
      <c r="E19" s="62" t="s">
        <v>195</v>
      </c>
      <c r="F19" s="62" t="s">
        <v>285</v>
      </c>
      <c r="G19" s="62" t="s">
        <v>196</v>
      </c>
      <c r="H19" s="62" t="s">
        <v>197</v>
      </c>
      <c r="I19" s="62" t="s">
        <v>198</v>
      </c>
      <c r="J19" s="62" t="s">
        <v>199</v>
      </c>
      <c r="K19" s="75" t="str">
        <f t="shared" ref="K19:K26" si="1">B20&amp;" "&amp;D20&amp;IF(D20="varchar2","("&amp;E20&amp;")","")&amp;IF(F20="",""," "&amp;F20)&amp;IF(G20="",""," primary key")&amp;IF(I20="",""," default "&amp;I20)&amp;","</f>
        <v>NUM number primary key,</v>
      </c>
      <c r="M19" s="75" t="s">
        <v>306</v>
      </c>
    </row>
    <row r="20" spans="1:14" x14ac:dyDescent="0.4">
      <c r="A20" s="48">
        <v>1</v>
      </c>
      <c r="B20" s="47" t="s">
        <v>131</v>
      </c>
      <c r="C20" s="47" t="s">
        <v>204</v>
      </c>
      <c r="D20" s="47" t="s">
        <v>128</v>
      </c>
      <c r="E20" s="48"/>
      <c r="F20" s="48"/>
      <c r="G20" s="48" t="s">
        <v>201</v>
      </c>
      <c r="H20" s="48"/>
      <c r="I20" s="48"/>
      <c r="J20" s="49"/>
      <c r="K20" s="75" t="str">
        <f t="shared" si="1"/>
        <v>MEMBERID varchar2(20) not null,</v>
      </c>
      <c r="M20" s="75" t="s">
        <v>296</v>
      </c>
    </row>
    <row r="21" spans="1:14" x14ac:dyDescent="0.4">
      <c r="A21" s="64">
        <v>2</v>
      </c>
      <c r="B21" s="65" t="s">
        <v>186</v>
      </c>
      <c r="C21" s="65" t="s">
        <v>205</v>
      </c>
      <c r="D21" s="65" t="s">
        <v>135</v>
      </c>
      <c r="E21" s="66">
        <v>20</v>
      </c>
      <c r="F21" s="66" t="s">
        <v>139</v>
      </c>
      <c r="G21" s="66"/>
      <c r="H21" s="66" t="s">
        <v>201</v>
      </c>
      <c r="I21" s="66"/>
      <c r="J21" s="68" t="s">
        <v>206</v>
      </c>
      <c r="K21" s="75" t="str">
        <f t="shared" si="1"/>
        <v>ADDRNUM varchar2(10),</v>
      </c>
      <c r="M21" s="75" t="s">
        <v>307</v>
      </c>
      <c r="N21" s="75" t="str">
        <f>"constraint FK1 foreign key("&amp;B21&amp;") references "&amp;J21</f>
        <v>constraint FK1 foreign key(MEMBERID) references MEMBER_MUST(NICKNAME)</v>
      </c>
    </row>
    <row r="22" spans="1:14" x14ac:dyDescent="0.4">
      <c r="A22" s="48">
        <v>3</v>
      </c>
      <c r="B22" s="49" t="s">
        <v>207</v>
      </c>
      <c r="C22" s="49" t="s">
        <v>208</v>
      </c>
      <c r="D22" s="49" t="s">
        <v>135</v>
      </c>
      <c r="E22" s="48">
        <v>10</v>
      </c>
      <c r="F22" s="48"/>
      <c r="G22" s="48"/>
      <c r="H22" s="48"/>
      <c r="I22" s="48"/>
      <c r="J22" s="49"/>
      <c r="K22" s="75" t="str">
        <f t="shared" si="1"/>
        <v>ADDR varchar2(100),</v>
      </c>
      <c r="M22" s="75" t="s">
        <v>308</v>
      </c>
    </row>
    <row r="23" spans="1:14" x14ac:dyDescent="0.4">
      <c r="A23" s="48">
        <v>4</v>
      </c>
      <c r="B23" s="49" t="s">
        <v>209</v>
      </c>
      <c r="C23" s="49" t="s">
        <v>210</v>
      </c>
      <c r="D23" s="49" t="s">
        <v>135</v>
      </c>
      <c r="E23" s="48">
        <v>100</v>
      </c>
      <c r="F23" s="48"/>
      <c r="G23" s="48"/>
      <c r="H23" s="48"/>
      <c r="I23" s="48"/>
      <c r="J23" s="49"/>
      <c r="K23" s="75" t="str">
        <f t="shared" si="1"/>
        <v>ADDRSUB varchar2(100),</v>
      </c>
      <c r="M23" s="75" t="s">
        <v>309</v>
      </c>
    </row>
    <row r="24" spans="1:14" x14ac:dyDescent="0.4">
      <c r="A24" s="48">
        <v>5</v>
      </c>
      <c r="B24" s="49" t="s">
        <v>211</v>
      </c>
      <c r="C24" s="49" t="s">
        <v>212</v>
      </c>
      <c r="D24" s="49" t="s">
        <v>135</v>
      </c>
      <c r="E24" s="48">
        <v>100</v>
      </c>
      <c r="F24" s="48"/>
      <c r="G24" s="48"/>
      <c r="H24" s="48"/>
      <c r="I24" s="48"/>
      <c r="J24" s="49"/>
      <c r="K24" s="75" t="str">
        <f t="shared" si="1"/>
        <v>GENDER varchar2(10),</v>
      </c>
      <c r="M24" s="75" t="s">
        <v>310</v>
      </c>
    </row>
    <row r="25" spans="1:14" x14ac:dyDescent="0.4">
      <c r="A25" s="48">
        <v>6</v>
      </c>
      <c r="B25" s="49" t="s">
        <v>213</v>
      </c>
      <c r="C25" s="49" t="s">
        <v>214</v>
      </c>
      <c r="D25" s="49" t="s">
        <v>135</v>
      </c>
      <c r="E25" s="48">
        <v>10</v>
      </c>
      <c r="F25" s="48"/>
      <c r="G25" s="48"/>
      <c r="H25" s="48"/>
      <c r="I25" s="48"/>
      <c r="J25" s="49" t="s">
        <v>215</v>
      </c>
      <c r="K25" s="75" t="str">
        <f t="shared" si="1"/>
        <v>INDATE date default sysdate,</v>
      </c>
      <c r="M25" s="75" t="s">
        <v>311</v>
      </c>
    </row>
    <row r="26" spans="1:14" x14ac:dyDescent="0.4">
      <c r="A26" s="48">
        <v>7</v>
      </c>
      <c r="B26" s="49" t="s">
        <v>216</v>
      </c>
      <c r="C26" s="49" t="s">
        <v>217</v>
      </c>
      <c r="D26" s="49" t="s">
        <v>156</v>
      </c>
      <c r="E26" s="48"/>
      <c r="F26" s="48"/>
      <c r="G26" s="48"/>
      <c r="H26" s="48"/>
      <c r="I26" s="48" t="s">
        <v>157</v>
      </c>
      <c r="J26" s="49" t="s">
        <v>286</v>
      </c>
      <c r="K26" s="75" t="str">
        <f t="shared" si="1"/>
        <v>STOREDATE date,</v>
      </c>
      <c r="M26" s="75" t="s">
        <v>312</v>
      </c>
    </row>
    <row r="27" spans="1:14" ht="31.2" x14ac:dyDescent="0.4">
      <c r="A27" s="48">
        <v>8</v>
      </c>
      <c r="B27" s="49" t="s">
        <v>218</v>
      </c>
      <c r="C27" s="49" t="s">
        <v>219</v>
      </c>
      <c r="D27" s="49" t="s">
        <v>156</v>
      </c>
      <c r="E27" s="48"/>
      <c r="F27" s="48"/>
      <c r="G27" s="48"/>
      <c r="H27" s="48"/>
      <c r="I27" s="48"/>
      <c r="J27" s="49" t="s">
        <v>287</v>
      </c>
      <c r="K27" s="75" t="str">
        <f>B28&amp;" "&amp;D28&amp;IF(D28="varchar2","("&amp;E28&amp;")","")&amp;IF(F28="",""," "&amp;F28)&amp;IF(G28="",""," primary key")&amp;IF(I28="",""," default "&amp;I28)</f>
        <v>OUTDATE varchar2(10) default 'N'</v>
      </c>
      <c r="M27" s="75" t="s">
        <v>313</v>
      </c>
    </row>
    <row r="28" spans="1:14" x14ac:dyDescent="0.4">
      <c r="A28" s="48">
        <v>9</v>
      </c>
      <c r="B28" s="49" t="s">
        <v>220</v>
      </c>
      <c r="C28" s="49" t="s">
        <v>221</v>
      </c>
      <c r="D28" s="49" t="s">
        <v>135</v>
      </c>
      <c r="E28" s="48">
        <v>10</v>
      </c>
      <c r="F28" s="48"/>
      <c r="G28" s="48"/>
      <c r="H28" s="48"/>
      <c r="I28" s="115" t="s">
        <v>416</v>
      </c>
      <c r="J28" s="49" t="s">
        <v>288</v>
      </c>
      <c r="K28" s="75" t="s">
        <v>357</v>
      </c>
      <c r="M28" s="75" t="s">
        <v>378</v>
      </c>
    </row>
    <row r="29" spans="1:14" x14ac:dyDescent="0.4">
      <c r="M29" s="75" t="s">
        <v>356</v>
      </c>
    </row>
    <row r="30" spans="1:14" x14ac:dyDescent="0.4">
      <c r="A30" s="147" t="s">
        <v>184</v>
      </c>
      <c r="B30" s="148"/>
      <c r="C30" s="149" t="s">
        <v>223</v>
      </c>
      <c r="D30" s="150"/>
      <c r="E30" s="62" t="s">
        <v>283</v>
      </c>
      <c r="F30" s="149" t="s">
        <v>405</v>
      </c>
      <c r="G30" s="151"/>
      <c r="H30" s="151"/>
      <c r="I30" s="151"/>
      <c r="J30" s="150"/>
      <c r="K30" s="75" t="str">
        <f>"create table "&amp;C30&amp;"("</f>
        <v>create table BOARD(</v>
      </c>
    </row>
    <row r="31" spans="1:14" x14ac:dyDescent="0.4">
      <c r="A31" s="62" t="s">
        <v>185</v>
      </c>
      <c r="B31" s="62" t="s">
        <v>284</v>
      </c>
      <c r="C31" s="62" t="s">
        <v>193</v>
      </c>
      <c r="D31" s="62" t="s">
        <v>194</v>
      </c>
      <c r="E31" s="62" t="s">
        <v>195</v>
      </c>
      <c r="F31" s="62" t="s">
        <v>285</v>
      </c>
      <c r="G31" s="62" t="s">
        <v>196</v>
      </c>
      <c r="H31" s="62" t="s">
        <v>197</v>
      </c>
      <c r="I31" s="62" t="s">
        <v>198</v>
      </c>
      <c r="J31" s="62" t="s">
        <v>199</v>
      </c>
      <c r="K31" s="75" t="str">
        <f t="shared" ref="K31:K38" si="2">B32&amp;" "&amp;D32&amp;IF(D32="varchar2","("&amp;E32&amp;")","")&amp;IF(F32="",""," "&amp;F32)&amp;IF(G32="",""," primary key")&amp;IF(I32="",""," default "&amp;I32)&amp;","</f>
        <v>NUM number primary key,</v>
      </c>
      <c r="M31" s="75" t="s">
        <v>314</v>
      </c>
    </row>
    <row r="32" spans="1:14" x14ac:dyDescent="0.4">
      <c r="A32" s="48">
        <v>1</v>
      </c>
      <c r="B32" s="47" t="s">
        <v>131</v>
      </c>
      <c r="C32" s="47" t="s">
        <v>224</v>
      </c>
      <c r="D32" s="47" t="s">
        <v>128</v>
      </c>
      <c r="E32" s="48"/>
      <c r="F32" s="48"/>
      <c r="G32" s="48" t="s">
        <v>201</v>
      </c>
      <c r="H32" s="48"/>
      <c r="I32" s="48"/>
      <c r="J32" s="49"/>
      <c r="K32" s="75" t="str">
        <f t="shared" si="2"/>
        <v>BOARDCODE varchar2(20) not null,</v>
      </c>
      <c r="M32" s="75" t="s">
        <v>296</v>
      </c>
    </row>
    <row r="33" spans="1:14" x14ac:dyDescent="0.4">
      <c r="A33" s="48">
        <v>2</v>
      </c>
      <c r="B33" s="49" t="s">
        <v>225</v>
      </c>
      <c r="C33" s="49" t="s">
        <v>226</v>
      </c>
      <c r="D33" s="49" t="s">
        <v>135</v>
      </c>
      <c r="E33" s="48">
        <v>20</v>
      </c>
      <c r="F33" s="48" t="s">
        <v>139</v>
      </c>
      <c r="G33" s="48"/>
      <c r="H33" s="67"/>
      <c r="I33" s="48"/>
      <c r="J33" s="49" t="s">
        <v>227</v>
      </c>
      <c r="K33" s="75" t="str">
        <f t="shared" si="2"/>
        <v>WRITER varchar2(20) not null,</v>
      </c>
      <c r="M33" s="75" t="s">
        <v>315</v>
      </c>
    </row>
    <row r="34" spans="1:14" x14ac:dyDescent="0.4">
      <c r="A34" s="66">
        <v>3</v>
      </c>
      <c r="B34" s="68" t="s">
        <v>367</v>
      </c>
      <c r="C34" s="68" t="s">
        <v>228</v>
      </c>
      <c r="D34" s="68" t="s">
        <v>135</v>
      </c>
      <c r="E34" s="66">
        <v>20</v>
      </c>
      <c r="F34" s="66" t="s">
        <v>139</v>
      </c>
      <c r="G34" s="66"/>
      <c r="H34" s="66" t="s">
        <v>201</v>
      </c>
      <c r="I34" s="66"/>
      <c r="J34" s="68" t="s">
        <v>206</v>
      </c>
      <c r="K34" s="75" t="str">
        <f t="shared" si="2"/>
        <v>TITLE varchar2(50) not null,</v>
      </c>
      <c r="M34" s="75" t="s">
        <v>379</v>
      </c>
      <c r="N34" s="75" t="str">
        <f>"constraint FK1 foreign key("&amp;B34&amp;") references "&amp;J34</f>
        <v>constraint FK1 foreign key(WRITER) references MEMBER_MUST(NICKNAME)</v>
      </c>
    </row>
    <row r="35" spans="1:14" x14ac:dyDescent="0.4">
      <c r="A35" s="48">
        <v>4</v>
      </c>
      <c r="B35" s="49" t="s">
        <v>229</v>
      </c>
      <c r="C35" s="49" t="s">
        <v>230</v>
      </c>
      <c r="D35" s="49" t="s">
        <v>135</v>
      </c>
      <c r="E35" s="48">
        <v>50</v>
      </c>
      <c r="F35" s="48" t="s">
        <v>139</v>
      </c>
      <c r="G35" s="48"/>
      <c r="H35" s="48"/>
      <c r="I35" s="48"/>
      <c r="J35" s="49"/>
      <c r="K35" s="75" t="str">
        <f t="shared" si="2"/>
        <v>CONTENT varchar2(4000) not null,</v>
      </c>
      <c r="M35" s="75" t="s">
        <v>316</v>
      </c>
    </row>
    <row r="36" spans="1:14" x14ac:dyDescent="0.4">
      <c r="A36" s="48">
        <v>5</v>
      </c>
      <c r="B36" s="49" t="s">
        <v>141</v>
      </c>
      <c r="C36" s="49" t="s">
        <v>140</v>
      </c>
      <c r="D36" s="49" t="s">
        <v>135</v>
      </c>
      <c r="E36" s="48">
        <v>4000</v>
      </c>
      <c r="F36" s="48" t="s">
        <v>139</v>
      </c>
      <c r="G36" s="48"/>
      <c r="H36" s="48"/>
      <c r="I36" s="48"/>
      <c r="J36" s="49"/>
      <c r="K36" s="75" t="str">
        <f t="shared" si="2"/>
        <v>REGDATE date default sysdate,</v>
      </c>
      <c r="M36" s="75" t="s">
        <v>317</v>
      </c>
    </row>
    <row r="37" spans="1:14" x14ac:dyDescent="0.4">
      <c r="A37" s="48">
        <v>6</v>
      </c>
      <c r="B37" s="49" t="s">
        <v>231</v>
      </c>
      <c r="C37" s="49" t="s">
        <v>232</v>
      </c>
      <c r="D37" s="49" t="s">
        <v>156</v>
      </c>
      <c r="E37" s="48"/>
      <c r="F37" s="48"/>
      <c r="G37" s="48"/>
      <c r="H37" s="48"/>
      <c r="I37" s="48" t="s">
        <v>157</v>
      </c>
      <c r="J37" s="49" t="s">
        <v>289</v>
      </c>
      <c r="K37" s="75" t="str">
        <f t="shared" si="2"/>
        <v>MODDATE date default sysdate,</v>
      </c>
      <c r="M37" s="75" t="s">
        <v>318</v>
      </c>
    </row>
    <row r="38" spans="1:14" x14ac:dyDescent="0.4">
      <c r="A38" s="48">
        <v>7</v>
      </c>
      <c r="B38" s="49" t="s">
        <v>233</v>
      </c>
      <c r="C38" s="49" t="s">
        <v>217</v>
      </c>
      <c r="D38" s="49" t="s">
        <v>156</v>
      </c>
      <c r="E38" s="48"/>
      <c r="F38" s="48"/>
      <c r="G38" s="48"/>
      <c r="H38" s="48"/>
      <c r="I38" s="48" t="s">
        <v>157</v>
      </c>
      <c r="J38" s="49" t="s">
        <v>290</v>
      </c>
      <c r="K38" s="75" t="str">
        <f t="shared" si="2"/>
        <v>HIT number default 0,</v>
      </c>
      <c r="M38" s="75" t="s">
        <v>319</v>
      </c>
    </row>
    <row r="39" spans="1:14" x14ac:dyDescent="0.4">
      <c r="A39" s="48">
        <v>8</v>
      </c>
      <c r="B39" s="49" t="s">
        <v>234</v>
      </c>
      <c r="C39" s="49" t="s">
        <v>235</v>
      </c>
      <c r="D39" s="49" t="s">
        <v>128</v>
      </c>
      <c r="E39" s="48"/>
      <c r="F39" s="48"/>
      <c r="G39" s="48"/>
      <c r="H39" s="48"/>
      <c r="I39" s="48">
        <v>0</v>
      </c>
      <c r="J39" s="49"/>
      <c r="K39" s="75" t="str">
        <f>B40&amp;" "&amp;D40&amp;IF(D40="varchar2","("&amp;E40&amp;")","")&amp;IF(F40="",""," "&amp;F40)&amp;IF(G40="",""," primary key")&amp;IF(I40="",""," default "&amp;I40)</f>
        <v>HEART number default 0</v>
      </c>
      <c r="M39" s="75" t="s">
        <v>320</v>
      </c>
    </row>
    <row r="40" spans="1:14" x14ac:dyDescent="0.4">
      <c r="A40" s="48">
        <v>9</v>
      </c>
      <c r="B40" s="49" t="s">
        <v>236</v>
      </c>
      <c r="C40" s="49" t="s">
        <v>237</v>
      </c>
      <c r="D40" s="49" t="s">
        <v>128</v>
      </c>
      <c r="E40" s="48"/>
      <c r="F40" s="48"/>
      <c r="G40" s="48"/>
      <c r="H40" s="48"/>
      <c r="I40" s="48">
        <v>0</v>
      </c>
      <c r="J40" s="49"/>
      <c r="K40" s="75" t="s">
        <v>357</v>
      </c>
      <c r="M40" s="75" t="s">
        <v>321</v>
      </c>
    </row>
    <row r="41" spans="1:14" x14ac:dyDescent="0.4">
      <c r="M41" s="75" t="s">
        <v>356</v>
      </c>
    </row>
    <row r="42" spans="1:14" x14ac:dyDescent="0.4">
      <c r="A42" s="147" t="s">
        <v>184</v>
      </c>
      <c r="B42" s="155"/>
      <c r="C42" s="156" t="s">
        <v>238</v>
      </c>
      <c r="D42" s="157"/>
      <c r="E42" s="93" t="s">
        <v>283</v>
      </c>
      <c r="F42" s="156" t="s">
        <v>405</v>
      </c>
      <c r="G42" s="158"/>
      <c r="H42" s="158"/>
      <c r="I42" s="158"/>
      <c r="J42" s="157"/>
      <c r="K42" s="75" t="str">
        <f>"create table "&amp;C42&amp;"("</f>
        <v>create table BOARD_REF(</v>
      </c>
    </row>
    <row r="43" spans="1:14" x14ac:dyDescent="0.4">
      <c r="A43" s="109" t="s">
        <v>185</v>
      </c>
      <c r="B43" s="114" t="s">
        <v>284</v>
      </c>
      <c r="C43" s="114" t="s">
        <v>193</v>
      </c>
      <c r="D43" s="114" t="s">
        <v>194</v>
      </c>
      <c r="E43" s="114" t="s">
        <v>195</v>
      </c>
      <c r="F43" s="114" t="s">
        <v>285</v>
      </c>
      <c r="G43" s="114" t="s">
        <v>196</v>
      </c>
      <c r="H43" s="114" t="s">
        <v>197</v>
      </c>
      <c r="I43" s="114" t="s">
        <v>198</v>
      </c>
      <c r="J43" s="114" t="s">
        <v>199</v>
      </c>
      <c r="K43" s="75" t="str">
        <f t="shared" ref="K43:K49" si="3">B44&amp;" "&amp;D44&amp;IF(D44="varchar2","("&amp;E44&amp;")","")&amp;IF(F44="",""," "&amp;F44)&amp;IF(G44="",""," primary key")&amp;IF(I44="",""," default "&amp;I44)&amp;","</f>
        <v>NUM number primary key,</v>
      </c>
      <c r="M43" s="75" t="s">
        <v>322</v>
      </c>
    </row>
    <row r="44" spans="1:14" x14ac:dyDescent="0.4">
      <c r="A44" s="111">
        <v>1</v>
      </c>
      <c r="B44" s="95" t="s">
        <v>131</v>
      </c>
      <c r="C44" s="95" t="s">
        <v>358</v>
      </c>
      <c r="D44" s="95" t="s">
        <v>128</v>
      </c>
      <c r="E44" s="108"/>
      <c r="F44" s="108"/>
      <c r="G44" s="108" t="s">
        <v>201</v>
      </c>
      <c r="H44" s="108"/>
      <c r="I44" s="108"/>
      <c r="J44" s="97"/>
      <c r="K44" s="75" t="str">
        <f t="shared" si="3"/>
        <v>BOARDNUM number not null,</v>
      </c>
      <c r="M44" s="75" t="s">
        <v>296</v>
      </c>
    </row>
    <row r="45" spans="1:14" x14ac:dyDescent="0.4">
      <c r="A45" s="91">
        <v>2</v>
      </c>
      <c r="B45" s="98" t="s">
        <v>177</v>
      </c>
      <c r="C45" s="98" t="s">
        <v>239</v>
      </c>
      <c r="D45" s="98" t="s">
        <v>128</v>
      </c>
      <c r="E45" s="99"/>
      <c r="F45" s="99" t="s">
        <v>139</v>
      </c>
      <c r="G45" s="99"/>
      <c r="H45" s="99" t="s">
        <v>201</v>
      </c>
      <c r="I45" s="99"/>
      <c r="J45" s="98" t="s">
        <v>359</v>
      </c>
      <c r="K45" s="75" t="str">
        <f t="shared" si="3"/>
        <v>WRITER varchar2(20) not null,</v>
      </c>
      <c r="M45" s="75" t="s">
        <v>323</v>
      </c>
      <c r="N45" s="75" t="str">
        <f t="shared" ref="N45:N46" si="4">"constraint FK1 foreign key("&amp;B45&amp;") references "&amp;J45</f>
        <v>constraint FK1 foreign key(BOARDNUM) references BOARD(NUM) 현재 조회중인 게시글의 번호</v>
      </c>
    </row>
    <row r="46" spans="1:14" x14ac:dyDescent="0.4">
      <c r="A46" s="92">
        <v>3</v>
      </c>
      <c r="B46" s="98" t="s">
        <v>367</v>
      </c>
      <c r="C46" s="98" t="s">
        <v>228</v>
      </c>
      <c r="D46" s="98" t="s">
        <v>135</v>
      </c>
      <c r="E46" s="99">
        <v>20</v>
      </c>
      <c r="F46" s="99" t="s">
        <v>139</v>
      </c>
      <c r="G46" s="99"/>
      <c r="H46" s="99" t="s">
        <v>201</v>
      </c>
      <c r="I46" s="99"/>
      <c r="J46" s="98" t="s">
        <v>206</v>
      </c>
      <c r="K46" s="75" t="str">
        <f t="shared" si="3"/>
        <v>CONTENT varchar2(1000) not null,</v>
      </c>
      <c r="M46" s="75" t="s">
        <v>379</v>
      </c>
      <c r="N46" s="75" t="str">
        <f t="shared" si="4"/>
        <v>constraint FK1 foreign key(WRITER) references MEMBER_MUST(NICKNAME)</v>
      </c>
    </row>
    <row r="47" spans="1:14" x14ac:dyDescent="0.4">
      <c r="A47" s="110">
        <v>4</v>
      </c>
      <c r="B47" s="97" t="s">
        <v>141</v>
      </c>
      <c r="C47" s="97" t="s">
        <v>140</v>
      </c>
      <c r="D47" s="97" t="s">
        <v>135</v>
      </c>
      <c r="E47" s="108">
        <v>1000</v>
      </c>
      <c r="F47" s="108" t="s">
        <v>139</v>
      </c>
      <c r="G47" s="108"/>
      <c r="H47" s="108"/>
      <c r="I47" s="108"/>
      <c r="J47" s="97"/>
      <c r="K47" s="75" t="str">
        <f t="shared" si="3"/>
        <v>REGDATE date default sysdate,</v>
      </c>
      <c r="M47" s="75" t="s">
        <v>324</v>
      </c>
    </row>
    <row r="48" spans="1:14" x14ac:dyDescent="0.4">
      <c r="A48" s="110">
        <v>5</v>
      </c>
      <c r="B48" s="97" t="s">
        <v>231</v>
      </c>
      <c r="C48" s="97" t="s">
        <v>232</v>
      </c>
      <c r="D48" s="97" t="s">
        <v>156</v>
      </c>
      <c r="E48" s="108"/>
      <c r="F48" s="108"/>
      <c r="G48" s="108"/>
      <c r="H48" s="108"/>
      <c r="I48" s="108" t="s">
        <v>157</v>
      </c>
      <c r="J48" s="97" t="s">
        <v>289</v>
      </c>
      <c r="K48" s="75" t="str">
        <f t="shared" si="3"/>
        <v>MODDATE date default sysdate,</v>
      </c>
      <c r="M48" s="75" t="s">
        <v>318</v>
      </c>
    </row>
    <row r="49" spans="1:14" x14ac:dyDescent="0.4">
      <c r="A49" s="110">
        <v>6</v>
      </c>
      <c r="B49" s="97" t="s">
        <v>233</v>
      </c>
      <c r="C49" s="97" t="s">
        <v>217</v>
      </c>
      <c r="D49" s="97" t="s">
        <v>156</v>
      </c>
      <c r="E49" s="108"/>
      <c r="F49" s="108"/>
      <c r="G49" s="108"/>
      <c r="H49" s="108"/>
      <c r="I49" s="108" t="s">
        <v>157</v>
      </c>
      <c r="J49" s="97" t="s">
        <v>290</v>
      </c>
      <c r="K49" s="75" t="str">
        <f t="shared" si="3"/>
        <v>DEPTH number default 0,</v>
      </c>
      <c r="M49" s="75" t="s">
        <v>319</v>
      </c>
    </row>
    <row r="50" spans="1:14" x14ac:dyDescent="0.4">
      <c r="A50" s="110">
        <v>7</v>
      </c>
      <c r="B50" s="97" t="s">
        <v>240</v>
      </c>
      <c r="C50" s="97" t="s">
        <v>241</v>
      </c>
      <c r="D50" s="97" t="s">
        <v>128</v>
      </c>
      <c r="E50" s="108"/>
      <c r="F50" s="108"/>
      <c r="G50" s="108"/>
      <c r="H50" s="108"/>
      <c r="I50" s="108">
        <v>0</v>
      </c>
      <c r="J50" s="97"/>
      <c r="K50" s="75" t="str">
        <f>B51&amp;" "&amp;D51&amp;IF(D51="varchar2","("&amp;E51&amp;")","")&amp;IF(F51="",""," "&amp;F51)&amp;IF(G51="",""," primary key")&amp;IF(I51="",""," default "&amp;I51)</f>
        <v>REFNUM number default 0</v>
      </c>
      <c r="M50" s="75" t="s">
        <v>325</v>
      </c>
    </row>
    <row r="51" spans="1:14" ht="31.2" x14ac:dyDescent="0.4">
      <c r="A51" s="111">
        <v>8</v>
      </c>
      <c r="B51" s="97" t="s">
        <v>242</v>
      </c>
      <c r="C51" s="97" t="s">
        <v>243</v>
      </c>
      <c r="D51" s="97" t="s">
        <v>128</v>
      </c>
      <c r="E51" s="108"/>
      <c r="F51" s="108"/>
      <c r="G51" s="108"/>
      <c r="H51" s="108"/>
      <c r="I51" s="108">
        <v>0</v>
      </c>
      <c r="J51" s="97" t="s">
        <v>361</v>
      </c>
      <c r="K51" s="75" t="s">
        <v>357</v>
      </c>
      <c r="M51" s="75" t="s">
        <v>326</v>
      </c>
    </row>
    <row r="52" spans="1:14" x14ac:dyDescent="0.4">
      <c r="M52" s="75" t="s">
        <v>356</v>
      </c>
    </row>
    <row r="53" spans="1:14" x14ac:dyDescent="0.4">
      <c r="A53" s="147" t="s">
        <v>184</v>
      </c>
      <c r="B53" s="148"/>
      <c r="C53" s="149" t="s">
        <v>244</v>
      </c>
      <c r="D53" s="150"/>
      <c r="E53" s="62" t="s">
        <v>283</v>
      </c>
      <c r="F53" s="149" t="s">
        <v>405</v>
      </c>
      <c r="G53" s="151"/>
      <c r="H53" s="151"/>
      <c r="I53" s="151"/>
      <c r="J53" s="150"/>
      <c r="K53" s="75" t="str">
        <f>"create table "&amp;C53&amp;"("</f>
        <v>create table BOARD_IMAGE(</v>
      </c>
    </row>
    <row r="54" spans="1:14" x14ac:dyDescent="0.4">
      <c r="A54" s="62" t="s">
        <v>185</v>
      </c>
      <c r="B54" s="62" t="s">
        <v>284</v>
      </c>
      <c r="C54" s="62" t="s">
        <v>193</v>
      </c>
      <c r="D54" s="62" t="s">
        <v>194</v>
      </c>
      <c r="E54" s="62" t="s">
        <v>195</v>
      </c>
      <c r="F54" s="62" t="s">
        <v>285</v>
      </c>
      <c r="G54" s="62" t="s">
        <v>196</v>
      </c>
      <c r="H54" s="62" t="s">
        <v>197</v>
      </c>
      <c r="I54" s="62" t="s">
        <v>198</v>
      </c>
      <c r="J54" s="62" t="s">
        <v>199</v>
      </c>
      <c r="K54" s="75" t="str">
        <f t="shared" ref="K54:K57" si="5">B55&amp;" "&amp;D55&amp;IF(D55="varchar2","("&amp;E55&amp;")","")&amp;IF(F55="",""," "&amp;F55)&amp;IF(G55="",""," primary key")&amp;IF(I55="",""," default "&amp;I55)&amp;","</f>
        <v>NUM number primary key,</v>
      </c>
      <c r="M54" s="75" t="s">
        <v>327</v>
      </c>
    </row>
    <row r="55" spans="1:14" ht="31.2" x14ac:dyDescent="0.4">
      <c r="A55" s="106">
        <v>1</v>
      </c>
      <c r="B55" s="70" t="s">
        <v>131</v>
      </c>
      <c r="C55" s="70" t="s">
        <v>360</v>
      </c>
      <c r="D55" s="70" t="s">
        <v>128</v>
      </c>
      <c r="E55" s="106"/>
      <c r="F55" s="106"/>
      <c r="G55" s="106" t="s">
        <v>201</v>
      </c>
      <c r="H55" s="106"/>
      <c r="I55" s="106"/>
      <c r="J55" s="106"/>
      <c r="K55" s="75" t="str">
        <f t="shared" si="5"/>
        <v>BOARDNUM number not null,</v>
      </c>
      <c r="M55" s="75" t="s">
        <v>296</v>
      </c>
    </row>
    <row r="56" spans="1:14" x14ac:dyDescent="0.4">
      <c r="A56" s="106">
        <v>2</v>
      </c>
      <c r="B56" s="72" t="s">
        <v>177</v>
      </c>
      <c r="C56" s="72" t="s">
        <v>239</v>
      </c>
      <c r="D56" s="72" t="s">
        <v>128</v>
      </c>
      <c r="E56" s="71"/>
      <c r="F56" s="71" t="s">
        <v>139</v>
      </c>
      <c r="G56" s="71"/>
      <c r="H56" s="71" t="s">
        <v>201</v>
      </c>
      <c r="I56" s="71"/>
      <c r="J56" s="71" t="s">
        <v>359</v>
      </c>
      <c r="K56" s="75" t="str">
        <f t="shared" si="5"/>
        <v>ORIGINNAME varchar2(50) not null,</v>
      </c>
      <c r="M56" s="75" t="s">
        <v>323</v>
      </c>
      <c r="N56" s="75" t="str">
        <f>"constraint FK1 foreign key("&amp;B56&amp;") references "&amp;J56</f>
        <v>constraint FK1 foreign key(BOARDNUM) references BOARD(NUM) 현재 조회중인 게시글의 번호</v>
      </c>
    </row>
    <row r="57" spans="1:14" x14ac:dyDescent="0.4">
      <c r="A57" s="48">
        <v>3</v>
      </c>
      <c r="B57" s="49" t="s">
        <v>245</v>
      </c>
      <c r="C57" s="49" t="s">
        <v>246</v>
      </c>
      <c r="D57" s="49" t="s">
        <v>135</v>
      </c>
      <c r="E57" s="48">
        <v>50</v>
      </c>
      <c r="F57" s="48" t="s">
        <v>139</v>
      </c>
      <c r="G57" s="48"/>
      <c r="H57" s="48"/>
      <c r="I57" s="48"/>
      <c r="J57" s="48"/>
      <c r="K57" s="75" t="str">
        <f t="shared" si="5"/>
        <v>SAVENAME varchar2(100) not null,</v>
      </c>
      <c r="M57" s="75" t="s">
        <v>328</v>
      </c>
    </row>
    <row r="58" spans="1:14" x14ac:dyDescent="0.4">
      <c r="A58" s="48">
        <v>4</v>
      </c>
      <c r="B58" s="49" t="s">
        <v>149</v>
      </c>
      <c r="C58" s="49" t="s">
        <v>148</v>
      </c>
      <c r="D58" s="49" t="s">
        <v>135</v>
      </c>
      <c r="E58" s="48">
        <v>100</v>
      </c>
      <c r="F58" s="48" t="s">
        <v>139</v>
      </c>
      <c r="G58" s="48"/>
      <c r="H58" s="48"/>
      <c r="I58" s="48"/>
      <c r="J58" s="49" t="s">
        <v>291</v>
      </c>
      <c r="K58" s="75" t="str">
        <f>B59&amp;" "&amp;D59&amp;IF(D59="varchar2","("&amp;E59&amp;")","")&amp;IF(F59="",""," "&amp;F59)&amp;IF(G59="",""," primary key")&amp;IF(I59="",""," default "&amp;I59)</f>
        <v>FILETYPE varchar2(10) not null</v>
      </c>
      <c r="M58" s="75" t="s">
        <v>329</v>
      </c>
    </row>
    <row r="59" spans="1:14" x14ac:dyDescent="0.4">
      <c r="A59" s="48">
        <v>5</v>
      </c>
      <c r="B59" s="49" t="s">
        <v>247</v>
      </c>
      <c r="C59" s="49" t="s">
        <v>248</v>
      </c>
      <c r="D59" s="49" t="s">
        <v>135</v>
      </c>
      <c r="E59" s="48">
        <v>10</v>
      </c>
      <c r="F59" s="48" t="s">
        <v>139</v>
      </c>
      <c r="G59" s="48"/>
      <c r="H59" s="48"/>
      <c r="I59" s="48"/>
      <c r="J59" s="48"/>
      <c r="K59" s="75" t="s">
        <v>357</v>
      </c>
      <c r="M59" s="75" t="s">
        <v>330</v>
      </c>
    </row>
    <row r="60" spans="1:14" x14ac:dyDescent="0.4">
      <c r="M60" s="75" t="s">
        <v>356</v>
      </c>
    </row>
    <row r="61" spans="1:14" x14ac:dyDescent="0.4">
      <c r="A61" s="147" t="s">
        <v>184</v>
      </c>
      <c r="B61" s="148"/>
      <c r="C61" s="149" t="s">
        <v>249</v>
      </c>
      <c r="D61" s="150"/>
      <c r="E61" s="62" t="s">
        <v>283</v>
      </c>
      <c r="F61" s="149" t="s">
        <v>405</v>
      </c>
      <c r="G61" s="151"/>
      <c r="H61" s="151"/>
      <c r="I61" s="151"/>
      <c r="J61" s="150"/>
      <c r="K61" s="75" t="str">
        <f>"create table "&amp;C61&amp;"("</f>
        <v>create table BOARD_TERM(</v>
      </c>
    </row>
    <row r="62" spans="1:14" x14ac:dyDescent="0.4">
      <c r="A62" s="62" t="s">
        <v>185</v>
      </c>
      <c r="B62" s="62" t="s">
        <v>284</v>
      </c>
      <c r="C62" s="62" t="s">
        <v>193</v>
      </c>
      <c r="D62" s="62" t="s">
        <v>194</v>
      </c>
      <c r="E62" s="62" t="s">
        <v>195</v>
      </c>
      <c r="F62" s="62" t="s">
        <v>285</v>
      </c>
      <c r="G62" s="62" t="s">
        <v>196</v>
      </c>
      <c r="H62" s="62" t="s">
        <v>197</v>
      </c>
      <c r="I62" s="62" t="s">
        <v>198</v>
      </c>
      <c r="J62" s="62" t="s">
        <v>199</v>
      </c>
      <c r="K62" s="75" t="str">
        <f t="shared" ref="K62:K64" si="6">B63&amp;" "&amp;D63&amp;IF(D63="varchar2","("&amp;E63&amp;")","")&amp;IF(F63="",""," "&amp;F63)&amp;IF(G63="",""," primary key")&amp;IF(I63="",""," default "&amp;I63)&amp;","</f>
        <v>NUM number primary key,</v>
      </c>
      <c r="M62" s="75" t="s">
        <v>331</v>
      </c>
    </row>
    <row r="63" spans="1:14" x14ac:dyDescent="0.4">
      <c r="A63" s="48">
        <v>1</v>
      </c>
      <c r="B63" s="47" t="s">
        <v>131</v>
      </c>
      <c r="C63" s="47" t="s">
        <v>384</v>
      </c>
      <c r="D63" s="47" t="s">
        <v>128</v>
      </c>
      <c r="E63" s="48"/>
      <c r="F63" s="48"/>
      <c r="G63" s="48" t="s">
        <v>201</v>
      </c>
      <c r="H63" s="48"/>
      <c r="I63" s="48"/>
      <c r="J63" s="48"/>
      <c r="K63" s="75" t="str">
        <f t="shared" si="6"/>
        <v>BOARDNUM number not null,</v>
      </c>
      <c r="M63" s="75" t="s">
        <v>296</v>
      </c>
    </row>
    <row r="64" spans="1:14" x14ac:dyDescent="0.4">
      <c r="A64" s="106">
        <v>2</v>
      </c>
      <c r="B64" s="72" t="s">
        <v>177</v>
      </c>
      <c r="C64" s="72" t="s">
        <v>239</v>
      </c>
      <c r="D64" s="72" t="s">
        <v>128</v>
      </c>
      <c r="E64" s="71"/>
      <c r="F64" s="71" t="s">
        <v>139</v>
      </c>
      <c r="G64" s="71"/>
      <c r="H64" s="71" t="s">
        <v>201</v>
      </c>
      <c r="I64" s="71"/>
      <c r="J64" s="71" t="s">
        <v>359</v>
      </c>
      <c r="K64" s="75" t="str">
        <f t="shared" si="6"/>
        <v>STARTDATE date not null,</v>
      </c>
      <c r="M64" s="75" t="s">
        <v>323</v>
      </c>
      <c r="N64" s="75" t="str">
        <f>"constraint FK1 foreign key("&amp;B64&amp;") references "&amp;J64</f>
        <v>constraint FK1 foreign key(BOARDNUM) references BOARD(NUM) 현재 조회중인 게시글의 번호</v>
      </c>
    </row>
    <row r="65" spans="1:14" x14ac:dyDescent="0.4">
      <c r="A65" s="48">
        <v>3</v>
      </c>
      <c r="B65" s="49" t="s">
        <v>250</v>
      </c>
      <c r="C65" s="49" t="s">
        <v>251</v>
      </c>
      <c r="D65" s="49" t="s">
        <v>156</v>
      </c>
      <c r="E65" s="48"/>
      <c r="F65" s="48" t="s">
        <v>139</v>
      </c>
      <c r="G65" s="48"/>
      <c r="H65" s="48"/>
      <c r="I65" s="48"/>
      <c r="J65" s="48" t="s">
        <v>292</v>
      </c>
      <c r="K65" s="75" t="str">
        <f>B66&amp;" "&amp;D66&amp;IF(D66="varchar2","("&amp;E66&amp;")","")&amp;IF(F66="",""," "&amp;F66)&amp;IF(G66="",""," primary key")&amp;IF(I66="",""," default "&amp;I66)</f>
        <v>ENDDATE date not null</v>
      </c>
      <c r="M65" s="75" t="s">
        <v>332</v>
      </c>
    </row>
    <row r="66" spans="1:14" x14ac:dyDescent="0.4">
      <c r="A66" s="48">
        <v>4</v>
      </c>
      <c r="B66" s="49" t="s">
        <v>252</v>
      </c>
      <c r="C66" s="49" t="s">
        <v>253</v>
      </c>
      <c r="D66" s="49" t="s">
        <v>156</v>
      </c>
      <c r="E66" s="48"/>
      <c r="F66" s="48" t="s">
        <v>139</v>
      </c>
      <c r="G66" s="48"/>
      <c r="H66" s="48"/>
      <c r="I66" s="48"/>
      <c r="J66" s="48" t="s">
        <v>292</v>
      </c>
      <c r="K66" s="75" t="s">
        <v>357</v>
      </c>
      <c r="M66" s="75" t="s">
        <v>333</v>
      </c>
    </row>
    <row r="67" spans="1:14" x14ac:dyDescent="0.4">
      <c r="M67" s="75" t="s">
        <v>356</v>
      </c>
    </row>
    <row r="68" spans="1:14" x14ac:dyDescent="0.4">
      <c r="A68" s="154" t="s">
        <v>184</v>
      </c>
      <c r="B68" s="154"/>
      <c r="C68" s="153" t="s">
        <v>254</v>
      </c>
      <c r="D68" s="153"/>
      <c r="E68" s="114" t="s">
        <v>283</v>
      </c>
      <c r="F68" s="153" t="s">
        <v>405</v>
      </c>
      <c r="G68" s="153"/>
      <c r="H68" s="153"/>
      <c r="I68" s="153"/>
      <c r="J68" s="153"/>
      <c r="K68" s="75" t="str">
        <f>"create table "&amp;C68&amp;"("</f>
        <v>create table QUESTION(</v>
      </c>
    </row>
    <row r="69" spans="1:14" x14ac:dyDescent="0.4">
      <c r="A69" s="114" t="s">
        <v>185</v>
      </c>
      <c r="B69" s="114" t="s">
        <v>284</v>
      </c>
      <c r="C69" s="114" t="s">
        <v>193</v>
      </c>
      <c r="D69" s="114" t="s">
        <v>194</v>
      </c>
      <c r="E69" s="114" t="s">
        <v>195</v>
      </c>
      <c r="F69" s="114" t="s">
        <v>285</v>
      </c>
      <c r="G69" s="114" t="s">
        <v>196</v>
      </c>
      <c r="H69" s="114" t="s">
        <v>197</v>
      </c>
      <c r="I69" s="114" t="s">
        <v>198</v>
      </c>
      <c r="J69" s="114" t="s">
        <v>199</v>
      </c>
      <c r="K69" s="75" t="str">
        <f t="shared" ref="K69:K75" si="7">B70&amp;" "&amp;D70&amp;IF(D70="varchar2","("&amp;E70&amp;")","")&amp;IF(F70="",""," "&amp;F70)&amp;IF(G70="",""," primary key")&amp;IF(I70="",""," default "&amp;I70)&amp;","</f>
        <v>NUM number primary key,</v>
      </c>
      <c r="M69" s="75" t="s">
        <v>334</v>
      </c>
    </row>
    <row r="70" spans="1:14" x14ac:dyDescent="0.4">
      <c r="A70" s="108">
        <v>1</v>
      </c>
      <c r="B70" s="95" t="s">
        <v>131</v>
      </c>
      <c r="C70" s="95" t="s">
        <v>255</v>
      </c>
      <c r="D70" s="95" t="s">
        <v>128</v>
      </c>
      <c r="E70" s="108"/>
      <c r="F70" s="108"/>
      <c r="G70" s="108" t="s">
        <v>201</v>
      </c>
      <c r="H70" s="108"/>
      <c r="I70" s="108"/>
      <c r="J70" s="108"/>
      <c r="K70" s="75" t="str">
        <f t="shared" si="7"/>
        <v>ASKTYPE varchar2(20) not null,</v>
      </c>
      <c r="M70" s="75" t="s">
        <v>296</v>
      </c>
    </row>
    <row r="71" spans="1:14" x14ac:dyDescent="0.4">
      <c r="A71" s="108">
        <v>2</v>
      </c>
      <c r="B71" s="97" t="s">
        <v>256</v>
      </c>
      <c r="C71" s="97" t="s">
        <v>257</v>
      </c>
      <c r="D71" s="97" t="s">
        <v>135</v>
      </c>
      <c r="E71" s="108">
        <v>20</v>
      </c>
      <c r="F71" s="108" t="s">
        <v>139</v>
      </c>
      <c r="G71" s="108"/>
      <c r="H71" s="100"/>
      <c r="I71" s="108"/>
      <c r="J71" s="108"/>
      <c r="K71" s="75" t="str">
        <f t="shared" si="7"/>
        <v>NICKNAME varchar2(20) not null,</v>
      </c>
      <c r="M71" s="75" t="s">
        <v>335</v>
      </c>
    </row>
    <row r="72" spans="1:14" x14ac:dyDescent="0.4">
      <c r="A72" s="108">
        <v>3</v>
      </c>
      <c r="B72" s="101" t="s">
        <v>153</v>
      </c>
      <c r="C72" s="101" t="s">
        <v>258</v>
      </c>
      <c r="D72" s="101" t="s">
        <v>135</v>
      </c>
      <c r="E72" s="102">
        <v>20</v>
      </c>
      <c r="F72" s="102" t="s">
        <v>139</v>
      </c>
      <c r="G72" s="102"/>
      <c r="H72" s="102"/>
      <c r="I72" s="102"/>
      <c r="J72" s="102" t="s">
        <v>404</v>
      </c>
      <c r="K72" s="75" t="str">
        <f t="shared" si="7"/>
        <v>TITLE varchar2(50) not null,</v>
      </c>
      <c r="M72" s="75" t="s">
        <v>300</v>
      </c>
      <c r="N72" s="75" t="str">
        <f>"constraint FK1 foreign key("&amp;B72&amp;") references "&amp;J72</f>
        <v>constraint FK1 foreign key(NICKNAME) references 현재 로그인된 사용자</v>
      </c>
    </row>
    <row r="73" spans="1:14" x14ac:dyDescent="0.4">
      <c r="A73" s="108">
        <v>4</v>
      </c>
      <c r="B73" s="97" t="s">
        <v>229</v>
      </c>
      <c r="C73" s="97" t="s">
        <v>230</v>
      </c>
      <c r="D73" s="97" t="s">
        <v>135</v>
      </c>
      <c r="E73" s="108">
        <v>50</v>
      </c>
      <c r="F73" s="108" t="s">
        <v>139</v>
      </c>
      <c r="G73" s="108"/>
      <c r="H73" s="108"/>
      <c r="I73" s="108"/>
      <c r="J73" s="108"/>
      <c r="K73" s="75" t="str">
        <f t="shared" si="7"/>
        <v>CONTENT varchar2(4000) not null,</v>
      </c>
      <c r="M73" s="75" t="s">
        <v>316</v>
      </c>
    </row>
    <row r="74" spans="1:14" x14ac:dyDescent="0.4">
      <c r="A74" s="108">
        <v>5</v>
      </c>
      <c r="B74" s="97" t="s">
        <v>141</v>
      </c>
      <c r="C74" s="97" t="s">
        <v>140</v>
      </c>
      <c r="D74" s="97" t="s">
        <v>135</v>
      </c>
      <c r="E74" s="108">
        <v>4000</v>
      </c>
      <c r="F74" s="108" t="s">
        <v>139</v>
      </c>
      <c r="G74" s="108"/>
      <c r="H74" s="108"/>
      <c r="I74" s="108"/>
      <c r="J74" s="108"/>
      <c r="K74" s="75" t="str">
        <f t="shared" si="7"/>
        <v>ANSWER varchar2(4000),</v>
      </c>
      <c r="M74" s="75" t="s">
        <v>317</v>
      </c>
    </row>
    <row r="75" spans="1:14" ht="31.2" x14ac:dyDescent="0.4">
      <c r="A75" s="108">
        <v>6</v>
      </c>
      <c r="B75" s="97" t="s">
        <v>259</v>
      </c>
      <c r="C75" s="97" t="s">
        <v>260</v>
      </c>
      <c r="D75" s="97" t="s">
        <v>135</v>
      </c>
      <c r="E75" s="108">
        <v>4000</v>
      </c>
      <c r="F75" s="108"/>
      <c r="G75" s="108"/>
      <c r="H75" s="108"/>
      <c r="I75" s="108"/>
      <c r="J75" s="97" t="s">
        <v>362</v>
      </c>
      <c r="K75" s="75" t="str">
        <f t="shared" si="7"/>
        <v>ASKDATE date default sysdate,</v>
      </c>
      <c r="M75" s="75" t="s">
        <v>380</v>
      </c>
    </row>
    <row r="76" spans="1:14" x14ac:dyDescent="0.4">
      <c r="A76" s="108">
        <v>7</v>
      </c>
      <c r="B76" s="97" t="s">
        <v>261</v>
      </c>
      <c r="C76" s="97" t="s">
        <v>262</v>
      </c>
      <c r="D76" s="97" t="s">
        <v>156</v>
      </c>
      <c r="E76" s="108"/>
      <c r="F76" s="108"/>
      <c r="G76" s="108"/>
      <c r="H76" s="108"/>
      <c r="I76" s="108" t="s">
        <v>157</v>
      </c>
      <c r="J76" s="97" t="s">
        <v>263</v>
      </c>
      <c r="K76" s="75" t="str">
        <f>B77&amp;" "&amp;D77&amp;IF(D77="varchar2","("&amp;E77&amp;")","")&amp;IF(F77="",""," "&amp;F77)&amp;IF(G77="",""," primary key")&amp;IF(I77="",""," default "&amp;I77)</f>
        <v>ANSWERDATE date</v>
      </c>
      <c r="M76" s="75" t="s">
        <v>336</v>
      </c>
    </row>
    <row r="77" spans="1:14" x14ac:dyDescent="0.4">
      <c r="A77" s="108">
        <v>8</v>
      </c>
      <c r="B77" s="97" t="s">
        <v>264</v>
      </c>
      <c r="C77" s="97" t="s">
        <v>265</v>
      </c>
      <c r="D77" s="97" t="s">
        <v>156</v>
      </c>
      <c r="E77" s="108"/>
      <c r="F77" s="108"/>
      <c r="G77" s="108"/>
      <c r="H77" s="108"/>
      <c r="I77" s="108"/>
      <c r="J77" s="97" t="s">
        <v>266</v>
      </c>
      <c r="K77" s="75" t="s">
        <v>357</v>
      </c>
      <c r="M77" s="75" t="s">
        <v>381</v>
      </c>
    </row>
    <row r="78" spans="1:14" x14ac:dyDescent="0.4">
      <c r="M78" s="75" t="s">
        <v>356</v>
      </c>
    </row>
    <row r="79" spans="1:14" x14ac:dyDescent="0.4">
      <c r="A79" s="154" t="s">
        <v>184</v>
      </c>
      <c r="B79" s="154"/>
      <c r="C79" s="153" t="s">
        <v>138</v>
      </c>
      <c r="D79" s="153"/>
      <c r="E79" s="114" t="s">
        <v>283</v>
      </c>
      <c r="F79" s="153" t="s">
        <v>405</v>
      </c>
      <c r="G79" s="153"/>
      <c r="H79" s="153"/>
      <c r="I79" s="153"/>
      <c r="J79" s="153"/>
      <c r="K79" s="75" t="str">
        <f>"create table "&amp;C79&amp;"("</f>
        <v>create table GOODS(</v>
      </c>
    </row>
    <row r="80" spans="1:14" x14ac:dyDescent="0.4">
      <c r="A80" s="114" t="s">
        <v>185</v>
      </c>
      <c r="B80" s="114" t="s">
        <v>284</v>
      </c>
      <c r="C80" s="114" t="s">
        <v>193</v>
      </c>
      <c r="D80" s="114" t="s">
        <v>194</v>
      </c>
      <c r="E80" s="114" t="s">
        <v>195</v>
      </c>
      <c r="F80" s="114" t="s">
        <v>285</v>
      </c>
      <c r="G80" s="114" t="s">
        <v>196</v>
      </c>
      <c r="H80" s="114" t="s">
        <v>197</v>
      </c>
      <c r="I80" s="114" t="s">
        <v>198</v>
      </c>
      <c r="J80" s="114" t="s">
        <v>199</v>
      </c>
      <c r="K80" s="75" t="str">
        <f t="shared" ref="K80:K82" si="8">B81&amp;" "&amp;D81&amp;IF(D81="varchar2","("&amp;E81&amp;")","")&amp;IF(F81="",""," "&amp;F81)&amp;IF(G81="",""," primary key")&amp;IF(I81="",""," default "&amp;I81)&amp;","</f>
        <v>GOODSCODE varchar2(100) primary key,</v>
      </c>
      <c r="M80" s="75" t="s">
        <v>337</v>
      </c>
    </row>
    <row r="81" spans="1:14" x14ac:dyDescent="0.4">
      <c r="A81" s="103">
        <v>1</v>
      </c>
      <c r="B81" s="95" t="s">
        <v>134</v>
      </c>
      <c r="C81" s="95" t="s">
        <v>133</v>
      </c>
      <c r="D81" s="95" t="s">
        <v>135</v>
      </c>
      <c r="E81" s="103">
        <v>100</v>
      </c>
      <c r="F81" s="103"/>
      <c r="G81" s="103" t="s">
        <v>201</v>
      </c>
      <c r="H81" s="104"/>
      <c r="I81" s="103"/>
      <c r="J81" s="103"/>
      <c r="K81" s="75" t="str">
        <f t="shared" si="8"/>
        <v>GOODS varchar2(100) not null,</v>
      </c>
      <c r="M81" s="75" t="s">
        <v>338</v>
      </c>
    </row>
    <row r="82" spans="1:14" x14ac:dyDescent="0.4">
      <c r="A82" s="108">
        <v>2</v>
      </c>
      <c r="B82" s="97" t="s">
        <v>138</v>
      </c>
      <c r="C82" s="97" t="s">
        <v>137</v>
      </c>
      <c r="D82" s="97" t="s">
        <v>135</v>
      </c>
      <c r="E82" s="108">
        <v>100</v>
      </c>
      <c r="F82" s="108" t="s">
        <v>139</v>
      </c>
      <c r="G82" s="108"/>
      <c r="H82" s="108"/>
      <c r="I82" s="108"/>
      <c r="J82" s="108"/>
      <c r="K82" s="75" t="str">
        <f t="shared" si="8"/>
        <v>CONTENT varchar2(100) not null,</v>
      </c>
      <c r="M82" s="75" t="s">
        <v>339</v>
      </c>
    </row>
    <row r="83" spans="1:14" x14ac:dyDescent="0.4">
      <c r="A83" s="108">
        <v>3</v>
      </c>
      <c r="B83" s="97" t="s">
        <v>141</v>
      </c>
      <c r="C83" s="97" t="s">
        <v>140</v>
      </c>
      <c r="D83" s="97" t="s">
        <v>135</v>
      </c>
      <c r="E83" s="108">
        <v>100</v>
      </c>
      <c r="F83" s="108" t="s">
        <v>139</v>
      </c>
      <c r="G83" s="108"/>
      <c r="H83" s="108"/>
      <c r="I83" s="108"/>
      <c r="J83" s="108"/>
      <c r="K83" s="75" t="str">
        <f>B84&amp;" "&amp;D84&amp;IF(D84="varchar2","("&amp;E84&amp;")","")&amp;IF(F84="",""," "&amp;F84)&amp;IF(G84="",""," primary key")&amp;IF(I84="",""," default "&amp;I84)</f>
        <v>PRICE number default 0</v>
      </c>
      <c r="M83" s="75" t="s">
        <v>340</v>
      </c>
    </row>
    <row r="84" spans="1:14" x14ac:dyDescent="0.4">
      <c r="A84" s="108">
        <v>4</v>
      </c>
      <c r="B84" s="97" t="s">
        <v>143</v>
      </c>
      <c r="C84" s="97" t="s">
        <v>142</v>
      </c>
      <c r="D84" s="97" t="s">
        <v>128</v>
      </c>
      <c r="E84" s="108"/>
      <c r="F84" s="108"/>
      <c r="G84" s="108"/>
      <c r="H84" s="108"/>
      <c r="I84" s="108">
        <v>0</v>
      </c>
      <c r="J84" s="108"/>
      <c r="K84" s="75" t="s">
        <v>357</v>
      </c>
      <c r="M84" s="75" t="s">
        <v>382</v>
      </c>
    </row>
    <row r="85" spans="1:14" x14ac:dyDescent="0.4">
      <c r="M85" s="75" t="s">
        <v>356</v>
      </c>
    </row>
    <row r="86" spans="1:14" x14ac:dyDescent="0.4">
      <c r="A86" s="147" t="s">
        <v>184</v>
      </c>
      <c r="B86" s="148"/>
      <c r="C86" s="149" t="s">
        <v>267</v>
      </c>
      <c r="D86" s="150"/>
      <c r="E86" s="62" t="s">
        <v>283</v>
      </c>
      <c r="F86" s="149" t="s">
        <v>405</v>
      </c>
      <c r="G86" s="151"/>
      <c r="H86" s="151"/>
      <c r="I86" s="151"/>
      <c r="J86" s="150"/>
      <c r="K86" s="75" t="str">
        <f>"create table "&amp;C86&amp;"("</f>
        <v>create table GOODS_IMAGE(</v>
      </c>
    </row>
    <row r="87" spans="1:14" x14ac:dyDescent="0.4">
      <c r="A87" s="62" t="s">
        <v>185</v>
      </c>
      <c r="B87" s="62" t="s">
        <v>284</v>
      </c>
      <c r="C87" s="62" t="s">
        <v>193</v>
      </c>
      <c r="D87" s="62" t="s">
        <v>194</v>
      </c>
      <c r="E87" s="62" t="s">
        <v>195</v>
      </c>
      <c r="F87" s="62" t="s">
        <v>285</v>
      </c>
      <c r="G87" s="62" t="s">
        <v>196</v>
      </c>
      <c r="H87" s="62" t="s">
        <v>197</v>
      </c>
      <c r="I87" s="62" t="s">
        <v>198</v>
      </c>
      <c r="J87" s="62" t="s">
        <v>199</v>
      </c>
      <c r="K87" s="75" t="str">
        <f t="shared" ref="K87:K88" si="9">B88&amp;" "&amp;D88&amp;IF(D88="varchar2","("&amp;E88&amp;")","")&amp;IF(F88="",""," "&amp;F88)&amp;IF(G88="",""," primary key")&amp;IF(I88="",""," default "&amp;I88)&amp;","</f>
        <v>NUM number primary key,</v>
      </c>
      <c r="M87" s="75" t="s">
        <v>341</v>
      </c>
    </row>
    <row r="88" spans="1:14" x14ac:dyDescent="0.4">
      <c r="A88" s="106">
        <v>1</v>
      </c>
      <c r="B88" s="70" t="s">
        <v>131</v>
      </c>
      <c r="C88" s="70" t="s">
        <v>363</v>
      </c>
      <c r="D88" s="70" t="s">
        <v>128</v>
      </c>
      <c r="E88" s="106"/>
      <c r="F88" s="106"/>
      <c r="G88" s="106" t="s">
        <v>201</v>
      </c>
      <c r="H88" s="106"/>
      <c r="I88" s="106"/>
      <c r="J88" s="106"/>
      <c r="K88" s="75" t="str">
        <f t="shared" si="9"/>
        <v>GOODSCODE varchar2(100) not null,</v>
      </c>
      <c r="M88" s="75" t="s">
        <v>296</v>
      </c>
    </row>
    <row r="89" spans="1:14" x14ac:dyDescent="0.4">
      <c r="A89" s="66">
        <v>2</v>
      </c>
      <c r="B89" s="68" t="s">
        <v>134</v>
      </c>
      <c r="C89" s="68" t="s">
        <v>133</v>
      </c>
      <c r="D89" s="68" t="s">
        <v>135</v>
      </c>
      <c r="E89" s="66">
        <v>100</v>
      </c>
      <c r="F89" s="66" t="s">
        <v>139</v>
      </c>
      <c r="G89" s="66"/>
      <c r="H89" s="66" t="s">
        <v>201</v>
      </c>
      <c r="I89" s="66"/>
      <c r="J89" s="66" t="s">
        <v>268</v>
      </c>
      <c r="K89" s="75" t="str">
        <f>B90&amp;" "&amp;D90&amp;IF(D90="varchar2","("&amp;E90&amp;")","")&amp;IF(F90="",""," "&amp;F90)&amp;IF(G90="",""," primary key")&amp;IF(I90="",""," default "&amp;I90)</f>
        <v>SAVENAME varchar2(100) not null</v>
      </c>
      <c r="M89" s="75" t="s">
        <v>342</v>
      </c>
      <c r="N89" s="75" t="str">
        <f>"constraint FK1 foreign key("&amp;B89&amp;") references "&amp;J89</f>
        <v>constraint FK1 foreign key(GOODSCODE) references GOODS(GOODSCODE)</v>
      </c>
    </row>
    <row r="90" spans="1:14" x14ac:dyDescent="0.4">
      <c r="A90" s="48">
        <v>3</v>
      </c>
      <c r="B90" s="49" t="s">
        <v>149</v>
      </c>
      <c r="C90" s="49" t="s">
        <v>148</v>
      </c>
      <c r="D90" s="49" t="s">
        <v>135</v>
      </c>
      <c r="E90" s="48">
        <v>100</v>
      </c>
      <c r="F90" s="48" t="s">
        <v>139</v>
      </c>
      <c r="G90" s="48"/>
      <c r="H90" s="48"/>
      <c r="I90" s="48"/>
      <c r="J90" s="48"/>
      <c r="K90" s="75" t="s">
        <v>357</v>
      </c>
      <c r="M90" s="75" t="s">
        <v>329</v>
      </c>
    </row>
    <row r="91" spans="1:14" x14ac:dyDescent="0.4">
      <c r="M91" s="75" t="s">
        <v>356</v>
      </c>
    </row>
    <row r="92" spans="1:14" x14ac:dyDescent="0.4">
      <c r="A92" s="152" t="s">
        <v>184</v>
      </c>
      <c r="B92" s="152"/>
      <c r="C92" s="153" t="s">
        <v>417</v>
      </c>
      <c r="D92" s="153"/>
      <c r="E92" s="107" t="s">
        <v>283</v>
      </c>
      <c r="F92" s="153" t="s">
        <v>405</v>
      </c>
      <c r="G92" s="153"/>
      <c r="H92" s="153"/>
      <c r="I92" s="153"/>
      <c r="J92" s="153"/>
      <c r="K92" s="75" t="str">
        <f>"create table "&amp;C92&amp;"("</f>
        <v>create table GOODS_ORDER(</v>
      </c>
    </row>
    <row r="93" spans="1:14" x14ac:dyDescent="0.4">
      <c r="A93" s="107" t="s">
        <v>185</v>
      </c>
      <c r="B93" s="107" t="s">
        <v>284</v>
      </c>
      <c r="C93" s="107" t="s">
        <v>193</v>
      </c>
      <c r="D93" s="107" t="s">
        <v>194</v>
      </c>
      <c r="E93" s="107" t="s">
        <v>195</v>
      </c>
      <c r="F93" s="107" t="s">
        <v>285</v>
      </c>
      <c r="G93" s="107" t="s">
        <v>196</v>
      </c>
      <c r="H93" s="107" t="s">
        <v>197</v>
      </c>
      <c r="I93" s="107" t="s">
        <v>198</v>
      </c>
      <c r="J93" s="107" t="s">
        <v>199</v>
      </c>
      <c r="K93" s="75" t="str">
        <f t="shared" ref="K93:K97" si="10">B94&amp;" "&amp;D94&amp;IF(D94="varchar2","("&amp;E94&amp;")","")&amp;IF(F94="",""," "&amp;F94)&amp;IF(G94="",""," primary key")&amp;IF(I94="",""," default "&amp;I94)&amp;","</f>
        <v>NUM number primary key,</v>
      </c>
      <c r="M93" s="75" t="s">
        <v>341</v>
      </c>
    </row>
    <row r="94" spans="1:14" x14ac:dyDescent="0.4">
      <c r="A94" s="108">
        <v>1</v>
      </c>
      <c r="B94" s="95" t="s">
        <v>131</v>
      </c>
      <c r="C94" s="95" t="s">
        <v>418</v>
      </c>
      <c r="D94" s="95" t="s">
        <v>128</v>
      </c>
      <c r="E94" s="108"/>
      <c r="F94" s="108"/>
      <c r="G94" s="108" t="s">
        <v>201</v>
      </c>
      <c r="H94" s="108"/>
      <c r="I94" s="108"/>
      <c r="J94" s="108"/>
      <c r="K94" s="75" t="str">
        <f t="shared" si="10"/>
        <v>GOODSCODE varchar2(100) not null,</v>
      </c>
      <c r="M94" s="75" t="s">
        <v>296</v>
      </c>
    </row>
    <row r="95" spans="1:14" x14ac:dyDescent="0.4">
      <c r="A95" s="99">
        <v>2</v>
      </c>
      <c r="B95" s="98" t="s">
        <v>134</v>
      </c>
      <c r="C95" s="98" t="s">
        <v>133</v>
      </c>
      <c r="D95" s="98" t="s">
        <v>135</v>
      </c>
      <c r="E95" s="99">
        <v>100</v>
      </c>
      <c r="F95" s="99" t="s">
        <v>139</v>
      </c>
      <c r="G95" s="99"/>
      <c r="H95" s="99" t="s">
        <v>201</v>
      </c>
      <c r="I95" s="99"/>
      <c r="J95" s="99" t="s">
        <v>268</v>
      </c>
      <c r="K95" s="75" t="str">
        <f t="shared" si="10"/>
        <v>NICKNAME varchar2(20) not null,</v>
      </c>
      <c r="M95" s="75" t="s">
        <v>342</v>
      </c>
      <c r="N95" s="75" t="str">
        <f>"constraint FK1 foreign key("&amp;B95&amp;") references "&amp;J95</f>
        <v>constraint FK1 foreign key(GOODSCODE) references GOODS(GOODSCODE)</v>
      </c>
    </row>
    <row r="96" spans="1:14" x14ac:dyDescent="0.4">
      <c r="A96" s="99">
        <v>3</v>
      </c>
      <c r="B96" s="98" t="s">
        <v>54</v>
      </c>
      <c r="C96" s="98" t="s">
        <v>393</v>
      </c>
      <c r="D96" s="98" t="s">
        <v>135</v>
      </c>
      <c r="E96" s="99">
        <v>20</v>
      </c>
      <c r="F96" s="99" t="s">
        <v>139</v>
      </c>
      <c r="G96" s="99"/>
      <c r="H96" s="99" t="s">
        <v>201</v>
      </c>
      <c r="I96" s="99"/>
      <c r="J96" s="99" t="s">
        <v>206</v>
      </c>
      <c r="K96" s="75" t="str">
        <f t="shared" si="10"/>
        <v>SALES number not null,</v>
      </c>
      <c r="M96" s="75" t="s">
        <v>329</v>
      </c>
      <c r="N96" s="75" t="str">
        <f>"constraint FK1 foreign key("&amp;B96&amp;") references "&amp;J96</f>
        <v>constraint FK1 foreign key(NICKNAME) references MEMBER_MUST(NICKNAME)</v>
      </c>
    </row>
    <row r="97" spans="1:14" x14ac:dyDescent="0.4">
      <c r="A97" s="108">
        <f>A96+1</f>
        <v>4</v>
      </c>
      <c r="B97" s="97" t="s">
        <v>396</v>
      </c>
      <c r="C97" s="112" t="s">
        <v>394</v>
      </c>
      <c r="D97" s="112" t="s">
        <v>2</v>
      </c>
      <c r="E97" s="112"/>
      <c r="F97" s="113" t="s">
        <v>3</v>
      </c>
      <c r="G97" s="112"/>
      <c r="H97" s="112"/>
      <c r="I97" s="112"/>
      <c r="J97" s="112"/>
      <c r="K97" s="75" t="str">
        <f t="shared" si="10"/>
        <v>ORDERDATE date default sysdate,</v>
      </c>
    </row>
    <row r="98" spans="1:14" x14ac:dyDescent="0.4">
      <c r="A98" s="108">
        <f t="shared" ref="A98:A99" si="11">A97+1</f>
        <v>5</v>
      </c>
      <c r="B98" s="97" t="s">
        <v>397</v>
      </c>
      <c r="C98" s="97" t="s">
        <v>395</v>
      </c>
      <c r="D98" s="97" t="s">
        <v>26</v>
      </c>
      <c r="E98" s="108"/>
      <c r="F98" s="113"/>
      <c r="G98" s="108"/>
      <c r="H98" s="108"/>
      <c r="I98" s="108" t="s">
        <v>27</v>
      </c>
      <c r="J98" s="108"/>
      <c r="K98" s="75" t="str">
        <f>B99&amp;" "&amp;D99&amp;IF(D99="varchar2","("&amp;E99&amp;")","")&amp;IF(F99="",""," "&amp;F99)&amp;IF(G99="",""," primary key")&amp;IF(I99="",""," default "&amp;I99)</f>
        <v>PHONENUM varchar2(30) not null</v>
      </c>
    </row>
    <row r="99" spans="1:14" x14ac:dyDescent="0.4">
      <c r="A99" s="108">
        <f t="shared" si="11"/>
        <v>6</v>
      </c>
      <c r="B99" s="101" t="s">
        <v>398</v>
      </c>
      <c r="C99" s="101" t="s">
        <v>392</v>
      </c>
      <c r="D99" s="101" t="s">
        <v>135</v>
      </c>
      <c r="E99" s="102">
        <v>30</v>
      </c>
      <c r="F99" s="89" t="s">
        <v>3</v>
      </c>
      <c r="G99" s="102"/>
      <c r="H99" s="102"/>
      <c r="I99" s="102"/>
      <c r="J99" s="102" t="s">
        <v>399</v>
      </c>
      <c r="K99" s="75" t="s">
        <v>357</v>
      </c>
    </row>
    <row r="100" spans="1:14" x14ac:dyDescent="0.4">
      <c r="M100" s="75" t="s">
        <v>356</v>
      </c>
    </row>
    <row r="101" spans="1:14" x14ac:dyDescent="0.4">
      <c r="A101" s="147" t="s">
        <v>184</v>
      </c>
      <c r="B101" s="148"/>
      <c r="C101" s="149" t="s">
        <v>191</v>
      </c>
      <c r="D101" s="150"/>
      <c r="E101" s="62" t="s">
        <v>283</v>
      </c>
      <c r="F101" s="149" t="s">
        <v>405</v>
      </c>
      <c r="G101" s="151"/>
      <c r="H101" s="151"/>
      <c r="I101" s="151"/>
      <c r="J101" s="150"/>
      <c r="K101" s="75" t="str">
        <f>"create table "&amp;C101&amp;"("</f>
        <v>create table POINT(</v>
      </c>
    </row>
    <row r="102" spans="1:14" x14ac:dyDescent="0.4">
      <c r="A102" s="62" t="s">
        <v>185</v>
      </c>
      <c r="B102" s="62" t="s">
        <v>284</v>
      </c>
      <c r="C102" s="62" t="s">
        <v>193</v>
      </c>
      <c r="D102" s="62" t="s">
        <v>194</v>
      </c>
      <c r="E102" s="62" t="s">
        <v>195</v>
      </c>
      <c r="F102" s="62" t="s">
        <v>285</v>
      </c>
      <c r="G102" s="62" t="s">
        <v>196</v>
      </c>
      <c r="H102" s="62" t="s">
        <v>197</v>
      </c>
      <c r="I102" s="62" t="s">
        <v>198</v>
      </c>
      <c r="J102" s="62" t="s">
        <v>199</v>
      </c>
      <c r="K102" s="75" t="str">
        <f t="shared" ref="K102:K105" si="12">B103&amp;" "&amp;D103&amp;IF(D103="varchar2","("&amp;E103&amp;")","")&amp;IF(F103="",""," "&amp;F103)&amp;IF(G103="",""," primary key")&amp;IF(I103="",""," default "&amp;I103)&amp;","</f>
        <v>NUM number primary key,</v>
      </c>
      <c r="M102" s="75" t="s">
        <v>343</v>
      </c>
    </row>
    <row r="103" spans="1:14" x14ac:dyDescent="0.4">
      <c r="A103" s="48">
        <v>1</v>
      </c>
      <c r="B103" s="47" t="s">
        <v>131</v>
      </c>
      <c r="C103" s="47" t="s">
        <v>269</v>
      </c>
      <c r="D103" s="47" t="s">
        <v>128</v>
      </c>
      <c r="E103" s="48"/>
      <c r="F103" s="48"/>
      <c r="G103" s="48" t="s">
        <v>201</v>
      </c>
      <c r="H103" s="48"/>
      <c r="I103" s="48"/>
      <c r="J103" s="48"/>
      <c r="K103" s="75" t="str">
        <f t="shared" si="12"/>
        <v>NICKNAME varchar2(20) not null,</v>
      </c>
      <c r="M103" s="75" t="s">
        <v>296</v>
      </c>
    </row>
    <row r="104" spans="1:14" x14ac:dyDescent="0.4">
      <c r="A104" s="48">
        <v>2</v>
      </c>
      <c r="B104" s="84" t="s">
        <v>153</v>
      </c>
      <c r="C104" s="84" t="s">
        <v>152</v>
      </c>
      <c r="D104" s="84" t="s">
        <v>135</v>
      </c>
      <c r="E104" s="85">
        <v>20</v>
      </c>
      <c r="F104" s="85" t="s">
        <v>139</v>
      </c>
      <c r="G104" s="85"/>
      <c r="H104" s="86"/>
      <c r="I104" s="85"/>
      <c r="J104" s="85" t="s">
        <v>404</v>
      </c>
      <c r="K104" s="75" t="str">
        <f t="shared" si="12"/>
        <v>CHANGEDATE date default sysdate,</v>
      </c>
      <c r="M104" s="75" t="s">
        <v>300</v>
      </c>
      <c r="N104" s="75" t="str">
        <f>"constraint FK1 foreign key("&amp;B104&amp;") references "&amp;J104</f>
        <v>constraint FK1 foreign key(NICKNAME) references 현재 로그인된 사용자</v>
      </c>
    </row>
    <row r="105" spans="1:14" x14ac:dyDescent="0.4">
      <c r="A105" s="48">
        <v>3</v>
      </c>
      <c r="B105" s="49" t="s">
        <v>270</v>
      </c>
      <c r="C105" s="49" t="s">
        <v>154</v>
      </c>
      <c r="D105" s="49" t="s">
        <v>156</v>
      </c>
      <c r="E105" s="48"/>
      <c r="F105" s="48"/>
      <c r="G105" s="48"/>
      <c r="H105" s="48"/>
      <c r="I105" s="48" t="s">
        <v>157</v>
      </c>
      <c r="J105" s="48"/>
      <c r="K105" s="75" t="str">
        <f t="shared" si="12"/>
        <v>CHANGEPOINT number not null,</v>
      </c>
      <c r="M105" s="75" t="s">
        <v>344</v>
      </c>
    </row>
    <row r="106" spans="1:14" x14ac:dyDescent="0.4">
      <c r="A106" s="48">
        <v>4</v>
      </c>
      <c r="B106" s="49" t="s">
        <v>271</v>
      </c>
      <c r="C106" s="49" t="s">
        <v>158</v>
      </c>
      <c r="D106" s="49" t="s">
        <v>128</v>
      </c>
      <c r="E106" s="48"/>
      <c r="F106" s="48" t="s">
        <v>139</v>
      </c>
      <c r="G106" s="48"/>
      <c r="H106" s="48"/>
      <c r="I106" s="48"/>
      <c r="J106" s="49" t="s">
        <v>160</v>
      </c>
      <c r="K106" s="75" t="str">
        <f>B107&amp;" "&amp;D107&amp;IF(D107="varchar2","("&amp;E107&amp;")","")&amp;IF(F107="",""," "&amp;F107)&amp;IF(G107="",""," primary key")&amp;IF(I107="",""," default "&amp;I107)</f>
        <v>CHANGEWHY varchar2(20) not null</v>
      </c>
      <c r="M106" s="75" t="s">
        <v>345</v>
      </c>
    </row>
    <row r="107" spans="1:14" x14ac:dyDescent="0.4">
      <c r="A107" s="48">
        <v>5</v>
      </c>
      <c r="B107" s="49" t="s">
        <v>272</v>
      </c>
      <c r="C107" s="49" t="s">
        <v>161</v>
      </c>
      <c r="D107" s="49" t="s">
        <v>135</v>
      </c>
      <c r="E107" s="48">
        <v>20</v>
      </c>
      <c r="F107" s="48" t="s">
        <v>139</v>
      </c>
      <c r="G107" s="48"/>
      <c r="H107" s="48"/>
      <c r="I107" s="48"/>
      <c r="J107" s="48"/>
      <c r="K107" s="75" t="s">
        <v>357</v>
      </c>
      <c r="M107" s="75" t="s">
        <v>346</v>
      </c>
    </row>
    <row r="108" spans="1:14" x14ac:dyDescent="0.4">
      <c r="M108" s="75" t="s">
        <v>356</v>
      </c>
    </row>
    <row r="109" spans="1:14" x14ac:dyDescent="0.4">
      <c r="A109" s="147" t="s">
        <v>184</v>
      </c>
      <c r="B109" s="148"/>
      <c r="C109" s="149" t="s">
        <v>273</v>
      </c>
      <c r="D109" s="150"/>
      <c r="E109" s="62" t="s">
        <v>283</v>
      </c>
      <c r="F109" s="149" t="s">
        <v>405</v>
      </c>
      <c r="G109" s="151"/>
      <c r="H109" s="151"/>
      <c r="I109" s="151"/>
      <c r="J109" s="150"/>
      <c r="K109" s="75" t="str">
        <f>"create table "&amp;C109&amp;"("</f>
        <v>create table ASSATALK(</v>
      </c>
    </row>
    <row r="110" spans="1:14" x14ac:dyDescent="0.4">
      <c r="A110" s="62" t="s">
        <v>185</v>
      </c>
      <c r="B110" s="62" t="s">
        <v>284</v>
      </c>
      <c r="C110" s="62" t="s">
        <v>193</v>
      </c>
      <c r="D110" s="62" t="s">
        <v>194</v>
      </c>
      <c r="E110" s="62" t="s">
        <v>195</v>
      </c>
      <c r="F110" s="62" t="s">
        <v>285</v>
      </c>
      <c r="G110" s="62" t="s">
        <v>196</v>
      </c>
      <c r="H110" s="62" t="s">
        <v>197</v>
      </c>
      <c r="I110" s="62" t="s">
        <v>198</v>
      </c>
      <c r="J110" s="62" t="s">
        <v>199</v>
      </c>
      <c r="K110" s="75" t="str">
        <f t="shared" ref="K110:K113" si="13">B111&amp;" "&amp;D111&amp;IF(D111="varchar2","("&amp;E111&amp;")","")&amp;IF(F111="",""," "&amp;F111)&amp;IF(G111="",""," primary key")&amp;IF(I111="",""," default "&amp;I111)&amp;","</f>
        <v>NUM number primary key,</v>
      </c>
      <c r="M110" s="75" t="s">
        <v>347</v>
      </c>
    </row>
    <row r="111" spans="1:14" x14ac:dyDescent="0.4">
      <c r="A111" s="48">
        <v>1</v>
      </c>
      <c r="B111" s="47" t="s">
        <v>131</v>
      </c>
      <c r="C111" s="47" t="s">
        <v>274</v>
      </c>
      <c r="D111" s="47" t="s">
        <v>128</v>
      </c>
      <c r="E111" s="48"/>
      <c r="F111" s="48"/>
      <c r="G111" s="48" t="s">
        <v>201</v>
      </c>
      <c r="H111" s="48"/>
      <c r="I111" s="48"/>
      <c r="J111" s="48"/>
      <c r="K111" s="75" t="str">
        <f t="shared" si="13"/>
        <v>SPEAKER varchar2(20) not null,</v>
      </c>
      <c r="M111" s="75" t="s">
        <v>296</v>
      </c>
    </row>
    <row r="112" spans="1:14" x14ac:dyDescent="0.4">
      <c r="A112" s="48">
        <v>2</v>
      </c>
      <c r="B112" s="49" t="s">
        <v>168</v>
      </c>
      <c r="C112" s="49" t="s">
        <v>167</v>
      </c>
      <c r="D112" s="49" t="s">
        <v>135</v>
      </c>
      <c r="E112" s="48">
        <v>20</v>
      </c>
      <c r="F112" s="48" t="s">
        <v>139</v>
      </c>
      <c r="G112" s="48"/>
      <c r="H112" s="67"/>
      <c r="I112" s="48"/>
      <c r="J112" s="48" t="s">
        <v>293</v>
      </c>
      <c r="K112" s="75" t="str">
        <f t="shared" si="13"/>
        <v>LISTENER varchar2(20) not null,</v>
      </c>
      <c r="M112" s="75" t="s">
        <v>348</v>
      </c>
    </row>
    <row r="113" spans="1:14" x14ac:dyDescent="0.4">
      <c r="A113" s="48">
        <v>3</v>
      </c>
      <c r="B113" s="49" t="s">
        <v>170</v>
      </c>
      <c r="C113" s="49" t="s">
        <v>169</v>
      </c>
      <c r="D113" s="49" t="s">
        <v>135</v>
      </c>
      <c r="E113" s="48">
        <v>20</v>
      </c>
      <c r="F113" s="48" t="s">
        <v>139</v>
      </c>
      <c r="G113" s="48"/>
      <c r="H113" s="48"/>
      <c r="I113" s="48"/>
      <c r="J113" s="48" t="s">
        <v>293</v>
      </c>
      <c r="K113" s="75" t="str">
        <f t="shared" si="13"/>
        <v>CONTENT varchar2(200) not null,</v>
      </c>
      <c r="M113" s="75" t="s">
        <v>349</v>
      </c>
    </row>
    <row r="114" spans="1:14" x14ac:dyDescent="0.4">
      <c r="A114" s="48">
        <v>4</v>
      </c>
      <c r="B114" s="49" t="s">
        <v>141</v>
      </c>
      <c r="C114" s="49" t="s">
        <v>140</v>
      </c>
      <c r="D114" s="49" t="s">
        <v>135</v>
      </c>
      <c r="E114" s="48">
        <v>200</v>
      </c>
      <c r="F114" s="48" t="s">
        <v>139</v>
      </c>
      <c r="G114" s="48"/>
      <c r="H114" s="48"/>
      <c r="I114" s="48"/>
      <c r="J114" s="48"/>
      <c r="K114" s="75" t="str">
        <f>B115&amp;" "&amp;D115&amp;IF(D115="varchar2","("&amp;E115&amp;")","")&amp;IF(F115="",""," "&amp;F115)&amp;IF(G115="",""," primary key")&amp;IF(I115="",""," default "&amp;I115)</f>
        <v>SENDTIME timestamp default systimestamp</v>
      </c>
      <c r="M114" s="75" t="s">
        <v>350</v>
      </c>
    </row>
    <row r="115" spans="1:14" x14ac:dyDescent="0.4">
      <c r="A115" s="48">
        <v>5</v>
      </c>
      <c r="B115" s="49" t="s">
        <v>172</v>
      </c>
      <c r="C115" s="49" t="s">
        <v>275</v>
      </c>
      <c r="D115" s="49" t="s">
        <v>173</v>
      </c>
      <c r="E115" s="48"/>
      <c r="F115" s="48"/>
      <c r="G115" s="48"/>
      <c r="H115" s="48"/>
      <c r="I115" s="48" t="s">
        <v>174</v>
      </c>
      <c r="J115" s="48"/>
      <c r="K115" s="75" t="s">
        <v>357</v>
      </c>
      <c r="M115" s="75" t="s">
        <v>383</v>
      </c>
    </row>
    <row r="116" spans="1:14" x14ac:dyDescent="0.4">
      <c r="M116" s="75" t="s">
        <v>356</v>
      </c>
    </row>
    <row r="117" spans="1:14" x14ac:dyDescent="0.4">
      <c r="A117" s="147" t="s">
        <v>184</v>
      </c>
      <c r="B117" s="148"/>
      <c r="C117" s="149" t="s">
        <v>294</v>
      </c>
      <c r="D117" s="150"/>
      <c r="E117" s="62" t="s">
        <v>283</v>
      </c>
      <c r="F117" s="149" t="s">
        <v>405</v>
      </c>
      <c r="G117" s="151"/>
      <c r="H117" s="151"/>
      <c r="I117" s="151"/>
      <c r="J117" s="150"/>
      <c r="K117" s="75" t="str">
        <f>"create table "&amp;C117&amp;"("</f>
        <v>create table WARNING(</v>
      </c>
    </row>
    <row r="118" spans="1:14" x14ac:dyDescent="0.4">
      <c r="A118" s="62" t="s">
        <v>185</v>
      </c>
      <c r="B118" s="62" t="s">
        <v>284</v>
      </c>
      <c r="C118" s="62" t="s">
        <v>193</v>
      </c>
      <c r="D118" s="62" t="s">
        <v>194</v>
      </c>
      <c r="E118" s="62" t="s">
        <v>195</v>
      </c>
      <c r="F118" s="62" t="s">
        <v>285</v>
      </c>
      <c r="G118" s="62" t="s">
        <v>196</v>
      </c>
      <c r="H118" s="62" t="s">
        <v>197</v>
      </c>
      <c r="I118" s="62" t="s">
        <v>198</v>
      </c>
      <c r="J118" s="62" t="s">
        <v>199</v>
      </c>
      <c r="K118" s="75" t="str">
        <f>B119&amp;" "&amp;D119&amp;IF(D119="varchar2","("&amp;E119&amp;")","")&amp;IF(F119="",""," "&amp;F119)&amp;IF(G119="",""," primary key")&amp;IF(I119="",""," default "&amp;I119)&amp;","</f>
        <v>NUM number primary key,</v>
      </c>
      <c r="M118" s="75" t="s">
        <v>351</v>
      </c>
    </row>
    <row r="119" spans="1:14" x14ac:dyDescent="0.4">
      <c r="A119" s="48">
        <v>1</v>
      </c>
      <c r="B119" s="47" t="s">
        <v>131</v>
      </c>
      <c r="C119" s="47" t="s">
        <v>385</v>
      </c>
      <c r="D119" s="47" t="s">
        <v>128</v>
      </c>
      <c r="E119" s="48"/>
      <c r="F119" s="48"/>
      <c r="G119" s="48" t="s">
        <v>201</v>
      </c>
      <c r="H119" s="48"/>
      <c r="I119" s="48"/>
      <c r="J119" s="48"/>
      <c r="K119" s="75" t="str">
        <f>B120&amp;" "&amp;D120&amp;IF(D120="varchar2","("&amp;E120&amp;")","")&amp;IF(F120="",""," "&amp;F120)&amp;IF(G120="",""," primary key")&amp;IF(I120="",""," default "&amp;I120)&amp;","</f>
        <v>NICKNAME varchar2(20) not null,</v>
      </c>
      <c r="M119" s="75" t="s">
        <v>296</v>
      </c>
    </row>
    <row r="120" spans="1:14" x14ac:dyDescent="0.4">
      <c r="A120" s="48">
        <v>2</v>
      </c>
      <c r="B120" s="84" t="s">
        <v>153</v>
      </c>
      <c r="C120" s="84" t="s">
        <v>152</v>
      </c>
      <c r="D120" s="84" t="s">
        <v>135</v>
      </c>
      <c r="E120" s="85">
        <v>20</v>
      </c>
      <c r="F120" s="85" t="s">
        <v>139</v>
      </c>
      <c r="G120" s="85"/>
      <c r="H120" s="85"/>
      <c r="I120" s="85"/>
      <c r="J120" s="87" t="s">
        <v>403</v>
      </c>
      <c r="K120" s="75" t="str">
        <f>B121&amp;" "&amp;D121&amp;IF(D121="varchar2","("&amp;E121&amp;")","")&amp;IF(F121="",""," "&amp;F121)&amp;IF(G121="",""," primary key")&amp;IF(I121="",""," default "&amp;I121)&amp;","</f>
        <v>BOARDNUM number not null,</v>
      </c>
      <c r="M120" s="75" t="s">
        <v>300</v>
      </c>
      <c r="N120" s="75" t="str">
        <f t="shared" ref="N120:N121" si="14">"constraint FK1 foreign key("&amp;B120&amp;") references "&amp;J120</f>
        <v>constraint FK1 foreign key(NICKNAME) references 신고한 게시글 작성자</v>
      </c>
    </row>
    <row r="121" spans="1:14" x14ac:dyDescent="0.4">
      <c r="A121" s="106">
        <v>3</v>
      </c>
      <c r="B121" s="88" t="s">
        <v>177</v>
      </c>
      <c r="C121" s="88" t="s">
        <v>176</v>
      </c>
      <c r="D121" s="88" t="s">
        <v>128</v>
      </c>
      <c r="E121" s="87"/>
      <c r="F121" s="87" t="s">
        <v>139</v>
      </c>
      <c r="G121" s="87"/>
      <c r="H121" s="87"/>
      <c r="I121" s="87"/>
      <c r="J121" s="87" t="s">
        <v>402</v>
      </c>
      <c r="K121" s="75" t="str">
        <f>B122&amp;" "&amp;D122&amp;IF(D122="varchar2","("&amp;E122&amp;")","")&amp;IF(F122="",""," "&amp;F122)&amp;IF(G122="",""," primary key")&amp;IF(I122="",""," default "&amp;I122)&amp;","</f>
        <v>WARNTYPE varchar2(30),</v>
      </c>
      <c r="M121" s="75" t="s">
        <v>323</v>
      </c>
      <c r="N121" s="75" t="str">
        <f t="shared" si="14"/>
        <v>constraint FK1 foreign key(BOARDNUM) references 신고버튼 누른 게시글번호</v>
      </c>
    </row>
    <row r="122" spans="1:14" x14ac:dyDescent="0.4">
      <c r="A122" s="48">
        <v>4</v>
      </c>
      <c r="B122" s="49" t="s">
        <v>179</v>
      </c>
      <c r="C122" s="49" t="s">
        <v>178</v>
      </c>
      <c r="D122" s="49" t="s">
        <v>135</v>
      </c>
      <c r="E122" s="48">
        <v>30</v>
      </c>
      <c r="F122" s="48"/>
      <c r="G122" s="48"/>
      <c r="H122" s="48"/>
      <c r="I122" s="48"/>
      <c r="J122" s="48"/>
      <c r="K122" s="75" t="str">
        <f>B123&amp;" "&amp;D123&amp;IF(D123="varchar2","("&amp;E123&amp;")","")&amp;IF(F123="",""," "&amp;F123)&amp;IF(G123="",""," primary key")&amp;IF(I123="",""," default "&amp;I123)&amp;","</f>
        <v>WARNWHY varchar2(300),</v>
      </c>
      <c r="M122" s="75" t="s">
        <v>352</v>
      </c>
    </row>
    <row r="123" spans="1:14" x14ac:dyDescent="0.4">
      <c r="A123" s="48">
        <v>5</v>
      </c>
      <c r="B123" s="49" t="s">
        <v>181</v>
      </c>
      <c r="C123" s="49" t="s">
        <v>180</v>
      </c>
      <c r="D123" s="49" t="s">
        <v>135</v>
      </c>
      <c r="E123" s="48">
        <v>300</v>
      </c>
      <c r="F123" s="48"/>
      <c r="G123" s="48"/>
      <c r="H123" s="48"/>
      <c r="I123" s="48"/>
      <c r="J123" s="48"/>
      <c r="K123" s="75" t="str">
        <f>B124&amp;" "&amp;D124&amp;IF(D124="varchar2","("&amp;E124&amp;")","")&amp;IF(F124="",""," "&amp;F124)&amp;IF(G124="",""," primary key")&amp;IF(I124="",""," default "&amp;I124)</f>
        <v>WARNTIME date default sysdate</v>
      </c>
      <c r="M123" s="75" t="s">
        <v>353</v>
      </c>
    </row>
    <row r="124" spans="1:14" x14ac:dyDescent="0.4">
      <c r="A124" s="48">
        <v>6</v>
      </c>
      <c r="B124" s="49" t="s">
        <v>183</v>
      </c>
      <c r="C124" s="49" t="s">
        <v>182</v>
      </c>
      <c r="D124" s="49" t="s">
        <v>156</v>
      </c>
      <c r="E124" s="48"/>
      <c r="F124" s="48"/>
      <c r="G124" s="48"/>
      <c r="H124" s="48"/>
      <c r="I124" s="48" t="s">
        <v>157</v>
      </c>
      <c r="J124" s="48"/>
      <c r="K124" s="75" t="s">
        <v>357</v>
      </c>
      <c r="M124" s="75" t="s">
        <v>354</v>
      </c>
    </row>
    <row r="125" spans="1:14" x14ac:dyDescent="0.4">
      <c r="M125" s="75" t="s">
        <v>356</v>
      </c>
    </row>
  </sheetData>
  <mergeCells count="45">
    <mergeCell ref="A1:B1"/>
    <mergeCell ref="C1:J1"/>
    <mergeCell ref="A2:B2"/>
    <mergeCell ref="C2:E2"/>
    <mergeCell ref="F2:G2"/>
    <mergeCell ref="H2:J2"/>
    <mergeCell ref="A4:B4"/>
    <mergeCell ref="C4:D4"/>
    <mergeCell ref="F4:J4"/>
    <mergeCell ref="A18:B18"/>
    <mergeCell ref="C18:D18"/>
    <mergeCell ref="F18:J18"/>
    <mergeCell ref="A30:B30"/>
    <mergeCell ref="C30:D30"/>
    <mergeCell ref="F30:J30"/>
    <mergeCell ref="A42:B42"/>
    <mergeCell ref="C42:D42"/>
    <mergeCell ref="F42:J42"/>
    <mergeCell ref="A53:B53"/>
    <mergeCell ref="C53:D53"/>
    <mergeCell ref="F53:J53"/>
    <mergeCell ref="A61:B61"/>
    <mergeCell ref="C61:D61"/>
    <mergeCell ref="F61:J61"/>
    <mergeCell ref="A68:B68"/>
    <mergeCell ref="C68:D68"/>
    <mergeCell ref="F68:J68"/>
    <mergeCell ref="A79:B79"/>
    <mergeCell ref="C79:D79"/>
    <mergeCell ref="F79:J79"/>
    <mergeCell ref="A86:B86"/>
    <mergeCell ref="C86:D86"/>
    <mergeCell ref="F86:J86"/>
    <mergeCell ref="A92:B92"/>
    <mergeCell ref="C92:D92"/>
    <mergeCell ref="F92:J92"/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N134"/>
  <sheetViews>
    <sheetView zoomScale="96" zoomScaleNormal="160" workbookViewId="0">
      <pane ySplit="2" topLeftCell="A3" activePane="bottomLeft" state="frozen"/>
      <selection pane="bottomLeft" sqref="A1:B1"/>
    </sheetView>
  </sheetViews>
  <sheetFormatPr defaultColWidth="8.69921875" defaultRowHeight="15.6" x14ac:dyDescent="0.4"/>
  <cols>
    <col min="1" max="1" width="3.796875" style="77" bestFit="1" customWidth="1"/>
    <col min="2" max="2" width="12.8984375" style="75" bestFit="1" customWidth="1"/>
    <col min="3" max="3" width="35.69921875" style="75" customWidth="1"/>
    <col min="4" max="4" width="9.19921875" style="75" customWidth="1"/>
    <col min="5" max="5" width="6" style="77" customWidth="1"/>
    <col min="6" max="6" width="8.3984375" style="77" customWidth="1"/>
    <col min="7" max="7" width="3.09765625" style="77" bestFit="1" customWidth="1"/>
    <col min="8" max="8" width="3" style="77" bestFit="1" customWidth="1"/>
    <col min="9" max="9" width="11.69921875" style="77" bestFit="1" customWidth="1"/>
    <col min="10" max="10" width="53.19921875" style="77" customWidth="1"/>
    <col min="11" max="11" width="20.19921875" style="75" customWidth="1"/>
    <col min="12" max="12" width="8.69921875" style="75" customWidth="1"/>
    <col min="13" max="13" width="28.5" style="75" hidden="1" customWidth="1"/>
    <col min="14" max="16" width="0" style="75" hidden="1" customWidth="1"/>
    <col min="17" max="16384" width="8.69921875" style="75"/>
  </cols>
  <sheetData>
    <row r="1" spans="1:13" ht="18" x14ac:dyDescent="0.4">
      <c r="A1" s="159" t="s">
        <v>16</v>
      </c>
      <c r="B1" s="159"/>
      <c r="C1" s="160" t="s">
        <v>28</v>
      </c>
      <c r="D1" s="160"/>
      <c r="E1" s="160"/>
      <c r="F1" s="160"/>
      <c r="G1" s="160"/>
      <c r="H1" s="160"/>
      <c r="I1" s="160"/>
      <c r="J1" s="160"/>
      <c r="K1" s="78"/>
    </row>
    <row r="2" spans="1:13" ht="18" x14ac:dyDescent="0.4">
      <c r="A2" s="159" t="s">
        <v>18</v>
      </c>
      <c r="B2" s="159"/>
      <c r="C2" s="160" t="s">
        <v>29</v>
      </c>
      <c r="D2" s="160"/>
      <c r="E2" s="160"/>
      <c r="F2" s="159" t="s">
        <v>17</v>
      </c>
      <c r="G2" s="159"/>
      <c r="H2" s="161">
        <v>44474</v>
      </c>
      <c r="I2" s="162"/>
      <c r="J2" s="162"/>
      <c r="K2" s="79"/>
    </row>
    <row r="4" spans="1:13" x14ac:dyDescent="0.4">
      <c r="A4" s="147" t="s">
        <v>184</v>
      </c>
      <c r="B4" s="148"/>
      <c r="C4" s="149" t="s">
        <v>192</v>
      </c>
      <c r="D4" s="150"/>
      <c r="E4" s="62" t="s">
        <v>283</v>
      </c>
      <c r="F4" s="149" t="s">
        <v>405</v>
      </c>
      <c r="G4" s="151"/>
      <c r="H4" s="151"/>
      <c r="I4" s="151"/>
      <c r="J4" s="150"/>
      <c r="K4" s="75" t="str">
        <f>"create table "&amp;C4&amp;"("</f>
        <v>create table MEMBER_MUST(</v>
      </c>
    </row>
    <row r="5" spans="1:13" x14ac:dyDescent="0.4">
      <c r="A5" s="62" t="s">
        <v>185</v>
      </c>
      <c r="B5" s="62" t="s">
        <v>284</v>
      </c>
      <c r="C5" s="62" t="s">
        <v>193</v>
      </c>
      <c r="D5" s="62" t="s">
        <v>194</v>
      </c>
      <c r="E5" s="62" t="s">
        <v>195</v>
      </c>
      <c r="F5" s="62" t="s">
        <v>285</v>
      </c>
      <c r="G5" s="62" t="s">
        <v>196</v>
      </c>
      <c r="H5" s="62" t="s">
        <v>197</v>
      </c>
      <c r="I5" s="62" t="s">
        <v>198</v>
      </c>
      <c r="J5" s="62" t="s">
        <v>199</v>
      </c>
      <c r="K5" s="75" t="str">
        <f>B6&amp;" "&amp;D6&amp;IF(D6="varchar2","("&amp;E6&amp;")","")&amp;IF(F6="",""," "&amp;F6)&amp;IF(G6="",""," primary key")&amp;IF(I6="",""," default "&amp;I6)&amp;","</f>
        <v>NUM number primary key,</v>
      </c>
      <c r="M5" s="75" t="s">
        <v>295</v>
      </c>
    </row>
    <row r="6" spans="1:13" x14ac:dyDescent="0.4">
      <c r="A6" s="48">
        <v>1</v>
      </c>
      <c r="B6" s="47" t="s">
        <v>131</v>
      </c>
      <c r="C6" s="47" t="s">
        <v>200</v>
      </c>
      <c r="D6" s="47" t="s">
        <v>128</v>
      </c>
      <c r="E6" s="48"/>
      <c r="F6" s="48"/>
      <c r="G6" s="48" t="s">
        <v>201</v>
      </c>
      <c r="H6" s="48"/>
      <c r="I6" s="48"/>
      <c r="J6" s="49"/>
      <c r="K6" s="75" t="str">
        <f t="shared" ref="K6:K14" si="0">B7&amp;" "&amp;D7&amp;IF(D7="varchar2","("&amp;E7&amp;")","")&amp;IF(F7="",""," "&amp;F7)&amp;IF(G7="",""," primary key")&amp;IF(I7="",""," default "&amp;I7)&amp;","</f>
        <v>MEMBERID varchar2(50) not null,</v>
      </c>
      <c r="M6" s="75" t="s">
        <v>296</v>
      </c>
    </row>
    <row r="7" spans="1:13" x14ac:dyDescent="0.4">
      <c r="A7" s="48">
        <v>2</v>
      </c>
      <c r="B7" s="49" t="s">
        <v>186</v>
      </c>
      <c r="C7" s="49" t="s">
        <v>202</v>
      </c>
      <c r="D7" s="49" t="s">
        <v>135</v>
      </c>
      <c r="E7" s="48">
        <v>50</v>
      </c>
      <c r="F7" s="48" t="s">
        <v>139</v>
      </c>
      <c r="G7" s="48"/>
      <c r="H7" s="48"/>
      <c r="I7" s="48"/>
      <c r="J7" s="49"/>
      <c r="K7" s="75" t="str">
        <f t="shared" si="0"/>
        <v>PASSWORD varchar2(50) not null,</v>
      </c>
      <c r="M7" s="75" t="s">
        <v>297</v>
      </c>
    </row>
    <row r="8" spans="1:13" x14ac:dyDescent="0.4">
      <c r="A8" s="48">
        <v>3</v>
      </c>
      <c r="B8" s="49" t="s">
        <v>187</v>
      </c>
      <c r="C8" s="49" t="s">
        <v>276</v>
      </c>
      <c r="D8" s="49" t="s">
        <v>135</v>
      </c>
      <c r="E8" s="48">
        <v>50</v>
      </c>
      <c r="F8" s="48" t="s">
        <v>139</v>
      </c>
      <c r="G8" s="48"/>
      <c r="H8" s="48"/>
      <c r="I8" s="48"/>
      <c r="J8" s="49" t="s">
        <v>277</v>
      </c>
      <c r="K8" s="75" t="str">
        <f t="shared" si="0"/>
        <v>NAME varchar2(20) not null,</v>
      </c>
      <c r="M8" s="75" t="s">
        <v>298</v>
      </c>
    </row>
    <row r="9" spans="1:13" x14ac:dyDescent="0.4">
      <c r="A9" s="48">
        <v>4</v>
      </c>
      <c r="B9" s="49" t="s">
        <v>188</v>
      </c>
      <c r="C9" s="49" t="s">
        <v>278</v>
      </c>
      <c r="D9" s="49" t="s">
        <v>135</v>
      </c>
      <c r="E9" s="48">
        <v>20</v>
      </c>
      <c r="F9" s="48" t="s">
        <v>139</v>
      </c>
      <c r="G9" s="48"/>
      <c r="H9" s="48"/>
      <c r="I9" s="48"/>
      <c r="J9" s="49"/>
      <c r="K9" s="75" t="str">
        <f t="shared" si="0"/>
        <v>NICKNAME varchar2(20) not null,</v>
      </c>
      <c r="M9" s="75" t="s">
        <v>299</v>
      </c>
    </row>
    <row r="10" spans="1:13" x14ac:dyDescent="0.4">
      <c r="A10" s="48">
        <v>5</v>
      </c>
      <c r="B10" s="49" t="s">
        <v>153</v>
      </c>
      <c r="C10" s="49" t="s">
        <v>205</v>
      </c>
      <c r="D10" s="49" t="s">
        <v>135</v>
      </c>
      <c r="E10" s="48">
        <v>20</v>
      </c>
      <c r="F10" s="48" t="s">
        <v>139</v>
      </c>
      <c r="G10" s="48"/>
      <c r="H10" s="48"/>
      <c r="I10" s="48"/>
      <c r="J10" s="49"/>
      <c r="K10" s="75" t="str">
        <f t="shared" si="0"/>
        <v>PHONE1 varchar2(10) not null,</v>
      </c>
      <c r="M10" s="75" t="s">
        <v>300</v>
      </c>
    </row>
    <row r="11" spans="1:13" x14ac:dyDescent="0.4">
      <c r="A11" s="48">
        <v>6</v>
      </c>
      <c r="B11" s="49" t="s">
        <v>189</v>
      </c>
      <c r="C11" s="49" t="s">
        <v>279</v>
      </c>
      <c r="D11" s="49" t="s">
        <v>135</v>
      </c>
      <c r="E11" s="48">
        <v>10</v>
      </c>
      <c r="F11" s="48" t="s">
        <v>139</v>
      </c>
      <c r="G11" s="48"/>
      <c r="H11" s="48"/>
      <c r="I11" s="48"/>
      <c r="J11" s="49"/>
      <c r="K11" s="75" t="str">
        <f t="shared" si="0"/>
        <v>PHONE2 varchar2(10) not null,</v>
      </c>
      <c r="M11" s="75" t="s">
        <v>301</v>
      </c>
    </row>
    <row r="12" spans="1:13" x14ac:dyDescent="0.4">
      <c r="A12" s="48">
        <v>7</v>
      </c>
      <c r="B12" s="49" t="s">
        <v>21</v>
      </c>
      <c r="C12" s="49" t="s">
        <v>14</v>
      </c>
      <c r="D12" s="49" t="s">
        <v>135</v>
      </c>
      <c r="E12" s="48">
        <v>10</v>
      </c>
      <c r="F12" s="48" t="s">
        <v>139</v>
      </c>
      <c r="G12" s="48"/>
      <c r="H12" s="48"/>
      <c r="I12" s="48"/>
      <c r="J12" s="49"/>
      <c r="K12" s="75" t="str">
        <f t="shared" si="0"/>
        <v>PHONE3 varchar2(10) not null,</v>
      </c>
      <c r="M12" s="75" t="s">
        <v>302</v>
      </c>
    </row>
    <row r="13" spans="1:13" x14ac:dyDescent="0.4">
      <c r="A13" s="48">
        <v>8</v>
      </c>
      <c r="B13" s="49" t="s">
        <v>22</v>
      </c>
      <c r="C13" s="49" t="s">
        <v>15</v>
      </c>
      <c r="D13" s="49" t="s">
        <v>135</v>
      </c>
      <c r="E13" s="48">
        <v>10</v>
      </c>
      <c r="F13" s="48" t="s">
        <v>139</v>
      </c>
      <c r="G13" s="48"/>
      <c r="H13" s="48"/>
      <c r="I13" s="48"/>
      <c r="J13" s="49"/>
      <c r="K13" s="75" t="str">
        <f t="shared" si="0"/>
        <v>BIRTH varchar2(30) not null,</v>
      </c>
      <c r="M13" s="75" t="s">
        <v>303</v>
      </c>
    </row>
    <row r="14" spans="1:13" x14ac:dyDescent="0.4">
      <c r="A14" s="48">
        <v>9</v>
      </c>
      <c r="B14" s="49" t="s">
        <v>190</v>
      </c>
      <c r="C14" s="49" t="s">
        <v>280</v>
      </c>
      <c r="D14" s="49" t="s">
        <v>135</v>
      </c>
      <c r="E14" s="48">
        <v>30</v>
      </c>
      <c r="F14" s="48" t="s">
        <v>139</v>
      </c>
      <c r="G14" s="48"/>
      <c r="H14" s="48"/>
      <c r="I14" s="48"/>
      <c r="J14" s="49"/>
      <c r="K14" s="75" t="str">
        <f t="shared" si="0"/>
        <v>POINT number default 0,</v>
      </c>
      <c r="M14" s="75" t="s">
        <v>304</v>
      </c>
    </row>
    <row r="15" spans="1:13" x14ac:dyDescent="0.4">
      <c r="A15" s="48">
        <v>10</v>
      </c>
      <c r="B15" s="49" t="s">
        <v>191</v>
      </c>
      <c r="C15" s="49" t="s">
        <v>151</v>
      </c>
      <c r="D15" s="49" t="s">
        <v>128</v>
      </c>
      <c r="E15" s="48"/>
      <c r="F15" s="48"/>
      <c r="G15" s="48"/>
      <c r="H15" s="48"/>
      <c r="I15" s="48">
        <v>0</v>
      </c>
      <c r="J15" s="49" t="s">
        <v>281</v>
      </c>
      <c r="K15" s="75" t="str">
        <f>B16&amp;" "&amp;D16&amp;IF(D16="varchar2","("&amp;E16&amp;")","")&amp;IF(F16="",""," "&amp;F16)&amp;IF(G16="",""," primary key")&amp;IF(I16="",""," default "&amp;I16)</f>
        <v>WARNCOUNT number default 0</v>
      </c>
      <c r="M15" s="75" t="s">
        <v>305</v>
      </c>
    </row>
    <row r="16" spans="1:13" x14ac:dyDescent="0.4">
      <c r="A16" s="48">
        <v>11</v>
      </c>
      <c r="B16" s="49" t="s">
        <v>164</v>
      </c>
      <c r="C16" s="49" t="s">
        <v>163</v>
      </c>
      <c r="D16" s="49" t="s">
        <v>128</v>
      </c>
      <c r="E16" s="48"/>
      <c r="F16" s="48"/>
      <c r="G16" s="48"/>
      <c r="H16" s="48"/>
      <c r="I16" s="48">
        <v>0</v>
      </c>
      <c r="J16" s="49" t="s">
        <v>282</v>
      </c>
      <c r="K16" s="75" t="s">
        <v>357</v>
      </c>
      <c r="M16" s="75" t="s">
        <v>355</v>
      </c>
    </row>
    <row r="17" spans="1:14" x14ac:dyDescent="0.4">
      <c r="M17" s="75" t="s">
        <v>356</v>
      </c>
    </row>
    <row r="18" spans="1:14" x14ac:dyDescent="0.4">
      <c r="A18" s="147" t="s">
        <v>184</v>
      </c>
      <c r="B18" s="148"/>
      <c r="C18" s="149" t="s">
        <v>203</v>
      </c>
      <c r="D18" s="150"/>
      <c r="E18" s="62" t="s">
        <v>283</v>
      </c>
      <c r="F18" s="149" t="s">
        <v>405</v>
      </c>
      <c r="G18" s="151"/>
      <c r="H18" s="151"/>
      <c r="I18" s="151"/>
      <c r="J18" s="150"/>
      <c r="K18" s="75" t="str">
        <f>"create table "&amp;C18&amp;"("</f>
        <v>create table MEMBER_CHOICE(</v>
      </c>
    </row>
    <row r="19" spans="1:14" x14ac:dyDescent="0.4">
      <c r="A19" s="62" t="s">
        <v>185</v>
      </c>
      <c r="B19" s="62" t="s">
        <v>284</v>
      </c>
      <c r="C19" s="62" t="s">
        <v>193</v>
      </c>
      <c r="D19" s="62" t="s">
        <v>194</v>
      </c>
      <c r="E19" s="62" t="s">
        <v>195</v>
      </c>
      <c r="F19" s="62" t="s">
        <v>285</v>
      </c>
      <c r="G19" s="62" t="s">
        <v>196</v>
      </c>
      <c r="H19" s="62" t="s">
        <v>197</v>
      </c>
      <c r="I19" s="62" t="s">
        <v>198</v>
      </c>
      <c r="J19" s="62" t="s">
        <v>199</v>
      </c>
      <c r="K19" s="75" t="str">
        <f t="shared" ref="K19:K27" si="1">B20&amp;" "&amp;D20&amp;IF(D20="varchar2","("&amp;E20&amp;")","")&amp;IF(F20="",""," "&amp;F20)&amp;IF(G20="",""," primary key")&amp;IF(I20="",""," default "&amp;I20)&amp;","</f>
        <v>NUM number primary key,</v>
      </c>
      <c r="M19" s="75" t="s">
        <v>306</v>
      </c>
    </row>
    <row r="20" spans="1:14" x14ac:dyDescent="0.4">
      <c r="A20" s="48">
        <v>1</v>
      </c>
      <c r="B20" s="47" t="s">
        <v>131</v>
      </c>
      <c r="C20" s="47" t="s">
        <v>204</v>
      </c>
      <c r="D20" s="47" t="s">
        <v>128</v>
      </c>
      <c r="E20" s="48"/>
      <c r="F20" s="48"/>
      <c r="G20" s="48" t="s">
        <v>201</v>
      </c>
      <c r="H20" s="48"/>
      <c r="I20" s="48"/>
      <c r="J20" s="49"/>
      <c r="K20" s="75" t="str">
        <f t="shared" si="1"/>
        <v>MEMBERID varchar2(20) not null,</v>
      </c>
      <c r="M20" s="75" t="s">
        <v>296</v>
      </c>
    </row>
    <row r="21" spans="1:14" x14ac:dyDescent="0.4">
      <c r="A21" s="64">
        <v>2</v>
      </c>
      <c r="B21" s="65" t="s">
        <v>186</v>
      </c>
      <c r="C21" s="65" t="s">
        <v>205</v>
      </c>
      <c r="D21" s="65" t="s">
        <v>135</v>
      </c>
      <c r="E21" s="66">
        <v>20</v>
      </c>
      <c r="F21" s="66" t="s">
        <v>139</v>
      </c>
      <c r="G21" s="66"/>
      <c r="H21" s="66" t="s">
        <v>201</v>
      </c>
      <c r="I21" s="66"/>
      <c r="J21" s="68" t="s">
        <v>206</v>
      </c>
      <c r="K21" s="75" t="str">
        <f t="shared" si="1"/>
        <v>ADDRNUM varchar2(10),</v>
      </c>
      <c r="M21" s="75" t="s">
        <v>307</v>
      </c>
      <c r="N21" s="75" t="str">
        <f>"constraint FK1 foreign key("&amp;B21&amp;") references "&amp;J21</f>
        <v>constraint FK1 foreign key(MEMBERID) references MEMBER_MUST(NICKNAME)</v>
      </c>
    </row>
    <row r="22" spans="1:14" x14ac:dyDescent="0.4">
      <c r="A22" s="48">
        <v>3</v>
      </c>
      <c r="B22" s="49" t="s">
        <v>207</v>
      </c>
      <c r="C22" s="49" t="s">
        <v>208</v>
      </c>
      <c r="D22" s="49" t="s">
        <v>135</v>
      </c>
      <c r="E22" s="48">
        <v>10</v>
      </c>
      <c r="F22" s="48"/>
      <c r="G22" s="48"/>
      <c r="H22" s="48"/>
      <c r="I22" s="48"/>
      <c r="J22" s="49"/>
      <c r="K22" s="75" t="str">
        <f t="shared" si="1"/>
        <v>ADDR varchar2(100),</v>
      </c>
      <c r="M22" s="75" t="s">
        <v>308</v>
      </c>
    </row>
    <row r="23" spans="1:14" x14ac:dyDescent="0.4">
      <c r="A23" s="48">
        <v>4</v>
      </c>
      <c r="B23" s="49" t="s">
        <v>209</v>
      </c>
      <c r="C23" s="49" t="s">
        <v>210</v>
      </c>
      <c r="D23" s="49" t="s">
        <v>135</v>
      </c>
      <c r="E23" s="48">
        <v>100</v>
      </c>
      <c r="F23" s="48"/>
      <c r="G23" s="48"/>
      <c r="H23" s="48"/>
      <c r="I23" s="48"/>
      <c r="J23" s="49"/>
      <c r="K23" s="75" t="str">
        <f t="shared" si="1"/>
        <v>ADDRSUB varchar2(100),</v>
      </c>
      <c r="M23" s="75" t="s">
        <v>309</v>
      </c>
    </row>
    <row r="24" spans="1:14" x14ac:dyDescent="0.4">
      <c r="A24" s="48">
        <v>5</v>
      </c>
      <c r="B24" s="49" t="s">
        <v>211</v>
      </c>
      <c r="C24" s="49" t="s">
        <v>212</v>
      </c>
      <c r="D24" s="49" t="s">
        <v>135</v>
      </c>
      <c r="E24" s="48">
        <v>100</v>
      </c>
      <c r="F24" s="48"/>
      <c r="G24" s="48"/>
      <c r="H24" s="48"/>
      <c r="I24" s="48"/>
      <c r="J24" s="49"/>
      <c r="K24" s="75" t="str">
        <f t="shared" si="1"/>
        <v>GENDER varchar2(10),</v>
      </c>
      <c r="M24" s="75" t="s">
        <v>310</v>
      </c>
    </row>
    <row r="25" spans="1:14" x14ac:dyDescent="0.4">
      <c r="A25" s="48">
        <v>6</v>
      </c>
      <c r="B25" s="49" t="s">
        <v>213</v>
      </c>
      <c r="C25" s="49" t="s">
        <v>214</v>
      </c>
      <c r="D25" s="49" t="s">
        <v>135</v>
      </c>
      <c r="E25" s="48">
        <v>10</v>
      </c>
      <c r="F25" s="48"/>
      <c r="G25" s="48"/>
      <c r="H25" s="48"/>
      <c r="I25" s="48"/>
      <c r="J25" s="49" t="s">
        <v>215</v>
      </c>
      <c r="K25" s="75" t="str">
        <f t="shared" si="1"/>
        <v>INDATE date default sysdate,</v>
      </c>
      <c r="M25" s="75" t="s">
        <v>311</v>
      </c>
    </row>
    <row r="26" spans="1:14" x14ac:dyDescent="0.4">
      <c r="A26" s="48">
        <v>7</v>
      </c>
      <c r="B26" s="49" t="s">
        <v>216</v>
      </c>
      <c r="C26" s="49" t="s">
        <v>217</v>
      </c>
      <c r="D26" s="49" t="s">
        <v>156</v>
      </c>
      <c r="E26" s="48"/>
      <c r="F26" s="48"/>
      <c r="G26" s="48"/>
      <c r="H26" s="48"/>
      <c r="I26" s="48" t="s">
        <v>157</v>
      </c>
      <c r="J26" s="49" t="s">
        <v>286</v>
      </c>
      <c r="K26" s="75" t="str">
        <f t="shared" si="1"/>
        <v>STOREDATE date,</v>
      </c>
      <c r="M26" s="75" t="s">
        <v>312</v>
      </c>
    </row>
    <row r="27" spans="1:14" ht="31.2" x14ac:dyDescent="0.4">
      <c r="A27" s="48">
        <v>8</v>
      </c>
      <c r="B27" s="49" t="s">
        <v>218</v>
      </c>
      <c r="C27" s="49" t="s">
        <v>219</v>
      </c>
      <c r="D27" s="49" t="s">
        <v>156</v>
      </c>
      <c r="E27" s="48"/>
      <c r="F27" s="48"/>
      <c r="G27" s="48"/>
      <c r="H27" s="48"/>
      <c r="I27" s="48"/>
      <c r="J27" s="49" t="s">
        <v>287</v>
      </c>
      <c r="K27" s="75" t="str">
        <f t="shared" si="1"/>
        <v>OUTDATE varchar2(10) default ‘N’,</v>
      </c>
      <c r="M27" s="75" t="s">
        <v>313</v>
      </c>
    </row>
    <row r="28" spans="1:14" x14ac:dyDescent="0.4">
      <c r="A28" s="48">
        <v>9</v>
      </c>
      <c r="B28" s="49" t="s">
        <v>220</v>
      </c>
      <c r="C28" s="49" t="s">
        <v>221</v>
      </c>
      <c r="D28" s="49" t="s">
        <v>135</v>
      </c>
      <c r="E28" s="48">
        <v>10</v>
      </c>
      <c r="F28" s="48"/>
      <c r="G28" s="48"/>
      <c r="H28" s="48"/>
      <c r="I28" s="48" t="s">
        <v>222</v>
      </c>
      <c r="J28" s="49" t="s">
        <v>288</v>
      </c>
      <c r="K28" s="75" t="s">
        <v>364</v>
      </c>
      <c r="M28" s="75" t="s">
        <v>378</v>
      </c>
    </row>
    <row r="29" spans="1:14" x14ac:dyDescent="0.4">
      <c r="A29" s="80"/>
      <c r="B29" s="81"/>
      <c r="C29" s="81"/>
      <c r="D29" s="81"/>
      <c r="E29" s="80"/>
      <c r="F29" s="80"/>
      <c r="G29" s="80"/>
      <c r="H29" s="80"/>
      <c r="I29" s="80"/>
      <c r="J29" s="80"/>
      <c r="K29" s="75" t="s">
        <v>357</v>
      </c>
      <c r="M29" s="75" t="s">
        <v>364</v>
      </c>
    </row>
    <row r="30" spans="1:14" x14ac:dyDescent="0.4">
      <c r="M30" s="75" t="s">
        <v>356</v>
      </c>
    </row>
    <row r="31" spans="1:14" x14ac:dyDescent="0.4">
      <c r="A31" s="147" t="s">
        <v>184</v>
      </c>
      <c r="B31" s="148"/>
      <c r="C31" s="149" t="s">
        <v>223</v>
      </c>
      <c r="D31" s="150"/>
      <c r="E31" s="62" t="s">
        <v>283</v>
      </c>
      <c r="F31" s="149" t="s">
        <v>405</v>
      </c>
      <c r="G31" s="151"/>
      <c r="H31" s="151"/>
      <c r="I31" s="151"/>
      <c r="J31" s="150"/>
      <c r="K31" s="75" t="str">
        <f>"create table "&amp;C31&amp;"("</f>
        <v>create table BOARD(</v>
      </c>
    </row>
    <row r="32" spans="1:14" x14ac:dyDescent="0.4">
      <c r="A32" s="62" t="s">
        <v>185</v>
      </c>
      <c r="B32" s="62" t="s">
        <v>284</v>
      </c>
      <c r="C32" s="62" t="s">
        <v>193</v>
      </c>
      <c r="D32" s="62" t="s">
        <v>194</v>
      </c>
      <c r="E32" s="62" t="s">
        <v>195</v>
      </c>
      <c r="F32" s="62" t="s">
        <v>285</v>
      </c>
      <c r="G32" s="62" t="s">
        <v>196</v>
      </c>
      <c r="H32" s="62" t="s">
        <v>197</v>
      </c>
      <c r="I32" s="62" t="s">
        <v>198</v>
      </c>
      <c r="J32" s="62" t="s">
        <v>199</v>
      </c>
      <c r="K32" s="75" t="str">
        <f t="shared" ref="K32:K40" si="2">B33&amp;" "&amp;D33&amp;IF(D33="varchar2","("&amp;E33&amp;")","")&amp;IF(F33="",""," "&amp;F33)&amp;IF(G33="",""," primary key")&amp;IF(I33="",""," default "&amp;I33)&amp;","</f>
        <v>NUM number primary key,</v>
      </c>
      <c r="M32" s="75" t="s">
        <v>314</v>
      </c>
    </row>
    <row r="33" spans="1:14" x14ac:dyDescent="0.4">
      <c r="A33" s="48">
        <v>1</v>
      </c>
      <c r="B33" s="47" t="s">
        <v>131</v>
      </c>
      <c r="C33" s="47" t="s">
        <v>224</v>
      </c>
      <c r="D33" s="47" t="s">
        <v>128</v>
      </c>
      <c r="E33" s="48"/>
      <c r="F33" s="48"/>
      <c r="G33" s="48" t="s">
        <v>201</v>
      </c>
      <c r="H33" s="48"/>
      <c r="I33" s="48"/>
      <c r="J33" s="49"/>
      <c r="K33" s="75" t="str">
        <f t="shared" si="2"/>
        <v>BOARDCODE varchar2(20) not null,</v>
      </c>
      <c r="M33" s="75" t="s">
        <v>296</v>
      </c>
    </row>
    <row r="34" spans="1:14" x14ac:dyDescent="0.4">
      <c r="A34" s="48">
        <v>2</v>
      </c>
      <c r="B34" s="49" t="s">
        <v>225</v>
      </c>
      <c r="C34" s="49" t="s">
        <v>226</v>
      </c>
      <c r="D34" s="49" t="s">
        <v>135</v>
      </c>
      <c r="E34" s="48">
        <v>20</v>
      </c>
      <c r="F34" s="48" t="s">
        <v>139</v>
      </c>
      <c r="G34" s="48"/>
      <c r="H34" s="67"/>
      <c r="I34" s="48"/>
      <c r="J34" s="49" t="s">
        <v>227</v>
      </c>
      <c r="K34" s="75" t="str">
        <f t="shared" si="2"/>
        <v>WRITER varchar2(20) not null,</v>
      </c>
      <c r="M34" s="75" t="s">
        <v>315</v>
      </c>
    </row>
    <row r="35" spans="1:14" x14ac:dyDescent="0.4">
      <c r="A35" s="66">
        <v>3</v>
      </c>
      <c r="B35" s="68" t="s">
        <v>367</v>
      </c>
      <c r="C35" s="68" t="s">
        <v>228</v>
      </c>
      <c r="D35" s="68" t="s">
        <v>135</v>
      </c>
      <c r="E35" s="66">
        <v>20</v>
      </c>
      <c r="F35" s="66" t="s">
        <v>139</v>
      </c>
      <c r="G35" s="66"/>
      <c r="H35" s="66" t="s">
        <v>201</v>
      </c>
      <c r="I35" s="66"/>
      <c r="J35" s="68" t="s">
        <v>206</v>
      </c>
      <c r="K35" s="75" t="str">
        <f t="shared" si="2"/>
        <v>TITLE varchar2(50) not null,</v>
      </c>
      <c r="M35" s="75" t="s">
        <v>379</v>
      </c>
      <c r="N35" s="75" t="str">
        <f>"constraint FK1 foreign key("&amp;B35&amp;") references "&amp;J35</f>
        <v>constraint FK1 foreign key(WRITER) references MEMBER_MUST(NICKNAME)</v>
      </c>
    </row>
    <row r="36" spans="1:14" x14ac:dyDescent="0.4">
      <c r="A36" s="48">
        <v>4</v>
      </c>
      <c r="B36" s="49" t="s">
        <v>229</v>
      </c>
      <c r="C36" s="49" t="s">
        <v>230</v>
      </c>
      <c r="D36" s="49" t="s">
        <v>135</v>
      </c>
      <c r="E36" s="48">
        <v>50</v>
      </c>
      <c r="F36" s="48" t="s">
        <v>139</v>
      </c>
      <c r="G36" s="48"/>
      <c r="H36" s="48"/>
      <c r="I36" s="48"/>
      <c r="J36" s="49"/>
      <c r="K36" s="75" t="str">
        <f t="shared" si="2"/>
        <v>CONTENT varchar2(5000) not null,</v>
      </c>
      <c r="M36" s="75" t="s">
        <v>316</v>
      </c>
    </row>
    <row r="37" spans="1:14" x14ac:dyDescent="0.4">
      <c r="A37" s="48">
        <v>5</v>
      </c>
      <c r="B37" s="49" t="s">
        <v>141</v>
      </c>
      <c r="C37" s="49" t="s">
        <v>140</v>
      </c>
      <c r="D37" s="49" t="s">
        <v>135</v>
      </c>
      <c r="E37" s="48">
        <v>5000</v>
      </c>
      <c r="F37" s="48" t="s">
        <v>139</v>
      </c>
      <c r="G37" s="48"/>
      <c r="H37" s="48"/>
      <c r="I37" s="48"/>
      <c r="J37" s="49"/>
      <c r="K37" s="75" t="str">
        <f t="shared" si="2"/>
        <v>REGDATE date default sysdate,</v>
      </c>
      <c r="M37" s="75" t="s">
        <v>317</v>
      </c>
    </row>
    <row r="38" spans="1:14" x14ac:dyDescent="0.4">
      <c r="A38" s="48">
        <v>6</v>
      </c>
      <c r="B38" s="49" t="s">
        <v>231</v>
      </c>
      <c r="C38" s="49" t="s">
        <v>232</v>
      </c>
      <c r="D38" s="49" t="s">
        <v>156</v>
      </c>
      <c r="E38" s="48"/>
      <c r="F38" s="48"/>
      <c r="G38" s="48"/>
      <c r="H38" s="48"/>
      <c r="I38" s="48" t="s">
        <v>157</v>
      </c>
      <c r="J38" s="49" t="s">
        <v>289</v>
      </c>
      <c r="K38" s="75" t="str">
        <f t="shared" si="2"/>
        <v>MODDATE date default sysdate,</v>
      </c>
      <c r="M38" s="75" t="s">
        <v>318</v>
      </c>
    </row>
    <row r="39" spans="1:14" x14ac:dyDescent="0.4">
      <c r="A39" s="48">
        <v>7</v>
      </c>
      <c r="B39" s="49" t="s">
        <v>233</v>
      </c>
      <c r="C39" s="49" t="s">
        <v>217</v>
      </c>
      <c r="D39" s="49" t="s">
        <v>156</v>
      </c>
      <c r="E39" s="48"/>
      <c r="F39" s="48"/>
      <c r="G39" s="48"/>
      <c r="H39" s="48"/>
      <c r="I39" s="48" t="s">
        <v>157</v>
      </c>
      <c r="J39" s="49" t="s">
        <v>290</v>
      </c>
      <c r="K39" s="75" t="str">
        <f t="shared" si="2"/>
        <v>HIT number default 0,</v>
      </c>
      <c r="M39" s="75" t="s">
        <v>319</v>
      </c>
    </row>
    <row r="40" spans="1:14" x14ac:dyDescent="0.4">
      <c r="A40" s="48">
        <v>8</v>
      </c>
      <c r="B40" s="49" t="s">
        <v>234</v>
      </c>
      <c r="C40" s="49" t="s">
        <v>235</v>
      </c>
      <c r="D40" s="49" t="s">
        <v>128</v>
      </c>
      <c r="E40" s="48"/>
      <c r="F40" s="48"/>
      <c r="G40" s="48"/>
      <c r="H40" s="48"/>
      <c r="I40" s="48">
        <v>0</v>
      </c>
      <c r="J40" s="49"/>
      <c r="K40" s="75" t="str">
        <f t="shared" si="2"/>
        <v>HEART number default 0,</v>
      </c>
      <c r="M40" s="75" t="s">
        <v>320</v>
      </c>
    </row>
    <row r="41" spans="1:14" x14ac:dyDescent="0.4">
      <c r="A41" s="48">
        <v>9</v>
      </c>
      <c r="B41" s="49" t="s">
        <v>236</v>
      </c>
      <c r="C41" s="49" t="s">
        <v>237</v>
      </c>
      <c r="D41" s="49" t="s">
        <v>128</v>
      </c>
      <c r="E41" s="48"/>
      <c r="F41" s="48"/>
      <c r="G41" s="48"/>
      <c r="H41" s="48"/>
      <c r="I41" s="48">
        <v>0</v>
      </c>
      <c r="J41" s="49"/>
      <c r="K41" s="75" t="s">
        <v>366</v>
      </c>
      <c r="M41" s="75" t="s">
        <v>321</v>
      </c>
    </row>
    <row r="42" spans="1:14" x14ac:dyDescent="0.4">
      <c r="A42" s="80"/>
      <c r="B42" s="81"/>
      <c r="C42" s="81"/>
      <c r="D42" s="81"/>
      <c r="E42" s="80"/>
      <c r="F42" s="80"/>
      <c r="G42" s="80"/>
      <c r="H42" s="80"/>
      <c r="I42" s="80"/>
      <c r="J42" s="80"/>
      <c r="K42" s="75" t="s">
        <v>357</v>
      </c>
      <c r="M42" s="75" t="s">
        <v>365</v>
      </c>
    </row>
    <row r="43" spans="1:14" x14ac:dyDescent="0.4">
      <c r="M43" s="75" t="s">
        <v>356</v>
      </c>
    </row>
    <row r="44" spans="1:14" x14ac:dyDescent="0.4">
      <c r="A44" s="147" t="s">
        <v>184</v>
      </c>
      <c r="B44" s="155"/>
      <c r="C44" s="156" t="s">
        <v>238</v>
      </c>
      <c r="D44" s="157"/>
      <c r="E44" s="93" t="s">
        <v>283</v>
      </c>
      <c r="F44" s="156" t="s">
        <v>405</v>
      </c>
      <c r="G44" s="158"/>
      <c r="H44" s="158"/>
      <c r="I44" s="158"/>
      <c r="J44" s="157"/>
      <c r="K44" s="75" t="str">
        <f>"create table "&amp;C44&amp;"("</f>
        <v>create table BOARD_REF(</v>
      </c>
    </row>
    <row r="45" spans="1:14" x14ac:dyDescent="0.4">
      <c r="A45" s="73" t="s">
        <v>185</v>
      </c>
      <c r="B45" s="94" t="s">
        <v>284</v>
      </c>
      <c r="C45" s="94" t="s">
        <v>193</v>
      </c>
      <c r="D45" s="94" t="s">
        <v>194</v>
      </c>
      <c r="E45" s="94" t="s">
        <v>195</v>
      </c>
      <c r="F45" s="94" t="s">
        <v>285</v>
      </c>
      <c r="G45" s="94" t="s">
        <v>196</v>
      </c>
      <c r="H45" s="94" t="s">
        <v>197</v>
      </c>
      <c r="I45" s="94" t="s">
        <v>198</v>
      </c>
      <c r="J45" s="94" t="s">
        <v>199</v>
      </c>
      <c r="K45" s="75" t="str">
        <f t="shared" ref="K45:K52" si="3">B46&amp;" "&amp;D46&amp;IF(D46="varchar2","("&amp;E46&amp;")","")&amp;IF(F46="",""," "&amp;F46)&amp;IF(G46="",""," primary key")&amp;IF(I46="",""," default "&amp;I46)&amp;","</f>
        <v>NUM number primary key,</v>
      </c>
      <c r="M45" s="75" t="s">
        <v>322</v>
      </c>
    </row>
    <row r="46" spans="1:14" x14ac:dyDescent="0.4">
      <c r="A46" s="90">
        <v>1</v>
      </c>
      <c r="B46" s="95" t="s">
        <v>131</v>
      </c>
      <c r="C46" s="95" t="s">
        <v>358</v>
      </c>
      <c r="D46" s="95" t="s">
        <v>128</v>
      </c>
      <c r="E46" s="96"/>
      <c r="F46" s="96"/>
      <c r="G46" s="96" t="s">
        <v>201</v>
      </c>
      <c r="H46" s="96"/>
      <c r="I46" s="96"/>
      <c r="J46" s="97"/>
      <c r="K46" s="75" t="str">
        <f t="shared" si="3"/>
        <v>BOARDNUM number not null,</v>
      </c>
      <c r="M46" s="75" t="s">
        <v>296</v>
      </c>
    </row>
    <row r="47" spans="1:14" x14ac:dyDescent="0.4">
      <c r="A47" s="91">
        <v>2</v>
      </c>
      <c r="B47" s="98" t="s">
        <v>177</v>
      </c>
      <c r="C47" s="98" t="s">
        <v>239</v>
      </c>
      <c r="D47" s="98" t="s">
        <v>128</v>
      </c>
      <c r="E47" s="99"/>
      <c r="F47" s="99" t="s">
        <v>139</v>
      </c>
      <c r="G47" s="99"/>
      <c r="H47" s="99" t="s">
        <v>201</v>
      </c>
      <c r="I47" s="99"/>
      <c r="J47" s="98" t="s">
        <v>359</v>
      </c>
      <c r="K47" s="75" t="str">
        <f t="shared" si="3"/>
        <v>WRITER varchar2(20) not null,</v>
      </c>
      <c r="M47" s="75" t="s">
        <v>323</v>
      </c>
      <c r="N47" s="75" t="str">
        <f t="shared" ref="N47:N48" si="4">"constraint FK1 foreign key("&amp;B47&amp;") references "&amp;J47</f>
        <v>constraint FK1 foreign key(BOARDNUM) references BOARD(NUM) 현재 조회중인 게시글의 번호</v>
      </c>
    </row>
    <row r="48" spans="1:14" x14ac:dyDescent="0.4">
      <c r="A48" s="92">
        <v>3</v>
      </c>
      <c r="B48" s="98" t="s">
        <v>367</v>
      </c>
      <c r="C48" s="98" t="s">
        <v>228</v>
      </c>
      <c r="D48" s="98" t="s">
        <v>135</v>
      </c>
      <c r="E48" s="99">
        <v>20</v>
      </c>
      <c r="F48" s="99" t="s">
        <v>139</v>
      </c>
      <c r="G48" s="99"/>
      <c r="H48" s="99" t="s">
        <v>201</v>
      </c>
      <c r="I48" s="99"/>
      <c r="J48" s="98" t="s">
        <v>206</v>
      </c>
      <c r="K48" s="75" t="str">
        <f t="shared" si="3"/>
        <v>CONTENT varchar2(1000) not null,</v>
      </c>
      <c r="M48" s="75" t="s">
        <v>379</v>
      </c>
      <c r="N48" s="75" t="str">
        <f t="shared" si="4"/>
        <v>constraint FK1 foreign key(WRITER) references MEMBER_MUST(NICKNAME)</v>
      </c>
    </row>
    <row r="49" spans="1:14" x14ac:dyDescent="0.4">
      <c r="A49" s="63">
        <v>4</v>
      </c>
      <c r="B49" s="97" t="s">
        <v>141</v>
      </c>
      <c r="C49" s="97" t="s">
        <v>140</v>
      </c>
      <c r="D49" s="97" t="s">
        <v>135</v>
      </c>
      <c r="E49" s="96">
        <v>1000</v>
      </c>
      <c r="F49" s="96" t="s">
        <v>139</v>
      </c>
      <c r="G49" s="96"/>
      <c r="H49" s="96"/>
      <c r="I49" s="96"/>
      <c r="J49" s="97"/>
      <c r="K49" s="75" t="str">
        <f t="shared" si="3"/>
        <v>REGDATE date default sysdate,</v>
      </c>
      <c r="M49" s="75" t="s">
        <v>324</v>
      </c>
    </row>
    <row r="50" spans="1:14" x14ac:dyDescent="0.4">
      <c r="A50" s="63">
        <v>5</v>
      </c>
      <c r="B50" s="97" t="s">
        <v>231</v>
      </c>
      <c r="C50" s="97" t="s">
        <v>232</v>
      </c>
      <c r="D50" s="97" t="s">
        <v>156</v>
      </c>
      <c r="E50" s="96"/>
      <c r="F50" s="96"/>
      <c r="G50" s="96"/>
      <c r="H50" s="96"/>
      <c r="I50" s="96" t="s">
        <v>157</v>
      </c>
      <c r="J50" s="97" t="s">
        <v>289</v>
      </c>
      <c r="K50" s="75" t="str">
        <f t="shared" si="3"/>
        <v>MODDATE date default sysdate,</v>
      </c>
      <c r="M50" s="75" t="s">
        <v>318</v>
      </c>
    </row>
    <row r="51" spans="1:14" x14ac:dyDescent="0.4">
      <c r="A51" s="63">
        <v>6</v>
      </c>
      <c r="B51" s="97" t="s">
        <v>233</v>
      </c>
      <c r="C51" s="97" t="s">
        <v>217</v>
      </c>
      <c r="D51" s="97" t="s">
        <v>156</v>
      </c>
      <c r="E51" s="96"/>
      <c r="F51" s="96"/>
      <c r="G51" s="96"/>
      <c r="H51" s="96"/>
      <c r="I51" s="96" t="s">
        <v>157</v>
      </c>
      <c r="J51" s="97" t="s">
        <v>290</v>
      </c>
      <c r="K51" s="75" t="str">
        <f t="shared" si="3"/>
        <v>DEPTH number default 0,</v>
      </c>
      <c r="M51" s="75" t="s">
        <v>319</v>
      </c>
    </row>
    <row r="52" spans="1:14" x14ac:dyDescent="0.4">
      <c r="A52" s="63">
        <v>7</v>
      </c>
      <c r="B52" s="97" t="s">
        <v>240</v>
      </c>
      <c r="C52" s="97" t="s">
        <v>241</v>
      </c>
      <c r="D52" s="97" t="s">
        <v>128</v>
      </c>
      <c r="E52" s="96"/>
      <c r="F52" s="96"/>
      <c r="G52" s="96"/>
      <c r="H52" s="96"/>
      <c r="I52" s="96">
        <v>0</v>
      </c>
      <c r="J52" s="97"/>
      <c r="K52" s="75" t="str">
        <f t="shared" si="3"/>
        <v>REFNUM number default 0,</v>
      </c>
      <c r="M52" s="75" t="s">
        <v>325</v>
      </c>
    </row>
    <row r="53" spans="1:14" ht="31.2" x14ac:dyDescent="0.4">
      <c r="A53" s="90">
        <v>8</v>
      </c>
      <c r="B53" s="97" t="s">
        <v>242</v>
      </c>
      <c r="C53" s="97" t="s">
        <v>243</v>
      </c>
      <c r="D53" s="97" t="s">
        <v>128</v>
      </c>
      <c r="E53" s="96"/>
      <c r="F53" s="96"/>
      <c r="G53" s="96"/>
      <c r="H53" s="96"/>
      <c r="I53" s="96">
        <v>0</v>
      </c>
      <c r="J53" s="97" t="s">
        <v>361</v>
      </c>
      <c r="K53" s="75" t="s">
        <v>371</v>
      </c>
      <c r="M53" s="75" t="s">
        <v>326</v>
      </c>
    </row>
    <row r="54" spans="1:14" x14ac:dyDescent="0.4">
      <c r="A54" s="80"/>
      <c r="B54" s="81"/>
      <c r="C54" s="81"/>
      <c r="D54" s="81"/>
      <c r="E54" s="80"/>
      <c r="F54" s="80"/>
      <c r="G54" s="80"/>
      <c r="H54" s="80"/>
      <c r="I54" s="80"/>
      <c r="J54" s="81"/>
      <c r="K54" s="75" t="s">
        <v>369</v>
      </c>
      <c r="M54" s="75" t="s">
        <v>370</v>
      </c>
    </row>
    <row r="55" spans="1:14" x14ac:dyDescent="0.4">
      <c r="A55" s="80"/>
      <c r="B55" s="81"/>
      <c r="C55" s="81"/>
      <c r="D55" s="81"/>
      <c r="E55" s="80"/>
      <c r="F55" s="80"/>
      <c r="G55" s="80"/>
      <c r="H55" s="80"/>
      <c r="I55" s="80"/>
      <c r="J55" s="81"/>
      <c r="K55" s="75" t="s">
        <v>357</v>
      </c>
      <c r="M55" s="75" t="s">
        <v>368</v>
      </c>
    </row>
    <row r="56" spans="1:14" x14ac:dyDescent="0.4">
      <c r="M56" s="75" t="s">
        <v>356</v>
      </c>
    </row>
    <row r="57" spans="1:14" x14ac:dyDescent="0.4">
      <c r="A57" s="147" t="s">
        <v>184</v>
      </c>
      <c r="B57" s="148"/>
      <c r="C57" s="149" t="s">
        <v>244</v>
      </c>
      <c r="D57" s="150"/>
      <c r="E57" s="62" t="s">
        <v>283</v>
      </c>
      <c r="F57" s="149" t="s">
        <v>405</v>
      </c>
      <c r="G57" s="151"/>
      <c r="H57" s="151"/>
      <c r="I57" s="151"/>
      <c r="J57" s="150"/>
      <c r="K57" s="75" t="str">
        <f>"create table "&amp;C57&amp;"("</f>
        <v>create table BOARD_IMAGE(</v>
      </c>
    </row>
    <row r="58" spans="1:14" x14ac:dyDescent="0.4">
      <c r="A58" s="62" t="s">
        <v>185</v>
      </c>
      <c r="B58" s="62" t="s">
        <v>284</v>
      </c>
      <c r="C58" s="62" t="s">
        <v>193</v>
      </c>
      <c r="D58" s="62" t="s">
        <v>194</v>
      </c>
      <c r="E58" s="62" t="s">
        <v>195</v>
      </c>
      <c r="F58" s="62" t="s">
        <v>285</v>
      </c>
      <c r="G58" s="62" t="s">
        <v>196</v>
      </c>
      <c r="H58" s="62" t="s">
        <v>197</v>
      </c>
      <c r="I58" s="62" t="s">
        <v>198</v>
      </c>
      <c r="J58" s="62" t="s">
        <v>199</v>
      </c>
      <c r="K58" s="75" t="str">
        <f t="shared" ref="K58:K62" si="5">B59&amp;" "&amp;D59&amp;IF(D59="varchar2","("&amp;E59&amp;")","")&amp;IF(F59="",""," "&amp;F59)&amp;IF(G59="",""," primary key")&amp;IF(I59="",""," default "&amp;I59)&amp;","</f>
        <v>NUM number primary key,</v>
      </c>
      <c r="M58" s="75" t="s">
        <v>327</v>
      </c>
    </row>
    <row r="59" spans="1:14" ht="31.2" x14ac:dyDescent="0.4">
      <c r="A59" s="57">
        <v>1</v>
      </c>
      <c r="B59" s="70" t="s">
        <v>131</v>
      </c>
      <c r="C59" s="69" t="s">
        <v>360</v>
      </c>
      <c r="D59" s="70" t="s">
        <v>128</v>
      </c>
      <c r="E59" s="57"/>
      <c r="F59" s="57"/>
      <c r="G59" s="57" t="s">
        <v>201</v>
      </c>
      <c r="H59" s="57"/>
      <c r="I59" s="57"/>
      <c r="J59" s="57"/>
      <c r="K59" s="75" t="str">
        <f t="shared" si="5"/>
        <v>BOARDNUM number not null,</v>
      </c>
      <c r="M59" s="75" t="s">
        <v>296</v>
      </c>
    </row>
    <row r="60" spans="1:14" x14ac:dyDescent="0.4">
      <c r="A60" s="57">
        <v>2</v>
      </c>
      <c r="B60" s="72" t="s">
        <v>177</v>
      </c>
      <c r="C60" s="72" t="s">
        <v>239</v>
      </c>
      <c r="D60" s="72" t="s">
        <v>128</v>
      </c>
      <c r="E60" s="71"/>
      <c r="F60" s="71" t="s">
        <v>139</v>
      </c>
      <c r="G60" s="71"/>
      <c r="H60" s="71" t="s">
        <v>201</v>
      </c>
      <c r="I60" s="71"/>
      <c r="J60" s="71" t="s">
        <v>359</v>
      </c>
      <c r="K60" s="75" t="str">
        <f t="shared" si="5"/>
        <v>ORIGINNAME varchar2(50) not null,</v>
      </c>
      <c r="M60" s="75" t="s">
        <v>323</v>
      </c>
      <c r="N60" s="75" t="str">
        <f>"constraint FK1 foreign key("&amp;B60&amp;") references "&amp;J60</f>
        <v>constraint FK1 foreign key(BOARDNUM) references BOARD(NUM) 현재 조회중인 게시글의 번호</v>
      </c>
    </row>
    <row r="61" spans="1:14" x14ac:dyDescent="0.4">
      <c r="A61" s="48">
        <v>3</v>
      </c>
      <c r="B61" s="49" t="s">
        <v>245</v>
      </c>
      <c r="C61" s="49" t="s">
        <v>246</v>
      </c>
      <c r="D61" s="49" t="s">
        <v>135</v>
      </c>
      <c r="E61" s="48">
        <v>50</v>
      </c>
      <c r="F61" s="48" t="s">
        <v>139</v>
      </c>
      <c r="G61" s="48"/>
      <c r="H61" s="48"/>
      <c r="I61" s="48"/>
      <c r="J61" s="48"/>
      <c r="K61" s="75" t="str">
        <f t="shared" si="5"/>
        <v>SAVENAME varchar2(100) not null,</v>
      </c>
      <c r="M61" s="75" t="s">
        <v>328</v>
      </c>
    </row>
    <row r="62" spans="1:14" x14ac:dyDescent="0.4">
      <c r="A62" s="48">
        <v>4</v>
      </c>
      <c r="B62" s="49" t="s">
        <v>149</v>
      </c>
      <c r="C62" s="49" t="s">
        <v>148</v>
      </c>
      <c r="D62" s="49" t="s">
        <v>135</v>
      </c>
      <c r="E62" s="48">
        <v>100</v>
      </c>
      <c r="F62" s="48" t="s">
        <v>139</v>
      </c>
      <c r="G62" s="48"/>
      <c r="H62" s="48"/>
      <c r="I62" s="48"/>
      <c r="J62" s="49" t="s">
        <v>291</v>
      </c>
      <c r="K62" s="75" t="str">
        <f t="shared" si="5"/>
        <v>FILETYPE varchar2(10) not null,</v>
      </c>
      <c r="M62" s="75" t="s">
        <v>329</v>
      </c>
    </row>
    <row r="63" spans="1:14" x14ac:dyDescent="0.4">
      <c r="A63" s="48">
        <v>5</v>
      </c>
      <c r="B63" s="49" t="s">
        <v>247</v>
      </c>
      <c r="C63" s="49" t="s">
        <v>248</v>
      </c>
      <c r="D63" s="49" t="s">
        <v>135</v>
      </c>
      <c r="E63" s="48">
        <v>10</v>
      </c>
      <c r="F63" s="48" t="s">
        <v>139</v>
      </c>
      <c r="G63" s="48"/>
      <c r="H63" s="48"/>
      <c r="I63" s="48"/>
      <c r="J63" s="48"/>
      <c r="K63" s="75" t="s">
        <v>373</v>
      </c>
      <c r="M63" s="75" t="s">
        <v>330</v>
      </c>
    </row>
    <row r="64" spans="1:14" x14ac:dyDescent="0.4">
      <c r="A64" s="80"/>
      <c r="B64" s="81"/>
      <c r="C64" s="81"/>
      <c r="D64" s="81"/>
      <c r="E64" s="80"/>
      <c r="F64" s="80"/>
      <c r="G64" s="80"/>
      <c r="H64" s="80"/>
      <c r="I64" s="80"/>
      <c r="J64" s="80"/>
      <c r="K64" s="75" t="s">
        <v>357</v>
      </c>
      <c r="M64" s="75" t="s">
        <v>372</v>
      </c>
    </row>
    <row r="65" spans="1:14" x14ac:dyDescent="0.4">
      <c r="M65" s="75" t="s">
        <v>356</v>
      </c>
    </row>
    <row r="66" spans="1:14" x14ac:dyDescent="0.4">
      <c r="A66" s="147" t="s">
        <v>184</v>
      </c>
      <c r="B66" s="148"/>
      <c r="C66" s="149" t="s">
        <v>249</v>
      </c>
      <c r="D66" s="150"/>
      <c r="E66" s="62" t="s">
        <v>283</v>
      </c>
      <c r="F66" s="149" t="s">
        <v>405</v>
      </c>
      <c r="G66" s="151"/>
      <c r="H66" s="151"/>
      <c r="I66" s="151"/>
      <c r="J66" s="150"/>
      <c r="K66" s="75" t="str">
        <f>"create table "&amp;C66&amp;"("</f>
        <v>create table BOARD_TERM(</v>
      </c>
    </row>
    <row r="67" spans="1:14" x14ac:dyDescent="0.4">
      <c r="A67" s="62" t="s">
        <v>185</v>
      </c>
      <c r="B67" s="62" t="s">
        <v>284</v>
      </c>
      <c r="C67" s="62" t="s">
        <v>193</v>
      </c>
      <c r="D67" s="62" t="s">
        <v>194</v>
      </c>
      <c r="E67" s="62" t="s">
        <v>195</v>
      </c>
      <c r="F67" s="62" t="s">
        <v>285</v>
      </c>
      <c r="G67" s="62" t="s">
        <v>196</v>
      </c>
      <c r="H67" s="62" t="s">
        <v>197</v>
      </c>
      <c r="I67" s="62" t="s">
        <v>198</v>
      </c>
      <c r="J67" s="62" t="s">
        <v>199</v>
      </c>
      <c r="K67" s="75" t="str">
        <f t="shared" ref="K67:K70" si="6">B68&amp;" "&amp;D68&amp;IF(D68="varchar2","("&amp;E68&amp;")","")&amp;IF(F68="",""," "&amp;F68)&amp;IF(G68="",""," primary key")&amp;IF(I68="",""," default "&amp;I68)&amp;","</f>
        <v>NUM number primary key,</v>
      </c>
      <c r="M67" s="75" t="s">
        <v>331</v>
      </c>
    </row>
    <row r="68" spans="1:14" x14ac:dyDescent="0.4">
      <c r="A68" s="48">
        <v>1</v>
      </c>
      <c r="B68" s="47" t="s">
        <v>131</v>
      </c>
      <c r="C68" s="47" t="s">
        <v>384</v>
      </c>
      <c r="D68" s="47" t="s">
        <v>128</v>
      </c>
      <c r="E68" s="48"/>
      <c r="F68" s="48"/>
      <c r="G68" s="48" t="s">
        <v>201</v>
      </c>
      <c r="H68" s="48"/>
      <c r="I68" s="48"/>
      <c r="J68" s="48"/>
      <c r="K68" s="75" t="str">
        <f t="shared" si="6"/>
        <v>BOARDNUM number not null,</v>
      </c>
      <c r="M68" s="75" t="s">
        <v>296</v>
      </c>
    </row>
    <row r="69" spans="1:14" x14ac:dyDescent="0.4">
      <c r="A69" s="57">
        <v>2</v>
      </c>
      <c r="B69" s="72" t="s">
        <v>177</v>
      </c>
      <c r="C69" s="72" t="s">
        <v>239</v>
      </c>
      <c r="D69" s="72" t="s">
        <v>128</v>
      </c>
      <c r="E69" s="71"/>
      <c r="F69" s="71" t="s">
        <v>139</v>
      </c>
      <c r="G69" s="71"/>
      <c r="H69" s="71" t="s">
        <v>201</v>
      </c>
      <c r="I69" s="71"/>
      <c r="J69" s="71" t="s">
        <v>359</v>
      </c>
      <c r="K69" s="75" t="str">
        <f t="shared" si="6"/>
        <v>STARTDATE date not null,</v>
      </c>
      <c r="M69" s="75" t="s">
        <v>323</v>
      </c>
      <c r="N69" s="75" t="str">
        <f>"constraint FK1 foreign key("&amp;B69&amp;") references "&amp;J69</f>
        <v>constraint FK1 foreign key(BOARDNUM) references BOARD(NUM) 현재 조회중인 게시글의 번호</v>
      </c>
    </row>
    <row r="70" spans="1:14" x14ac:dyDescent="0.4">
      <c r="A70" s="48">
        <v>3</v>
      </c>
      <c r="B70" s="49" t="s">
        <v>250</v>
      </c>
      <c r="C70" s="49" t="s">
        <v>251</v>
      </c>
      <c r="D70" s="49" t="s">
        <v>156</v>
      </c>
      <c r="E70" s="48"/>
      <c r="F70" s="48" t="s">
        <v>139</v>
      </c>
      <c r="G70" s="48"/>
      <c r="H70" s="48"/>
      <c r="I70" s="48"/>
      <c r="J70" s="48" t="s">
        <v>292</v>
      </c>
      <c r="K70" s="75" t="str">
        <f t="shared" si="6"/>
        <v>ENDDATE date not null,</v>
      </c>
      <c r="M70" s="75" t="s">
        <v>332</v>
      </c>
    </row>
    <row r="71" spans="1:14" x14ac:dyDescent="0.4">
      <c r="A71" s="48">
        <v>4</v>
      </c>
      <c r="B71" s="49" t="s">
        <v>252</v>
      </c>
      <c r="C71" s="49" t="s">
        <v>253</v>
      </c>
      <c r="D71" s="49" t="s">
        <v>156</v>
      </c>
      <c r="E71" s="48"/>
      <c r="F71" s="48" t="s">
        <v>139</v>
      </c>
      <c r="G71" s="48"/>
      <c r="H71" s="48"/>
      <c r="I71" s="48"/>
      <c r="J71" s="48" t="s">
        <v>292</v>
      </c>
      <c r="K71" s="75" t="s">
        <v>375</v>
      </c>
      <c r="M71" s="75" t="s">
        <v>333</v>
      </c>
    </row>
    <row r="72" spans="1:14" x14ac:dyDescent="0.4">
      <c r="A72" s="80"/>
      <c r="B72" s="81"/>
      <c r="C72" s="81"/>
      <c r="D72" s="81"/>
      <c r="E72" s="80"/>
      <c r="F72" s="80"/>
      <c r="G72" s="80"/>
      <c r="H72" s="80"/>
      <c r="I72" s="80"/>
      <c r="J72" s="80"/>
      <c r="K72" s="75" t="s">
        <v>357</v>
      </c>
      <c r="M72" s="75" t="s">
        <v>374</v>
      </c>
    </row>
    <row r="73" spans="1:14" x14ac:dyDescent="0.4">
      <c r="M73" s="75" t="s">
        <v>356</v>
      </c>
    </row>
    <row r="74" spans="1:14" x14ac:dyDescent="0.4">
      <c r="A74" s="154" t="s">
        <v>184</v>
      </c>
      <c r="B74" s="154"/>
      <c r="C74" s="153" t="s">
        <v>254</v>
      </c>
      <c r="D74" s="153"/>
      <c r="E74" s="94" t="s">
        <v>283</v>
      </c>
      <c r="F74" s="153" t="s">
        <v>405</v>
      </c>
      <c r="G74" s="153"/>
      <c r="H74" s="153"/>
      <c r="I74" s="153"/>
      <c r="J74" s="153"/>
      <c r="K74" s="75" t="str">
        <f>"create table "&amp;C74&amp;"("</f>
        <v>create table QUESTION(</v>
      </c>
    </row>
    <row r="75" spans="1:14" x14ac:dyDescent="0.4">
      <c r="A75" s="94" t="s">
        <v>185</v>
      </c>
      <c r="B75" s="94" t="s">
        <v>284</v>
      </c>
      <c r="C75" s="94" t="s">
        <v>193</v>
      </c>
      <c r="D75" s="94" t="s">
        <v>194</v>
      </c>
      <c r="E75" s="94" t="s">
        <v>195</v>
      </c>
      <c r="F75" s="94" t="s">
        <v>285</v>
      </c>
      <c r="G75" s="94" t="s">
        <v>196</v>
      </c>
      <c r="H75" s="94" t="s">
        <v>197</v>
      </c>
      <c r="I75" s="94" t="s">
        <v>198</v>
      </c>
      <c r="J75" s="94" t="s">
        <v>199</v>
      </c>
      <c r="K75" s="75" t="str">
        <f t="shared" ref="K75:K81" si="7">B76&amp;" "&amp;D76&amp;IF(D76="varchar2","("&amp;E76&amp;")","")&amp;IF(F76="",""," "&amp;F76)&amp;IF(G76="",""," primary key")&amp;IF(I76="",""," default "&amp;I76)&amp;","</f>
        <v>NUM number primary key,</v>
      </c>
      <c r="M75" s="75" t="s">
        <v>334</v>
      </c>
    </row>
    <row r="76" spans="1:14" x14ac:dyDescent="0.4">
      <c r="A76" s="96">
        <v>1</v>
      </c>
      <c r="B76" s="95" t="s">
        <v>131</v>
      </c>
      <c r="C76" s="95" t="s">
        <v>255</v>
      </c>
      <c r="D76" s="95" t="s">
        <v>128</v>
      </c>
      <c r="E76" s="96"/>
      <c r="F76" s="96"/>
      <c r="G76" s="96" t="s">
        <v>201</v>
      </c>
      <c r="H76" s="96"/>
      <c r="I76" s="96"/>
      <c r="J76" s="96"/>
      <c r="K76" s="75" t="str">
        <f t="shared" si="7"/>
        <v>ASKTYPE varchar2(20) not null,</v>
      </c>
      <c r="M76" s="75" t="s">
        <v>296</v>
      </c>
    </row>
    <row r="77" spans="1:14" x14ac:dyDescent="0.4">
      <c r="A77" s="96">
        <v>2</v>
      </c>
      <c r="B77" s="97" t="s">
        <v>256</v>
      </c>
      <c r="C77" s="97" t="s">
        <v>257</v>
      </c>
      <c r="D77" s="97" t="s">
        <v>135</v>
      </c>
      <c r="E77" s="96">
        <v>20</v>
      </c>
      <c r="F77" s="96" t="s">
        <v>139</v>
      </c>
      <c r="G77" s="96"/>
      <c r="H77" s="100"/>
      <c r="I77" s="96"/>
      <c r="J77" s="96"/>
      <c r="K77" s="75" t="str">
        <f t="shared" si="7"/>
        <v>NICKNAME varchar2(20) not null,</v>
      </c>
      <c r="M77" s="75" t="s">
        <v>335</v>
      </c>
    </row>
    <row r="78" spans="1:14" x14ac:dyDescent="0.4">
      <c r="A78" s="96">
        <v>3</v>
      </c>
      <c r="B78" s="101" t="s">
        <v>153</v>
      </c>
      <c r="C78" s="101" t="s">
        <v>258</v>
      </c>
      <c r="D78" s="101" t="s">
        <v>135</v>
      </c>
      <c r="E78" s="102">
        <v>20</v>
      </c>
      <c r="F78" s="102" t="s">
        <v>139</v>
      </c>
      <c r="G78" s="102"/>
      <c r="H78" s="102"/>
      <c r="I78" s="102"/>
      <c r="J78" s="102" t="s">
        <v>404</v>
      </c>
      <c r="K78" s="75" t="str">
        <f t="shared" si="7"/>
        <v>TITLE varchar2(50) not null,</v>
      </c>
      <c r="M78" s="75" t="s">
        <v>300</v>
      </c>
      <c r="N78" s="75" t="str">
        <f>"constraint FK1 foreign key("&amp;B78&amp;") references "&amp;J78</f>
        <v>constraint FK1 foreign key(NICKNAME) references 현재 로그인된 사용자</v>
      </c>
    </row>
    <row r="79" spans="1:14" x14ac:dyDescent="0.4">
      <c r="A79" s="96">
        <v>4</v>
      </c>
      <c r="B79" s="97" t="s">
        <v>229</v>
      </c>
      <c r="C79" s="97" t="s">
        <v>230</v>
      </c>
      <c r="D79" s="97" t="s">
        <v>135</v>
      </c>
      <c r="E79" s="96">
        <v>50</v>
      </c>
      <c r="F79" s="96" t="s">
        <v>139</v>
      </c>
      <c r="G79" s="96"/>
      <c r="H79" s="96"/>
      <c r="I79" s="96"/>
      <c r="J79" s="96"/>
      <c r="K79" s="75" t="str">
        <f t="shared" si="7"/>
        <v>CONTENT varchar2(5000) not null,</v>
      </c>
      <c r="M79" s="75" t="s">
        <v>316</v>
      </c>
    </row>
    <row r="80" spans="1:14" x14ac:dyDescent="0.4">
      <c r="A80" s="96">
        <v>5</v>
      </c>
      <c r="B80" s="97" t="s">
        <v>141</v>
      </c>
      <c r="C80" s="97" t="s">
        <v>140</v>
      </c>
      <c r="D80" s="97" t="s">
        <v>135</v>
      </c>
      <c r="E80" s="96">
        <v>5000</v>
      </c>
      <c r="F80" s="96" t="s">
        <v>139</v>
      </c>
      <c r="G80" s="96"/>
      <c r="H80" s="96"/>
      <c r="I80" s="96"/>
      <c r="J80" s="96"/>
      <c r="K80" s="75" t="str">
        <f t="shared" si="7"/>
        <v>ANSWER varchar2(5000),</v>
      </c>
      <c r="M80" s="75" t="s">
        <v>317</v>
      </c>
    </row>
    <row r="81" spans="1:14" ht="31.2" x14ac:dyDescent="0.4">
      <c r="A81" s="96">
        <v>6</v>
      </c>
      <c r="B81" s="97" t="s">
        <v>259</v>
      </c>
      <c r="C81" s="97" t="s">
        <v>260</v>
      </c>
      <c r="D81" s="97" t="s">
        <v>135</v>
      </c>
      <c r="E81" s="96">
        <v>5000</v>
      </c>
      <c r="F81" s="96"/>
      <c r="G81" s="96"/>
      <c r="H81" s="96"/>
      <c r="I81" s="96"/>
      <c r="J81" s="97" t="s">
        <v>362</v>
      </c>
      <c r="K81" s="75" t="str">
        <f t="shared" si="7"/>
        <v>ASKDATE date default sysdate,</v>
      </c>
      <c r="M81" s="75" t="s">
        <v>380</v>
      </c>
    </row>
    <row r="82" spans="1:14" x14ac:dyDescent="0.4">
      <c r="A82" s="96">
        <v>7</v>
      </c>
      <c r="B82" s="97" t="s">
        <v>261</v>
      </c>
      <c r="C82" s="97" t="s">
        <v>262</v>
      </c>
      <c r="D82" s="97" t="s">
        <v>156</v>
      </c>
      <c r="E82" s="96"/>
      <c r="F82" s="96"/>
      <c r="G82" s="96"/>
      <c r="H82" s="96"/>
      <c r="I82" s="96" t="s">
        <v>157</v>
      </c>
      <c r="J82" s="97" t="s">
        <v>263</v>
      </c>
      <c r="K82" s="75" t="str">
        <f>B83&amp;" "&amp;D83&amp;IF(D83="varchar2","("&amp;E83&amp;")","")&amp;IF(F83="",""," "&amp;F83)&amp;IF(G83="",""," primary key")&amp;IF(I83="",""," default "&amp;I83)</f>
        <v>ANSWERDATE date</v>
      </c>
      <c r="M82" s="75" t="s">
        <v>336</v>
      </c>
    </row>
    <row r="83" spans="1:14" x14ac:dyDescent="0.4">
      <c r="A83" s="96">
        <v>8</v>
      </c>
      <c r="B83" s="97" t="s">
        <v>264</v>
      </c>
      <c r="C83" s="97" t="s">
        <v>265</v>
      </c>
      <c r="D83" s="97" t="s">
        <v>156</v>
      </c>
      <c r="E83" s="96"/>
      <c r="F83" s="96"/>
      <c r="G83" s="96"/>
      <c r="H83" s="96"/>
      <c r="I83" s="96"/>
      <c r="J83" s="97" t="s">
        <v>266</v>
      </c>
      <c r="K83" s="75" t="s">
        <v>357</v>
      </c>
      <c r="M83" s="75" t="s">
        <v>381</v>
      </c>
    </row>
    <row r="84" spans="1:14" x14ac:dyDescent="0.4">
      <c r="M84" s="75" t="s">
        <v>356</v>
      </c>
    </row>
    <row r="85" spans="1:14" x14ac:dyDescent="0.4">
      <c r="A85" s="154" t="s">
        <v>184</v>
      </c>
      <c r="B85" s="154"/>
      <c r="C85" s="153" t="s">
        <v>138</v>
      </c>
      <c r="D85" s="153"/>
      <c r="E85" s="94" t="s">
        <v>283</v>
      </c>
      <c r="F85" s="153" t="s">
        <v>405</v>
      </c>
      <c r="G85" s="153"/>
      <c r="H85" s="153"/>
      <c r="I85" s="153"/>
      <c r="J85" s="153"/>
      <c r="K85" s="75" t="str">
        <f>"create table "&amp;C85&amp;"("</f>
        <v>create table GOODS(</v>
      </c>
    </row>
    <row r="86" spans="1:14" x14ac:dyDescent="0.4">
      <c r="A86" s="94" t="s">
        <v>185</v>
      </c>
      <c r="B86" s="94" t="s">
        <v>284</v>
      </c>
      <c r="C86" s="94" t="s">
        <v>193</v>
      </c>
      <c r="D86" s="94" t="s">
        <v>194</v>
      </c>
      <c r="E86" s="94" t="s">
        <v>195</v>
      </c>
      <c r="F86" s="94" t="s">
        <v>285</v>
      </c>
      <c r="G86" s="94" t="s">
        <v>196</v>
      </c>
      <c r="H86" s="94" t="s">
        <v>197</v>
      </c>
      <c r="I86" s="94" t="s">
        <v>198</v>
      </c>
      <c r="J86" s="94" t="s">
        <v>199</v>
      </c>
      <c r="K86" s="75" t="str">
        <f t="shared" ref="K86:K88" si="8">B87&amp;" "&amp;D87&amp;IF(D87="varchar2","("&amp;E87&amp;")","")&amp;IF(F87="",""," "&amp;F87)&amp;IF(G87="",""," primary key")&amp;IF(I87="",""," default "&amp;I87)&amp;","</f>
        <v>GOODSCODE varchar2(100) primary key,</v>
      </c>
      <c r="M86" s="75" t="s">
        <v>337</v>
      </c>
    </row>
    <row r="87" spans="1:14" x14ac:dyDescent="0.4">
      <c r="A87" s="103">
        <v>1</v>
      </c>
      <c r="B87" s="95" t="s">
        <v>134</v>
      </c>
      <c r="C87" s="95" t="s">
        <v>133</v>
      </c>
      <c r="D87" s="95" t="s">
        <v>135</v>
      </c>
      <c r="E87" s="103">
        <v>100</v>
      </c>
      <c r="F87" s="103"/>
      <c r="G87" s="103" t="s">
        <v>201</v>
      </c>
      <c r="H87" s="104"/>
      <c r="I87" s="103"/>
      <c r="J87" s="103"/>
      <c r="K87" s="75" t="str">
        <f t="shared" si="8"/>
        <v>GOODS varchar2(100) not null,</v>
      </c>
      <c r="M87" s="75" t="s">
        <v>338</v>
      </c>
    </row>
    <row r="88" spans="1:14" x14ac:dyDescent="0.4">
      <c r="A88" s="96">
        <v>2</v>
      </c>
      <c r="B88" s="97" t="s">
        <v>138</v>
      </c>
      <c r="C88" s="97" t="s">
        <v>137</v>
      </c>
      <c r="D88" s="97" t="s">
        <v>135</v>
      </c>
      <c r="E88" s="96">
        <v>100</v>
      </c>
      <c r="F88" s="96" t="s">
        <v>139</v>
      </c>
      <c r="G88" s="96"/>
      <c r="H88" s="96"/>
      <c r="I88" s="96"/>
      <c r="J88" s="96"/>
      <c r="K88" s="75" t="str">
        <f t="shared" si="8"/>
        <v>CONTENT varchar2(100) not null,</v>
      </c>
      <c r="M88" s="75" t="s">
        <v>339</v>
      </c>
    </row>
    <row r="89" spans="1:14" x14ac:dyDescent="0.4">
      <c r="A89" s="96">
        <v>3</v>
      </c>
      <c r="B89" s="97" t="s">
        <v>141</v>
      </c>
      <c r="C89" s="97" t="s">
        <v>140</v>
      </c>
      <c r="D89" s="97" t="s">
        <v>135</v>
      </c>
      <c r="E89" s="96">
        <v>100</v>
      </c>
      <c r="F89" s="96" t="s">
        <v>139</v>
      </c>
      <c r="G89" s="96"/>
      <c r="H89" s="96"/>
      <c r="I89" s="96"/>
      <c r="J89" s="96"/>
      <c r="K89" s="75" t="str">
        <f>B90&amp;" "&amp;D90&amp;IF(D90="varchar2","("&amp;E90&amp;")","")&amp;IF(F90="",""," "&amp;F90)&amp;IF(G90="",""," primary key")&amp;IF(I90="",""," default "&amp;I90)</f>
        <v>PRICE number default 0</v>
      </c>
      <c r="M89" s="75" t="s">
        <v>340</v>
      </c>
    </row>
    <row r="90" spans="1:14" x14ac:dyDescent="0.4">
      <c r="A90" s="96">
        <v>4</v>
      </c>
      <c r="B90" s="97" t="s">
        <v>143</v>
      </c>
      <c r="C90" s="97" t="s">
        <v>142</v>
      </c>
      <c r="D90" s="97" t="s">
        <v>128</v>
      </c>
      <c r="E90" s="96"/>
      <c r="F90" s="96"/>
      <c r="G90" s="96"/>
      <c r="H90" s="96"/>
      <c r="I90" s="96">
        <v>0</v>
      </c>
      <c r="J90" s="96"/>
      <c r="K90" s="75" t="s">
        <v>357</v>
      </c>
      <c r="M90" s="75" t="s">
        <v>382</v>
      </c>
    </row>
    <row r="91" spans="1:14" x14ac:dyDescent="0.4">
      <c r="M91" s="75" t="s">
        <v>356</v>
      </c>
    </row>
    <row r="92" spans="1:14" x14ac:dyDescent="0.4">
      <c r="A92" s="147" t="s">
        <v>184</v>
      </c>
      <c r="B92" s="148"/>
      <c r="C92" s="149" t="s">
        <v>267</v>
      </c>
      <c r="D92" s="150"/>
      <c r="E92" s="62" t="s">
        <v>283</v>
      </c>
      <c r="F92" s="149" t="s">
        <v>405</v>
      </c>
      <c r="G92" s="151"/>
      <c r="H92" s="151"/>
      <c r="I92" s="151"/>
      <c r="J92" s="150"/>
      <c r="K92" s="75" t="str">
        <f>"create table "&amp;C92&amp;"("</f>
        <v>create table GOODS_IMAGE(</v>
      </c>
    </row>
    <row r="93" spans="1:14" x14ac:dyDescent="0.4">
      <c r="A93" s="62" t="s">
        <v>185</v>
      </c>
      <c r="B93" s="62" t="s">
        <v>284</v>
      </c>
      <c r="C93" s="62" t="s">
        <v>193</v>
      </c>
      <c r="D93" s="62" t="s">
        <v>194</v>
      </c>
      <c r="E93" s="62" t="s">
        <v>195</v>
      </c>
      <c r="F93" s="62" t="s">
        <v>285</v>
      </c>
      <c r="G93" s="62" t="s">
        <v>196</v>
      </c>
      <c r="H93" s="62" t="s">
        <v>197</v>
      </c>
      <c r="I93" s="62" t="s">
        <v>198</v>
      </c>
      <c r="J93" s="62" t="s">
        <v>199</v>
      </c>
      <c r="K93" s="75" t="str">
        <f t="shared" ref="K93:K95" si="9">B94&amp;" "&amp;D94&amp;IF(D94="varchar2","("&amp;E94&amp;")","")&amp;IF(F94="",""," "&amp;F94)&amp;IF(G94="",""," primary key")&amp;IF(I94="",""," default "&amp;I94)&amp;","</f>
        <v>NUM number primary key,</v>
      </c>
      <c r="M93" s="75" t="s">
        <v>341</v>
      </c>
    </row>
    <row r="94" spans="1:14" x14ac:dyDescent="0.4">
      <c r="A94" s="57">
        <v>1</v>
      </c>
      <c r="B94" s="70" t="s">
        <v>131</v>
      </c>
      <c r="C94" s="69" t="s">
        <v>363</v>
      </c>
      <c r="D94" s="70" t="s">
        <v>128</v>
      </c>
      <c r="E94" s="57"/>
      <c r="F94" s="57"/>
      <c r="G94" s="57" t="s">
        <v>201</v>
      </c>
      <c r="H94" s="57"/>
      <c r="I94" s="57"/>
      <c r="J94" s="57"/>
      <c r="K94" s="75" t="str">
        <f t="shared" si="9"/>
        <v>GOODSCODE varchar2(100) not null,</v>
      </c>
      <c r="M94" s="75" t="s">
        <v>296</v>
      </c>
    </row>
    <row r="95" spans="1:14" x14ac:dyDescent="0.4">
      <c r="A95" s="66">
        <v>2</v>
      </c>
      <c r="B95" s="68" t="s">
        <v>134</v>
      </c>
      <c r="C95" s="68" t="s">
        <v>133</v>
      </c>
      <c r="D95" s="68" t="s">
        <v>135</v>
      </c>
      <c r="E95" s="66">
        <v>100</v>
      </c>
      <c r="F95" s="66" t="s">
        <v>139</v>
      </c>
      <c r="G95" s="66"/>
      <c r="H95" s="66" t="s">
        <v>201</v>
      </c>
      <c r="I95" s="66"/>
      <c r="J95" s="66" t="s">
        <v>268</v>
      </c>
      <c r="K95" s="75" t="str">
        <f t="shared" si="9"/>
        <v>SAVENAME varchar2(100) not null,</v>
      </c>
      <c r="M95" s="75" t="s">
        <v>342</v>
      </c>
      <c r="N95" s="75" t="str">
        <f>"constraint FK1 foreign key("&amp;B95&amp;") references "&amp;J95</f>
        <v>constraint FK1 foreign key(GOODSCODE) references GOODS(GOODSCODE)</v>
      </c>
    </row>
    <row r="96" spans="1:14" x14ac:dyDescent="0.4">
      <c r="A96" s="48">
        <v>3</v>
      </c>
      <c r="B96" s="49" t="s">
        <v>149</v>
      </c>
      <c r="C96" s="49" t="s">
        <v>148</v>
      </c>
      <c r="D96" s="49" t="s">
        <v>135</v>
      </c>
      <c r="E96" s="48">
        <v>100</v>
      </c>
      <c r="F96" s="48" t="s">
        <v>139</v>
      </c>
      <c r="G96" s="48"/>
      <c r="H96" s="48"/>
      <c r="I96" s="48"/>
      <c r="J96" s="48"/>
      <c r="K96" s="75" t="s">
        <v>377</v>
      </c>
      <c r="M96" s="75" t="s">
        <v>329</v>
      </c>
    </row>
    <row r="97" spans="1:14" x14ac:dyDescent="0.4">
      <c r="A97" s="80"/>
      <c r="B97" s="81"/>
      <c r="C97" s="81"/>
      <c r="D97" s="81"/>
      <c r="E97" s="80"/>
      <c r="F97" s="80"/>
      <c r="G97" s="80"/>
      <c r="H97" s="80"/>
      <c r="I97" s="80"/>
      <c r="J97" s="80"/>
      <c r="K97" s="75" t="s">
        <v>357</v>
      </c>
      <c r="M97" s="75" t="s">
        <v>376</v>
      </c>
    </row>
    <row r="98" spans="1:14" x14ac:dyDescent="0.4">
      <c r="M98" s="75" t="s">
        <v>356</v>
      </c>
    </row>
    <row r="99" spans="1:14" x14ac:dyDescent="0.4">
      <c r="A99" s="152" t="s">
        <v>184</v>
      </c>
      <c r="B99" s="152"/>
      <c r="C99" s="153" t="s">
        <v>390</v>
      </c>
      <c r="D99" s="153"/>
      <c r="E99" s="105" t="s">
        <v>283</v>
      </c>
      <c r="F99" s="153" t="s">
        <v>405</v>
      </c>
      <c r="G99" s="153"/>
      <c r="H99" s="153"/>
      <c r="I99" s="153"/>
      <c r="J99" s="153"/>
      <c r="K99" s="75" t="str">
        <f>"create table "&amp;C99&amp;"("</f>
        <v>create table ORDER(</v>
      </c>
    </row>
    <row r="100" spans="1:14" x14ac:dyDescent="0.4">
      <c r="A100" s="105" t="s">
        <v>185</v>
      </c>
      <c r="B100" s="105" t="s">
        <v>284</v>
      </c>
      <c r="C100" s="105" t="s">
        <v>193</v>
      </c>
      <c r="D100" s="105" t="s">
        <v>194</v>
      </c>
      <c r="E100" s="105" t="s">
        <v>195</v>
      </c>
      <c r="F100" s="105" t="s">
        <v>285</v>
      </c>
      <c r="G100" s="105" t="s">
        <v>196</v>
      </c>
      <c r="H100" s="105" t="s">
        <v>197</v>
      </c>
      <c r="I100" s="105" t="s">
        <v>198</v>
      </c>
      <c r="J100" s="105" t="s">
        <v>199</v>
      </c>
      <c r="K100" s="75" t="str">
        <f t="shared" ref="K100:K105" si="10">B101&amp;" "&amp;D101&amp;IF(D101="varchar2","("&amp;E101&amp;")","")&amp;IF(F101="",""," "&amp;F101)&amp;IF(G101="",""," primary key")&amp;IF(I101="",""," default "&amp;I101)&amp;","</f>
        <v>NUM number primary key,</v>
      </c>
      <c r="M100" s="75" t="s">
        <v>341</v>
      </c>
    </row>
    <row r="101" spans="1:14" x14ac:dyDescent="0.4">
      <c r="A101" s="96">
        <v>1</v>
      </c>
      <c r="B101" s="95" t="s">
        <v>131</v>
      </c>
      <c r="C101" s="95" t="s">
        <v>391</v>
      </c>
      <c r="D101" s="95" t="s">
        <v>128</v>
      </c>
      <c r="E101" s="96"/>
      <c r="F101" s="96"/>
      <c r="G101" s="96" t="s">
        <v>201</v>
      </c>
      <c r="H101" s="96"/>
      <c r="I101" s="96"/>
      <c r="J101" s="96"/>
      <c r="K101" s="75" t="str">
        <f t="shared" si="10"/>
        <v>GOODSCODE varchar2(100) not null,</v>
      </c>
      <c r="M101" s="75" t="s">
        <v>296</v>
      </c>
    </row>
    <row r="102" spans="1:14" x14ac:dyDescent="0.4">
      <c r="A102" s="99">
        <v>2</v>
      </c>
      <c r="B102" s="98" t="s">
        <v>134</v>
      </c>
      <c r="C102" s="98" t="s">
        <v>133</v>
      </c>
      <c r="D102" s="98" t="s">
        <v>135</v>
      </c>
      <c r="E102" s="99">
        <v>100</v>
      </c>
      <c r="F102" s="99" t="s">
        <v>139</v>
      </c>
      <c r="G102" s="99"/>
      <c r="H102" s="99" t="s">
        <v>201</v>
      </c>
      <c r="I102" s="99"/>
      <c r="J102" s="99" t="s">
        <v>268</v>
      </c>
      <c r="K102" s="75" t="str">
        <f t="shared" si="10"/>
        <v>NICKNAME varchar2(20) not null,</v>
      </c>
      <c r="M102" s="75" t="s">
        <v>342</v>
      </c>
      <c r="N102" s="75" t="str">
        <f>"constraint FK1 foreign key("&amp;B102&amp;") references "&amp;J102</f>
        <v>constraint FK1 foreign key(GOODSCODE) references GOODS(GOODSCODE)</v>
      </c>
    </row>
    <row r="103" spans="1:14" x14ac:dyDescent="0.4">
      <c r="A103" s="99">
        <v>3</v>
      </c>
      <c r="B103" s="98" t="s">
        <v>54</v>
      </c>
      <c r="C103" s="98" t="s">
        <v>393</v>
      </c>
      <c r="D103" s="98" t="s">
        <v>135</v>
      </c>
      <c r="E103" s="99">
        <v>20</v>
      </c>
      <c r="F103" s="99" t="s">
        <v>139</v>
      </c>
      <c r="G103" s="99"/>
      <c r="H103" s="99" t="s">
        <v>201</v>
      </c>
      <c r="I103" s="99"/>
      <c r="J103" s="99" t="s">
        <v>206</v>
      </c>
      <c r="K103" s="75" t="str">
        <f t="shared" si="10"/>
        <v>SALES number not null,</v>
      </c>
      <c r="M103" s="75" t="s">
        <v>329</v>
      </c>
      <c r="N103" s="75" t="str">
        <f>"constraint FK1 foreign key("&amp;B103&amp;") references "&amp;J103</f>
        <v>constraint FK1 foreign key(NICKNAME) references MEMBER_MUST(NICKNAME)</v>
      </c>
    </row>
    <row r="104" spans="1:14" x14ac:dyDescent="0.4">
      <c r="A104" s="96">
        <f>A103+1</f>
        <v>4</v>
      </c>
      <c r="B104" s="97" t="s">
        <v>396</v>
      </c>
      <c r="C104" s="74" t="s">
        <v>394</v>
      </c>
      <c r="D104" s="74" t="s">
        <v>2</v>
      </c>
      <c r="E104" s="74"/>
      <c r="F104" s="76" t="s">
        <v>3</v>
      </c>
      <c r="G104" s="74"/>
      <c r="H104" s="74"/>
      <c r="I104" s="74"/>
      <c r="J104" s="74"/>
      <c r="K104" s="75" t="str">
        <f t="shared" si="10"/>
        <v>ORDERDATE date default sysdate,</v>
      </c>
    </row>
    <row r="105" spans="1:14" x14ac:dyDescent="0.4">
      <c r="A105" s="96">
        <f t="shared" ref="A105:A106" si="11">A104+1</f>
        <v>5</v>
      </c>
      <c r="B105" s="97" t="s">
        <v>397</v>
      </c>
      <c r="C105" s="97" t="s">
        <v>395</v>
      </c>
      <c r="D105" s="97" t="s">
        <v>26</v>
      </c>
      <c r="E105" s="96"/>
      <c r="F105" s="76"/>
      <c r="G105" s="96"/>
      <c r="H105" s="96"/>
      <c r="I105" s="96" t="s">
        <v>27</v>
      </c>
      <c r="J105" s="96"/>
      <c r="K105" s="75" t="str">
        <f t="shared" si="10"/>
        <v>PHONENUM varchar2(30) not null,</v>
      </c>
    </row>
    <row r="106" spans="1:14" x14ac:dyDescent="0.4">
      <c r="A106" s="96">
        <f t="shared" si="11"/>
        <v>6</v>
      </c>
      <c r="B106" s="101" t="s">
        <v>398</v>
      </c>
      <c r="C106" s="101" t="s">
        <v>392</v>
      </c>
      <c r="D106" s="101" t="s">
        <v>135</v>
      </c>
      <c r="E106" s="102">
        <v>30</v>
      </c>
      <c r="F106" s="89" t="s">
        <v>3</v>
      </c>
      <c r="G106" s="102"/>
      <c r="H106" s="102"/>
      <c r="I106" s="102"/>
      <c r="J106" s="102" t="s">
        <v>399</v>
      </c>
      <c r="K106" s="75" t="s">
        <v>401</v>
      </c>
    </row>
    <row r="107" spans="1:14" x14ac:dyDescent="0.4">
      <c r="A107" s="80"/>
      <c r="B107" s="81"/>
      <c r="C107" s="81"/>
      <c r="D107" s="81"/>
      <c r="E107" s="80"/>
      <c r="F107" s="82"/>
      <c r="G107" s="80"/>
      <c r="H107" s="80"/>
      <c r="I107" s="80"/>
      <c r="J107" s="83"/>
      <c r="K107" s="75" t="s">
        <v>400</v>
      </c>
    </row>
    <row r="108" spans="1:14" x14ac:dyDescent="0.4">
      <c r="A108" s="80"/>
      <c r="B108" s="81"/>
      <c r="C108" s="81"/>
      <c r="D108" s="81"/>
      <c r="E108" s="80"/>
      <c r="F108" s="80"/>
      <c r="G108" s="80"/>
      <c r="H108" s="80"/>
      <c r="I108" s="80"/>
      <c r="J108" s="80"/>
      <c r="K108" s="75" t="s">
        <v>357</v>
      </c>
    </row>
    <row r="109" spans="1:14" x14ac:dyDescent="0.4">
      <c r="M109" s="75" t="s">
        <v>356</v>
      </c>
    </row>
    <row r="110" spans="1:14" x14ac:dyDescent="0.4">
      <c r="A110" s="147" t="s">
        <v>184</v>
      </c>
      <c r="B110" s="148"/>
      <c r="C110" s="149" t="s">
        <v>191</v>
      </c>
      <c r="D110" s="150"/>
      <c r="E110" s="62" t="s">
        <v>283</v>
      </c>
      <c r="F110" s="149" t="s">
        <v>405</v>
      </c>
      <c r="G110" s="151"/>
      <c r="H110" s="151"/>
      <c r="I110" s="151"/>
      <c r="J110" s="150"/>
      <c r="K110" s="75" t="str">
        <f>"create table "&amp;C110&amp;"("</f>
        <v>create table POINT(</v>
      </c>
    </row>
    <row r="111" spans="1:14" x14ac:dyDescent="0.4">
      <c r="A111" s="62" t="s">
        <v>185</v>
      </c>
      <c r="B111" s="62" t="s">
        <v>284</v>
      </c>
      <c r="C111" s="62" t="s">
        <v>193</v>
      </c>
      <c r="D111" s="62" t="s">
        <v>194</v>
      </c>
      <c r="E111" s="62" t="s">
        <v>195</v>
      </c>
      <c r="F111" s="62" t="s">
        <v>285</v>
      </c>
      <c r="G111" s="62" t="s">
        <v>196</v>
      </c>
      <c r="H111" s="62" t="s">
        <v>197</v>
      </c>
      <c r="I111" s="62" t="s">
        <v>198</v>
      </c>
      <c r="J111" s="62" t="s">
        <v>199</v>
      </c>
      <c r="K111" s="75" t="str">
        <f t="shared" ref="K111:K114" si="12">B112&amp;" "&amp;D112&amp;IF(D112="varchar2","("&amp;E112&amp;")","")&amp;IF(F112="",""," "&amp;F112)&amp;IF(G112="",""," primary key")&amp;IF(I112="",""," default "&amp;I112)&amp;","</f>
        <v>NUM number primary key,</v>
      </c>
      <c r="M111" s="75" t="s">
        <v>343</v>
      </c>
    </row>
    <row r="112" spans="1:14" x14ac:dyDescent="0.4">
      <c r="A112" s="48">
        <v>1</v>
      </c>
      <c r="B112" s="47" t="s">
        <v>131</v>
      </c>
      <c r="C112" s="47" t="s">
        <v>269</v>
      </c>
      <c r="D112" s="47" t="s">
        <v>128</v>
      </c>
      <c r="E112" s="48"/>
      <c r="F112" s="48"/>
      <c r="G112" s="48" t="s">
        <v>201</v>
      </c>
      <c r="H112" s="48"/>
      <c r="I112" s="48"/>
      <c r="J112" s="48"/>
      <c r="K112" s="75" t="str">
        <f t="shared" si="12"/>
        <v>NICKNAME varchar2(20) not null,</v>
      </c>
      <c r="M112" s="75" t="s">
        <v>296</v>
      </c>
    </row>
    <row r="113" spans="1:14" x14ac:dyDescent="0.4">
      <c r="A113" s="48">
        <v>2</v>
      </c>
      <c r="B113" s="84" t="s">
        <v>153</v>
      </c>
      <c r="C113" s="84" t="s">
        <v>152</v>
      </c>
      <c r="D113" s="84" t="s">
        <v>135</v>
      </c>
      <c r="E113" s="85">
        <v>20</v>
      </c>
      <c r="F113" s="85" t="s">
        <v>139</v>
      </c>
      <c r="G113" s="85"/>
      <c r="H113" s="86"/>
      <c r="I113" s="85"/>
      <c r="J113" s="85" t="s">
        <v>404</v>
      </c>
      <c r="K113" s="75" t="str">
        <f t="shared" si="12"/>
        <v>CHANGEDATE date default sysdate,</v>
      </c>
      <c r="M113" s="75" t="s">
        <v>300</v>
      </c>
      <c r="N113" s="75" t="str">
        <f>"constraint FK1 foreign key("&amp;B113&amp;") references "&amp;J113</f>
        <v>constraint FK1 foreign key(NICKNAME) references 현재 로그인된 사용자</v>
      </c>
    </row>
    <row r="114" spans="1:14" x14ac:dyDescent="0.4">
      <c r="A114" s="48">
        <v>3</v>
      </c>
      <c r="B114" s="49" t="s">
        <v>270</v>
      </c>
      <c r="C114" s="49" t="s">
        <v>154</v>
      </c>
      <c r="D114" s="49" t="s">
        <v>156</v>
      </c>
      <c r="E114" s="48"/>
      <c r="F114" s="48"/>
      <c r="G114" s="48"/>
      <c r="H114" s="48"/>
      <c r="I114" s="48" t="s">
        <v>157</v>
      </c>
      <c r="J114" s="48"/>
      <c r="K114" s="75" t="str">
        <f t="shared" si="12"/>
        <v>CHANGEPOINT number not null,</v>
      </c>
      <c r="M114" s="75" t="s">
        <v>344</v>
      </c>
    </row>
    <row r="115" spans="1:14" x14ac:dyDescent="0.4">
      <c r="A115" s="48">
        <v>4</v>
      </c>
      <c r="B115" s="49" t="s">
        <v>271</v>
      </c>
      <c r="C115" s="49" t="s">
        <v>158</v>
      </c>
      <c r="D115" s="49" t="s">
        <v>128</v>
      </c>
      <c r="E115" s="48"/>
      <c r="F115" s="48" t="s">
        <v>139</v>
      </c>
      <c r="G115" s="48"/>
      <c r="H115" s="48"/>
      <c r="I115" s="48"/>
      <c r="J115" s="49" t="s">
        <v>160</v>
      </c>
      <c r="K115" s="75" t="str">
        <f>B116&amp;" "&amp;D116&amp;IF(D116="varchar2","("&amp;E116&amp;")","")&amp;IF(F116="",""," "&amp;F116)&amp;IF(G116="",""," primary key")&amp;IF(I116="",""," default "&amp;I116)</f>
        <v>CHANGEWHY varchar2(20) not null</v>
      </c>
      <c r="M115" s="75" t="s">
        <v>345</v>
      </c>
    </row>
    <row r="116" spans="1:14" x14ac:dyDescent="0.4">
      <c r="A116" s="48">
        <v>5</v>
      </c>
      <c r="B116" s="49" t="s">
        <v>272</v>
      </c>
      <c r="C116" s="49" t="s">
        <v>161</v>
      </c>
      <c r="D116" s="49" t="s">
        <v>135</v>
      </c>
      <c r="E116" s="48">
        <v>20</v>
      </c>
      <c r="F116" s="48" t="s">
        <v>139</v>
      </c>
      <c r="G116" s="48"/>
      <c r="H116" s="48"/>
      <c r="I116" s="48"/>
      <c r="J116" s="48"/>
      <c r="K116" s="75" t="s">
        <v>357</v>
      </c>
      <c r="M116" s="75" t="s">
        <v>346</v>
      </c>
    </row>
    <row r="117" spans="1:14" x14ac:dyDescent="0.4">
      <c r="M117" s="75" t="s">
        <v>356</v>
      </c>
    </row>
    <row r="118" spans="1:14" x14ac:dyDescent="0.4">
      <c r="A118" s="147" t="s">
        <v>184</v>
      </c>
      <c r="B118" s="148"/>
      <c r="C118" s="149" t="s">
        <v>273</v>
      </c>
      <c r="D118" s="150"/>
      <c r="E118" s="62" t="s">
        <v>283</v>
      </c>
      <c r="F118" s="149" t="s">
        <v>405</v>
      </c>
      <c r="G118" s="151"/>
      <c r="H118" s="151"/>
      <c r="I118" s="151"/>
      <c r="J118" s="150"/>
      <c r="K118" s="75" t="str">
        <f>"create table "&amp;C118&amp;"("</f>
        <v>create table ASSATALK(</v>
      </c>
    </row>
    <row r="119" spans="1:14" x14ac:dyDescent="0.4">
      <c r="A119" s="62" t="s">
        <v>185</v>
      </c>
      <c r="B119" s="62" t="s">
        <v>284</v>
      </c>
      <c r="C119" s="62" t="s">
        <v>193</v>
      </c>
      <c r="D119" s="62" t="s">
        <v>194</v>
      </c>
      <c r="E119" s="62" t="s">
        <v>195</v>
      </c>
      <c r="F119" s="62" t="s">
        <v>285</v>
      </c>
      <c r="G119" s="62" t="s">
        <v>196</v>
      </c>
      <c r="H119" s="62" t="s">
        <v>197</v>
      </c>
      <c r="I119" s="62" t="s">
        <v>198</v>
      </c>
      <c r="J119" s="62" t="s">
        <v>199</v>
      </c>
      <c r="K119" s="75" t="str">
        <f t="shared" ref="K119:K122" si="13">B120&amp;" "&amp;D120&amp;IF(D120="varchar2","("&amp;E120&amp;")","")&amp;IF(F120="",""," "&amp;F120)&amp;IF(G120="",""," primary key")&amp;IF(I120="",""," default "&amp;I120)&amp;","</f>
        <v>NUM number primary key,</v>
      </c>
      <c r="M119" s="75" t="s">
        <v>347</v>
      </c>
    </row>
    <row r="120" spans="1:14" x14ac:dyDescent="0.4">
      <c r="A120" s="48">
        <v>1</v>
      </c>
      <c r="B120" s="47" t="s">
        <v>131</v>
      </c>
      <c r="C120" s="47" t="s">
        <v>274</v>
      </c>
      <c r="D120" s="47" t="s">
        <v>128</v>
      </c>
      <c r="E120" s="48"/>
      <c r="F120" s="48"/>
      <c r="G120" s="48" t="s">
        <v>201</v>
      </c>
      <c r="H120" s="48"/>
      <c r="I120" s="48"/>
      <c r="J120" s="48"/>
      <c r="K120" s="75" t="str">
        <f t="shared" si="13"/>
        <v>SPEAKER varchar2(20) not null,</v>
      </c>
      <c r="M120" s="75" t="s">
        <v>296</v>
      </c>
    </row>
    <row r="121" spans="1:14" x14ac:dyDescent="0.4">
      <c r="A121" s="48">
        <v>2</v>
      </c>
      <c r="B121" s="49" t="s">
        <v>168</v>
      </c>
      <c r="C121" s="49" t="s">
        <v>167</v>
      </c>
      <c r="D121" s="49" t="s">
        <v>135</v>
      </c>
      <c r="E121" s="48">
        <v>20</v>
      </c>
      <c r="F121" s="48" t="s">
        <v>139</v>
      </c>
      <c r="G121" s="48"/>
      <c r="H121" s="67"/>
      <c r="I121" s="48"/>
      <c r="J121" s="48" t="s">
        <v>293</v>
      </c>
      <c r="K121" s="75" t="str">
        <f t="shared" si="13"/>
        <v>LISTENER varchar2(20) not null,</v>
      </c>
      <c r="M121" s="75" t="s">
        <v>348</v>
      </c>
    </row>
    <row r="122" spans="1:14" x14ac:dyDescent="0.4">
      <c r="A122" s="48">
        <v>3</v>
      </c>
      <c r="B122" s="49" t="s">
        <v>170</v>
      </c>
      <c r="C122" s="49" t="s">
        <v>169</v>
      </c>
      <c r="D122" s="49" t="s">
        <v>135</v>
      </c>
      <c r="E122" s="48">
        <v>20</v>
      </c>
      <c r="F122" s="48" t="s">
        <v>139</v>
      </c>
      <c r="G122" s="48"/>
      <c r="H122" s="48"/>
      <c r="I122" s="48"/>
      <c r="J122" s="48" t="s">
        <v>293</v>
      </c>
      <c r="K122" s="75" t="str">
        <f t="shared" si="13"/>
        <v>CONTENT varchar2(200) not null,</v>
      </c>
      <c r="M122" s="75" t="s">
        <v>349</v>
      </c>
    </row>
    <row r="123" spans="1:14" x14ac:dyDescent="0.4">
      <c r="A123" s="48">
        <v>4</v>
      </c>
      <c r="B123" s="49" t="s">
        <v>141</v>
      </c>
      <c r="C123" s="49" t="s">
        <v>140</v>
      </c>
      <c r="D123" s="49" t="s">
        <v>135</v>
      </c>
      <c r="E123" s="48">
        <v>200</v>
      </c>
      <c r="F123" s="48" t="s">
        <v>139</v>
      </c>
      <c r="G123" s="48"/>
      <c r="H123" s="48"/>
      <c r="I123" s="48"/>
      <c r="J123" s="48"/>
      <c r="K123" s="75" t="str">
        <f>B124&amp;" "&amp;D124&amp;IF(D124="varchar2","("&amp;E124&amp;")","")&amp;IF(F124="",""," "&amp;F124)&amp;IF(G124="",""," primary key")&amp;IF(I124="",""," default "&amp;I124)</f>
        <v>SENDTIME timestamp default systimestamp</v>
      </c>
      <c r="M123" s="75" t="s">
        <v>350</v>
      </c>
    </row>
    <row r="124" spans="1:14" x14ac:dyDescent="0.4">
      <c r="A124" s="48">
        <v>5</v>
      </c>
      <c r="B124" s="49" t="s">
        <v>172</v>
      </c>
      <c r="C124" s="49" t="s">
        <v>275</v>
      </c>
      <c r="D124" s="49" t="s">
        <v>173</v>
      </c>
      <c r="E124" s="48"/>
      <c r="F124" s="48"/>
      <c r="G124" s="48"/>
      <c r="H124" s="48"/>
      <c r="I124" s="48" t="s">
        <v>174</v>
      </c>
      <c r="J124" s="48"/>
      <c r="K124" s="75" t="s">
        <v>357</v>
      </c>
      <c r="M124" s="75" t="s">
        <v>383</v>
      </c>
    </row>
    <row r="125" spans="1:14" x14ac:dyDescent="0.4">
      <c r="M125" s="75" t="s">
        <v>356</v>
      </c>
    </row>
    <row r="126" spans="1:14" x14ac:dyDescent="0.4">
      <c r="A126" s="147" t="s">
        <v>184</v>
      </c>
      <c r="B126" s="148"/>
      <c r="C126" s="149" t="s">
        <v>294</v>
      </c>
      <c r="D126" s="150"/>
      <c r="E126" s="62" t="s">
        <v>283</v>
      </c>
      <c r="F126" s="149" t="s">
        <v>405</v>
      </c>
      <c r="G126" s="151"/>
      <c r="H126" s="151"/>
      <c r="I126" s="151"/>
      <c r="J126" s="150"/>
      <c r="K126" s="75" t="str">
        <f>"create table "&amp;C126&amp;"("</f>
        <v>create table WARNING(</v>
      </c>
    </row>
    <row r="127" spans="1:14" x14ac:dyDescent="0.4">
      <c r="A127" s="62" t="s">
        <v>185</v>
      </c>
      <c r="B127" s="62" t="s">
        <v>284</v>
      </c>
      <c r="C127" s="62" t="s">
        <v>193</v>
      </c>
      <c r="D127" s="62" t="s">
        <v>194</v>
      </c>
      <c r="E127" s="62" t="s">
        <v>195</v>
      </c>
      <c r="F127" s="62" t="s">
        <v>285</v>
      </c>
      <c r="G127" s="62" t="s">
        <v>196</v>
      </c>
      <c r="H127" s="62" t="s">
        <v>197</v>
      </c>
      <c r="I127" s="62" t="s">
        <v>198</v>
      </c>
      <c r="J127" s="62" t="s">
        <v>199</v>
      </c>
      <c r="K127" s="75" t="str">
        <f>B128&amp;" "&amp;D128&amp;IF(D128="varchar2","("&amp;E128&amp;")","")&amp;IF(F128="",""," "&amp;F128)&amp;IF(G128="",""," primary key")&amp;IF(I128="",""," default "&amp;I128)&amp;","</f>
        <v>NUM number primary key,</v>
      </c>
      <c r="M127" s="75" t="s">
        <v>351</v>
      </c>
    </row>
    <row r="128" spans="1:14" x14ac:dyDescent="0.4">
      <c r="A128" s="48">
        <v>1</v>
      </c>
      <c r="B128" s="47" t="s">
        <v>131</v>
      </c>
      <c r="C128" s="47" t="s">
        <v>385</v>
      </c>
      <c r="D128" s="47" t="s">
        <v>128</v>
      </c>
      <c r="E128" s="48"/>
      <c r="F128" s="48"/>
      <c r="G128" s="48" t="s">
        <v>201</v>
      </c>
      <c r="H128" s="48"/>
      <c r="I128" s="48"/>
      <c r="J128" s="48"/>
      <c r="K128" s="75" t="str">
        <f>B129&amp;" "&amp;D129&amp;IF(D129="varchar2","("&amp;E129&amp;")","")&amp;IF(F129="",""," "&amp;F129)&amp;IF(G129="",""," primary key")&amp;IF(I129="",""," default "&amp;I129)&amp;","</f>
        <v>NICKNAME varchar2(20) not null,</v>
      </c>
      <c r="M128" s="75" t="s">
        <v>296</v>
      </c>
    </row>
    <row r="129" spans="1:14" x14ac:dyDescent="0.4">
      <c r="A129" s="48">
        <v>2</v>
      </c>
      <c r="B129" s="84" t="s">
        <v>153</v>
      </c>
      <c r="C129" s="84" t="s">
        <v>152</v>
      </c>
      <c r="D129" s="84" t="s">
        <v>135</v>
      </c>
      <c r="E129" s="85">
        <v>20</v>
      </c>
      <c r="F129" s="85" t="s">
        <v>139</v>
      </c>
      <c r="G129" s="85"/>
      <c r="H129" s="85"/>
      <c r="I129" s="85"/>
      <c r="J129" s="87" t="s">
        <v>403</v>
      </c>
      <c r="K129" s="75" t="str">
        <f>B130&amp;" "&amp;D130&amp;IF(D130="varchar2","("&amp;E130&amp;")","")&amp;IF(F130="",""," "&amp;F130)&amp;IF(G130="",""," primary key")&amp;IF(I130="",""," default "&amp;I130)&amp;","</f>
        <v>BOARDNUM number not null,</v>
      </c>
      <c r="M129" s="75" t="s">
        <v>300</v>
      </c>
      <c r="N129" s="75" t="str">
        <f t="shared" ref="N129:N130" si="14">"constraint FK1 foreign key("&amp;B129&amp;") references "&amp;J129</f>
        <v>constraint FK1 foreign key(NICKNAME) references 신고한 게시글 작성자</v>
      </c>
    </row>
    <row r="130" spans="1:14" x14ac:dyDescent="0.4">
      <c r="A130" s="57">
        <v>3</v>
      </c>
      <c r="B130" s="88" t="s">
        <v>177</v>
      </c>
      <c r="C130" s="88" t="s">
        <v>176</v>
      </c>
      <c r="D130" s="88" t="s">
        <v>128</v>
      </c>
      <c r="E130" s="87"/>
      <c r="F130" s="87" t="s">
        <v>139</v>
      </c>
      <c r="G130" s="87"/>
      <c r="H130" s="87"/>
      <c r="I130" s="87"/>
      <c r="J130" s="87" t="s">
        <v>402</v>
      </c>
      <c r="K130" s="75" t="str">
        <f>B131&amp;" "&amp;D131&amp;IF(D131="varchar2","("&amp;E131&amp;")","")&amp;IF(F131="",""," "&amp;F131)&amp;IF(G131="",""," primary key")&amp;IF(I131="",""," default "&amp;I131)&amp;","</f>
        <v>WARNTYPE varchar2(30),</v>
      </c>
      <c r="M130" s="75" t="s">
        <v>323</v>
      </c>
      <c r="N130" s="75" t="str">
        <f t="shared" si="14"/>
        <v>constraint FK1 foreign key(BOARDNUM) references 신고버튼 누른 게시글번호</v>
      </c>
    </row>
    <row r="131" spans="1:14" x14ac:dyDescent="0.4">
      <c r="A131" s="48">
        <v>4</v>
      </c>
      <c r="B131" s="49" t="s">
        <v>179</v>
      </c>
      <c r="C131" s="49" t="s">
        <v>178</v>
      </c>
      <c r="D131" s="49" t="s">
        <v>135</v>
      </c>
      <c r="E131" s="48">
        <v>30</v>
      </c>
      <c r="F131" s="48"/>
      <c r="G131" s="48"/>
      <c r="H131" s="48"/>
      <c r="I131" s="48"/>
      <c r="J131" s="48"/>
      <c r="K131" s="75" t="str">
        <f>B132&amp;" "&amp;D132&amp;IF(D132="varchar2","("&amp;E132&amp;")","")&amp;IF(F132="",""," "&amp;F132)&amp;IF(G132="",""," primary key")&amp;IF(I132="",""," default "&amp;I132)&amp;","</f>
        <v>WARNWHY varchar2(300),</v>
      </c>
      <c r="M131" s="75" t="s">
        <v>352</v>
      </c>
    </row>
    <row r="132" spans="1:14" x14ac:dyDescent="0.4">
      <c r="A132" s="48">
        <v>5</v>
      </c>
      <c r="B132" s="49" t="s">
        <v>181</v>
      </c>
      <c r="C132" s="49" t="s">
        <v>180</v>
      </c>
      <c r="D132" s="49" t="s">
        <v>135</v>
      </c>
      <c r="E132" s="48">
        <v>300</v>
      </c>
      <c r="F132" s="48"/>
      <c r="G132" s="48"/>
      <c r="H132" s="48"/>
      <c r="I132" s="48"/>
      <c r="J132" s="48"/>
      <c r="K132" s="75" t="str">
        <f>B133&amp;" "&amp;D133&amp;IF(D133="varchar2","("&amp;E133&amp;")","")&amp;IF(F133="",""," "&amp;F133)&amp;IF(G133="",""," primary key")&amp;IF(I133="",""," default "&amp;I133)</f>
        <v>WARNTIME date default sysdate</v>
      </c>
      <c r="M132" s="75" t="s">
        <v>353</v>
      </c>
    </row>
    <row r="133" spans="1:14" x14ac:dyDescent="0.4">
      <c r="A133" s="48">
        <v>6</v>
      </c>
      <c r="B133" s="49" t="s">
        <v>183</v>
      </c>
      <c r="C133" s="49" t="s">
        <v>182</v>
      </c>
      <c r="D133" s="49" t="s">
        <v>156</v>
      </c>
      <c r="E133" s="48"/>
      <c r="F133" s="48"/>
      <c r="G133" s="48"/>
      <c r="H133" s="48"/>
      <c r="I133" s="48" t="s">
        <v>157</v>
      </c>
      <c r="J133" s="48"/>
      <c r="K133" s="75" t="s">
        <v>357</v>
      </c>
      <c r="M133" s="75" t="s">
        <v>354</v>
      </c>
    </row>
    <row r="134" spans="1:14" x14ac:dyDescent="0.4">
      <c r="M134" s="75" t="s">
        <v>356</v>
      </c>
    </row>
  </sheetData>
  <mergeCells count="45">
    <mergeCell ref="A126:B126"/>
    <mergeCell ref="C126:D126"/>
    <mergeCell ref="F126:J126"/>
    <mergeCell ref="A110:B110"/>
    <mergeCell ref="C110:D110"/>
    <mergeCell ref="F110:J110"/>
    <mergeCell ref="A74:B74"/>
    <mergeCell ref="C74:D74"/>
    <mergeCell ref="F74:J74"/>
    <mergeCell ref="A118:B118"/>
    <mergeCell ref="C118:D118"/>
    <mergeCell ref="F118:J118"/>
    <mergeCell ref="C85:D85"/>
    <mergeCell ref="F85:J85"/>
    <mergeCell ref="A92:B92"/>
    <mergeCell ref="C92:D92"/>
    <mergeCell ref="F92:J92"/>
    <mergeCell ref="A99:B99"/>
    <mergeCell ref="C99:D99"/>
    <mergeCell ref="F99:J99"/>
    <mergeCell ref="A85:B85"/>
    <mergeCell ref="A1:B1"/>
    <mergeCell ref="C1:J1"/>
    <mergeCell ref="A18:B18"/>
    <mergeCell ref="C18:D18"/>
    <mergeCell ref="F18:J18"/>
    <mergeCell ref="A4:B4"/>
    <mergeCell ref="C4:D4"/>
    <mergeCell ref="F4:J4"/>
    <mergeCell ref="A2:B2"/>
    <mergeCell ref="F2:G2"/>
    <mergeCell ref="C2:E2"/>
    <mergeCell ref="H2:J2"/>
    <mergeCell ref="A31:B31"/>
    <mergeCell ref="C31:D31"/>
    <mergeCell ref="F31:J31"/>
    <mergeCell ref="A44:B44"/>
    <mergeCell ref="C44:D44"/>
    <mergeCell ref="F44:J44"/>
    <mergeCell ref="A57:B57"/>
    <mergeCell ref="C57:D57"/>
    <mergeCell ref="F57:J57"/>
    <mergeCell ref="A66:B66"/>
    <mergeCell ref="C66:D66"/>
    <mergeCell ref="F66:J6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A69"/>
  <sheetViews>
    <sheetView workbookViewId="0"/>
  </sheetViews>
  <sheetFormatPr defaultRowHeight="17.399999999999999" x14ac:dyDescent="0.4"/>
  <cols>
    <col min="1" max="1" width="31.3984375" bestFit="1" customWidth="1"/>
    <col min="2" max="2" width="34.19921875" bestFit="1" customWidth="1"/>
    <col min="3" max="3" width="30.09765625" bestFit="1" customWidth="1"/>
    <col min="4" max="4" width="30.19921875" bestFit="1" customWidth="1"/>
  </cols>
  <sheetData>
    <row r="1" spans="1:1" x14ac:dyDescent="0.4">
      <c r="A1" t="s">
        <v>407</v>
      </c>
    </row>
    <row r="2" spans="1:1" x14ac:dyDescent="0.4">
      <c r="A2" t="s">
        <v>386</v>
      </c>
    </row>
    <row r="3" spans="1:1" x14ac:dyDescent="0.4">
      <c r="A3" t="s">
        <v>387</v>
      </c>
    </row>
    <row r="4" spans="1:1" x14ac:dyDescent="0.4">
      <c r="A4" t="s">
        <v>388</v>
      </c>
    </row>
    <row r="5" spans="1:1" x14ac:dyDescent="0.4">
      <c r="A5" t="s">
        <v>389</v>
      </c>
    </row>
    <row r="6" spans="1:1" x14ac:dyDescent="0.4">
      <c r="A6" t="s">
        <v>406</v>
      </c>
    </row>
    <row r="8" spans="1:1" x14ac:dyDescent="0.4">
      <c r="A8" t="s">
        <v>408</v>
      </c>
    </row>
    <row r="9" spans="1:1" x14ac:dyDescent="0.4">
      <c r="A9" t="s">
        <v>386</v>
      </c>
    </row>
    <row r="10" spans="1:1" x14ac:dyDescent="0.4">
      <c r="A10" t="s">
        <v>387</v>
      </c>
    </row>
    <row r="11" spans="1:1" x14ac:dyDescent="0.4">
      <c r="A11" t="s">
        <v>388</v>
      </c>
    </row>
    <row r="12" spans="1:1" x14ac:dyDescent="0.4">
      <c r="A12" t="s">
        <v>389</v>
      </c>
    </row>
    <row r="13" spans="1:1" x14ac:dyDescent="0.4">
      <c r="A13" t="s">
        <v>406</v>
      </c>
    </row>
    <row r="15" spans="1:1" x14ac:dyDescent="0.4">
      <c r="A15" t="s">
        <v>409</v>
      </c>
    </row>
    <row r="16" spans="1:1" x14ac:dyDescent="0.4">
      <c r="A16" t="s">
        <v>386</v>
      </c>
    </row>
    <row r="17" spans="1:1" x14ac:dyDescent="0.4">
      <c r="A17" t="s">
        <v>387</v>
      </c>
    </row>
    <row r="18" spans="1:1" x14ac:dyDescent="0.4">
      <c r="A18" t="s">
        <v>388</v>
      </c>
    </row>
    <row r="19" spans="1:1" x14ac:dyDescent="0.4">
      <c r="A19" t="s">
        <v>389</v>
      </c>
    </row>
    <row r="20" spans="1:1" x14ac:dyDescent="0.4">
      <c r="A20" t="s">
        <v>406</v>
      </c>
    </row>
    <row r="22" spans="1:1" x14ac:dyDescent="0.4">
      <c r="A22" t="s">
        <v>410</v>
      </c>
    </row>
    <row r="23" spans="1:1" x14ac:dyDescent="0.4">
      <c r="A23" t="s">
        <v>386</v>
      </c>
    </row>
    <row r="24" spans="1:1" x14ac:dyDescent="0.4">
      <c r="A24" t="s">
        <v>387</v>
      </c>
    </row>
    <row r="25" spans="1:1" x14ac:dyDescent="0.4">
      <c r="A25" t="s">
        <v>388</v>
      </c>
    </row>
    <row r="26" spans="1:1" x14ac:dyDescent="0.4">
      <c r="A26" t="s">
        <v>389</v>
      </c>
    </row>
    <row r="27" spans="1:1" x14ac:dyDescent="0.4">
      <c r="A27" t="s">
        <v>406</v>
      </c>
    </row>
    <row r="29" spans="1:1" x14ac:dyDescent="0.4">
      <c r="A29" t="s">
        <v>411</v>
      </c>
    </row>
    <row r="30" spans="1:1" x14ac:dyDescent="0.4">
      <c r="A30" t="s">
        <v>386</v>
      </c>
    </row>
    <row r="31" spans="1:1" x14ac:dyDescent="0.4">
      <c r="A31" t="s">
        <v>387</v>
      </c>
    </row>
    <row r="32" spans="1:1" x14ac:dyDescent="0.4">
      <c r="A32" t="s">
        <v>388</v>
      </c>
    </row>
    <row r="33" spans="1:1" x14ac:dyDescent="0.4">
      <c r="A33" t="s">
        <v>389</v>
      </c>
    </row>
    <row r="34" spans="1:1" x14ac:dyDescent="0.4">
      <c r="A34" t="s">
        <v>406</v>
      </c>
    </row>
    <row r="36" spans="1:1" x14ac:dyDescent="0.4">
      <c r="A36" t="s">
        <v>412</v>
      </c>
    </row>
    <row r="37" spans="1:1" x14ac:dyDescent="0.4">
      <c r="A37" t="s">
        <v>386</v>
      </c>
    </row>
    <row r="38" spans="1:1" x14ac:dyDescent="0.4">
      <c r="A38" t="s">
        <v>387</v>
      </c>
    </row>
    <row r="39" spans="1:1" x14ac:dyDescent="0.4">
      <c r="A39" t="s">
        <v>388</v>
      </c>
    </row>
    <row r="40" spans="1:1" x14ac:dyDescent="0.4">
      <c r="A40" t="s">
        <v>389</v>
      </c>
    </row>
    <row r="41" spans="1:1" x14ac:dyDescent="0.4">
      <c r="A41" t="s">
        <v>406</v>
      </c>
    </row>
    <row r="43" spans="1:1" x14ac:dyDescent="0.4">
      <c r="A43" t="s">
        <v>419</v>
      </c>
    </row>
    <row r="44" spans="1:1" x14ac:dyDescent="0.4">
      <c r="A44" t="s">
        <v>386</v>
      </c>
    </row>
    <row r="45" spans="1:1" x14ac:dyDescent="0.4">
      <c r="A45" t="s">
        <v>387</v>
      </c>
    </row>
    <row r="46" spans="1:1" x14ac:dyDescent="0.4">
      <c r="A46" t="s">
        <v>388</v>
      </c>
    </row>
    <row r="47" spans="1:1" x14ac:dyDescent="0.4">
      <c r="A47" t="s">
        <v>389</v>
      </c>
    </row>
    <row r="48" spans="1:1" x14ac:dyDescent="0.4">
      <c r="A48" t="s">
        <v>406</v>
      </c>
    </row>
    <row r="50" spans="1:1" x14ac:dyDescent="0.4">
      <c r="A50" t="s">
        <v>413</v>
      </c>
    </row>
    <row r="51" spans="1:1" x14ac:dyDescent="0.4">
      <c r="A51" t="s">
        <v>386</v>
      </c>
    </row>
    <row r="52" spans="1:1" x14ac:dyDescent="0.4">
      <c r="A52" t="s">
        <v>387</v>
      </c>
    </row>
    <row r="53" spans="1:1" x14ac:dyDescent="0.4">
      <c r="A53" t="s">
        <v>388</v>
      </c>
    </row>
    <row r="54" spans="1:1" x14ac:dyDescent="0.4">
      <c r="A54" t="s">
        <v>389</v>
      </c>
    </row>
    <row r="55" spans="1:1" x14ac:dyDescent="0.4">
      <c r="A55" t="s">
        <v>406</v>
      </c>
    </row>
    <row r="57" spans="1:1" x14ac:dyDescent="0.4">
      <c r="A57" t="s">
        <v>414</v>
      </c>
    </row>
    <row r="58" spans="1:1" x14ac:dyDescent="0.4">
      <c r="A58" t="s">
        <v>386</v>
      </c>
    </row>
    <row r="59" spans="1:1" x14ac:dyDescent="0.4">
      <c r="A59" t="s">
        <v>387</v>
      </c>
    </row>
    <row r="60" spans="1:1" x14ac:dyDescent="0.4">
      <c r="A60" t="s">
        <v>388</v>
      </c>
    </row>
    <row r="61" spans="1:1" x14ac:dyDescent="0.4">
      <c r="A61" t="s">
        <v>389</v>
      </c>
    </row>
    <row r="62" spans="1:1" x14ac:dyDescent="0.4">
      <c r="A62" t="s">
        <v>406</v>
      </c>
    </row>
    <row r="64" spans="1:1" x14ac:dyDescent="0.4">
      <c r="A64" t="s">
        <v>415</v>
      </c>
    </row>
    <row r="65" spans="1:1" x14ac:dyDescent="0.4">
      <c r="A65" t="s">
        <v>386</v>
      </c>
    </row>
    <row r="66" spans="1:1" x14ac:dyDescent="0.4">
      <c r="A66" t="s">
        <v>387</v>
      </c>
    </row>
    <row r="67" spans="1:1" x14ac:dyDescent="0.4">
      <c r="A67" t="s">
        <v>388</v>
      </c>
    </row>
    <row r="68" spans="1:1" x14ac:dyDescent="0.4">
      <c r="A68" t="s">
        <v>389</v>
      </c>
    </row>
    <row r="69" spans="1:1" x14ac:dyDescent="0.4">
      <c r="A69" t="s">
        <v>406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 (2)</vt:lpstr>
      <vt:lpstr>테이블 정의서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2021-09-16T06:41:06Z</dcterms:created>
  <dcterms:modified xsi:type="dcterms:W3CDTF">2021-10-06T14:26:42Z</dcterms:modified>
</cp:coreProperties>
</file>