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398e164c8e65ef83/Portfolio/Recount - Change in Vote Count Over Time/"/>
    </mc:Choice>
  </mc:AlternateContent>
  <bookViews>
    <workbookView xWindow="0" yWindow="0" windowWidth="10050" windowHeight="7560"/>
  </bookViews>
  <sheets>
    <sheet name="Numbers On Given Date" sheetId="4" r:id="rId1"/>
    <sheet name="Final Numbers" sheetId="2" r:id="rId2"/>
    <sheet name="Change Log" sheetId="3" r:id="rId3"/>
    <sheet name="Initial Numbers (As of 11-8)" sheetId="1" r:id="rId4"/>
  </sheets>
  <definedNames>
    <definedName name="_xlnm._FilterDatabase" localSheetId="0" hidden="1">'Numbers On Given Date'!$C$4:$F$73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3" i="4" l="1"/>
  <c r="F72" i="4"/>
  <c r="F71" i="4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" i="3"/>
  <c r="E4" i="4"/>
  <c r="Q273" i="3"/>
  <c r="P273" i="3"/>
  <c r="O273" i="3"/>
  <c r="Q272" i="3"/>
  <c r="P272" i="3"/>
  <c r="O272" i="3"/>
  <c r="Q271" i="3"/>
  <c r="P271" i="3"/>
  <c r="O271" i="3"/>
  <c r="Q270" i="3"/>
  <c r="P270" i="3"/>
  <c r="O270" i="3"/>
  <c r="Q269" i="3"/>
  <c r="P269" i="3"/>
  <c r="O269" i="3"/>
  <c r="Q268" i="3"/>
  <c r="P268" i="3"/>
  <c r="O268" i="3"/>
  <c r="Q267" i="3"/>
  <c r="P267" i="3"/>
  <c r="O267" i="3"/>
  <c r="Q266" i="3"/>
  <c r="P266" i="3"/>
  <c r="O266" i="3"/>
  <c r="Q265" i="3"/>
  <c r="P265" i="3"/>
  <c r="O265" i="3"/>
  <c r="Q264" i="3"/>
  <c r="P264" i="3"/>
  <c r="O264" i="3"/>
  <c r="Q263" i="3"/>
  <c r="P263" i="3"/>
  <c r="O263" i="3"/>
  <c r="Q262" i="3"/>
  <c r="P262" i="3"/>
  <c r="O262" i="3"/>
  <c r="Q261" i="3"/>
  <c r="P261" i="3"/>
  <c r="O261" i="3"/>
  <c r="Q260" i="3"/>
  <c r="P260" i="3"/>
  <c r="O260" i="3"/>
  <c r="Q259" i="3"/>
  <c r="P259" i="3"/>
  <c r="O259" i="3"/>
  <c r="Q258" i="3"/>
  <c r="P258" i="3"/>
  <c r="O258" i="3"/>
  <c r="Q257" i="3"/>
  <c r="P257" i="3"/>
  <c r="O257" i="3"/>
  <c r="Q256" i="3"/>
  <c r="P256" i="3"/>
  <c r="O256" i="3"/>
  <c r="Q255" i="3"/>
  <c r="P255" i="3"/>
  <c r="O255" i="3"/>
  <c r="Q254" i="3"/>
  <c r="P254" i="3"/>
  <c r="O254" i="3"/>
  <c r="Q253" i="3"/>
  <c r="P253" i="3"/>
  <c r="O253" i="3"/>
  <c r="Q252" i="3"/>
  <c r="P252" i="3"/>
  <c r="O252" i="3"/>
  <c r="Q251" i="3"/>
  <c r="P251" i="3"/>
  <c r="O251" i="3"/>
  <c r="Q250" i="3"/>
  <c r="P250" i="3"/>
  <c r="O250" i="3"/>
  <c r="Q249" i="3"/>
  <c r="P249" i="3"/>
  <c r="O249" i="3"/>
  <c r="Q248" i="3"/>
  <c r="P248" i="3"/>
  <c r="O248" i="3"/>
  <c r="Q247" i="3"/>
  <c r="P247" i="3"/>
  <c r="O247" i="3"/>
  <c r="Q246" i="3"/>
  <c r="P246" i="3"/>
  <c r="O246" i="3"/>
  <c r="Q245" i="3"/>
  <c r="P245" i="3"/>
  <c r="O245" i="3"/>
  <c r="Q244" i="3"/>
  <c r="P244" i="3"/>
  <c r="O244" i="3"/>
  <c r="Q243" i="3"/>
  <c r="P243" i="3"/>
  <c r="O243" i="3"/>
  <c r="Q242" i="3"/>
  <c r="P242" i="3"/>
  <c r="O242" i="3"/>
  <c r="Q241" i="3"/>
  <c r="P241" i="3"/>
  <c r="O241" i="3"/>
  <c r="Q240" i="3"/>
  <c r="P240" i="3"/>
  <c r="O240" i="3"/>
  <c r="Q239" i="3"/>
  <c r="P239" i="3"/>
  <c r="O239" i="3"/>
  <c r="Q238" i="3"/>
  <c r="P238" i="3"/>
  <c r="O238" i="3"/>
  <c r="Q237" i="3"/>
  <c r="P237" i="3"/>
  <c r="O237" i="3"/>
  <c r="Q236" i="3"/>
  <c r="P236" i="3"/>
  <c r="O236" i="3"/>
  <c r="Q235" i="3"/>
  <c r="P235" i="3"/>
  <c r="O235" i="3"/>
  <c r="Q234" i="3"/>
  <c r="P234" i="3"/>
  <c r="O234" i="3"/>
  <c r="Q233" i="3"/>
  <c r="P233" i="3"/>
  <c r="O233" i="3"/>
  <c r="Q232" i="3"/>
  <c r="P232" i="3"/>
  <c r="O232" i="3"/>
  <c r="Q231" i="3"/>
  <c r="P231" i="3"/>
  <c r="O231" i="3"/>
  <c r="Q230" i="3"/>
  <c r="P230" i="3"/>
  <c r="O230" i="3"/>
  <c r="Q229" i="3"/>
  <c r="P229" i="3"/>
  <c r="O229" i="3"/>
  <c r="Q228" i="3"/>
  <c r="P228" i="3"/>
  <c r="O228" i="3"/>
  <c r="Q227" i="3"/>
  <c r="P227" i="3"/>
  <c r="O227" i="3"/>
  <c r="Q226" i="3"/>
  <c r="P226" i="3"/>
  <c r="O226" i="3"/>
  <c r="Q225" i="3"/>
  <c r="P225" i="3"/>
  <c r="O225" i="3"/>
  <c r="Q224" i="3"/>
  <c r="P224" i="3"/>
  <c r="O224" i="3"/>
  <c r="Q223" i="3"/>
  <c r="P223" i="3"/>
  <c r="O223" i="3"/>
  <c r="Q222" i="3"/>
  <c r="P222" i="3"/>
  <c r="O222" i="3"/>
  <c r="Q221" i="3"/>
  <c r="P221" i="3"/>
  <c r="O221" i="3"/>
  <c r="Q220" i="3"/>
  <c r="P220" i="3"/>
  <c r="O220" i="3"/>
  <c r="Q219" i="3"/>
  <c r="P219" i="3"/>
  <c r="O219" i="3"/>
  <c r="Q218" i="3"/>
  <c r="P218" i="3"/>
  <c r="O218" i="3"/>
  <c r="Q217" i="3"/>
  <c r="P217" i="3"/>
  <c r="O217" i="3"/>
  <c r="Q216" i="3"/>
  <c r="P216" i="3"/>
  <c r="O216" i="3"/>
  <c r="Q215" i="3"/>
  <c r="P215" i="3"/>
  <c r="O215" i="3"/>
  <c r="Q214" i="3"/>
  <c r="P214" i="3"/>
  <c r="O214" i="3"/>
  <c r="Q213" i="3"/>
  <c r="P213" i="3"/>
  <c r="O213" i="3"/>
  <c r="Q212" i="3"/>
  <c r="P212" i="3"/>
  <c r="O212" i="3"/>
  <c r="Q211" i="3"/>
  <c r="P211" i="3"/>
  <c r="O211" i="3"/>
  <c r="Q210" i="3"/>
  <c r="P210" i="3"/>
  <c r="O210" i="3"/>
  <c r="Q209" i="3"/>
  <c r="P209" i="3"/>
  <c r="O209" i="3"/>
  <c r="Q208" i="3"/>
  <c r="P208" i="3"/>
  <c r="O208" i="3"/>
  <c r="Q207" i="3"/>
  <c r="P207" i="3"/>
  <c r="O207" i="3"/>
  <c r="Q206" i="3"/>
  <c r="P206" i="3"/>
  <c r="O206" i="3"/>
  <c r="Q205" i="3"/>
  <c r="P205" i="3"/>
  <c r="O205" i="3"/>
  <c r="Q204" i="3"/>
  <c r="P204" i="3"/>
  <c r="O204" i="3"/>
  <c r="Q203" i="3"/>
  <c r="P203" i="3"/>
  <c r="O203" i="3"/>
  <c r="Q202" i="3"/>
  <c r="P202" i="3"/>
  <c r="O202" i="3"/>
  <c r="Q201" i="3"/>
  <c r="P201" i="3"/>
  <c r="O201" i="3"/>
  <c r="Q200" i="3"/>
  <c r="P200" i="3"/>
  <c r="O200" i="3"/>
  <c r="Q199" i="3"/>
  <c r="P199" i="3"/>
  <c r="O199" i="3"/>
  <c r="Q198" i="3"/>
  <c r="P198" i="3"/>
  <c r="O198" i="3"/>
  <c r="Q197" i="3"/>
  <c r="P197" i="3"/>
  <c r="O197" i="3"/>
  <c r="Q196" i="3"/>
  <c r="P196" i="3"/>
  <c r="O196" i="3"/>
  <c r="Q195" i="3"/>
  <c r="P195" i="3"/>
  <c r="O195" i="3"/>
  <c r="Q194" i="3"/>
  <c r="P194" i="3"/>
  <c r="O194" i="3"/>
  <c r="Q193" i="3"/>
  <c r="P193" i="3"/>
  <c r="O193" i="3"/>
  <c r="Q192" i="3"/>
  <c r="P192" i="3"/>
  <c r="O192" i="3"/>
  <c r="Q191" i="3"/>
  <c r="P191" i="3"/>
  <c r="O191" i="3"/>
  <c r="Q190" i="3"/>
  <c r="P190" i="3"/>
  <c r="O190" i="3"/>
  <c r="Q189" i="3"/>
  <c r="P189" i="3"/>
  <c r="O189" i="3"/>
  <c r="Q188" i="3"/>
  <c r="P188" i="3"/>
  <c r="O188" i="3"/>
  <c r="Q187" i="3"/>
  <c r="P187" i="3"/>
  <c r="O187" i="3"/>
  <c r="Q186" i="3"/>
  <c r="P186" i="3"/>
  <c r="O186" i="3"/>
  <c r="Q185" i="3"/>
  <c r="P185" i="3"/>
  <c r="O185" i="3"/>
  <c r="Q184" i="3"/>
  <c r="P184" i="3"/>
  <c r="O184" i="3"/>
  <c r="Q183" i="3"/>
  <c r="P183" i="3"/>
  <c r="O183" i="3"/>
  <c r="Q182" i="3"/>
  <c r="P182" i="3"/>
  <c r="O182" i="3"/>
  <c r="Q181" i="3"/>
  <c r="P181" i="3"/>
  <c r="O181" i="3"/>
  <c r="Q180" i="3"/>
  <c r="P180" i="3"/>
  <c r="O180" i="3"/>
  <c r="Q179" i="3"/>
  <c r="P179" i="3"/>
  <c r="O179" i="3"/>
  <c r="Q178" i="3"/>
  <c r="P178" i="3"/>
  <c r="O178" i="3"/>
  <c r="Q177" i="3"/>
  <c r="P177" i="3"/>
  <c r="O177" i="3"/>
  <c r="Q176" i="3"/>
  <c r="P176" i="3"/>
  <c r="O176" i="3"/>
  <c r="Q175" i="3"/>
  <c r="P175" i="3"/>
  <c r="O175" i="3"/>
  <c r="Q174" i="3"/>
  <c r="P174" i="3"/>
  <c r="O174" i="3"/>
  <c r="Q173" i="3"/>
  <c r="P173" i="3"/>
  <c r="O173" i="3"/>
  <c r="Q172" i="3"/>
  <c r="P172" i="3"/>
  <c r="O172" i="3"/>
  <c r="Q171" i="3"/>
  <c r="P171" i="3"/>
  <c r="O171" i="3"/>
  <c r="Q170" i="3"/>
  <c r="P170" i="3"/>
  <c r="O170" i="3"/>
  <c r="Q169" i="3"/>
  <c r="P169" i="3"/>
  <c r="O169" i="3"/>
  <c r="Q168" i="3"/>
  <c r="P168" i="3"/>
  <c r="O168" i="3"/>
  <c r="Q167" i="3"/>
  <c r="P167" i="3"/>
  <c r="O167" i="3"/>
  <c r="Q166" i="3"/>
  <c r="P166" i="3"/>
  <c r="O166" i="3"/>
  <c r="Q165" i="3"/>
  <c r="P165" i="3"/>
  <c r="O165" i="3"/>
  <c r="Q164" i="3"/>
  <c r="P164" i="3"/>
  <c r="O164" i="3"/>
  <c r="Q163" i="3"/>
  <c r="P163" i="3"/>
  <c r="O163" i="3"/>
  <c r="Q162" i="3"/>
  <c r="P162" i="3"/>
  <c r="O162" i="3"/>
  <c r="Q161" i="3"/>
  <c r="P161" i="3"/>
  <c r="O161" i="3"/>
  <c r="Q160" i="3"/>
  <c r="P160" i="3"/>
  <c r="O160" i="3"/>
  <c r="Q159" i="3"/>
  <c r="P159" i="3"/>
  <c r="O159" i="3"/>
  <c r="Q158" i="3"/>
  <c r="P158" i="3"/>
  <c r="O158" i="3"/>
  <c r="Q157" i="3"/>
  <c r="P157" i="3"/>
  <c r="O157" i="3"/>
  <c r="Q156" i="3"/>
  <c r="P156" i="3"/>
  <c r="O156" i="3"/>
  <c r="Q155" i="3"/>
  <c r="P155" i="3"/>
  <c r="O155" i="3"/>
  <c r="Q154" i="3"/>
  <c r="P154" i="3"/>
  <c r="O154" i="3"/>
  <c r="Q153" i="3"/>
  <c r="P153" i="3"/>
  <c r="O153" i="3"/>
  <c r="Q152" i="3"/>
  <c r="P152" i="3"/>
  <c r="O152" i="3"/>
  <c r="Q151" i="3"/>
  <c r="P151" i="3"/>
  <c r="O151" i="3"/>
  <c r="Q150" i="3"/>
  <c r="P150" i="3"/>
  <c r="O150" i="3"/>
  <c r="Q149" i="3"/>
  <c r="P149" i="3"/>
  <c r="O149" i="3"/>
  <c r="Q148" i="3"/>
  <c r="P148" i="3"/>
  <c r="O148" i="3"/>
  <c r="Q147" i="3"/>
  <c r="P147" i="3"/>
  <c r="O147" i="3"/>
  <c r="Q146" i="3"/>
  <c r="P146" i="3"/>
  <c r="O146" i="3"/>
  <c r="Q145" i="3"/>
  <c r="P145" i="3"/>
  <c r="O145" i="3"/>
  <c r="Q144" i="3"/>
  <c r="P144" i="3"/>
  <c r="O144" i="3"/>
  <c r="Q143" i="3"/>
  <c r="P143" i="3"/>
  <c r="O143" i="3"/>
  <c r="Q142" i="3"/>
  <c r="P142" i="3"/>
  <c r="O142" i="3"/>
  <c r="Q141" i="3"/>
  <c r="P141" i="3"/>
  <c r="O141" i="3"/>
  <c r="Q140" i="3"/>
  <c r="P140" i="3"/>
  <c r="O140" i="3"/>
  <c r="Q139" i="3"/>
  <c r="P139" i="3"/>
  <c r="O139" i="3"/>
  <c r="Q138" i="3"/>
  <c r="P138" i="3"/>
  <c r="O138" i="3"/>
  <c r="Q137" i="3"/>
  <c r="P137" i="3"/>
  <c r="O137" i="3"/>
  <c r="Q136" i="3"/>
  <c r="P136" i="3"/>
  <c r="O136" i="3"/>
  <c r="Q135" i="3"/>
  <c r="P135" i="3"/>
  <c r="O135" i="3"/>
  <c r="Q134" i="3"/>
  <c r="P134" i="3"/>
  <c r="O134" i="3"/>
  <c r="Q133" i="3"/>
  <c r="P133" i="3"/>
  <c r="O133" i="3"/>
  <c r="Q132" i="3"/>
  <c r="P132" i="3"/>
  <c r="O132" i="3"/>
  <c r="Q131" i="3"/>
  <c r="P131" i="3"/>
  <c r="O131" i="3"/>
  <c r="Q130" i="3"/>
  <c r="P130" i="3"/>
  <c r="O130" i="3"/>
  <c r="Q129" i="3"/>
  <c r="P129" i="3"/>
  <c r="O129" i="3"/>
  <c r="Q128" i="3"/>
  <c r="P128" i="3"/>
  <c r="O128" i="3"/>
  <c r="Q127" i="3"/>
  <c r="P127" i="3"/>
  <c r="O127" i="3"/>
  <c r="Q126" i="3"/>
  <c r="P126" i="3"/>
  <c r="O126" i="3"/>
  <c r="Q125" i="3"/>
  <c r="P125" i="3"/>
  <c r="O125" i="3"/>
  <c r="Q124" i="3"/>
  <c r="P124" i="3"/>
  <c r="O124" i="3"/>
  <c r="Q123" i="3"/>
  <c r="P123" i="3"/>
  <c r="O123" i="3"/>
  <c r="Q122" i="3"/>
  <c r="P122" i="3"/>
  <c r="O122" i="3"/>
  <c r="Q121" i="3"/>
  <c r="P121" i="3"/>
  <c r="O121" i="3"/>
  <c r="Q120" i="3"/>
  <c r="P120" i="3"/>
  <c r="O120" i="3"/>
  <c r="Q119" i="3"/>
  <c r="P119" i="3"/>
  <c r="O119" i="3"/>
  <c r="Q118" i="3"/>
  <c r="P118" i="3"/>
  <c r="O118" i="3"/>
  <c r="Q117" i="3"/>
  <c r="P117" i="3"/>
  <c r="O117" i="3"/>
  <c r="Q116" i="3"/>
  <c r="P116" i="3"/>
  <c r="O116" i="3"/>
  <c r="Q115" i="3"/>
  <c r="P115" i="3"/>
  <c r="O115" i="3"/>
  <c r="Q114" i="3"/>
  <c r="P114" i="3"/>
  <c r="O114" i="3"/>
  <c r="Q113" i="3"/>
  <c r="P113" i="3"/>
  <c r="O113" i="3"/>
  <c r="Q112" i="3"/>
  <c r="P112" i="3"/>
  <c r="O112" i="3"/>
  <c r="Q111" i="3"/>
  <c r="P111" i="3"/>
  <c r="O111" i="3"/>
  <c r="Q110" i="3"/>
  <c r="P110" i="3"/>
  <c r="O110" i="3"/>
  <c r="Q109" i="3"/>
  <c r="P109" i="3"/>
  <c r="O109" i="3"/>
  <c r="Q108" i="3"/>
  <c r="P108" i="3"/>
  <c r="O108" i="3"/>
  <c r="Q107" i="3"/>
  <c r="P107" i="3"/>
  <c r="O107" i="3"/>
  <c r="Q106" i="3"/>
  <c r="P106" i="3"/>
  <c r="O106" i="3"/>
  <c r="Q105" i="3"/>
  <c r="P105" i="3"/>
  <c r="O105" i="3"/>
  <c r="Q104" i="3"/>
  <c r="P104" i="3"/>
  <c r="O104" i="3"/>
  <c r="Q103" i="3"/>
  <c r="P103" i="3"/>
  <c r="O103" i="3"/>
  <c r="Q102" i="3"/>
  <c r="P102" i="3"/>
  <c r="O102" i="3"/>
  <c r="Q101" i="3"/>
  <c r="P101" i="3"/>
  <c r="O101" i="3"/>
  <c r="Q100" i="3"/>
  <c r="P100" i="3"/>
  <c r="O100" i="3"/>
  <c r="Q99" i="3"/>
  <c r="P99" i="3"/>
  <c r="O99" i="3"/>
  <c r="Q98" i="3"/>
  <c r="P98" i="3"/>
  <c r="O98" i="3"/>
  <c r="Q97" i="3"/>
  <c r="P97" i="3"/>
  <c r="O97" i="3"/>
  <c r="Q96" i="3"/>
  <c r="P96" i="3"/>
  <c r="O96" i="3"/>
  <c r="Q95" i="3"/>
  <c r="P95" i="3"/>
  <c r="O95" i="3"/>
  <c r="Q94" i="3"/>
  <c r="P94" i="3"/>
  <c r="O94" i="3"/>
  <c r="Q93" i="3"/>
  <c r="P93" i="3"/>
  <c r="O93" i="3"/>
  <c r="Q92" i="3"/>
  <c r="P92" i="3"/>
  <c r="O92" i="3"/>
  <c r="Q91" i="3"/>
  <c r="P91" i="3"/>
  <c r="O91" i="3"/>
  <c r="Q90" i="3"/>
  <c r="P90" i="3"/>
  <c r="O90" i="3"/>
  <c r="Q89" i="3"/>
  <c r="P89" i="3"/>
  <c r="O89" i="3"/>
  <c r="Q88" i="3"/>
  <c r="P88" i="3"/>
  <c r="O88" i="3"/>
  <c r="Q87" i="3"/>
  <c r="P87" i="3"/>
  <c r="O87" i="3"/>
  <c r="Q86" i="3"/>
  <c r="P86" i="3"/>
  <c r="O86" i="3"/>
  <c r="Q85" i="3"/>
  <c r="P85" i="3"/>
  <c r="O85" i="3"/>
  <c r="Q84" i="3"/>
  <c r="P84" i="3"/>
  <c r="O84" i="3"/>
  <c r="Q83" i="3"/>
  <c r="P83" i="3"/>
  <c r="O83" i="3"/>
  <c r="Q82" i="3"/>
  <c r="P82" i="3"/>
  <c r="O82" i="3"/>
  <c r="Q81" i="3"/>
  <c r="P81" i="3"/>
  <c r="O81" i="3"/>
  <c r="Q80" i="3"/>
  <c r="P80" i="3"/>
  <c r="O80" i="3"/>
  <c r="Q79" i="3"/>
  <c r="P79" i="3"/>
  <c r="O79" i="3"/>
  <c r="Q78" i="3"/>
  <c r="P78" i="3"/>
  <c r="O78" i="3"/>
  <c r="Q77" i="3"/>
  <c r="P77" i="3"/>
  <c r="O77" i="3"/>
  <c r="Q76" i="3"/>
  <c r="P76" i="3"/>
  <c r="O76" i="3"/>
  <c r="Q75" i="3"/>
  <c r="P75" i="3"/>
  <c r="O75" i="3"/>
  <c r="Q74" i="3"/>
  <c r="P74" i="3"/>
  <c r="O74" i="3"/>
  <c r="Q73" i="3"/>
  <c r="P73" i="3"/>
  <c r="O73" i="3"/>
  <c r="Q72" i="3"/>
  <c r="P72" i="3"/>
  <c r="O72" i="3"/>
  <c r="Q71" i="3"/>
  <c r="P71" i="3"/>
  <c r="O71" i="3"/>
  <c r="Q70" i="3"/>
  <c r="P70" i="3"/>
  <c r="O70" i="3"/>
  <c r="Q69" i="3"/>
  <c r="P69" i="3"/>
  <c r="O69" i="3"/>
  <c r="Q68" i="3"/>
  <c r="P68" i="3"/>
  <c r="O68" i="3"/>
  <c r="Q67" i="3"/>
  <c r="P67" i="3"/>
  <c r="O67" i="3"/>
  <c r="Q66" i="3"/>
  <c r="P66" i="3"/>
  <c r="O66" i="3"/>
  <c r="Q65" i="3"/>
  <c r="P65" i="3"/>
  <c r="O65" i="3"/>
  <c r="Q64" i="3"/>
  <c r="P64" i="3"/>
  <c r="O64" i="3"/>
  <c r="Q63" i="3"/>
  <c r="P63" i="3"/>
  <c r="O63" i="3"/>
  <c r="Q62" i="3"/>
  <c r="P62" i="3"/>
  <c r="O62" i="3"/>
  <c r="Q61" i="3"/>
  <c r="P61" i="3"/>
  <c r="O61" i="3"/>
  <c r="Q60" i="3"/>
  <c r="P60" i="3"/>
  <c r="O60" i="3"/>
  <c r="Q59" i="3"/>
  <c r="P59" i="3"/>
  <c r="O59" i="3"/>
  <c r="Q58" i="3"/>
  <c r="P58" i="3"/>
  <c r="O58" i="3"/>
  <c r="Q57" i="3"/>
  <c r="P57" i="3"/>
  <c r="O57" i="3"/>
  <c r="Q56" i="3"/>
  <c r="P56" i="3"/>
  <c r="O56" i="3"/>
  <c r="Q55" i="3"/>
  <c r="P55" i="3"/>
  <c r="O55" i="3"/>
  <c r="Q54" i="3"/>
  <c r="P54" i="3"/>
  <c r="O54" i="3"/>
  <c r="Q53" i="3"/>
  <c r="P53" i="3"/>
  <c r="O53" i="3"/>
  <c r="Q52" i="3"/>
  <c r="P52" i="3"/>
  <c r="O52" i="3"/>
  <c r="Q51" i="3"/>
  <c r="P51" i="3"/>
  <c r="O51" i="3"/>
  <c r="Q50" i="3"/>
  <c r="P50" i="3"/>
  <c r="O50" i="3"/>
  <c r="Q49" i="3"/>
  <c r="P49" i="3"/>
  <c r="O49" i="3"/>
  <c r="Q48" i="3"/>
  <c r="P48" i="3"/>
  <c r="O48" i="3"/>
  <c r="Q47" i="3"/>
  <c r="P47" i="3"/>
  <c r="O47" i="3"/>
  <c r="Q46" i="3"/>
  <c r="P46" i="3"/>
  <c r="O46" i="3"/>
  <c r="Q45" i="3"/>
  <c r="P45" i="3"/>
  <c r="O45" i="3"/>
  <c r="Q44" i="3"/>
  <c r="P44" i="3"/>
  <c r="O44" i="3"/>
  <c r="Q43" i="3"/>
  <c r="P43" i="3"/>
  <c r="O43" i="3"/>
  <c r="Q42" i="3"/>
  <c r="P42" i="3"/>
  <c r="O42" i="3"/>
  <c r="Q41" i="3"/>
  <c r="P41" i="3"/>
  <c r="O41" i="3"/>
  <c r="Q40" i="3"/>
  <c r="P40" i="3"/>
  <c r="O40" i="3"/>
  <c r="Q39" i="3"/>
  <c r="P39" i="3"/>
  <c r="O39" i="3"/>
  <c r="Q38" i="3"/>
  <c r="P38" i="3"/>
  <c r="O38" i="3"/>
  <c r="Q37" i="3"/>
  <c r="P37" i="3"/>
  <c r="O37" i="3"/>
  <c r="Q36" i="3"/>
  <c r="P36" i="3"/>
  <c r="O36" i="3"/>
  <c r="Q35" i="3"/>
  <c r="P35" i="3"/>
  <c r="O35" i="3"/>
  <c r="Q34" i="3"/>
  <c r="P34" i="3"/>
  <c r="O34" i="3"/>
  <c r="Q33" i="3"/>
  <c r="P33" i="3"/>
  <c r="O33" i="3"/>
  <c r="Q32" i="3"/>
  <c r="P32" i="3"/>
  <c r="O32" i="3"/>
  <c r="Q31" i="3"/>
  <c r="P31" i="3"/>
  <c r="O31" i="3"/>
  <c r="Q30" i="3"/>
  <c r="P30" i="3"/>
  <c r="O30" i="3"/>
  <c r="Q29" i="3"/>
  <c r="P29" i="3"/>
  <c r="O29" i="3"/>
  <c r="Q28" i="3"/>
  <c r="P28" i="3"/>
  <c r="O28" i="3"/>
  <c r="Q27" i="3"/>
  <c r="P27" i="3"/>
  <c r="O27" i="3"/>
  <c r="Q26" i="3"/>
  <c r="P26" i="3"/>
  <c r="O26" i="3"/>
  <c r="Q25" i="3"/>
  <c r="P25" i="3"/>
  <c r="O25" i="3"/>
  <c r="Q24" i="3"/>
  <c r="P24" i="3"/>
  <c r="O24" i="3"/>
  <c r="Q23" i="3"/>
  <c r="P23" i="3"/>
  <c r="O23" i="3"/>
  <c r="Q22" i="3"/>
  <c r="P22" i="3"/>
  <c r="O22" i="3"/>
  <c r="Q21" i="3"/>
  <c r="P21" i="3"/>
  <c r="O21" i="3"/>
  <c r="Q20" i="3"/>
  <c r="P20" i="3"/>
  <c r="O20" i="3"/>
  <c r="Q19" i="3"/>
  <c r="P19" i="3"/>
  <c r="O19" i="3"/>
  <c r="Q18" i="3"/>
  <c r="P18" i="3"/>
  <c r="O18" i="3"/>
  <c r="Q17" i="3"/>
  <c r="P17" i="3"/>
  <c r="O17" i="3"/>
  <c r="Q16" i="3"/>
  <c r="P16" i="3"/>
  <c r="O16" i="3"/>
  <c r="Q15" i="3"/>
  <c r="P15" i="3"/>
  <c r="O15" i="3"/>
  <c r="Q14" i="3"/>
  <c r="P14" i="3"/>
  <c r="O14" i="3"/>
  <c r="Q13" i="3"/>
  <c r="P13" i="3"/>
  <c r="O13" i="3"/>
  <c r="Q12" i="3"/>
  <c r="P12" i="3"/>
  <c r="O12" i="3"/>
  <c r="Q11" i="3"/>
  <c r="P11" i="3"/>
  <c r="O11" i="3"/>
  <c r="Q10" i="3"/>
  <c r="P10" i="3"/>
  <c r="O10" i="3"/>
  <c r="Q9" i="3"/>
  <c r="P9" i="3"/>
  <c r="O9" i="3"/>
  <c r="Q8" i="3"/>
  <c r="P8" i="3"/>
  <c r="O8" i="3"/>
  <c r="Q7" i="3"/>
  <c r="P7" i="3"/>
  <c r="O7" i="3"/>
  <c r="Q6" i="3"/>
  <c r="P6" i="3"/>
  <c r="O6" i="3"/>
  <c r="Q5" i="3"/>
  <c r="P5" i="3"/>
  <c r="O5" i="3"/>
  <c r="Q4" i="3"/>
  <c r="P4" i="3"/>
  <c r="O4" i="3"/>
  <c r="Q3" i="3"/>
  <c r="P3" i="3"/>
  <c r="O3" i="3"/>
  <c r="Q2" i="3"/>
  <c r="P2" i="3"/>
  <c r="O2" i="3"/>
  <c r="E70" i="4" l="1"/>
  <c r="E64" i="4"/>
  <c r="E58" i="4"/>
  <c r="E52" i="4"/>
  <c r="M52" i="4" s="1"/>
  <c r="E46" i="4"/>
  <c r="E40" i="4"/>
  <c r="E34" i="4"/>
  <c r="E28" i="4"/>
  <c r="M28" i="4" s="1"/>
  <c r="E22" i="4"/>
  <c r="E16" i="4"/>
  <c r="E10" i="4"/>
  <c r="E9" i="4"/>
  <c r="M9" i="4" s="1"/>
  <c r="E61" i="4"/>
  <c r="E49" i="4"/>
  <c r="E37" i="4"/>
  <c r="E25" i="4"/>
  <c r="M25" i="4" s="1"/>
  <c r="E13" i="4"/>
  <c r="E7" i="4"/>
  <c r="E60" i="4"/>
  <c r="E48" i="4"/>
  <c r="E36" i="4"/>
  <c r="E24" i="4"/>
  <c r="E12" i="4"/>
  <c r="E69" i="4"/>
  <c r="E63" i="4"/>
  <c r="E57" i="4"/>
  <c r="E51" i="4"/>
  <c r="E45" i="4"/>
  <c r="M45" i="4" s="1"/>
  <c r="E39" i="4"/>
  <c r="E33" i="4"/>
  <c r="E27" i="4"/>
  <c r="M27" i="4" s="1"/>
  <c r="E21" i="4"/>
  <c r="M21" i="4" s="1"/>
  <c r="E15" i="4"/>
  <c r="E67" i="4"/>
  <c r="E55" i="4"/>
  <c r="M55" i="4" s="1"/>
  <c r="E43" i="4"/>
  <c r="M43" i="4" s="1"/>
  <c r="E31" i="4"/>
  <c r="E19" i="4"/>
  <c r="E66" i="4"/>
  <c r="M66" i="4" s="1"/>
  <c r="E54" i="4"/>
  <c r="M54" i="4" s="1"/>
  <c r="E42" i="4"/>
  <c r="E30" i="4"/>
  <c r="E18" i="4"/>
  <c r="M18" i="4" s="1"/>
  <c r="E6" i="4"/>
  <c r="M6" i="4" s="1"/>
  <c r="E68" i="4"/>
  <c r="E65" i="4"/>
  <c r="M65" i="4" s="1"/>
  <c r="M61" i="4"/>
  <c r="M37" i="4"/>
  <c r="M33" i="4"/>
  <c r="M64" i="4"/>
  <c r="M60" i="4"/>
  <c r="E56" i="4"/>
  <c r="M56" i="4" s="1"/>
  <c r="E44" i="4"/>
  <c r="M44" i="4" s="1"/>
  <c r="M40" i="4"/>
  <c r="M36" i="4"/>
  <c r="E32" i="4"/>
  <c r="M24" i="4"/>
  <c r="E20" i="4"/>
  <c r="M20" i="4" s="1"/>
  <c r="M16" i="4"/>
  <c r="M12" i="4"/>
  <c r="E8" i="4"/>
  <c r="M8" i="4" s="1"/>
  <c r="M57" i="4"/>
  <c r="E41" i="4"/>
  <c r="M13" i="4"/>
  <c r="E5" i="4"/>
  <c r="M67" i="4"/>
  <c r="M63" i="4"/>
  <c r="E59" i="4"/>
  <c r="M59" i="4" s="1"/>
  <c r="E47" i="4"/>
  <c r="M47" i="4" s="1"/>
  <c r="M39" i="4"/>
  <c r="E35" i="4"/>
  <c r="M35" i="4" s="1"/>
  <c r="M31" i="4"/>
  <c r="E23" i="4"/>
  <c r="M23" i="4" s="1"/>
  <c r="M15" i="4"/>
  <c r="E11" i="4"/>
  <c r="M11" i="4" s="1"/>
  <c r="E53" i="4"/>
  <c r="E29" i="4"/>
  <c r="M29" i="4" s="1"/>
  <c r="E17" i="4"/>
  <c r="M17" i="4" s="1"/>
  <c r="E62" i="4"/>
  <c r="M58" i="4"/>
  <c r="E50" i="4"/>
  <c r="M50" i="4" s="1"/>
  <c r="M46" i="4"/>
  <c r="M42" i="4"/>
  <c r="E38" i="4"/>
  <c r="M38" i="4" s="1"/>
  <c r="M34" i="4"/>
  <c r="M30" i="4"/>
  <c r="E26" i="4"/>
  <c r="M26" i="4" s="1"/>
  <c r="M22" i="4"/>
  <c r="E14" i="4"/>
  <c r="M14" i="4" s="1"/>
  <c r="M10" i="4"/>
  <c r="L5" i="4"/>
  <c r="L17" i="4"/>
  <c r="L29" i="4"/>
  <c r="L41" i="4"/>
  <c r="L49" i="4"/>
  <c r="L61" i="4"/>
  <c r="L6" i="4"/>
  <c r="L10" i="4"/>
  <c r="L14" i="4"/>
  <c r="L18" i="4"/>
  <c r="L22" i="4"/>
  <c r="L26" i="4"/>
  <c r="L30" i="4"/>
  <c r="L34" i="4"/>
  <c r="L38" i="4"/>
  <c r="L42" i="4"/>
  <c r="L46" i="4"/>
  <c r="L50" i="4"/>
  <c r="L54" i="4"/>
  <c r="L58" i="4"/>
  <c r="L62" i="4"/>
  <c r="L66" i="4"/>
  <c r="L70" i="4"/>
  <c r="M48" i="4"/>
  <c r="M32" i="4"/>
  <c r="L9" i="4"/>
  <c r="L25" i="4"/>
  <c r="L37" i="4"/>
  <c r="L53" i="4"/>
  <c r="L65" i="4"/>
  <c r="M53" i="4"/>
  <c r="M41" i="4"/>
  <c r="L7" i="4"/>
  <c r="L11" i="4"/>
  <c r="L15" i="4"/>
  <c r="L19" i="4"/>
  <c r="L23" i="4"/>
  <c r="L27" i="4"/>
  <c r="L31" i="4"/>
  <c r="L35" i="4"/>
  <c r="L39" i="4"/>
  <c r="L43" i="4"/>
  <c r="L47" i="4"/>
  <c r="L51" i="4"/>
  <c r="L55" i="4"/>
  <c r="L59" i="4"/>
  <c r="L63" i="4"/>
  <c r="L67" i="4"/>
  <c r="M51" i="4"/>
  <c r="M19" i="4"/>
  <c r="L8" i="4"/>
  <c r="L12" i="4"/>
  <c r="L16" i="4"/>
  <c r="L20" i="4"/>
  <c r="L24" i="4"/>
  <c r="L28" i="4"/>
  <c r="L32" i="4"/>
  <c r="L36" i="4"/>
  <c r="L40" i="4"/>
  <c r="L44" i="4"/>
  <c r="L48" i="4"/>
  <c r="L52" i="4"/>
  <c r="L56" i="4"/>
  <c r="L60" i="4"/>
  <c r="L64" i="4"/>
  <c r="L68" i="4"/>
  <c r="M62" i="4"/>
  <c r="L13" i="4"/>
  <c r="L21" i="4"/>
  <c r="L33" i="4"/>
  <c r="L45" i="4"/>
  <c r="L57" i="4"/>
  <c r="L69" i="4"/>
  <c r="M49" i="4"/>
  <c r="C2" i="1"/>
  <c r="D2" i="1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K273" i="3"/>
  <c r="K272" i="3"/>
  <c r="K271" i="3"/>
  <c r="K270" i="3"/>
  <c r="K269" i="3"/>
  <c r="K268" i="3"/>
  <c r="K267" i="3"/>
  <c r="K266" i="3"/>
  <c r="K265" i="3"/>
  <c r="K264" i="3"/>
  <c r="K263" i="3"/>
  <c r="K262" i="3"/>
  <c r="K261" i="3"/>
  <c r="K260" i="3"/>
  <c r="K259" i="3"/>
  <c r="K258" i="3"/>
  <c r="K257" i="3"/>
  <c r="K256" i="3"/>
  <c r="K255" i="3"/>
  <c r="K254" i="3"/>
  <c r="K253" i="3"/>
  <c r="K252" i="3"/>
  <c r="K251" i="3"/>
  <c r="K250" i="3"/>
  <c r="K249" i="3"/>
  <c r="K248" i="3"/>
  <c r="K247" i="3"/>
  <c r="K246" i="3"/>
  <c r="K245" i="3"/>
  <c r="K244" i="3"/>
  <c r="K243" i="3"/>
  <c r="K242" i="3"/>
  <c r="K241" i="3"/>
  <c r="K240" i="3"/>
  <c r="K239" i="3"/>
  <c r="K238" i="3"/>
  <c r="K237" i="3"/>
  <c r="K236" i="3"/>
  <c r="K235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K220" i="3"/>
  <c r="K219" i="3"/>
  <c r="K218" i="3"/>
  <c r="K217" i="3"/>
  <c r="K216" i="3"/>
  <c r="K215" i="3"/>
  <c r="K214" i="3"/>
  <c r="K213" i="3"/>
  <c r="K212" i="3"/>
  <c r="K211" i="3"/>
  <c r="K210" i="3"/>
  <c r="K209" i="3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E72" i="4" l="1"/>
  <c r="M69" i="4" s="1"/>
  <c r="M7" i="4"/>
  <c r="E73" i="4"/>
  <c r="M70" i="4" s="1"/>
  <c r="M5" i="4"/>
  <c r="E71" i="4"/>
  <c r="M68" i="4" s="1"/>
  <c r="N5" i="4" l="1"/>
</calcChain>
</file>

<file path=xl/sharedStrings.xml><?xml version="1.0" encoding="utf-8"?>
<sst xmlns="http://schemas.openxmlformats.org/spreadsheetml/2006/main" count="1877" uniqueCount="280">
  <si>
    <t>Last Report Time</t>
  </si>
  <si>
    <t>COUNTY/CITY</t>
  </si>
  <si>
    <t>CANDIDATE</t>
  </si>
  <si>
    <t>VOTE%</t>
  </si>
  <si>
    <t>Voter Turnout: </t>
  </si>
  <si>
    <t>Precincts Reporting:</t>
  </si>
  <si>
    <t>Nov 7 2008 1:52PM EST</t>
  </si>
  <si>
    <t>ALBEMARLE COUNTY</t>
  </si>
  <si>
    <t>Tom S. P. Perriello</t>
  </si>
  <si>
    <t>     50,286 of67,259 total voters(74.76%)</t>
  </si>
  <si>
    <t>     29 of 29 (100%)</t>
  </si>
  <si>
    <t>Virgil H. Goode, Jr.</t>
  </si>
  <si>
    <t>Write In</t>
  </si>
  <si>
    <t>Nov 5 2008 2:04PM EST</t>
  </si>
  <si>
    <t>APPOMATTOX COUNTY</t>
  </si>
  <si>
    <t>     7,558 of 10,082 total voters(74.96%)</t>
  </si>
  <si>
    <t>     10 of 10 (100%)</t>
  </si>
  <si>
    <t>Nov 6 2008 7:33PM EST</t>
  </si>
  <si>
    <t>BEDFORD COUNTY</t>
  </si>
  <si>
    <t>     18,616 of25,256 total voters(73.70%)</t>
  </si>
  <si>
    <t>     17 of 17 (100%)</t>
  </si>
  <si>
    <t>Nov 6 2008 3:43PM EST</t>
  </si>
  <si>
    <t>BRUNSWICK COUNTY</t>
  </si>
  <si>
    <t>     5,940 of 8,805 total voters(67.46%)</t>
  </si>
  <si>
    <t>     9 of 9 (100%)</t>
  </si>
  <si>
    <t>Nov 5 2008 2:18PM EST</t>
  </si>
  <si>
    <t>BUCKINGHAM COUNTY</t>
  </si>
  <si>
    <t>     6,871 of 9,760 total voters(70.39%)</t>
  </si>
  <si>
    <t>Nov 6 2008 4:04PM EST</t>
  </si>
  <si>
    <t>CAMPBELL COUNTY</t>
  </si>
  <si>
    <t>     24,825 of34,387 total voters(72.19%)</t>
  </si>
  <si>
    <t>     18 of 18 (100%)</t>
  </si>
  <si>
    <t>Nov 7 2008 2:45PM EST</t>
  </si>
  <si>
    <t>CHARLOTTE COUNTY</t>
  </si>
  <si>
    <t>     5,887 of 8,580 total voters(68.61%)</t>
  </si>
  <si>
    <t>     11 of 11 (100%)</t>
  </si>
  <si>
    <t>Nov 4 2008 9:02PM EST</t>
  </si>
  <si>
    <t>CUMBERLAND COUNTY</t>
  </si>
  <si>
    <t>     4,539 of 6,675 total voters (68%)</t>
  </si>
  <si>
    <t>     5 of 5 (100%)</t>
  </si>
  <si>
    <t>Nov 6 2008 6:37PM EST</t>
  </si>
  <si>
    <t>FLUVANNA COUNTY</t>
  </si>
  <si>
    <t>     12,556 of16,768 total voters(74.88%)</t>
  </si>
  <si>
    <t>     7 of 7 (100%)</t>
  </si>
  <si>
    <t>Nov 6 2008 12:44PM EST</t>
  </si>
  <si>
    <t>FRANKLIN COUNTY</t>
  </si>
  <si>
    <t>     25,140 of33,663 total voters(74.68%)</t>
  </si>
  <si>
    <t>     24 of 24 (100%)</t>
  </si>
  <si>
    <t>Nov 6 2008 11:23AM EST</t>
  </si>
  <si>
    <t>GREENE COUNTY</t>
  </si>
  <si>
    <t>     8,110 of 11,068 total voters(73.27%)</t>
  </si>
  <si>
    <t>Nov 7 2008 2:21PM EST</t>
  </si>
  <si>
    <t>HALIFAX COUNTY</t>
  </si>
  <si>
    <t>     16,020 of23,097 total voters(69.35%)</t>
  </si>
  <si>
    <t>     22 of 22 (100%)</t>
  </si>
  <si>
    <t>Nov 6 2008 12:07PM EST</t>
  </si>
  <si>
    <t>HENRY COUNTY</t>
  </si>
  <si>
    <t>     15,941 of22,597 total voters(70.54%)</t>
  </si>
  <si>
    <t>     16 of 16 (100%)</t>
  </si>
  <si>
    <t>Nov 5 2008 1:52PM EST</t>
  </si>
  <si>
    <t>LUNENBURG COUNTY</t>
  </si>
  <si>
    <t>     5,524 of 7,963 total voters(69.37%)</t>
  </si>
  <si>
    <t>     12 of 12 (100%)</t>
  </si>
  <si>
    <t>Nov 7 2008 2:47PM EST</t>
  </si>
  <si>
    <t>MECKLENBURG COUNTY</t>
  </si>
  <si>
    <t>     14,472 of21,231 total voters(68.16%)</t>
  </si>
  <si>
    <t>Nov 7 2008 11:58AM EST</t>
  </si>
  <si>
    <t>NELSON COUNTY</t>
  </si>
  <si>
    <t>     8,074 of 10,718 total voters(75.33%)</t>
  </si>
  <si>
    <t>Nov 6 2008 4:06PM EST</t>
  </si>
  <si>
    <t>PITTSYLVANIA COUNTY</t>
  </si>
  <si>
    <t>     29,195 of41,275 total voters(70.73%)</t>
  </si>
  <si>
    <t>     30 of 30 (100%)</t>
  </si>
  <si>
    <t>Nov 5 2008 11:46AM EST</t>
  </si>
  <si>
    <t>PRINCE EDWARD COUNTY</t>
  </si>
  <si>
    <t>     8,727 of 13,479 total voters(64.74%)</t>
  </si>
  <si>
    <t>Nov 4 2008 10:12PM EST</t>
  </si>
  <si>
    <t>BEDFORD CITY</t>
  </si>
  <si>
    <t>     2,649 of 3,915 total voters(67.66%)</t>
  </si>
  <si>
    <t>     3 of 3 (100%)</t>
  </si>
  <si>
    <t>Nov 6 2008 2:05PM EST</t>
  </si>
  <si>
    <t>CHARLOTTESVILLE CITY</t>
  </si>
  <si>
    <t>     19,641 of28,678 total voters(68.48%)</t>
  </si>
  <si>
    <t>Nov 6 2008 7:43PM EST</t>
  </si>
  <si>
    <t>DANVILLE CITY</t>
  </si>
  <si>
    <t>     19,813 of29,261 total voters(67.71%)</t>
  </si>
  <si>
    <t>Nov 6 2008 5:12PM EST</t>
  </si>
  <si>
    <t>MARTINSVILLE CITY</t>
  </si>
  <si>
    <t>     6,421 of 9,223 total voters(69.61%)</t>
  </si>
  <si>
    <t>Last Report Date</t>
  </si>
  <si>
    <t>Precincts Reporting: </t>
  </si>
  <si>
    <t>County</t>
  </si>
  <si>
    <t>Precinct</t>
  </si>
  <si>
    <t>Candidate</t>
  </si>
  <si>
    <t>Original Value</t>
  </si>
  <si>
    <t>Changed Value</t>
  </si>
  <si>
    <t>Reason</t>
  </si>
  <si>
    <t>Comment</t>
  </si>
  <si>
    <t>Date</t>
  </si>
  <si>
    <t>Time</t>
  </si>
  <si>
    <t>006 - PRECINCT #6</t>
  </si>
  <si>
    <t>Other</t>
  </si>
  <si>
    <t>Court ordered Recount in House of Representatives, District 5 (12/16 - 17/08).</t>
  </si>
  <si>
    <t>005 - PRECINCT #5</t>
  </si>
  <si>
    <t>004 - PRECINCT #4</t>
  </si>
  <si>
    <t>003 - PRECINCT #3</t>
  </si>
  <si>
    <t>002 - PRECINCT #2</t>
  </si>
  <si>
    <t>AB - Central Absentee Precinct</t>
  </si>
  <si>
    <t>Tabulation error in the precinct</t>
  </si>
  <si>
    <t>001 - PRECINCT #1</t>
  </si>
  <si>
    <t>Reported wrong from precinct</t>
  </si>
  <si>
    <t>Provisional Votes</t>
  </si>
  <si>
    <t>No data entered on election night</t>
  </si>
  <si>
    <t>Provisionals</t>
  </si>
  <si>
    <t>011 - WARD ELEVEN</t>
  </si>
  <si>
    <t>VERIS went down at midnight and changed totals.</t>
  </si>
  <si>
    <t>012 - WARD TWELVE</t>
  </si>
  <si>
    <t>013 - WARD THIRTEEN</t>
  </si>
  <si>
    <t>014 - WARD FOURTEEN</t>
  </si>
  <si>
    <t>015 - WARD FIFTEEN</t>
  </si>
  <si>
    <t>016 - WARD SIXTEEN</t>
  </si>
  <si>
    <t>017 - WARD SEVENTEEN</t>
  </si>
  <si>
    <t>009 - WARD NINE</t>
  </si>
  <si>
    <t>VERIS changed totals when entered CAP at midnight.</t>
  </si>
  <si>
    <t>401 - VENABLE</t>
  </si>
  <si>
    <t>301 - BENJAMIN TONSLER</t>
  </si>
  <si>
    <t>202 - WALKER</t>
  </si>
  <si>
    <t>402 - ALUMNI HALL</t>
  </si>
  <si>
    <t>Write-In figures not keyed.</t>
  </si>
  <si>
    <t>302 - JEFFERSON PARK</t>
  </si>
  <si>
    <t>201 - CARVER</t>
  </si>
  <si>
    <t>102 - CLARK</t>
  </si>
  <si>
    <t>101 - RECREATION</t>
  </si>
  <si>
    <t>Incomplete results reported from precinct</t>
  </si>
  <si>
    <t>402 - KEELING</t>
  </si>
  <si>
    <t>207 - GRETNA</t>
  </si>
  <si>
    <t>EB inadvertantly overlooked e-mail ballots in CAP</t>
  </si>
  <si>
    <t>309 - EAST GRETNA</t>
  </si>
  <si>
    <t>Data entry error in central office</t>
  </si>
  <si>
    <t>206 - CLIMAX</t>
  </si>
  <si>
    <t>204 - SANDY LEVEL</t>
  </si>
  <si>
    <t>provisional</t>
  </si>
  <si>
    <t>705 - MT CROSS</t>
  </si>
  <si>
    <t>write in votes</t>
  </si>
  <si>
    <t>704 - MT HERMON</t>
  </si>
  <si>
    <t>703 - FERRY ROAD</t>
  </si>
  <si>
    <t>702 - BACHELORS HALL</t>
  </si>
  <si>
    <t>607 - DRY FORK</t>
  </si>
  <si>
    <t>606 - BROSVILLE</t>
  </si>
  <si>
    <t>write in totals</t>
  </si>
  <si>
    <t>605 - WHITMELL</t>
  </si>
  <si>
    <t>vote total changed in House race. Also write in votes added</t>
  </si>
  <si>
    <t>604 - SWANSONVILLE</t>
  </si>
  <si>
    <t>603 - STONY MILL</t>
  </si>
  <si>
    <t>602 - BEARSKIN</t>
  </si>
  <si>
    <t>write in and paper ballots</t>
  </si>
  <si>
    <t>503 - RENAN</t>
  </si>
  <si>
    <t>502 - MOTLEY SYCAMORE</t>
  </si>
  <si>
    <t>501 - HURT</t>
  </si>
  <si>
    <t>405 - RINGGOLD</t>
  </si>
  <si>
    <t>404 - KENTUCK</t>
  </si>
  <si>
    <t>write in totals and paper ballot figures transposed</t>
  </si>
  <si>
    <t>308 - MT AIRY</t>
  </si>
  <si>
    <t>write in totals and paper ballot</t>
  </si>
  <si>
    <t>307 - EAST BLAIRS</t>
  </si>
  <si>
    <t>305 - RICEVILLE</t>
  </si>
  <si>
    <t>301 - CENTRAL</t>
  </si>
  <si>
    <t>paper ballots not included</t>
  </si>
  <si>
    <t>201 - CALLANDS</t>
  </si>
  <si>
    <t>write in not added</t>
  </si>
  <si>
    <t>108 - WEST BLAIRS</t>
  </si>
  <si>
    <t>106 - TUNSTALL</t>
  </si>
  <si>
    <t>write in's not added</t>
  </si>
  <si>
    <t>105 - CHATHAM</t>
  </si>
  <si>
    <t>paper ballots used in precinct</t>
  </si>
  <si>
    <t>103 - TWIN SPRINGS</t>
  </si>
  <si>
    <t>502 - NELLYSFORD</t>
  </si>
  <si>
    <t>402 - MONTEBELLO</t>
  </si>
  <si>
    <t>401 - ROSELAND</t>
  </si>
  <si>
    <t>301 - SHIPMAN</t>
  </si>
  <si>
    <t>202 - SCHUYLER</t>
  </si>
  <si>
    <t>101 - ROCKFISH</t>
  </si>
  <si>
    <t>Counted provisional vote counted in provisional and removed from 402 precinct number</t>
  </si>
  <si>
    <t>PROVISIONAL COUNTED BY EB</t>
  </si>
  <si>
    <t>Provisional Vote Counted</t>
  </si>
  <si>
    <t>501 - FABER</t>
  </si>
  <si>
    <t>302 - GLADSTONE</t>
  </si>
  <si>
    <t>201 - LOVINGSTON</t>
  </si>
  <si>
    <t>Canvass Report</t>
  </si>
  <si>
    <t>502 - FIGSBORO</t>
  </si>
  <si>
    <t>303 - IRISBURG</t>
  </si>
  <si>
    <t>604 - RIDGEWAY #2</t>
  </si>
  <si>
    <t>603 - RIDGEWAY #1</t>
  </si>
  <si>
    <t>601 - FONTAINE</t>
  </si>
  <si>
    <t>505 - DYERS STORE</t>
  </si>
  <si>
    <t>504 - OAK LEVEL</t>
  </si>
  <si>
    <t>503 - STANLEYTOWN</t>
  </si>
  <si>
    <t>405 - MOUNTAIN VIEW</t>
  </si>
  <si>
    <t>404 - COLLINSVILLE NUMBER 2</t>
  </si>
  <si>
    <t>402 - DANIELS CREEK</t>
  </si>
  <si>
    <t>401 - COLLINSVILLE NUMBER 1</t>
  </si>
  <si>
    <t>305 - MOUNTAIN VALLEY</t>
  </si>
  <si>
    <t>304 - MOUNT OLIVET</t>
  </si>
  <si>
    <t>302 - AXTON</t>
  </si>
  <si>
    <t>802 - SOUTH BOSTON WEST</t>
  </si>
  <si>
    <t>801 - SOUTH BOSTON EAST</t>
  </si>
  <si>
    <t>703 - VIRGILINA</t>
  </si>
  <si>
    <t>702 - MIDWAY</t>
  </si>
  <si>
    <t>701 - HYCO</t>
  </si>
  <si>
    <t>605 - UNION</t>
  </si>
  <si>
    <t>603 - MT CARMEL</t>
  </si>
  <si>
    <t>601 - BLACK WALNUT</t>
  </si>
  <si>
    <t>503 - SCOTTSBURG</t>
  </si>
  <si>
    <t>502 - DAN RIVER</t>
  </si>
  <si>
    <t>403 - CENTER</t>
  </si>
  <si>
    <t>401 - COURTHOUSE</t>
  </si>
  <si>
    <t>305 - SINAI</t>
  </si>
  <si>
    <t>304 - VERNON HILL</t>
  </si>
  <si>
    <t>302 - MEADVILLE</t>
  </si>
  <si>
    <t>203 - CLOVER</t>
  </si>
  <si>
    <t>202 - CROSSROADS</t>
  </si>
  <si>
    <t>201 - CLAYS MILL</t>
  </si>
  <si>
    <t>103 - REPUBLICAN GROVE</t>
  </si>
  <si>
    <t>102 - LIBERTY</t>
  </si>
  <si>
    <t>101 - CHILDREY</t>
  </si>
  <si>
    <t>301 - SNOW CREEK</t>
  </si>
  <si>
    <t>501 - PRECINCT 5</t>
  </si>
  <si>
    <t>301 - ELECTION DISTRICT 3 PRECINCT</t>
  </si>
  <si>
    <t>201 - PRECINCT 2</t>
  </si>
  <si>
    <t>Provisional Vote Counted for 0302</t>
  </si>
  <si>
    <t>302 - DRAKES BRANCH</t>
  </si>
  <si>
    <t>Registrar's keying error</t>
  </si>
  <si>
    <t>Provisional Ballot Counted</t>
  </si>
  <si>
    <t>201 - RED OAK WYLLIESBURG</t>
  </si>
  <si>
    <t>Changed to reflect 3 paper ballots voted in precinct</t>
  </si>
  <si>
    <t>401 - THREE FORKS</t>
  </si>
  <si>
    <t>702 - GLADYS</t>
  </si>
  <si>
    <t>501 - LAWRENCEVILLE</t>
  </si>
  <si>
    <t>402 - KING'S STORE</t>
  </si>
  <si>
    <t>401 - STURGEON</t>
  </si>
  <si>
    <t>202 - EDGERTON</t>
  </si>
  <si>
    <t>EB approved provisional ballots</t>
  </si>
  <si>
    <t>102 - ROCK STORE</t>
  </si>
  <si>
    <t>203 - FITZHUGH</t>
  </si>
  <si>
    <t>701 - GOODE RESCUE SQUAD</t>
  </si>
  <si>
    <t>603 - THAXTON ELEM SCHOOL</t>
  </si>
  <si>
    <t>602 - SHADY GROVE BAPTIST CHURCH</t>
  </si>
  <si>
    <t>102 - HARDY FIRE &amp; RESCUE BLDG</t>
  </si>
  <si>
    <t>502 - AGEE</t>
  </si>
  <si>
    <t>302 - STONEWALL</t>
  </si>
  <si>
    <t>Provisional precinct</t>
  </si>
  <si>
    <t>602 - FREE UNION</t>
  </si>
  <si>
    <t>Bad phone connection, called-in results were not heard correctly.</t>
  </si>
  <si>
    <t>505 - BURNLEY</t>
  </si>
  <si>
    <t>Forgot to call in outside polls paper ballot that was counted in precinct.</t>
  </si>
  <si>
    <t>101 - WOODBROOK</t>
  </si>
  <si>
    <t>Paper ballots not counted on election night.</t>
  </si>
  <si>
    <t>501 - RIVANNA</t>
  </si>
  <si>
    <t>Undervotes listed as overvotes in error.</t>
  </si>
  <si>
    <t>401 - CUNNINGHAM</t>
  </si>
  <si>
    <t>301 - FORK UNION</t>
  </si>
  <si>
    <t>EB completed Provisional Ballots 11/6/08</t>
  </si>
  <si>
    <t>301 - STANARDSVILLE</t>
  </si>
  <si>
    <t>101 - DYKE</t>
  </si>
  <si>
    <t>401 - MAYSVILLE</t>
  </si>
  <si>
    <t>701 - MEHERRIN FIRE DEPARTMENT</t>
  </si>
  <si>
    <t>Canvass</t>
  </si>
  <si>
    <t>502 - PEOPLES COMMUNITY CENTER</t>
  </si>
  <si>
    <t>402 - PLEASANT GROVE</t>
  </si>
  <si>
    <t>301 - ROSEBUD</t>
  </si>
  <si>
    <t>Canvas results</t>
  </si>
  <si>
    <t>101 - PLYMOUTH</t>
  </si>
  <si>
    <t>601 - HOUNDS CREEK</t>
  </si>
  <si>
    <t>Valid Provisional votes</t>
  </si>
  <si>
    <t>VOTES</t>
  </si>
  <si>
    <t>Net Change</t>
  </si>
  <si>
    <t>Before Date?</t>
  </si>
  <si>
    <t>Type Date From Which You Want The Vote Count Here:</t>
  </si>
  <si>
    <t>FINAL VOTE 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</si>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</sst>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NumberFormat="1"/>
    <xf numFmtId="14" fontId="0" fillId="0" borderId="0" xfId="0" applyNumberFormat="1"/>
    <xf numFmtId="165" fontId="0" fillId="0" borderId="0" xfId="0" applyNumberFormat="1"/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Font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h:mm;@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theme="1"/>
      </font>
      <fill>
        <patternFill>
          <bgColor rgb="FFFFAFAF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rgb="FFFFAFAF"/>
        </patternFill>
      </fill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rgb="FFFFAFAF"/>
        </patternFill>
      </fill>
    </dxf>
    <dxf>
      <font>
        <color theme="1"/>
      </font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E1:J67" totalsRowShown="0" headerRowDxfId="28" dataDxfId="27">
  <autoFilter ref="E1:J67"/>
  <tableColumns count="6">
    <tableColumn id="1" name="COUNTY/CITY" dataDxfId="26"/>
    <tableColumn id="2" name="CANDIDATE" dataDxfId="25"/>
    <tableColumn id="3" name="VOTES" dataDxfId="24"/>
    <tableColumn id="4" name="VOTE%" dataDxfId="23" dataCellStyle="Percent"/>
    <tableColumn id="5" name="Voter Turnout: " dataDxfId="22"/>
    <tableColumn id="6" name="Precincts Reporting: 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I273" totalsRowShown="0" headerRowDxfId="20" dataDxfId="19">
  <autoFilter ref="A1:I273"/>
  <tableColumns count="9">
    <tableColumn id="1" name="Date" dataDxfId="18"/>
    <tableColumn id="2" name="Time" dataDxfId="17">
      <calculatedColumnFormula>A2</calculatedColumnFormula>
    </tableColumn>
    <tableColumn id="3" name="County" dataDxfId="16"/>
    <tableColumn id="4" name="Precinct" dataDxfId="15"/>
    <tableColumn id="5" name="Candidate" dataDxfId="14"/>
    <tableColumn id="6" name="Original Value" dataDxfId="13"/>
    <tableColumn id="7" name="Changed Value" dataDxfId="12"/>
    <tableColumn id="8" name="Reason" dataDxfId="11"/>
    <tableColumn id="9" name="Comment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C1:J67" totalsRowShown="0" headerRowDxfId="9" dataDxfId="8">
  <autoFilter ref="C1:J67"/>
  <tableColumns count="8">
    <tableColumn id="1" name="Last Report Date" dataDxfId="7">
      <calculatedColumnFormula>DATEVALUE("11/"&amp;RIGHT(LEFT(B2,5),1)&amp;"/2008")</calculatedColumnFormula>
    </tableColumn>
    <tableColumn id="2" name="Last Report Time" dataDxfId="6">
      <calculatedColumnFormula>TIMEVALUE(IF(LEFT(RIGHT(B2,6),1)="A",LEFT(RIGHT(B2,LEN(B2)-11),LEN(B2)-11-6),(LEFT(RIGHT(B2,LEN(B2)-11),LEN(B2)-11-6-3)+12)&amp;RIGHT(LEFT(B2,LEN(B2)-6),3)))</calculatedColumnFormula>
    </tableColumn>
    <tableColumn id="3" name="COUNTY/CITY" dataDxfId="5"/>
    <tableColumn id="4" name="CANDIDATE" dataDxfId="4"/>
    <tableColumn id="5" name="VOTES" dataDxfId="3"/>
    <tableColumn id="6" name="VOTE%" dataDxfId="2" dataCellStyle="Percent"/>
    <tableColumn id="7" name="Voter Turnout: " dataDxfId="1"/>
    <tableColumn id="8" name="Precincts Reporting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showGridLines="0" tabSelected="1" topLeftCell="B1" workbookViewId="0">
      <selection activeCell="E2" sqref="E2:F2"/>
    </sheetView>
  </sheetViews>
  <sheetFormatPr defaultColWidth="0" defaultRowHeight="15" zeroHeight="1" x14ac:dyDescent="0.25"/>
  <cols>
    <col min="1" max="1" width="10.7109375" hidden="1" customWidth="1"/>
    <col min="2" max="2" width="15.5703125" customWidth="1"/>
    <col min="3" max="6" width="25.7109375" customWidth="1"/>
    <col min="7" max="11" width="9.140625" customWidth="1"/>
    <col min="12" max="14" width="0" hidden="1" customWidth="1"/>
    <col min="15" max="16" width="9.140625" customWidth="1"/>
    <col min="17" max="16384" width="9.140625" hidden="1"/>
  </cols>
  <sheetData>
    <row r="1" spans="1:14" ht="27.75" customHeight="1" thickBot="1" x14ac:dyDescent="0.3"/>
    <row r="2" spans="1:14" ht="15.75" thickBot="1" x14ac:dyDescent="0.3">
      <c r="A2" s="2">
        <v>39757</v>
      </c>
      <c r="C2" s="20" t="s">
        <v>277</v>
      </c>
      <c r="D2" s="21"/>
      <c r="E2" s="22">
        <v>39759</v>
      </c>
      <c r="F2" s="23"/>
    </row>
    <row r="3" spans="1:14" ht="15.75" thickBot="1" x14ac:dyDescent="0.3">
      <c r="A3" s="2">
        <v>39758</v>
      </c>
      <c r="B3" s="6"/>
      <c r="C3" s="6"/>
      <c r="D3" s="6"/>
      <c r="E3" s="6"/>
      <c r="F3" s="6"/>
    </row>
    <row r="4" spans="1:14" ht="28.5" customHeight="1" x14ac:dyDescent="0.25">
      <c r="A4" s="2">
        <v>39759</v>
      </c>
      <c r="B4" s="6"/>
      <c r="C4" s="15" t="s">
        <v>1</v>
      </c>
      <c r="D4" s="16" t="s">
        <v>2</v>
      </c>
      <c r="E4" s="16" t="str">
        <f>"VOTES ON "&amp;MONTH(E2)&amp;"/"&amp;DAY(E2)</f>
        <v>VOTES ON 11/7</v>
      </c>
      <c r="F4" s="17" t="s">
        <v>278</v>
      </c>
    </row>
    <row r="5" spans="1:14" x14ac:dyDescent="0.25">
      <c r="A5" s="2">
        <v>39762</v>
      </c>
      <c r="B5" s="6"/>
      <c r="C5" s="18" t="s">
        <v>7</v>
      </c>
      <c r="D5" s="11" t="s">
        <v>8</v>
      </c>
      <c r="E5" s="11">
        <f>F5-SUMIFS('Change Log'!Q:Q,'Change Log'!O:O,'Numbers On Given Date'!C5,'Change Log'!P:P,'Numbers On Given Date'!D5)+SUMIFS('Change Log'!Q:Q,'Change Log'!N:N,TRUE,'Change Log'!O:O,'Numbers On Given Date'!C5,'Change Log'!P:P,'Numbers On Given Date'!D5)</f>
        <v>31829</v>
      </c>
      <c r="F5" s="12">
        <v>31827</v>
      </c>
      <c r="G5" s="6"/>
      <c r="L5">
        <f>SUMIFS('Change Log'!Q:Q,'Change Log'!O:O,'Numbers On Given Date'!C5,'Change Log'!P:P,'Numbers On Given Date'!D5)-SUMIFS('Change Log'!Q:Q,'Change Log'!N:N,TRUE,'Change Log'!O:O,'Numbers On Given Date'!C5,'Change Log'!P:P,'Numbers On Given Date'!D5)</f>
        <v>-2</v>
      </c>
      <c r="M5" t="e">
        <f>E5=#REF!-#REF!</f>
        <v>#REF!</v>
      </c>
      <c r="N5" s="6">
        <f>COUNTIF(M5:M70,FALSE)</f>
        <v>0</v>
      </c>
    </row>
    <row r="6" spans="1:14" x14ac:dyDescent="0.25">
      <c r="A6" s="2">
        <v>39763</v>
      </c>
      <c r="B6" s="6"/>
      <c r="C6" s="18"/>
      <c r="D6" s="11" t="s">
        <v>11</v>
      </c>
      <c r="E6" s="11">
        <f>F6-SUMIFS('Change Log'!Q:Q,'Change Log'!O:O,'Numbers On Given Date'!C5,'Change Log'!P:P,'Numbers On Given Date'!D6)+SUMIFS('Change Log'!Q:Q,'Change Log'!N:N,TRUE,'Change Log'!O:O,'Numbers On Given Date'!C5,'Change Log'!P:P,'Numbers On Given Date'!D6)</f>
        <v>18412</v>
      </c>
      <c r="F6" s="12">
        <v>18407</v>
      </c>
      <c r="G6" s="6"/>
      <c r="L6">
        <f>SUMIFS('Change Log'!Q:Q,'Change Log'!O:O,'Numbers On Given Date'!C6,'Change Log'!P:P,'Numbers On Given Date'!D6)-SUMIFS('Change Log'!Q:Q,'Change Log'!N:N,TRUE,'Change Log'!O:O,'Numbers On Given Date'!C6,'Change Log'!P:P,'Numbers On Given Date'!D6)</f>
        <v>0</v>
      </c>
      <c r="M6" t="e">
        <f>E6=#REF!-#REF!</f>
        <v>#REF!</v>
      </c>
    </row>
    <row r="7" spans="1:14" x14ac:dyDescent="0.25">
      <c r="A7" s="2">
        <v>39800</v>
      </c>
      <c r="B7" s="6"/>
      <c r="C7" s="18"/>
      <c r="D7" s="11" t="s">
        <v>12</v>
      </c>
      <c r="E7" s="11">
        <f>F7-SUMIFS('Change Log'!Q:Q,'Change Log'!O:O,'Numbers On Given Date'!C5,'Change Log'!P:P,'Numbers On Given Date'!D7)+SUMIFS('Change Log'!Q:Q,'Change Log'!N:N,TRUE,'Change Log'!O:O,'Numbers On Given Date'!C5,'Change Log'!P:P,'Numbers On Given Date'!D7)</f>
        <v>45</v>
      </c>
      <c r="F7" s="12">
        <v>45</v>
      </c>
      <c r="G7" s="6"/>
      <c r="L7">
        <f>SUMIFS('Change Log'!Q:Q,'Change Log'!O:O,'Numbers On Given Date'!C7,'Change Log'!P:P,'Numbers On Given Date'!D7)-SUMIFS('Change Log'!Q:Q,'Change Log'!N:N,TRUE,'Change Log'!O:O,'Numbers On Given Date'!C7,'Change Log'!P:P,'Numbers On Given Date'!D7)</f>
        <v>0</v>
      </c>
      <c r="M7" t="e">
        <f>E7=#REF!-#REF!</f>
        <v>#REF!</v>
      </c>
    </row>
    <row r="8" spans="1:14" x14ac:dyDescent="0.25">
      <c r="B8" s="6"/>
      <c r="C8" s="18" t="s">
        <v>14</v>
      </c>
      <c r="D8" s="11" t="s">
        <v>8</v>
      </c>
      <c r="E8" s="11">
        <f>F8-SUMIFS('Change Log'!Q:Q,'Change Log'!O:O,'Numbers On Given Date'!C8,'Change Log'!P:P,'Numbers On Given Date'!D8)+SUMIFS('Change Log'!Q:Q,'Change Log'!N:N,TRUE,'Change Log'!O:O,'Numbers On Given Date'!C8,'Change Log'!P:P,'Numbers On Given Date'!D8)</f>
        <v>2755</v>
      </c>
      <c r="F8" s="12">
        <v>2758</v>
      </c>
      <c r="G8" s="6"/>
      <c r="L8">
        <f>SUMIFS('Change Log'!Q:Q,'Change Log'!O:O,'Numbers On Given Date'!C8,'Change Log'!P:P,'Numbers On Given Date'!D8)-SUMIFS('Change Log'!Q:Q,'Change Log'!N:N,TRUE,'Change Log'!O:O,'Numbers On Given Date'!C8,'Change Log'!P:P,'Numbers On Given Date'!D8)</f>
        <v>3</v>
      </c>
      <c r="M8" t="e">
        <f>E8=#REF!-#REF!</f>
        <v>#REF!</v>
      </c>
    </row>
    <row r="9" spans="1:14" x14ac:dyDescent="0.25">
      <c r="B9" s="6"/>
      <c r="C9" s="18"/>
      <c r="D9" s="11" t="s">
        <v>11</v>
      </c>
      <c r="E9" s="11">
        <f>F9-SUMIFS('Change Log'!Q:Q,'Change Log'!O:O,'Numbers On Given Date'!C8,'Change Log'!P:P,'Numbers On Given Date'!D9)+SUMIFS('Change Log'!Q:Q,'Change Log'!N:N,TRUE,'Change Log'!O:O,'Numbers On Given Date'!C8,'Change Log'!P:P,'Numbers On Given Date'!D9)</f>
        <v>4801</v>
      </c>
      <c r="F9" s="12">
        <v>4809</v>
      </c>
      <c r="G9" s="6"/>
      <c r="L9">
        <f>SUMIFS('Change Log'!Q:Q,'Change Log'!O:O,'Numbers On Given Date'!C9,'Change Log'!P:P,'Numbers On Given Date'!D9)-SUMIFS('Change Log'!Q:Q,'Change Log'!N:N,TRUE,'Change Log'!O:O,'Numbers On Given Date'!C9,'Change Log'!P:P,'Numbers On Given Date'!D9)</f>
        <v>0</v>
      </c>
      <c r="M9" t="e">
        <f>E9=#REF!-#REF!</f>
        <v>#REF!</v>
      </c>
    </row>
    <row r="10" spans="1:14" x14ac:dyDescent="0.25">
      <c r="B10" s="6"/>
      <c r="C10" s="18"/>
      <c r="D10" s="11" t="s">
        <v>12</v>
      </c>
      <c r="E10" s="11">
        <f>F10-SUMIFS('Change Log'!Q:Q,'Change Log'!O:O,'Numbers On Given Date'!C8,'Change Log'!P:P,'Numbers On Given Date'!D10)+SUMIFS('Change Log'!Q:Q,'Change Log'!N:N,TRUE,'Change Log'!O:O,'Numbers On Given Date'!C8,'Change Log'!P:P,'Numbers On Given Date'!D10)</f>
        <v>2</v>
      </c>
      <c r="F10" s="12">
        <v>2</v>
      </c>
      <c r="G10" s="6"/>
      <c r="L10">
        <f>SUMIFS('Change Log'!Q:Q,'Change Log'!O:O,'Numbers On Given Date'!C10,'Change Log'!P:P,'Numbers On Given Date'!D10)-SUMIFS('Change Log'!Q:Q,'Change Log'!N:N,TRUE,'Change Log'!O:O,'Numbers On Given Date'!C10,'Change Log'!P:P,'Numbers On Given Date'!D10)</f>
        <v>0</v>
      </c>
      <c r="M10" t="e">
        <f>E10=#REF!-#REF!</f>
        <v>#REF!</v>
      </c>
    </row>
    <row r="11" spans="1:14" x14ac:dyDescent="0.25">
      <c r="B11" s="6"/>
      <c r="C11" s="18" t="s">
        <v>18</v>
      </c>
      <c r="D11" s="11" t="s">
        <v>8</v>
      </c>
      <c r="E11" s="11">
        <f>F11-SUMIFS('Change Log'!Q:Q,'Change Log'!O:O,'Numbers On Given Date'!C11,'Change Log'!P:P,'Numbers On Given Date'!D11)+SUMIFS('Change Log'!Q:Q,'Change Log'!N:N,TRUE,'Change Log'!O:O,'Numbers On Given Date'!C11,'Change Log'!P:P,'Numbers On Given Date'!D11)</f>
        <v>7121</v>
      </c>
      <c r="F11" s="12">
        <v>7124</v>
      </c>
      <c r="G11" s="6"/>
      <c r="L11">
        <f>SUMIFS('Change Log'!Q:Q,'Change Log'!O:O,'Numbers On Given Date'!C11,'Change Log'!P:P,'Numbers On Given Date'!D11)-SUMIFS('Change Log'!Q:Q,'Change Log'!N:N,TRUE,'Change Log'!O:O,'Numbers On Given Date'!C11,'Change Log'!P:P,'Numbers On Given Date'!D11)</f>
        <v>3</v>
      </c>
      <c r="M11" t="e">
        <f>E11=#REF!-#REF!</f>
        <v>#REF!</v>
      </c>
    </row>
    <row r="12" spans="1:14" x14ac:dyDescent="0.25">
      <c r="B12" s="6"/>
      <c r="C12" s="18"/>
      <c r="D12" s="11" t="s">
        <v>11</v>
      </c>
      <c r="E12" s="11">
        <f>F12-SUMIFS('Change Log'!Q:Q,'Change Log'!O:O,'Numbers On Given Date'!C11,'Change Log'!P:P,'Numbers On Given Date'!D12)+SUMIFS('Change Log'!Q:Q,'Change Log'!N:N,TRUE,'Change Log'!O:O,'Numbers On Given Date'!C11,'Change Log'!P:P,'Numbers On Given Date'!D12)</f>
        <v>11484</v>
      </c>
      <c r="F12" s="12">
        <v>11486</v>
      </c>
      <c r="G12" s="6"/>
      <c r="L12">
        <f>SUMIFS('Change Log'!Q:Q,'Change Log'!O:O,'Numbers On Given Date'!C12,'Change Log'!P:P,'Numbers On Given Date'!D12)-SUMIFS('Change Log'!Q:Q,'Change Log'!N:N,TRUE,'Change Log'!O:O,'Numbers On Given Date'!C12,'Change Log'!P:P,'Numbers On Given Date'!D12)</f>
        <v>0</v>
      </c>
      <c r="M12" t="e">
        <f>E12=#REF!-#REF!</f>
        <v>#REF!</v>
      </c>
    </row>
    <row r="13" spans="1:14" x14ac:dyDescent="0.25">
      <c r="B13" s="6"/>
      <c r="C13" s="18"/>
      <c r="D13" s="11" t="s">
        <v>12</v>
      </c>
      <c r="E13" s="11">
        <f>F13-SUMIFS('Change Log'!Q:Q,'Change Log'!O:O,'Numbers On Given Date'!C11,'Change Log'!P:P,'Numbers On Given Date'!D13)+SUMIFS('Change Log'!Q:Q,'Change Log'!N:N,TRUE,'Change Log'!O:O,'Numbers On Given Date'!C11,'Change Log'!P:P,'Numbers On Given Date'!D13)</f>
        <v>11</v>
      </c>
      <c r="F13" s="12">
        <v>11</v>
      </c>
      <c r="G13" s="6"/>
      <c r="L13">
        <f>SUMIFS('Change Log'!Q:Q,'Change Log'!O:O,'Numbers On Given Date'!C13,'Change Log'!P:P,'Numbers On Given Date'!D13)-SUMIFS('Change Log'!Q:Q,'Change Log'!N:N,TRUE,'Change Log'!O:O,'Numbers On Given Date'!C13,'Change Log'!P:P,'Numbers On Given Date'!D13)</f>
        <v>0</v>
      </c>
      <c r="M13" t="e">
        <f>E13=#REF!-#REF!</f>
        <v>#REF!</v>
      </c>
    </row>
    <row r="14" spans="1:14" x14ac:dyDescent="0.25">
      <c r="B14" s="6"/>
      <c r="C14" s="18" t="s">
        <v>22</v>
      </c>
      <c r="D14" s="11" t="s">
        <v>8</v>
      </c>
      <c r="E14" s="11">
        <f>F14-SUMIFS('Change Log'!Q:Q,'Change Log'!O:O,'Numbers On Given Date'!C14,'Change Log'!P:P,'Numbers On Given Date'!D14)+SUMIFS('Change Log'!Q:Q,'Change Log'!N:N,TRUE,'Change Log'!O:O,'Numbers On Given Date'!C14,'Change Log'!P:P,'Numbers On Given Date'!D14)</f>
        <v>3710</v>
      </c>
      <c r="F14" s="12">
        <v>3720</v>
      </c>
      <c r="G14" s="6"/>
      <c r="L14">
        <f>SUMIFS('Change Log'!Q:Q,'Change Log'!O:O,'Numbers On Given Date'!C14,'Change Log'!P:P,'Numbers On Given Date'!D14)-SUMIFS('Change Log'!Q:Q,'Change Log'!N:N,TRUE,'Change Log'!O:O,'Numbers On Given Date'!C14,'Change Log'!P:P,'Numbers On Given Date'!D14)</f>
        <v>10</v>
      </c>
      <c r="M14" t="e">
        <f>E14=#REF!-#REF!</f>
        <v>#REF!</v>
      </c>
    </row>
    <row r="15" spans="1:14" x14ac:dyDescent="0.25">
      <c r="B15" s="6"/>
      <c r="C15" s="18"/>
      <c r="D15" s="11" t="s">
        <v>11</v>
      </c>
      <c r="E15" s="11">
        <f>F15-SUMIFS('Change Log'!Q:Q,'Change Log'!O:O,'Numbers On Given Date'!C14,'Change Log'!P:P,'Numbers On Given Date'!D15)+SUMIFS('Change Log'!Q:Q,'Change Log'!N:N,TRUE,'Change Log'!O:O,'Numbers On Given Date'!C14,'Change Log'!P:P,'Numbers On Given Date'!D15)</f>
        <v>2228</v>
      </c>
      <c r="F15" s="12">
        <v>2248</v>
      </c>
      <c r="G15" s="6"/>
      <c r="L15">
        <f>SUMIFS('Change Log'!Q:Q,'Change Log'!O:O,'Numbers On Given Date'!C15,'Change Log'!P:P,'Numbers On Given Date'!D15)-SUMIFS('Change Log'!Q:Q,'Change Log'!N:N,TRUE,'Change Log'!O:O,'Numbers On Given Date'!C15,'Change Log'!P:P,'Numbers On Given Date'!D15)</f>
        <v>0</v>
      </c>
      <c r="M15" t="e">
        <f>E15=#REF!-#REF!</f>
        <v>#REF!</v>
      </c>
    </row>
    <row r="16" spans="1:14" x14ac:dyDescent="0.25">
      <c r="B16" s="6"/>
      <c r="C16" s="18"/>
      <c r="D16" s="11" t="s">
        <v>12</v>
      </c>
      <c r="E16" s="11">
        <f>F16-SUMIFS('Change Log'!Q:Q,'Change Log'!O:O,'Numbers On Given Date'!C14,'Change Log'!P:P,'Numbers On Given Date'!D16)+SUMIFS('Change Log'!Q:Q,'Change Log'!N:N,TRUE,'Change Log'!O:O,'Numbers On Given Date'!C14,'Change Log'!P:P,'Numbers On Given Date'!D16)</f>
        <v>2</v>
      </c>
      <c r="F16" s="12">
        <v>2</v>
      </c>
      <c r="G16" s="6"/>
      <c r="L16">
        <f>SUMIFS('Change Log'!Q:Q,'Change Log'!O:O,'Numbers On Given Date'!C16,'Change Log'!P:P,'Numbers On Given Date'!D16)-SUMIFS('Change Log'!Q:Q,'Change Log'!N:N,TRUE,'Change Log'!O:O,'Numbers On Given Date'!C16,'Change Log'!P:P,'Numbers On Given Date'!D16)</f>
        <v>0</v>
      </c>
      <c r="M16" t="e">
        <f>E16=#REF!-#REF!</f>
        <v>#REF!</v>
      </c>
    </row>
    <row r="17" spans="2:13" x14ac:dyDescent="0.25">
      <c r="B17" s="6"/>
      <c r="C17" s="18" t="s">
        <v>26</v>
      </c>
      <c r="D17" s="11" t="s">
        <v>8</v>
      </c>
      <c r="E17" s="11">
        <f>F17-SUMIFS('Change Log'!Q:Q,'Change Log'!O:O,'Numbers On Given Date'!C17,'Change Log'!P:P,'Numbers On Given Date'!D17)+SUMIFS('Change Log'!Q:Q,'Change Log'!N:N,TRUE,'Change Log'!O:O,'Numbers On Given Date'!C17,'Change Log'!P:P,'Numbers On Given Date'!D17)</f>
        <v>3446</v>
      </c>
      <c r="F17" s="12">
        <v>3446</v>
      </c>
      <c r="G17" s="6"/>
      <c r="L17">
        <f>SUMIFS('Change Log'!Q:Q,'Change Log'!O:O,'Numbers On Given Date'!C17,'Change Log'!P:P,'Numbers On Given Date'!D17)-SUMIFS('Change Log'!Q:Q,'Change Log'!N:N,TRUE,'Change Log'!O:O,'Numbers On Given Date'!C17,'Change Log'!P:P,'Numbers On Given Date'!D17)</f>
        <v>0</v>
      </c>
      <c r="M17" t="e">
        <f>E17=#REF!-#REF!</f>
        <v>#REF!</v>
      </c>
    </row>
    <row r="18" spans="2:13" x14ac:dyDescent="0.25">
      <c r="B18" s="6"/>
      <c r="C18" s="18"/>
      <c r="D18" s="11" t="s">
        <v>11</v>
      </c>
      <c r="E18" s="11">
        <f>F18-SUMIFS('Change Log'!Q:Q,'Change Log'!O:O,'Numbers On Given Date'!C17,'Change Log'!P:P,'Numbers On Given Date'!D18)+SUMIFS('Change Log'!Q:Q,'Change Log'!N:N,TRUE,'Change Log'!O:O,'Numbers On Given Date'!C17,'Change Log'!P:P,'Numbers On Given Date'!D18)</f>
        <v>3424</v>
      </c>
      <c r="F18" s="12">
        <v>3424</v>
      </c>
      <c r="G18" s="6"/>
      <c r="L18">
        <f>SUMIFS('Change Log'!Q:Q,'Change Log'!O:O,'Numbers On Given Date'!C18,'Change Log'!P:P,'Numbers On Given Date'!D18)-SUMIFS('Change Log'!Q:Q,'Change Log'!N:N,TRUE,'Change Log'!O:O,'Numbers On Given Date'!C18,'Change Log'!P:P,'Numbers On Given Date'!D18)</f>
        <v>0</v>
      </c>
      <c r="M18" t="e">
        <f>E18=#REF!-#REF!</f>
        <v>#REF!</v>
      </c>
    </row>
    <row r="19" spans="2:13" x14ac:dyDescent="0.25">
      <c r="B19" s="6"/>
      <c r="C19" s="18"/>
      <c r="D19" s="11" t="s">
        <v>12</v>
      </c>
      <c r="E19" s="11">
        <f>F19-SUMIFS('Change Log'!Q:Q,'Change Log'!O:O,'Numbers On Given Date'!C17,'Change Log'!P:P,'Numbers On Given Date'!D19)+SUMIFS('Change Log'!Q:Q,'Change Log'!N:N,TRUE,'Change Log'!O:O,'Numbers On Given Date'!C17,'Change Log'!P:P,'Numbers On Given Date'!D19)</f>
        <v>1</v>
      </c>
      <c r="F19" s="12">
        <v>1</v>
      </c>
      <c r="G19" s="6"/>
      <c r="L19">
        <f>SUMIFS('Change Log'!Q:Q,'Change Log'!O:O,'Numbers On Given Date'!C19,'Change Log'!P:P,'Numbers On Given Date'!D19)-SUMIFS('Change Log'!Q:Q,'Change Log'!N:N,TRUE,'Change Log'!O:O,'Numbers On Given Date'!C19,'Change Log'!P:P,'Numbers On Given Date'!D19)</f>
        <v>0</v>
      </c>
      <c r="M19" t="e">
        <f>E19=#REF!-#REF!</f>
        <v>#REF!</v>
      </c>
    </row>
    <row r="20" spans="2:13" x14ac:dyDescent="0.25">
      <c r="B20" s="6"/>
      <c r="C20" s="18" t="s">
        <v>29</v>
      </c>
      <c r="D20" s="11" t="s">
        <v>8</v>
      </c>
      <c r="E20" s="11">
        <f>F20-SUMIFS('Change Log'!Q:Q,'Change Log'!O:O,'Numbers On Given Date'!C20,'Change Log'!P:P,'Numbers On Given Date'!D20)+SUMIFS('Change Log'!Q:Q,'Change Log'!N:N,TRUE,'Change Log'!O:O,'Numbers On Given Date'!C20,'Change Log'!P:P,'Numbers On Given Date'!D20)</f>
        <v>8836</v>
      </c>
      <c r="F20" s="12">
        <v>8837</v>
      </c>
      <c r="G20" s="6"/>
      <c r="L20">
        <f>SUMIFS('Change Log'!Q:Q,'Change Log'!O:O,'Numbers On Given Date'!C20,'Change Log'!P:P,'Numbers On Given Date'!D20)-SUMIFS('Change Log'!Q:Q,'Change Log'!N:N,TRUE,'Change Log'!O:O,'Numbers On Given Date'!C20,'Change Log'!P:P,'Numbers On Given Date'!D20)</f>
        <v>1</v>
      </c>
      <c r="M20" t="e">
        <f>E20=#REF!-#REF!</f>
        <v>#REF!</v>
      </c>
    </row>
    <row r="21" spans="2:13" x14ac:dyDescent="0.25">
      <c r="B21" s="6"/>
      <c r="C21" s="18"/>
      <c r="D21" s="11" t="s">
        <v>11</v>
      </c>
      <c r="E21" s="11">
        <f>F21-SUMIFS('Change Log'!Q:Q,'Change Log'!O:O,'Numbers On Given Date'!C20,'Change Log'!P:P,'Numbers On Given Date'!D21)+SUMIFS('Change Log'!Q:Q,'Change Log'!N:N,TRUE,'Change Log'!O:O,'Numbers On Given Date'!C20,'Change Log'!P:P,'Numbers On Given Date'!D21)</f>
        <v>15975</v>
      </c>
      <c r="F21" s="12">
        <v>15979</v>
      </c>
      <c r="G21" s="6"/>
      <c r="L21">
        <f>SUMIFS('Change Log'!Q:Q,'Change Log'!O:O,'Numbers On Given Date'!C21,'Change Log'!P:P,'Numbers On Given Date'!D21)-SUMIFS('Change Log'!Q:Q,'Change Log'!N:N,TRUE,'Change Log'!O:O,'Numbers On Given Date'!C21,'Change Log'!P:P,'Numbers On Given Date'!D21)</f>
        <v>0</v>
      </c>
      <c r="M21" t="e">
        <f>E21=#REF!-#REF!</f>
        <v>#REF!</v>
      </c>
    </row>
    <row r="22" spans="2:13" x14ac:dyDescent="0.25">
      <c r="B22" s="6"/>
      <c r="C22" s="18"/>
      <c r="D22" s="11" t="s">
        <v>12</v>
      </c>
      <c r="E22" s="11">
        <f>F22-SUMIFS('Change Log'!Q:Q,'Change Log'!O:O,'Numbers On Given Date'!C20,'Change Log'!P:P,'Numbers On Given Date'!D22)+SUMIFS('Change Log'!Q:Q,'Change Log'!N:N,TRUE,'Change Log'!O:O,'Numbers On Given Date'!C20,'Change Log'!P:P,'Numbers On Given Date'!D22)</f>
        <v>14</v>
      </c>
      <c r="F22" s="12">
        <v>14</v>
      </c>
      <c r="G22" s="6"/>
      <c r="L22">
        <f>SUMIFS('Change Log'!Q:Q,'Change Log'!O:O,'Numbers On Given Date'!C22,'Change Log'!P:P,'Numbers On Given Date'!D22)-SUMIFS('Change Log'!Q:Q,'Change Log'!N:N,TRUE,'Change Log'!O:O,'Numbers On Given Date'!C22,'Change Log'!P:P,'Numbers On Given Date'!D22)</f>
        <v>0</v>
      </c>
      <c r="M22" t="e">
        <f>E22=#REF!-#REF!</f>
        <v>#REF!</v>
      </c>
    </row>
    <row r="23" spans="2:13" x14ac:dyDescent="0.25">
      <c r="B23" s="6"/>
      <c r="C23" s="18" t="s">
        <v>33</v>
      </c>
      <c r="D23" s="11" t="s">
        <v>8</v>
      </c>
      <c r="E23" s="11">
        <f>F23-SUMIFS('Change Log'!Q:Q,'Change Log'!O:O,'Numbers On Given Date'!C23,'Change Log'!P:P,'Numbers On Given Date'!D23)+SUMIFS('Change Log'!Q:Q,'Change Log'!N:N,TRUE,'Change Log'!O:O,'Numbers On Given Date'!C23,'Change Log'!P:P,'Numbers On Given Date'!D23)</f>
        <v>2594</v>
      </c>
      <c r="F23" s="12">
        <v>2596</v>
      </c>
      <c r="G23" s="6"/>
      <c r="L23">
        <f>SUMIFS('Change Log'!Q:Q,'Change Log'!O:O,'Numbers On Given Date'!C23,'Change Log'!P:P,'Numbers On Given Date'!D23)-SUMIFS('Change Log'!Q:Q,'Change Log'!N:N,TRUE,'Change Log'!O:O,'Numbers On Given Date'!C23,'Change Log'!P:P,'Numbers On Given Date'!D23)</f>
        <v>2</v>
      </c>
      <c r="M23" t="e">
        <f>E23=#REF!-#REF!</f>
        <v>#REF!</v>
      </c>
    </row>
    <row r="24" spans="2:13" x14ac:dyDescent="0.25">
      <c r="B24" s="6"/>
      <c r="C24" s="18"/>
      <c r="D24" s="11" t="s">
        <v>11</v>
      </c>
      <c r="E24" s="11">
        <f>F24-SUMIFS('Change Log'!Q:Q,'Change Log'!O:O,'Numbers On Given Date'!C23,'Change Log'!P:P,'Numbers On Given Date'!D24)+SUMIFS('Change Log'!Q:Q,'Change Log'!N:N,TRUE,'Change Log'!O:O,'Numbers On Given Date'!C23,'Change Log'!P:P,'Numbers On Given Date'!D24)</f>
        <v>3290</v>
      </c>
      <c r="F24" s="12">
        <v>3289</v>
      </c>
      <c r="G24" s="6"/>
      <c r="L24">
        <f>SUMIFS('Change Log'!Q:Q,'Change Log'!O:O,'Numbers On Given Date'!C24,'Change Log'!P:P,'Numbers On Given Date'!D24)-SUMIFS('Change Log'!Q:Q,'Change Log'!N:N,TRUE,'Change Log'!O:O,'Numbers On Given Date'!C24,'Change Log'!P:P,'Numbers On Given Date'!D24)</f>
        <v>0</v>
      </c>
      <c r="M24" t="e">
        <f>E24=#REF!-#REF!</f>
        <v>#REF!</v>
      </c>
    </row>
    <row r="25" spans="2:13" x14ac:dyDescent="0.25">
      <c r="B25" s="6"/>
      <c r="C25" s="18"/>
      <c r="D25" s="11" t="s">
        <v>12</v>
      </c>
      <c r="E25" s="11">
        <f>F25-SUMIFS('Change Log'!Q:Q,'Change Log'!O:O,'Numbers On Given Date'!C23,'Change Log'!P:P,'Numbers On Given Date'!D25)+SUMIFS('Change Log'!Q:Q,'Change Log'!N:N,TRUE,'Change Log'!O:O,'Numbers On Given Date'!C23,'Change Log'!P:P,'Numbers On Given Date'!D25)</f>
        <v>3</v>
      </c>
      <c r="F25" s="12">
        <v>3</v>
      </c>
      <c r="G25" s="6"/>
      <c r="L25">
        <f>SUMIFS('Change Log'!Q:Q,'Change Log'!O:O,'Numbers On Given Date'!C25,'Change Log'!P:P,'Numbers On Given Date'!D25)-SUMIFS('Change Log'!Q:Q,'Change Log'!N:N,TRUE,'Change Log'!O:O,'Numbers On Given Date'!C25,'Change Log'!P:P,'Numbers On Given Date'!D25)</f>
        <v>0</v>
      </c>
      <c r="M25" t="e">
        <f>E25=#REF!-#REF!</f>
        <v>#REF!</v>
      </c>
    </row>
    <row r="26" spans="2:13" x14ac:dyDescent="0.25">
      <c r="B26" s="6"/>
      <c r="C26" s="18" t="s">
        <v>37</v>
      </c>
      <c r="D26" s="11" t="s">
        <v>8</v>
      </c>
      <c r="E26" s="11">
        <f>F26-SUMIFS('Change Log'!Q:Q,'Change Log'!O:O,'Numbers On Given Date'!C26,'Change Log'!P:P,'Numbers On Given Date'!D26)+SUMIFS('Change Log'!Q:Q,'Change Log'!N:N,TRUE,'Change Log'!O:O,'Numbers On Given Date'!C26,'Change Log'!P:P,'Numbers On Given Date'!D26)</f>
        <v>2195</v>
      </c>
      <c r="F26" s="12">
        <v>2195</v>
      </c>
      <c r="G26" s="6"/>
      <c r="L26">
        <f>SUMIFS('Change Log'!Q:Q,'Change Log'!O:O,'Numbers On Given Date'!C26,'Change Log'!P:P,'Numbers On Given Date'!D26)-SUMIFS('Change Log'!Q:Q,'Change Log'!N:N,TRUE,'Change Log'!O:O,'Numbers On Given Date'!C26,'Change Log'!P:P,'Numbers On Given Date'!D26)</f>
        <v>0</v>
      </c>
      <c r="M26" t="e">
        <f>E26=#REF!-#REF!</f>
        <v>#REF!</v>
      </c>
    </row>
    <row r="27" spans="2:13" x14ac:dyDescent="0.25">
      <c r="B27" s="6"/>
      <c r="C27" s="18"/>
      <c r="D27" s="11" t="s">
        <v>11</v>
      </c>
      <c r="E27" s="11">
        <f>F27-SUMIFS('Change Log'!Q:Q,'Change Log'!O:O,'Numbers On Given Date'!C26,'Change Log'!P:P,'Numbers On Given Date'!D27)+SUMIFS('Change Log'!Q:Q,'Change Log'!N:N,TRUE,'Change Log'!O:O,'Numbers On Given Date'!C26,'Change Log'!P:P,'Numbers On Given Date'!D27)</f>
        <v>2343</v>
      </c>
      <c r="F27" s="12">
        <v>2343</v>
      </c>
      <c r="G27" s="6"/>
      <c r="L27">
        <f>SUMIFS('Change Log'!Q:Q,'Change Log'!O:O,'Numbers On Given Date'!C27,'Change Log'!P:P,'Numbers On Given Date'!D27)-SUMIFS('Change Log'!Q:Q,'Change Log'!N:N,TRUE,'Change Log'!O:O,'Numbers On Given Date'!C27,'Change Log'!P:P,'Numbers On Given Date'!D27)</f>
        <v>0</v>
      </c>
      <c r="M27" t="e">
        <f>E27=#REF!-#REF!</f>
        <v>#REF!</v>
      </c>
    </row>
    <row r="28" spans="2:13" x14ac:dyDescent="0.25">
      <c r="B28" s="6"/>
      <c r="C28" s="18"/>
      <c r="D28" s="11" t="s">
        <v>12</v>
      </c>
      <c r="E28" s="11">
        <f>F28-SUMIFS('Change Log'!Q:Q,'Change Log'!O:O,'Numbers On Given Date'!C26,'Change Log'!P:P,'Numbers On Given Date'!D28)+SUMIFS('Change Log'!Q:Q,'Change Log'!N:N,TRUE,'Change Log'!O:O,'Numbers On Given Date'!C26,'Change Log'!P:P,'Numbers On Given Date'!D28)</f>
        <v>1</v>
      </c>
      <c r="F28" s="12">
        <v>0</v>
      </c>
      <c r="G28" s="6"/>
      <c r="L28">
        <f>SUMIFS('Change Log'!Q:Q,'Change Log'!O:O,'Numbers On Given Date'!C28,'Change Log'!P:P,'Numbers On Given Date'!D28)-SUMIFS('Change Log'!Q:Q,'Change Log'!N:N,TRUE,'Change Log'!O:O,'Numbers On Given Date'!C28,'Change Log'!P:P,'Numbers On Given Date'!D28)</f>
        <v>0</v>
      </c>
      <c r="M28" t="e">
        <f>E28=#REF!-#REF!</f>
        <v>#REF!</v>
      </c>
    </row>
    <row r="29" spans="2:13" x14ac:dyDescent="0.25">
      <c r="B29" s="6"/>
      <c r="C29" s="18" t="s">
        <v>41</v>
      </c>
      <c r="D29" s="11" t="s">
        <v>8</v>
      </c>
      <c r="E29" s="11">
        <f>F29-SUMIFS('Change Log'!Q:Q,'Change Log'!O:O,'Numbers On Given Date'!C29,'Change Log'!P:P,'Numbers On Given Date'!D29)+SUMIFS('Change Log'!Q:Q,'Change Log'!N:N,TRUE,'Change Log'!O:O,'Numbers On Given Date'!C29,'Change Log'!P:P,'Numbers On Given Date'!D29)</f>
        <v>6564</v>
      </c>
      <c r="F29" s="12">
        <v>6564</v>
      </c>
      <c r="G29" s="6"/>
      <c r="L29">
        <f>SUMIFS('Change Log'!Q:Q,'Change Log'!O:O,'Numbers On Given Date'!C29,'Change Log'!P:P,'Numbers On Given Date'!D29)-SUMIFS('Change Log'!Q:Q,'Change Log'!N:N,TRUE,'Change Log'!O:O,'Numbers On Given Date'!C29,'Change Log'!P:P,'Numbers On Given Date'!D29)</f>
        <v>0</v>
      </c>
      <c r="M29" t="e">
        <f>E29=#REF!-#REF!</f>
        <v>#REF!</v>
      </c>
    </row>
    <row r="30" spans="2:13" x14ac:dyDescent="0.25">
      <c r="B30" s="6"/>
      <c r="C30" s="18"/>
      <c r="D30" s="11" t="s">
        <v>11</v>
      </c>
      <c r="E30" s="11">
        <f>F30-SUMIFS('Change Log'!Q:Q,'Change Log'!O:O,'Numbers On Given Date'!C29,'Change Log'!P:P,'Numbers On Given Date'!D30)+SUMIFS('Change Log'!Q:Q,'Change Log'!N:N,TRUE,'Change Log'!O:O,'Numbers On Given Date'!C29,'Change Log'!P:P,'Numbers On Given Date'!D30)</f>
        <v>5982</v>
      </c>
      <c r="F30" s="12">
        <v>5982</v>
      </c>
      <c r="G30" s="6"/>
      <c r="L30">
        <f>SUMIFS('Change Log'!Q:Q,'Change Log'!O:O,'Numbers On Given Date'!C30,'Change Log'!P:P,'Numbers On Given Date'!D30)-SUMIFS('Change Log'!Q:Q,'Change Log'!N:N,TRUE,'Change Log'!O:O,'Numbers On Given Date'!C30,'Change Log'!P:P,'Numbers On Given Date'!D30)</f>
        <v>0</v>
      </c>
      <c r="M30" t="e">
        <f>E30=#REF!-#REF!</f>
        <v>#REF!</v>
      </c>
    </row>
    <row r="31" spans="2:13" x14ac:dyDescent="0.25">
      <c r="B31" s="6"/>
      <c r="C31" s="18"/>
      <c r="D31" s="11" t="s">
        <v>12</v>
      </c>
      <c r="E31" s="11">
        <f>F31-SUMIFS('Change Log'!Q:Q,'Change Log'!O:O,'Numbers On Given Date'!C29,'Change Log'!P:P,'Numbers On Given Date'!D31)+SUMIFS('Change Log'!Q:Q,'Change Log'!N:N,TRUE,'Change Log'!O:O,'Numbers On Given Date'!C29,'Change Log'!P:P,'Numbers On Given Date'!D31)</f>
        <v>10</v>
      </c>
      <c r="F31" s="12">
        <v>10</v>
      </c>
      <c r="G31" s="6"/>
      <c r="L31">
        <f>SUMIFS('Change Log'!Q:Q,'Change Log'!O:O,'Numbers On Given Date'!C31,'Change Log'!P:P,'Numbers On Given Date'!D31)-SUMIFS('Change Log'!Q:Q,'Change Log'!N:N,TRUE,'Change Log'!O:O,'Numbers On Given Date'!C31,'Change Log'!P:P,'Numbers On Given Date'!D31)</f>
        <v>0</v>
      </c>
      <c r="M31" t="e">
        <f>E31=#REF!-#REF!</f>
        <v>#REF!</v>
      </c>
    </row>
    <row r="32" spans="2:13" x14ac:dyDescent="0.25">
      <c r="B32" s="6"/>
      <c r="C32" s="18" t="s">
        <v>45</v>
      </c>
      <c r="D32" s="11" t="s">
        <v>8</v>
      </c>
      <c r="E32" s="11">
        <f>F32-SUMIFS('Change Log'!Q:Q,'Change Log'!O:O,'Numbers On Given Date'!C32,'Change Log'!P:P,'Numbers On Given Date'!D32)+SUMIFS('Change Log'!Q:Q,'Change Log'!N:N,TRUE,'Change Log'!O:O,'Numbers On Given Date'!C32,'Change Log'!P:P,'Numbers On Given Date'!D32)</f>
        <v>9475</v>
      </c>
      <c r="F32" s="12">
        <v>9475</v>
      </c>
      <c r="G32" s="6"/>
      <c r="L32">
        <f>SUMIFS('Change Log'!Q:Q,'Change Log'!O:O,'Numbers On Given Date'!C32,'Change Log'!P:P,'Numbers On Given Date'!D32)-SUMIFS('Change Log'!Q:Q,'Change Log'!N:N,TRUE,'Change Log'!O:O,'Numbers On Given Date'!C32,'Change Log'!P:P,'Numbers On Given Date'!D32)</f>
        <v>0</v>
      </c>
      <c r="M32" t="e">
        <f>E32=#REF!-#REF!</f>
        <v>#REF!</v>
      </c>
    </row>
    <row r="33" spans="2:13" x14ac:dyDescent="0.25">
      <c r="B33" s="6"/>
      <c r="C33" s="18"/>
      <c r="D33" s="11" t="s">
        <v>11</v>
      </c>
      <c r="E33" s="11">
        <f>F33-SUMIFS('Change Log'!Q:Q,'Change Log'!O:O,'Numbers On Given Date'!C32,'Change Log'!P:P,'Numbers On Given Date'!D33)+SUMIFS('Change Log'!Q:Q,'Change Log'!N:N,TRUE,'Change Log'!O:O,'Numbers On Given Date'!C32,'Change Log'!P:P,'Numbers On Given Date'!D33)</f>
        <v>15654</v>
      </c>
      <c r="F33" s="12">
        <v>15652</v>
      </c>
      <c r="G33" s="6"/>
      <c r="L33">
        <f>SUMIFS('Change Log'!Q:Q,'Change Log'!O:O,'Numbers On Given Date'!C33,'Change Log'!P:P,'Numbers On Given Date'!D33)-SUMIFS('Change Log'!Q:Q,'Change Log'!N:N,TRUE,'Change Log'!O:O,'Numbers On Given Date'!C33,'Change Log'!P:P,'Numbers On Given Date'!D33)</f>
        <v>0</v>
      </c>
      <c r="M33" t="e">
        <f>E33=#REF!-#REF!</f>
        <v>#REF!</v>
      </c>
    </row>
    <row r="34" spans="2:13" x14ac:dyDescent="0.25">
      <c r="B34" s="6"/>
      <c r="C34" s="18"/>
      <c r="D34" s="11" t="s">
        <v>12</v>
      </c>
      <c r="E34" s="11">
        <f>F34-SUMIFS('Change Log'!Q:Q,'Change Log'!O:O,'Numbers On Given Date'!C32,'Change Log'!P:P,'Numbers On Given Date'!D34)+SUMIFS('Change Log'!Q:Q,'Change Log'!N:N,TRUE,'Change Log'!O:O,'Numbers On Given Date'!C32,'Change Log'!P:P,'Numbers On Given Date'!D34)</f>
        <v>11</v>
      </c>
      <c r="F34" s="12">
        <v>11</v>
      </c>
      <c r="G34" s="6"/>
      <c r="L34">
        <f>SUMIFS('Change Log'!Q:Q,'Change Log'!O:O,'Numbers On Given Date'!C34,'Change Log'!P:P,'Numbers On Given Date'!D34)-SUMIFS('Change Log'!Q:Q,'Change Log'!N:N,TRUE,'Change Log'!O:O,'Numbers On Given Date'!C34,'Change Log'!P:P,'Numbers On Given Date'!D34)</f>
        <v>0</v>
      </c>
      <c r="M34" t="e">
        <f>E34=#REF!-#REF!</f>
        <v>#REF!</v>
      </c>
    </row>
    <row r="35" spans="2:13" x14ac:dyDescent="0.25">
      <c r="B35" s="6"/>
      <c r="C35" s="18" t="s">
        <v>49</v>
      </c>
      <c r="D35" s="11" t="s">
        <v>8</v>
      </c>
      <c r="E35" s="11">
        <f>F35-SUMIFS('Change Log'!Q:Q,'Change Log'!O:O,'Numbers On Given Date'!C35,'Change Log'!P:P,'Numbers On Given Date'!D35)+SUMIFS('Change Log'!Q:Q,'Change Log'!N:N,TRUE,'Change Log'!O:O,'Numbers On Given Date'!C35,'Change Log'!P:P,'Numbers On Given Date'!D35)</f>
        <v>3733</v>
      </c>
      <c r="F35" s="12">
        <v>3733</v>
      </c>
      <c r="G35" s="6"/>
      <c r="L35">
        <f>SUMIFS('Change Log'!Q:Q,'Change Log'!O:O,'Numbers On Given Date'!C35,'Change Log'!P:P,'Numbers On Given Date'!D35)-SUMIFS('Change Log'!Q:Q,'Change Log'!N:N,TRUE,'Change Log'!O:O,'Numbers On Given Date'!C35,'Change Log'!P:P,'Numbers On Given Date'!D35)</f>
        <v>0</v>
      </c>
      <c r="M35" t="e">
        <f>E35=#REF!-#REF!</f>
        <v>#REF!</v>
      </c>
    </row>
    <row r="36" spans="2:13" x14ac:dyDescent="0.25">
      <c r="B36" s="6"/>
      <c r="C36" s="18"/>
      <c r="D36" s="11" t="s">
        <v>11</v>
      </c>
      <c r="E36" s="11">
        <f>F36-SUMIFS('Change Log'!Q:Q,'Change Log'!O:O,'Numbers On Given Date'!C35,'Change Log'!P:P,'Numbers On Given Date'!D36)+SUMIFS('Change Log'!Q:Q,'Change Log'!N:N,TRUE,'Change Log'!O:O,'Numbers On Given Date'!C35,'Change Log'!P:P,'Numbers On Given Date'!D36)</f>
        <v>4373</v>
      </c>
      <c r="F36" s="12">
        <v>4373</v>
      </c>
      <c r="G36" s="6"/>
      <c r="L36">
        <f>SUMIFS('Change Log'!Q:Q,'Change Log'!O:O,'Numbers On Given Date'!C36,'Change Log'!P:P,'Numbers On Given Date'!D36)-SUMIFS('Change Log'!Q:Q,'Change Log'!N:N,TRUE,'Change Log'!O:O,'Numbers On Given Date'!C36,'Change Log'!P:P,'Numbers On Given Date'!D36)</f>
        <v>0</v>
      </c>
      <c r="M36" t="e">
        <f>E36=#REF!-#REF!</f>
        <v>#REF!</v>
      </c>
    </row>
    <row r="37" spans="2:13" x14ac:dyDescent="0.25">
      <c r="B37" s="6"/>
      <c r="C37" s="18"/>
      <c r="D37" s="11" t="s">
        <v>12</v>
      </c>
      <c r="E37" s="11">
        <f>F37-SUMIFS('Change Log'!Q:Q,'Change Log'!O:O,'Numbers On Given Date'!C35,'Change Log'!P:P,'Numbers On Given Date'!D37)+SUMIFS('Change Log'!Q:Q,'Change Log'!N:N,TRUE,'Change Log'!O:O,'Numbers On Given Date'!C35,'Change Log'!P:P,'Numbers On Given Date'!D37)</f>
        <v>4</v>
      </c>
      <c r="F37" s="12">
        <v>4</v>
      </c>
      <c r="G37" s="6"/>
      <c r="L37">
        <f>SUMIFS('Change Log'!Q:Q,'Change Log'!O:O,'Numbers On Given Date'!C37,'Change Log'!P:P,'Numbers On Given Date'!D37)-SUMIFS('Change Log'!Q:Q,'Change Log'!N:N,TRUE,'Change Log'!O:O,'Numbers On Given Date'!C37,'Change Log'!P:P,'Numbers On Given Date'!D37)</f>
        <v>0</v>
      </c>
      <c r="M37" t="e">
        <f>E37=#REF!-#REF!</f>
        <v>#REF!</v>
      </c>
    </row>
    <row r="38" spans="2:13" x14ac:dyDescent="0.25">
      <c r="B38" s="6"/>
      <c r="C38" s="18" t="s">
        <v>52</v>
      </c>
      <c r="D38" s="11" t="s">
        <v>8</v>
      </c>
      <c r="E38" s="11">
        <f>F38-SUMIFS('Change Log'!Q:Q,'Change Log'!O:O,'Numbers On Given Date'!C38,'Change Log'!P:P,'Numbers On Given Date'!D38)+SUMIFS('Change Log'!Q:Q,'Change Log'!N:N,TRUE,'Change Log'!O:O,'Numbers On Given Date'!C38,'Change Log'!P:P,'Numbers On Given Date'!D38)</f>
        <v>7508</v>
      </c>
      <c r="F38" s="12">
        <v>7528</v>
      </c>
      <c r="G38" s="6"/>
      <c r="L38">
        <f>SUMIFS('Change Log'!Q:Q,'Change Log'!O:O,'Numbers On Given Date'!C38,'Change Log'!P:P,'Numbers On Given Date'!D38)-SUMIFS('Change Log'!Q:Q,'Change Log'!N:N,TRUE,'Change Log'!O:O,'Numbers On Given Date'!C38,'Change Log'!P:P,'Numbers On Given Date'!D38)</f>
        <v>20</v>
      </c>
      <c r="M38" t="e">
        <f>E38=#REF!-#REF!</f>
        <v>#REF!</v>
      </c>
    </row>
    <row r="39" spans="2:13" x14ac:dyDescent="0.25">
      <c r="B39" s="6"/>
      <c r="C39" s="18"/>
      <c r="D39" s="11" t="s">
        <v>11</v>
      </c>
      <c r="E39" s="11">
        <f>F39-SUMIFS('Change Log'!Q:Q,'Change Log'!O:O,'Numbers On Given Date'!C38,'Change Log'!P:P,'Numbers On Given Date'!D39)+SUMIFS('Change Log'!Q:Q,'Change Log'!N:N,TRUE,'Change Log'!O:O,'Numbers On Given Date'!C38,'Change Log'!P:P,'Numbers On Given Date'!D39)</f>
        <v>8507</v>
      </c>
      <c r="F39" s="12">
        <v>8550</v>
      </c>
      <c r="G39" s="6"/>
      <c r="L39">
        <f>SUMIFS('Change Log'!Q:Q,'Change Log'!O:O,'Numbers On Given Date'!C39,'Change Log'!P:P,'Numbers On Given Date'!D39)-SUMIFS('Change Log'!Q:Q,'Change Log'!N:N,TRUE,'Change Log'!O:O,'Numbers On Given Date'!C39,'Change Log'!P:P,'Numbers On Given Date'!D39)</f>
        <v>0</v>
      </c>
      <c r="M39" t="e">
        <f>E39=#REF!-#REF!</f>
        <v>#REF!</v>
      </c>
    </row>
    <row r="40" spans="2:13" x14ac:dyDescent="0.25">
      <c r="B40" s="6"/>
      <c r="C40" s="18"/>
      <c r="D40" s="11" t="s">
        <v>12</v>
      </c>
      <c r="E40" s="11">
        <f>F40-SUMIFS('Change Log'!Q:Q,'Change Log'!O:O,'Numbers On Given Date'!C38,'Change Log'!P:P,'Numbers On Given Date'!D40)+SUMIFS('Change Log'!Q:Q,'Change Log'!N:N,TRUE,'Change Log'!O:O,'Numbers On Given Date'!C38,'Change Log'!P:P,'Numbers On Given Date'!D40)</f>
        <v>5</v>
      </c>
      <c r="F40" s="12">
        <v>5</v>
      </c>
      <c r="G40" s="6"/>
      <c r="L40">
        <f>SUMIFS('Change Log'!Q:Q,'Change Log'!O:O,'Numbers On Given Date'!C40,'Change Log'!P:P,'Numbers On Given Date'!D40)-SUMIFS('Change Log'!Q:Q,'Change Log'!N:N,TRUE,'Change Log'!O:O,'Numbers On Given Date'!C40,'Change Log'!P:P,'Numbers On Given Date'!D40)</f>
        <v>0</v>
      </c>
      <c r="M40" t="e">
        <f>E40=#REF!-#REF!</f>
        <v>#REF!</v>
      </c>
    </row>
    <row r="41" spans="2:13" x14ac:dyDescent="0.25">
      <c r="B41" s="6"/>
      <c r="C41" s="18" t="s">
        <v>56</v>
      </c>
      <c r="D41" s="11" t="s">
        <v>8</v>
      </c>
      <c r="E41" s="11">
        <f>F41-SUMIFS('Change Log'!Q:Q,'Change Log'!O:O,'Numbers On Given Date'!C41,'Change Log'!P:P,'Numbers On Given Date'!D41)+SUMIFS('Change Log'!Q:Q,'Change Log'!N:N,TRUE,'Change Log'!O:O,'Numbers On Given Date'!C41,'Change Log'!P:P,'Numbers On Given Date'!D41)</f>
        <v>6844</v>
      </c>
      <c r="F41" s="12">
        <v>6846</v>
      </c>
      <c r="G41" s="6"/>
      <c r="L41">
        <f>SUMIFS('Change Log'!Q:Q,'Change Log'!O:O,'Numbers On Given Date'!C41,'Change Log'!P:P,'Numbers On Given Date'!D41)-SUMIFS('Change Log'!Q:Q,'Change Log'!N:N,TRUE,'Change Log'!O:O,'Numbers On Given Date'!C41,'Change Log'!P:P,'Numbers On Given Date'!D41)</f>
        <v>2</v>
      </c>
      <c r="M41" t="e">
        <f>E41=#REF!-#REF!</f>
        <v>#REF!</v>
      </c>
    </row>
    <row r="42" spans="2:13" x14ac:dyDescent="0.25">
      <c r="B42" s="6"/>
      <c r="C42" s="18"/>
      <c r="D42" s="11" t="s">
        <v>11</v>
      </c>
      <c r="E42" s="11">
        <f>F42-SUMIFS('Change Log'!Q:Q,'Change Log'!O:O,'Numbers On Given Date'!C41,'Change Log'!P:P,'Numbers On Given Date'!D42)+SUMIFS('Change Log'!Q:Q,'Change Log'!N:N,TRUE,'Change Log'!O:O,'Numbers On Given Date'!C41,'Change Log'!P:P,'Numbers On Given Date'!D42)</f>
        <v>9094</v>
      </c>
      <c r="F42" s="12">
        <v>9093</v>
      </c>
      <c r="G42" s="6"/>
      <c r="L42">
        <f>SUMIFS('Change Log'!Q:Q,'Change Log'!O:O,'Numbers On Given Date'!C42,'Change Log'!P:P,'Numbers On Given Date'!D42)-SUMIFS('Change Log'!Q:Q,'Change Log'!N:N,TRUE,'Change Log'!O:O,'Numbers On Given Date'!C42,'Change Log'!P:P,'Numbers On Given Date'!D42)</f>
        <v>0</v>
      </c>
      <c r="M42" t="e">
        <f>E42=#REF!-#REF!</f>
        <v>#REF!</v>
      </c>
    </row>
    <row r="43" spans="2:13" x14ac:dyDescent="0.25">
      <c r="B43" s="6"/>
      <c r="C43" s="18"/>
      <c r="D43" s="11" t="s">
        <v>12</v>
      </c>
      <c r="E43" s="11">
        <f>F43-SUMIFS('Change Log'!Q:Q,'Change Log'!O:O,'Numbers On Given Date'!C41,'Change Log'!P:P,'Numbers On Given Date'!D43)+SUMIFS('Change Log'!Q:Q,'Change Log'!N:N,TRUE,'Change Log'!O:O,'Numbers On Given Date'!C41,'Change Log'!P:P,'Numbers On Given Date'!D43)</f>
        <v>3</v>
      </c>
      <c r="F43" s="12">
        <v>3</v>
      </c>
      <c r="G43" s="6"/>
      <c r="L43">
        <f>SUMIFS('Change Log'!Q:Q,'Change Log'!O:O,'Numbers On Given Date'!C43,'Change Log'!P:P,'Numbers On Given Date'!D43)-SUMIFS('Change Log'!Q:Q,'Change Log'!N:N,TRUE,'Change Log'!O:O,'Numbers On Given Date'!C43,'Change Log'!P:P,'Numbers On Given Date'!D43)</f>
        <v>0</v>
      </c>
      <c r="M43" t="e">
        <f>E43=#REF!-#REF!</f>
        <v>#REF!</v>
      </c>
    </row>
    <row r="44" spans="2:13" x14ac:dyDescent="0.25">
      <c r="B44" s="6"/>
      <c r="C44" s="18" t="s">
        <v>60</v>
      </c>
      <c r="D44" s="11" t="s">
        <v>8</v>
      </c>
      <c r="E44" s="11">
        <f>F44-SUMIFS('Change Log'!Q:Q,'Change Log'!O:O,'Numbers On Given Date'!C44,'Change Log'!P:P,'Numbers On Given Date'!D44)+SUMIFS('Change Log'!Q:Q,'Change Log'!N:N,TRUE,'Change Log'!O:O,'Numbers On Given Date'!C44,'Change Log'!P:P,'Numbers On Given Date'!D44)</f>
        <v>2737</v>
      </c>
      <c r="F44" s="12">
        <v>2737</v>
      </c>
      <c r="G44" s="6"/>
      <c r="L44">
        <f>SUMIFS('Change Log'!Q:Q,'Change Log'!O:O,'Numbers On Given Date'!C44,'Change Log'!P:P,'Numbers On Given Date'!D44)-SUMIFS('Change Log'!Q:Q,'Change Log'!N:N,TRUE,'Change Log'!O:O,'Numbers On Given Date'!C44,'Change Log'!P:P,'Numbers On Given Date'!D44)</f>
        <v>0</v>
      </c>
      <c r="M44" t="e">
        <f>E44=#REF!-#REF!</f>
        <v>#REF!</v>
      </c>
    </row>
    <row r="45" spans="2:13" x14ac:dyDescent="0.25">
      <c r="B45" s="6"/>
      <c r="C45" s="18"/>
      <c r="D45" s="11" t="s">
        <v>11</v>
      </c>
      <c r="E45" s="11">
        <f>F45-SUMIFS('Change Log'!Q:Q,'Change Log'!O:O,'Numbers On Given Date'!C44,'Change Log'!P:P,'Numbers On Given Date'!D45)+SUMIFS('Change Log'!Q:Q,'Change Log'!N:N,TRUE,'Change Log'!O:O,'Numbers On Given Date'!C44,'Change Log'!P:P,'Numbers On Given Date'!D45)</f>
        <v>2786</v>
      </c>
      <c r="F45" s="12">
        <v>2786</v>
      </c>
      <c r="G45" s="6"/>
      <c r="L45">
        <f>SUMIFS('Change Log'!Q:Q,'Change Log'!O:O,'Numbers On Given Date'!C45,'Change Log'!P:P,'Numbers On Given Date'!D45)-SUMIFS('Change Log'!Q:Q,'Change Log'!N:N,TRUE,'Change Log'!O:O,'Numbers On Given Date'!C45,'Change Log'!P:P,'Numbers On Given Date'!D45)</f>
        <v>0</v>
      </c>
      <c r="M45" t="e">
        <f>E45=#REF!-#REF!</f>
        <v>#REF!</v>
      </c>
    </row>
    <row r="46" spans="2:13" x14ac:dyDescent="0.25">
      <c r="B46" s="6"/>
      <c r="C46" s="18"/>
      <c r="D46" s="11" t="s">
        <v>12</v>
      </c>
      <c r="E46" s="11">
        <f>F46-SUMIFS('Change Log'!Q:Q,'Change Log'!O:O,'Numbers On Given Date'!C44,'Change Log'!P:P,'Numbers On Given Date'!D46)+SUMIFS('Change Log'!Q:Q,'Change Log'!N:N,TRUE,'Change Log'!O:O,'Numbers On Given Date'!C44,'Change Log'!P:P,'Numbers On Given Date'!D46)</f>
        <v>1</v>
      </c>
      <c r="F46" s="12">
        <v>1</v>
      </c>
      <c r="G46" s="6"/>
      <c r="L46">
        <f>SUMIFS('Change Log'!Q:Q,'Change Log'!O:O,'Numbers On Given Date'!C46,'Change Log'!P:P,'Numbers On Given Date'!D46)-SUMIFS('Change Log'!Q:Q,'Change Log'!N:N,TRUE,'Change Log'!O:O,'Numbers On Given Date'!C46,'Change Log'!P:P,'Numbers On Given Date'!D46)</f>
        <v>0</v>
      </c>
      <c r="M46" t="e">
        <f>E46=#REF!-#REF!</f>
        <v>#REF!</v>
      </c>
    </row>
    <row r="47" spans="2:13" x14ac:dyDescent="0.25">
      <c r="B47" s="6"/>
      <c r="C47" s="18" t="s">
        <v>64</v>
      </c>
      <c r="D47" s="11" t="s">
        <v>8</v>
      </c>
      <c r="E47" s="11">
        <f>F47-SUMIFS('Change Log'!Q:Q,'Change Log'!O:O,'Numbers On Given Date'!C47,'Change Log'!P:P,'Numbers On Given Date'!D47)+SUMIFS('Change Log'!Q:Q,'Change Log'!N:N,TRUE,'Change Log'!O:O,'Numbers On Given Date'!C47,'Change Log'!P:P,'Numbers On Given Date'!D47)</f>
        <v>6459</v>
      </c>
      <c r="F47" s="12">
        <v>6454</v>
      </c>
      <c r="G47" s="6"/>
      <c r="L47">
        <f>SUMIFS('Change Log'!Q:Q,'Change Log'!O:O,'Numbers On Given Date'!C47,'Change Log'!P:P,'Numbers On Given Date'!D47)-SUMIFS('Change Log'!Q:Q,'Change Log'!N:N,TRUE,'Change Log'!O:O,'Numbers On Given Date'!C47,'Change Log'!P:P,'Numbers On Given Date'!D47)</f>
        <v>-5</v>
      </c>
      <c r="M47" t="e">
        <f>E47=#REF!-#REF!</f>
        <v>#REF!</v>
      </c>
    </row>
    <row r="48" spans="2:13" x14ac:dyDescent="0.25">
      <c r="B48" s="6"/>
      <c r="C48" s="18"/>
      <c r="D48" s="11" t="s">
        <v>11</v>
      </c>
      <c r="E48" s="11">
        <f>F48-SUMIFS('Change Log'!Q:Q,'Change Log'!O:O,'Numbers On Given Date'!C47,'Change Log'!P:P,'Numbers On Given Date'!D48)+SUMIFS('Change Log'!Q:Q,'Change Log'!N:N,TRUE,'Change Log'!O:O,'Numbers On Given Date'!C47,'Change Log'!P:P,'Numbers On Given Date'!D48)</f>
        <v>8011</v>
      </c>
      <c r="F48" s="12">
        <v>8015</v>
      </c>
      <c r="G48" s="6"/>
      <c r="L48">
        <f>SUMIFS('Change Log'!Q:Q,'Change Log'!O:O,'Numbers On Given Date'!C48,'Change Log'!P:P,'Numbers On Given Date'!D48)-SUMIFS('Change Log'!Q:Q,'Change Log'!N:N,TRUE,'Change Log'!O:O,'Numbers On Given Date'!C48,'Change Log'!P:P,'Numbers On Given Date'!D48)</f>
        <v>0</v>
      </c>
      <c r="M48" t="e">
        <f>E48=#REF!-#REF!</f>
        <v>#REF!</v>
      </c>
    </row>
    <row r="49" spans="2:13" x14ac:dyDescent="0.25">
      <c r="B49" s="6"/>
      <c r="C49" s="18"/>
      <c r="D49" s="11" t="s">
        <v>12</v>
      </c>
      <c r="E49" s="11">
        <f>F49-SUMIFS('Change Log'!Q:Q,'Change Log'!O:O,'Numbers On Given Date'!C47,'Change Log'!P:P,'Numbers On Given Date'!D49)+SUMIFS('Change Log'!Q:Q,'Change Log'!N:N,TRUE,'Change Log'!O:O,'Numbers On Given Date'!C47,'Change Log'!P:P,'Numbers On Given Date'!D49)</f>
        <v>2</v>
      </c>
      <c r="F49" s="12">
        <v>2</v>
      </c>
      <c r="G49" s="6"/>
      <c r="L49">
        <f>SUMIFS('Change Log'!Q:Q,'Change Log'!O:O,'Numbers On Given Date'!C49,'Change Log'!P:P,'Numbers On Given Date'!D49)-SUMIFS('Change Log'!Q:Q,'Change Log'!N:N,TRUE,'Change Log'!O:O,'Numbers On Given Date'!C49,'Change Log'!P:P,'Numbers On Given Date'!D49)</f>
        <v>0</v>
      </c>
      <c r="M49" t="e">
        <f>E49=#REF!-#REF!</f>
        <v>#REF!</v>
      </c>
    </row>
    <row r="50" spans="2:13" x14ac:dyDescent="0.25">
      <c r="B50" s="6"/>
      <c r="C50" s="18" t="s">
        <v>67</v>
      </c>
      <c r="D50" s="11" t="s">
        <v>8</v>
      </c>
      <c r="E50" s="11">
        <f>F50-SUMIFS('Change Log'!Q:Q,'Change Log'!O:O,'Numbers On Given Date'!C50,'Change Log'!P:P,'Numbers On Given Date'!D50)+SUMIFS('Change Log'!Q:Q,'Change Log'!N:N,TRUE,'Change Log'!O:O,'Numbers On Given Date'!C50,'Change Log'!P:P,'Numbers On Given Date'!D50)</f>
        <v>4540</v>
      </c>
      <c r="F50" s="12">
        <v>4562</v>
      </c>
      <c r="G50" s="6"/>
      <c r="L50">
        <f>SUMIFS('Change Log'!Q:Q,'Change Log'!O:O,'Numbers On Given Date'!C50,'Change Log'!P:P,'Numbers On Given Date'!D50)-SUMIFS('Change Log'!Q:Q,'Change Log'!N:N,TRUE,'Change Log'!O:O,'Numbers On Given Date'!C50,'Change Log'!P:P,'Numbers On Given Date'!D50)</f>
        <v>22</v>
      </c>
      <c r="M50" t="e">
        <f>E50=#REF!-#REF!</f>
        <v>#REF!</v>
      </c>
    </row>
    <row r="51" spans="2:13" x14ac:dyDescent="0.25">
      <c r="B51" s="6"/>
      <c r="C51" s="18"/>
      <c r="D51" s="11" t="s">
        <v>11</v>
      </c>
      <c r="E51" s="11">
        <f>F51-SUMIFS('Change Log'!Q:Q,'Change Log'!O:O,'Numbers On Given Date'!C50,'Change Log'!P:P,'Numbers On Given Date'!D51)+SUMIFS('Change Log'!Q:Q,'Change Log'!N:N,TRUE,'Change Log'!O:O,'Numbers On Given Date'!C50,'Change Log'!P:P,'Numbers On Given Date'!D51)</f>
        <v>3532</v>
      </c>
      <c r="F51" s="12">
        <v>3540</v>
      </c>
      <c r="G51" s="6"/>
      <c r="L51">
        <f>SUMIFS('Change Log'!Q:Q,'Change Log'!O:O,'Numbers On Given Date'!C51,'Change Log'!P:P,'Numbers On Given Date'!D51)-SUMIFS('Change Log'!Q:Q,'Change Log'!N:N,TRUE,'Change Log'!O:O,'Numbers On Given Date'!C51,'Change Log'!P:P,'Numbers On Given Date'!D51)</f>
        <v>0</v>
      </c>
      <c r="M51" t="e">
        <f>E51=#REF!-#REF!</f>
        <v>#REF!</v>
      </c>
    </row>
    <row r="52" spans="2:13" x14ac:dyDescent="0.25">
      <c r="B52" s="6"/>
      <c r="C52" s="18"/>
      <c r="D52" s="11" t="s">
        <v>12</v>
      </c>
      <c r="E52" s="11">
        <f>F52-SUMIFS('Change Log'!Q:Q,'Change Log'!O:O,'Numbers On Given Date'!C50,'Change Log'!P:P,'Numbers On Given Date'!D52)+SUMIFS('Change Log'!Q:Q,'Change Log'!N:N,TRUE,'Change Log'!O:O,'Numbers On Given Date'!C50,'Change Log'!P:P,'Numbers On Given Date'!D52)</f>
        <v>2</v>
      </c>
      <c r="F52" s="12">
        <v>2</v>
      </c>
      <c r="G52" s="6"/>
      <c r="L52">
        <f>SUMIFS('Change Log'!Q:Q,'Change Log'!O:O,'Numbers On Given Date'!C52,'Change Log'!P:P,'Numbers On Given Date'!D52)-SUMIFS('Change Log'!Q:Q,'Change Log'!N:N,TRUE,'Change Log'!O:O,'Numbers On Given Date'!C52,'Change Log'!P:P,'Numbers On Given Date'!D52)</f>
        <v>0</v>
      </c>
      <c r="M52" t="e">
        <f>E52=#REF!-#REF!</f>
        <v>#REF!</v>
      </c>
    </row>
    <row r="53" spans="2:13" x14ac:dyDescent="0.25">
      <c r="B53" s="6"/>
      <c r="C53" s="18" t="s">
        <v>70</v>
      </c>
      <c r="D53" s="11" t="s">
        <v>8</v>
      </c>
      <c r="E53" s="11">
        <f>F53-SUMIFS('Change Log'!Q:Q,'Change Log'!O:O,'Numbers On Given Date'!C53,'Change Log'!P:P,'Numbers On Given Date'!D53)+SUMIFS('Change Log'!Q:Q,'Change Log'!N:N,TRUE,'Change Log'!O:O,'Numbers On Given Date'!C53,'Change Log'!P:P,'Numbers On Given Date'!D53)</f>
        <v>11013</v>
      </c>
      <c r="F53" s="12">
        <v>11025</v>
      </c>
      <c r="G53" s="6"/>
      <c r="L53">
        <f>SUMIFS('Change Log'!Q:Q,'Change Log'!O:O,'Numbers On Given Date'!C53,'Change Log'!P:P,'Numbers On Given Date'!D53)-SUMIFS('Change Log'!Q:Q,'Change Log'!N:N,TRUE,'Change Log'!O:O,'Numbers On Given Date'!C53,'Change Log'!P:P,'Numbers On Given Date'!D53)</f>
        <v>12</v>
      </c>
      <c r="M53" t="e">
        <f>E53=#REF!-#REF!</f>
        <v>#REF!</v>
      </c>
    </row>
    <row r="54" spans="2:13" x14ac:dyDescent="0.25">
      <c r="B54" s="6"/>
      <c r="C54" s="18"/>
      <c r="D54" s="11" t="s">
        <v>11</v>
      </c>
      <c r="E54" s="11">
        <f>F54-SUMIFS('Change Log'!Q:Q,'Change Log'!O:O,'Numbers On Given Date'!C53,'Change Log'!P:P,'Numbers On Given Date'!D54)+SUMIFS('Change Log'!Q:Q,'Change Log'!N:N,TRUE,'Change Log'!O:O,'Numbers On Given Date'!C53,'Change Log'!P:P,'Numbers On Given Date'!D54)</f>
        <v>18175</v>
      </c>
      <c r="F54" s="12">
        <v>18182</v>
      </c>
      <c r="G54" s="6"/>
      <c r="L54">
        <f>SUMIFS('Change Log'!Q:Q,'Change Log'!O:O,'Numbers On Given Date'!C54,'Change Log'!P:P,'Numbers On Given Date'!D54)-SUMIFS('Change Log'!Q:Q,'Change Log'!N:N,TRUE,'Change Log'!O:O,'Numbers On Given Date'!C54,'Change Log'!P:P,'Numbers On Given Date'!D54)</f>
        <v>0</v>
      </c>
      <c r="M54" t="e">
        <f>E54=#REF!-#REF!</f>
        <v>#REF!</v>
      </c>
    </row>
    <row r="55" spans="2:13" x14ac:dyDescent="0.25">
      <c r="B55" s="6"/>
      <c r="C55" s="18"/>
      <c r="D55" s="11" t="s">
        <v>12</v>
      </c>
      <c r="E55" s="11">
        <f>F55-SUMIFS('Change Log'!Q:Q,'Change Log'!O:O,'Numbers On Given Date'!C53,'Change Log'!P:P,'Numbers On Given Date'!D55)+SUMIFS('Change Log'!Q:Q,'Change Log'!N:N,TRUE,'Change Log'!O:O,'Numbers On Given Date'!C53,'Change Log'!P:P,'Numbers On Given Date'!D55)</f>
        <v>7</v>
      </c>
      <c r="F55" s="12">
        <v>8</v>
      </c>
      <c r="G55" s="6"/>
      <c r="L55">
        <f>SUMIFS('Change Log'!Q:Q,'Change Log'!O:O,'Numbers On Given Date'!C55,'Change Log'!P:P,'Numbers On Given Date'!D55)-SUMIFS('Change Log'!Q:Q,'Change Log'!N:N,TRUE,'Change Log'!O:O,'Numbers On Given Date'!C55,'Change Log'!P:P,'Numbers On Given Date'!D55)</f>
        <v>0</v>
      </c>
      <c r="M55" t="e">
        <f>E55=#REF!-#REF!</f>
        <v>#REF!</v>
      </c>
    </row>
    <row r="56" spans="2:13" x14ac:dyDescent="0.25">
      <c r="B56" s="6"/>
      <c r="C56" s="18" t="s">
        <v>74</v>
      </c>
      <c r="D56" s="11" t="s">
        <v>8</v>
      </c>
      <c r="E56" s="11">
        <f>F56-SUMIFS('Change Log'!Q:Q,'Change Log'!O:O,'Numbers On Given Date'!C56,'Change Log'!P:P,'Numbers On Given Date'!D56)+SUMIFS('Change Log'!Q:Q,'Change Log'!N:N,TRUE,'Change Log'!O:O,'Numbers On Given Date'!C56,'Change Log'!P:P,'Numbers On Given Date'!D56)</f>
        <v>4697</v>
      </c>
      <c r="F56" s="12">
        <v>4697</v>
      </c>
      <c r="G56" s="6"/>
      <c r="L56">
        <f>SUMIFS('Change Log'!Q:Q,'Change Log'!O:O,'Numbers On Given Date'!C56,'Change Log'!P:P,'Numbers On Given Date'!D56)-SUMIFS('Change Log'!Q:Q,'Change Log'!N:N,TRUE,'Change Log'!O:O,'Numbers On Given Date'!C56,'Change Log'!P:P,'Numbers On Given Date'!D56)</f>
        <v>0</v>
      </c>
      <c r="M56" t="e">
        <f>E56=#REF!-#REF!</f>
        <v>#REF!</v>
      </c>
    </row>
    <row r="57" spans="2:13" x14ac:dyDescent="0.25">
      <c r="B57" s="6"/>
      <c r="C57" s="18"/>
      <c r="D57" s="11" t="s">
        <v>11</v>
      </c>
      <c r="E57" s="11">
        <f>F57-SUMIFS('Change Log'!Q:Q,'Change Log'!O:O,'Numbers On Given Date'!C56,'Change Log'!P:P,'Numbers On Given Date'!D57)+SUMIFS('Change Log'!Q:Q,'Change Log'!N:N,TRUE,'Change Log'!O:O,'Numbers On Given Date'!C56,'Change Log'!P:P,'Numbers On Given Date'!D57)</f>
        <v>4019</v>
      </c>
      <c r="F57" s="12">
        <v>4019</v>
      </c>
      <c r="G57" s="6"/>
      <c r="L57">
        <f>SUMIFS('Change Log'!Q:Q,'Change Log'!O:O,'Numbers On Given Date'!C57,'Change Log'!P:P,'Numbers On Given Date'!D57)-SUMIFS('Change Log'!Q:Q,'Change Log'!N:N,TRUE,'Change Log'!O:O,'Numbers On Given Date'!C57,'Change Log'!P:P,'Numbers On Given Date'!D57)</f>
        <v>0</v>
      </c>
      <c r="M57" t="e">
        <f>E57=#REF!-#REF!</f>
        <v>#REF!</v>
      </c>
    </row>
    <row r="58" spans="2:13" x14ac:dyDescent="0.25">
      <c r="B58" s="6"/>
      <c r="C58" s="18"/>
      <c r="D58" s="11" t="s">
        <v>12</v>
      </c>
      <c r="E58" s="11">
        <f>F58-SUMIFS('Change Log'!Q:Q,'Change Log'!O:O,'Numbers On Given Date'!C56,'Change Log'!P:P,'Numbers On Given Date'!D58)+SUMIFS('Change Log'!Q:Q,'Change Log'!N:N,TRUE,'Change Log'!O:O,'Numbers On Given Date'!C56,'Change Log'!P:P,'Numbers On Given Date'!D58)</f>
        <v>11</v>
      </c>
      <c r="F58" s="12">
        <v>11</v>
      </c>
      <c r="G58" s="6"/>
      <c r="L58">
        <f>SUMIFS('Change Log'!Q:Q,'Change Log'!O:O,'Numbers On Given Date'!C58,'Change Log'!P:P,'Numbers On Given Date'!D58)-SUMIFS('Change Log'!Q:Q,'Change Log'!N:N,TRUE,'Change Log'!O:O,'Numbers On Given Date'!C58,'Change Log'!P:P,'Numbers On Given Date'!D58)</f>
        <v>0</v>
      </c>
      <c r="M58" t="e">
        <f>E58=#REF!-#REF!</f>
        <v>#REF!</v>
      </c>
    </row>
    <row r="59" spans="2:13" x14ac:dyDescent="0.25">
      <c r="B59" s="6"/>
      <c r="C59" s="18" t="s">
        <v>77</v>
      </c>
      <c r="D59" s="11" t="s">
        <v>8</v>
      </c>
      <c r="E59" s="11">
        <f>F59-SUMIFS('Change Log'!Q:Q,'Change Log'!O:O,'Numbers On Given Date'!C59,'Change Log'!P:P,'Numbers On Given Date'!D59)+SUMIFS('Change Log'!Q:Q,'Change Log'!N:N,TRUE,'Change Log'!O:O,'Numbers On Given Date'!C59,'Change Log'!P:P,'Numbers On Given Date'!D59)</f>
        <v>1316</v>
      </c>
      <c r="F59" s="12">
        <v>1316</v>
      </c>
      <c r="G59" s="6"/>
      <c r="L59">
        <f>SUMIFS('Change Log'!Q:Q,'Change Log'!O:O,'Numbers On Given Date'!C59,'Change Log'!P:P,'Numbers On Given Date'!D59)-SUMIFS('Change Log'!Q:Q,'Change Log'!N:N,TRUE,'Change Log'!O:O,'Numbers On Given Date'!C59,'Change Log'!P:P,'Numbers On Given Date'!D59)</f>
        <v>0</v>
      </c>
      <c r="M59" t="e">
        <f>E59=#REF!-#REF!</f>
        <v>#REF!</v>
      </c>
    </row>
    <row r="60" spans="2:13" x14ac:dyDescent="0.25">
      <c r="B60" s="6"/>
      <c r="C60" s="18"/>
      <c r="D60" s="11" t="s">
        <v>11</v>
      </c>
      <c r="E60" s="11">
        <f>F60-SUMIFS('Change Log'!Q:Q,'Change Log'!O:O,'Numbers On Given Date'!C59,'Change Log'!P:P,'Numbers On Given Date'!D60)+SUMIFS('Change Log'!Q:Q,'Change Log'!N:N,TRUE,'Change Log'!O:O,'Numbers On Given Date'!C59,'Change Log'!P:P,'Numbers On Given Date'!D60)</f>
        <v>1332</v>
      </c>
      <c r="F60" s="12">
        <v>1332</v>
      </c>
      <c r="G60" s="6"/>
      <c r="L60">
        <f>SUMIFS('Change Log'!Q:Q,'Change Log'!O:O,'Numbers On Given Date'!C60,'Change Log'!P:P,'Numbers On Given Date'!D60)-SUMIFS('Change Log'!Q:Q,'Change Log'!N:N,TRUE,'Change Log'!O:O,'Numbers On Given Date'!C60,'Change Log'!P:P,'Numbers On Given Date'!D60)</f>
        <v>0</v>
      </c>
      <c r="M60" t="e">
        <f>E60=#REF!-#REF!</f>
        <v>#REF!</v>
      </c>
    </row>
    <row r="61" spans="2:13" x14ac:dyDescent="0.25">
      <c r="B61" s="6"/>
      <c r="C61" s="18"/>
      <c r="D61" s="11" t="s">
        <v>12</v>
      </c>
      <c r="E61" s="11">
        <f>F61-SUMIFS('Change Log'!Q:Q,'Change Log'!O:O,'Numbers On Given Date'!C59,'Change Log'!P:P,'Numbers On Given Date'!D61)+SUMIFS('Change Log'!Q:Q,'Change Log'!N:N,TRUE,'Change Log'!O:O,'Numbers On Given Date'!C59,'Change Log'!P:P,'Numbers On Given Date'!D61)</f>
        <v>1</v>
      </c>
      <c r="F61" s="12">
        <v>1</v>
      </c>
      <c r="G61" s="6"/>
      <c r="L61">
        <f>SUMIFS('Change Log'!Q:Q,'Change Log'!O:O,'Numbers On Given Date'!C61,'Change Log'!P:P,'Numbers On Given Date'!D61)-SUMIFS('Change Log'!Q:Q,'Change Log'!N:N,TRUE,'Change Log'!O:O,'Numbers On Given Date'!C61,'Change Log'!P:P,'Numbers On Given Date'!D61)</f>
        <v>0</v>
      </c>
      <c r="M61" t="e">
        <f>E61=#REF!-#REF!</f>
        <v>#REF!</v>
      </c>
    </row>
    <row r="62" spans="2:13" x14ac:dyDescent="0.25">
      <c r="B62" s="6"/>
      <c r="C62" s="18" t="s">
        <v>81</v>
      </c>
      <c r="D62" s="11" t="s">
        <v>8</v>
      </c>
      <c r="E62" s="11">
        <f>F62-SUMIFS('Change Log'!Q:Q,'Change Log'!O:O,'Numbers On Given Date'!C62,'Change Log'!P:P,'Numbers On Given Date'!D62)+SUMIFS('Change Log'!Q:Q,'Change Log'!N:N,TRUE,'Change Log'!O:O,'Numbers On Given Date'!C62,'Change Log'!P:P,'Numbers On Given Date'!D62)</f>
        <v>15908</v>
      </c>
      <c r="F62" s="12">
        <v>15909</v>
      </c>
      <c r="G62" s="6"/>
      <c r="L62">
        <f>SUMIFS('Change Log'!Q:Q,'Change Log'!O:O,'Numbers On Given Date'!C62,'Change Log'!P:P,'Numbers On Given Date'!D62)-SUMIFS('Change Log'!Q:Q,'Change Log'!N:N,TRUE,'Change Log'!O:O,'Numbers On Given Date'!C62,'Change Log'!P:P,'Numbers On Given Date'!D62)</f>
        <v>1</v>
      </c>
      <c r="M62" t="e">
        <f>E62=#REF!-#REF!</f>
        <v>#REF!</v>
      </c>
    </row>
    <row r="63" spans="2:13" x14ac:dyDescent="0.25">
      <c r="B63" s="6"/>
      <c r="C63" s="18"/>
      <c r="D63" s="11" t="s">
        <v>11</v>
      </c>
      <c r="E63" s="11">
        <f>F63-SUMIFS('Change Log'!Q:Q,'Change Log'!O:O,'Numbers On Given Date'!C62,'Change Log'!P:P,'Numbers On Given Date'!D63)+SUMIFS('Change Log'!Q:Q,'Change Log'!N:N,TRUE,'Change Log'!O:O,'Numbers On Given Date'!C62,'Change Log'!P:P,'Numbers On Given Date'!D63)</f>
        <v>3733</v>
      </c>
      <c r="F63" s="12">
        <v>3733</v>
      </c>
      <c r="G63" s="6"/>
      <c r="L63">
        <f>SUMIFS('Change Log'!Q:Q,'Change Log'!O:O,'Numbers On Given Date'!C63,'Change Log'!P:P,'Numbers On Given Date'!D63)-SUMIFS('Change Log'!Q:Q,'Change Log'!N:N,TRUE,'Change Log'!O:O,'Numbers On Given Date'!C63,'Change Log'!P:P,'Numbers On Given Date'!D63)</f>
        <v>0</v>
      </c>
      <c r="M63" t="e">
        <f>E63=#REF!-#REF!</f>
        <v>#REF!</v>
      </c>
    </row>
    <row r="64" spans="2:13" x14ac:dyDescent="0.25">
      <c r="B64" s="6"/>
      <c r="C64" s="18"/>
      <c r="D64" s="11" t="s">
        <v>12</v>
      </c>
      <c r="E64" s="11">
        <f>F64-SUMIFS('Change Log'!Q:Q,'Change Log'!O:O,'Numbers On Given Date'!C62,'Change Log'!P:P,'Numbers On Given Date'!D64)+SUMIFS('Change Log'!Q:Q,'Change Log'!N:N,TRUE,'Change Log'!O:O,'Numbers On Given Date'!C62,'Change Log'!P:P,'Numbers On Given Date'!D64)</f>
        <v>0</v>
      </c>
      <c r="F64" s="12">
        <v>39</v>
      </c>
      <c r="G64" s="6"/>
      <c r="L64">
        <f>SUMIFS('Change Log'!Q:Q,'Change Log'!O:O,'Numbers On Given Date'!C64,'Change Log'!P:P,'Numbers On Given Date'!D64)-SUMIFS('Change Log'!Q:Q,'Change Log'!N:N,TRUE,'Change Log'!O:O,'Numbers On Given Date'!C64,'Change Log'!P:P,'Numbers On Given Date'!D64)</f>
        <v>0</v>
      </c>
      <c r="M64" t="e">
        <f>E64=#REF!-#REF!</f>
        <v>#REF!</v>
      </c>
    </row>
    <row r="65" spans="2:13" x14ac:dyDescent="0.25">
      <c r="B65" s="6"/>
      <c r="C65" s="18" t="s">
        <v>84</v>
      </c>
      <c r="D65" s="11" t="s">
        <v>8</v>
      </c>
      <c r="E65" s="11">
        <f>F65-SUMIFS('Change Log'!Q:Q,'Change Log'!O:O,'Numbers On Given Date'!C65,'Change Log'!P:P,'Numbers On Given Date'!D65)+SUMIFS('Change Log'!Q:Q,'Change Log'!N:N,TRUE,'Change Log'!O:O,'Numbers On Given Date'!C65,'Change Log'!P:P,'Numbers On Given Date'!D65)</f>
        <v>11485</v>
      </c>
      <c r="F65" s="12">
        <v>11487</v>
      </c>
      <c r="G65" s="6"/>
      <c r="L65">
        <f>SUMIFS('Change Log'!Q:Q,'Change Log'!O:O,'Numbers On Given Date'!C65,'Change Log'!P:P,'Numbers On Given Date'!D65)-SUMIFS('Change Log'!Q:Q,'Change Log'!N:N,TRUE,'Change Log'!O:O,'Numbers On Given Date'!C65,'Change Log'!P:P,'Numbers On Given Date'!D65)</f>
        <v>2</v>
      </c>
      <c r="M65" t="e">
        <f>E65=#REF!-#REF!</f>
        <v>#REF!</v>
      </c>
    </row>
    <row r="66" spans="2:13" x14ac:dyDescent="0.25">
      <c r="B66" s="6"/>
      <c r="C66" s="18"/>
      <c r="D66" s="11" t="s">
        <v>11</v>
      </c>
      <c r="E66" s="11">
        <f>F66-SUMIFS('Change Log'!Q:Q,'Change Log'!O:O,'Numbers On Given Date'!C65,'Change Log'!P:P,'Numbers On Given Date'!D66)+SUMIFS('Change Log'!Q:Q,'Change Log'!N:N,TRUE,'Change Log'!O:O,'Numbers On Given Date'!C65,'Change Log'!P:P,'Numbers On Given Date'!D66)</f>
        <v>8322</v>
      </c>
      <c r="F66" s="12">
        <v>8322</v>
      </c>
      <c r="G66" s="6"/>
      <c r="L66">
        <f>SUMIFS('Change Log'!Q:Q,'Change Log'!O:O,'Numbers On Given Date'!C66,'Change Log'!P:P,'Numbers On Given Date'!D66)-SUMIFS('Change Log'!Q:Q,'Change Log'!N:N,TRUE,'Change Log'!O:O,'Numbers On Given Date'!C66,'Change Log'!P:P,'Numbers On Given Date'!D66)</f>
        <v>0</v>
      </c>
      <c r="M66" t="e">
        <f>E66=#REF!-#REF!</f>
        <v>#REF!</v>
      </c>
    </row>
    <row r="67" spans="2:13" x14ac:dyDescent="0.25">
      <c r="C67" s="18"/>
      <c r="D67" s="11" t="s">
        <v>12</v>
      </c>
      <c r="E67" s="11">
        <f>F67-SUMIFS('Change Log'!Q:Q,'Change Log'!O:O,'Numbers On Given Date'!C65,'Change Log'!P:P,'Numbers On Given Date'!D67)+SUMIFS('Change Log'!Q:Q,'Change Log'!N:N,TRUE,'Change Log'!O:O,'Numbers On Given Date'!C65,'Change Log'!P:P,'Numbers On Given Date'!D67)</f>
        <v>6</v>
      </c>
      <c r="F67" s="12">
        <v>6</v>
      </c>
      <c r="G67" s="6"/>
      <c r="L67">
        <f>SUMIFS('Change Log'!Q:Q,'Change Log'!O:O,'Numbers On Given Date'!C67,'Change Log'!P:P,'Numbers On Given Date'!D67)-SUMIFS('Change Log'!Q:Q,'Change Log'!N:N,TRUE,'Change Log'!O:O,'Numbers On Given Date'!C67,'Change Log'!P:P,'Numbers On Given Date'!D67)</f>
        <v>0</v>
      </c>
      <c r="M67" t="e">
        <f>E67=#REF!-#REF!</f>
        <v>#REF!</v>
      </c>
    </row>
    <row r="68" spans="2:13" x14ac:dyDescent="0.25">
      <c r="C68" s="18" t="s">
        <v>87</v>
      </c>
      <c r="D68" s="11" t="s">
        <v>8</v>
      </c>
      <c r="E68" s="11">
        <f>F68-SUMIFS('Change Log'!Q:Q,'Change Log'!O:O,'Numbers On Given Date'!C68,'Change Log'!P:P,'Numbers On Given Date'!D68)+SUMIFS('Change Log'!Q:Q,'Change Log'!N:N,TRUE,'Change Log'!O:O,'Numbers On Given Date'!C68,'Change Log'!P:P,'Numbers On Given Date'!D68)</f>
        <v>3938</v>
      </c>
      <c r="F68" s="12">
        <v>3974</v>
      </c>
      <c r="G68" s="6"/>
      <c r="L68">
        <f>SUMIFS('Change Log'!Q:Q,'Change Log'!O:O,'Numbers On Given Date'!C71,'Change Log'!P:P,'Numbers On Given Date'!D71)-SUMIFS('Change Log'!Q:Q,'Change Log'!N:N,TRUE,'Change Log'!O:O,'Numbers On Given Date'!C71,'Change Log'!P:P,'Numbers On Given Date'!D71)</f>
        <v>0</v>
      </c>
      <c r="M68" t="e">
        <f>E71=#REF!-#REF!</f>
        <v>#REF!</v>
      </c>
    </row>
    <row r="69" spans="2:13" x14ac:dyDescent="0.25">
      <c r="C69" s="18"/>
      <c r="D69" s="11" t="s">
        <v>11</v>
      </c>
      <c r="E69" s="11">
        <f>F69-SUMIFS('Change Log'!Q:Q,'Change Log'!O:O,'Numbers On Given Date'!C68,'Change Log'!P:P,'Numbers On Given Date'!D69)+SUMIFS('Change Log'!Q:Q,'Change Log'!N:N,TRUE,'Change Log'!O:O,'Numbers On Given Date'!C68,'Change Log'!P:P,'Numbers On Given Date'!D69)</f>
        <v>2481</v>
      </c>
      <c r="F69" s="12">
        <v>2519</v>
      </c>
      <c r="G69" s="6"/>
      <c r="L69">
        <f>SUMIFS('Change Log'!Q:Q,'Change Log'!O:O,'Numbers On Given Date'!C72,'Change Log'!P:P,'Numbers On Given Date'!D72)-SUMIFS('Change Log'!Q:Q,'Change Log'!N:N,TRUE,'Change Log'!O:O,'Numbers On Given Date'!C72,'Change Log'!P:P,'Numbers On Given Date'!D72)</f>
        <v>0</v>
      </c>
      <c r="M69" t="e">
        <f>E72=#REF!-#REF!</f>
        <v>#REF!</v>
      </c>
    </row>
    <row r="70" spans="2:13" ht="15.75" thickBot="1" x14ac:dyDescent="0.3">
      <c r="C70" s="19"/>
      <c r="D70" s="13" t="s">
        <v>12</v>
      </c>
      <c r="E70" s="13">
        <f>F70-SUMIFS('Change Log'!Q:Q,'Change Log'!O:O,'Numbers On Given Date'!C68,'Change Log'!P:P,'Numbers On Given Date'!D70)+SUMIFS('Change Log'!Q:Q,'Change Log'!N:N,TRUE,'Change Log'!O:O,'Numbers On Given Date'!C68,'Change Log'!P:P,'Numbers On Given Date'!D70)</f>
        <v>2</v>
      </c>
      <c r="F70" s="14">
        <v>2</v>
      </c>
      <c r="G70" s="6"/>
      <c r="L70">
        <f>SUMIFS('Change Log'!Q:Q,'Change Log'!O:O,'Numbers On Given Date'!C73,'Change Log'!P:P,'Numbers On Given Date'!D73)-SUMIFS('Change Log'!Q:Q,'Change Log'!N:N,TRUE,'Change Log'!O:O,'Numbers On Given Date'!C73,'Change Log'!P:P,'Numbers On Given Date'!D73)</f>
        <v>0</v>
      </c>
      <c r="M70" t="e">
        <f>E73=#REF!-#REF!</f>
        <v>#REF!</v>
      </c>
    </row>
    <row r="71" spans="2:13" x14ac:dyDescent="0.25">
      <c r="C71" s="18" t="s">
        <v>279</v>
      </c>
      <c r="D71" s="11" t="s">
        <v>8</v>
      </c>
      <c r="E71" s="11">
        <f>SUMIF($D5:$D70,$D71,E5:E70)</f>
        <v>158703</v>
      </c>
      <c r="F71" s="12">
        <f t="shared" ref="F71:F73" si="0">SUMIF($D5:$D70,$D71,F5:F70)</f>
        <v>158810</v>
      </c>
    </row>
    <row r="72" spans="2:13" x14ac:dyDescent="0.25">
      <c r="C72" s="18"/>
      <c r="D72" s="11" t="s">
        <v>11</v>
      </c>
      <c r="E72" s="11">
        <f t="shared" ref="E72:E73" si="1">SUMIF(D6:D71,D72,E6:E71)</f>
        <v>157958</v>
      </c>
      <c r="F72" s="12">
        <f t="shared" si="0"/>
        <v>158083</v>
      </c>
    </row>
    <row r="73" spans="2:13" ht="15.75" thickBot="1" x14ac:dyDescent="0.3">
      <c r="C73" s="19"/>
      <c r="D73" s="13" t="s">
        <v>12</v>
      </c>
      <c r="E73" s="13">
        <f t="shared" si="1"/>
        <v>144</v>
      </c>
      <c r="F73" s="14">
        <f t="shared" si="0"/>
        <v>183</v>
      </c>
    </row>
    <row r="74" spans="2:13" x14ac:dyDescent="0.25"/>
    <row r="75" spans="2:13" x14ac:dyDescent="0.25"/>
    <row r="76" spans="2:13" hidden="1" x14ac:dyDescent="0.25"/>
    <row r="77" spans="2:13" hidden="1" x14ac:dyDescent="0.25"/>
    <row r="78" spans="2:13" hidden="1" x14ac:dyDescent="0.25"/>
  </sheetData>
  <autoFilter ref="C4:F73"/>
  <sortState ref="A2:A7">
    <sortCondition ref="A2"/>
  </sortState>
  <mergeCells count="25">
    <mergeCell ref="C14:C16"/>
    <mergeCell ref="C2:D2"/>
    <mergeCell ref="E2:F2"/>
    <mergeCell ref="C5:C7"/>
    <mergeCell ref="C8:C10"/>
    <mergeCell ref="C11:C13"/>
    <mergeCell ref="C50:C52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3:C55"/>
    <mergeCell ref="C56:C58"/>
    <mergeCell ref="C59:C61"/>
    <mergeCell ref="C71:C73"/>
    <mergeCell ref="C65:C67"/>
    <mergeCell ref="C62:C64"/>
    <mergeCell ref="C68:C70"/>
  </mergeCells>
  <conditionalFormatting sqref="D5:D67 D71:D73">
    <cfRule type="cellIs" dxfId="34" priority="5" operator="equal">
      <formula>$D$50</formula>
    </cfRule>
    <cfRule type="cellIs" dxfId="33" priority="6" operator="equal">
      <formula>$D$48</formula>
    </cfRule>
  </conditionalFormatting>
  <conditionalFormatting sqref="E5:F5">
    <cfRule type="cellIs" dxfId="32" priority="3" operator="equal">
      <formula>$D$50</formula>
    </cfRule>
    <cfRule type="cellIs" dxfId="31" priority="4" operator="equal">
      <formula>$D$48</formula>
    </cfRule>
  </conditionalFormatting>
  <conditionalFormatting sqref="D68:D70">
    <cfRule type="cellIs" dxfId="30" priority="1" operator="equal">
      <formula>$D$50</formula>
    </cfRule>
    <cfRule type="cellIs" dxfId="29" priority="2" operator="equal">
      <formula>$D$48</formula>
    </cfRule>
  </conditionalFormatting>
  <dataValidations count="1">
    <dataValidation type="list" operator="equal" allowBlank="1" showInputMessage="1" showErrorMessage="1" errorTitle="That Date Is Outside Range" error="Date must be between 11/5/2008 and 12/18/2008." sqref="E2:F2">
      <formula1>A2:A7</formula1>
    </dataValidation>
  </dataValidation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67"/>
  <sheetViews>
    <sheetView showGridLines="0" topLeftCell="E1" workbookViewId="0">
      <pane ySplit="1" topLeftCell="A2" activePane="bottomLeft" state="frozen"/>
      <selection activeCell="E1" sqref="E1"/>
      <selection pane="bottomLeft" activeCell="G1" sqref="G1"/>
    </sheetView>
  </sheetViews>
  <sheetFormatPr defaultRowHeight="15" x14ac:dyDescent="0.25"/>
  <cols>
    <col min="1" max="4" width="0" hidden="1" customWidth="1"/>
    <col min="5" max="5" width="23.85546875" bestFit="1" customWidth="1"/>
    <col min="6" max="6" width="17.5703125" bestFit="1" customWidth="1"/>
    <col min="8" max="8" width="9.42578125" style="10" customWidth="1"/>
    <col min="9" max="9" width="14.5703125" hidden="1" customWidth="1"/>
    <col min="10" max="10" width="21.28515625" customWidth="1"/>
  </cols>
  <sheetData>
    <row r="1" spans="5:10" x14ac:dyDescent="0.25">
      <c r="E1" s="6" t="s">
        <v>1</v>
      </c>
      <c r="F1" s="6" t="s">
        <v>2</v>
      </c>
      <c r="G1" s="6" t="s">
        <v>274</v>
      </c>
      <c r="H1" s="9" t="s">
        <v>3</v>
      </c>
      <c r="I1" s="6" t="s">
        <v>4</v>
      </c>
      <c r="J1" s="6" t="s">
        <v>90</v>
      </c>
    </row>
    <row r="2" spans="5:10" x14ac:dyDescent="0.25">
      <c r="E2" s="6" t="s">
        <v>7</v>
      </c>
      <c r="F2" s="6" t="s">
        <v>8</v>
      </c>
      <c r="G2" s="6">
        <v>31827</v>
      </c>
      <c r="H2" s="9">
        <v>0.63300000000000001</v>
      </c>
      <c r="I2" s="6">
        <v>50279</v>
      </c>
      <c r="J2" s="6" t="s">
        <v>10</v>
      </c>
    </row>
    <row r="3" spans="5:10" x14ac:dyDescent="0.25">
      <c r="E3" s="6" t="s">
        <v>7</v>
      </c>
      <c r="F3" s="6" t="s">
        <v>11</v>
      </c>
      <c r="G3" s="6">
        <v>18407</v>
      </c>
      <c r="H3" s="9">
        <v>0.36599999999999999</v>
      </c>
      <c r="I3" s="6">
        <v>50279</v>
      </c>
      <c r="J3" s="6" t="s">
        <v>10</v>
      </c>
    </row>
    <row r="4" spans="5:10" x14ac:dyDescent="0.25">
      <c r="E4" s="6" t="s">
        <v>7</v>
      </c>
      <c r="F4" s="6" t="s">
        <v>12</v>
      </c>
      <c r="G4" s="6">
        <v>45</v>
      </c>
      <c r="H4" s="9">
        <v>8.0000000000000004E-4</v>
      </c>
      <c r="I4" s="6">
        <v>50279</v>
      </c>
      <c r="J4" s="6" t="s">
        <v>10</v>
      </c>
    </row>
    <row r="5" spans="5:10" x14ac:dyDescent="0.25">
      <c r="E5" s="6" t="s">
        <v>14</v>
      </c>
      <c r="F5" s="6" t="s">
        <v>8</v>
      </c>
      <c r="G5" s="6">
        <v>2758</v>
      </c>
      <c r="H5" s="9">
        <v>0.36430000000000001</v>
      </c>
      <c r="I5" s="6">
        <v>7569</v>
      </c>
      <c r="J5" s="6" t="s">
        <v>16</v>
      </c>
    </row>
    <row r="6" spans="5:10" x14ac:dyDescent="0.25">
      <c r="E6" s="6" t="s">
        <v>14</v>
      </c>
      <c r="F6" s="6" t="s">
        <v>11</v>
      </c>
      <c r="G6" s="6">
        <v>4809</v>
      </c>
      <c r="H6" s="9">
        <v>0.63529999999999998</v>
      </c>
      <c r="I6" s="6">
        <v>7569</v>
      </c>
      <c r="J6" s="6" t="s">
        <v>16</v>
      </c>
    </row>
    <row r="7" spans="5:10" x14ac:dyDescent="0.25">
      <c r="E7" s="6" t="s">
        <v>14</v>
      </c>
      <c r="F7" s="6" t="s">
        <v>12</v>
      </c>
      <c r="G7" s="6">
        <v>2</v>
      </c>
      <c r="H7" s="9">
        <v>2.0000000000000001E-4</v>
      </c>
      <c r="I7" s="6">
        <v>7569</v>
      </c>
      <c r="J7" s="6" t="s">
        <v>16</v>
      </c>
    </row>
    <row r="8" spans="5:10" x14ac:dyDescent="0.25">
      <c r="E8" s="6" t="s">
        <v>18</v>
      </c>
      <c r="F8" s="6" t="s">
        <v>8</v>
      </c>
      <c r="G8" s="6">
        <v>7124</v>
      </c>
      <c r="H8" s="9">
        <v>0.38250000000000001</v>
      </c>
      <c r="I8" s="6">
        <v>18621</v>
      </c>
      <c r="J8" s="6" t="s">
        <v>20</v>
      </c>
    </row>
    <row r="9" spans="5:10" x14ac:dyDescent="0.25">
      <c r="E9" s="6" t="s">
        <v>18</v>
      </c>
      <c r="F9" s="6" t="s">
        <v>11</v>
      </c>
      <c r="G9" s="6">
        <v>11486</v>
      </c>
      <c r="H9" s="9">
        <v>0.61680000000000001</v>
      </c>
      <c r="I9" s="6">
        <v>18621</v>
      </c>
      <c r="J9" s="6" t="s">
        <v>20</v>
      </c>
    </row>
    <row r="10" spans="5:10" x14ac:dyDescent="0.25">
      <c r="E10" s="6" t="s">
        <v>18</v>
      </c>
      <c r="F10" s="6" t="s">
        <v>12</v>
      </c>
      <c r="G10" s="6">
        <v>11</v>
      </c>
      <c r="H10" s="9">
        <v>5.0000000000000001E-4</v>
      </c>
      <c r="I10" s="6">
        <v>18621</v>
      </c>
      <c r="J10" s="6" t="s">
        <v>20</v>
      </c>
    </row>
    <row r="11" spans="5:10" x14ac:dyDescent="0.25">
      <c r="E11" s="6" t="s">
        <v>22</v>
      </c>
      <c r="F11" s="6" t="s">
        <v>8</v>
      </c>
      <c r="G11" s="6">
        <v>3720</v>
      </c>
      <c r="H11" s="9">
        <v>0.62309999999999999</v>
      </c>
      <c r="I11" s="6">
        <v>5970</v>
      </c>
      <c r="J11" s="6" t="s">
        <v>24</v>
      </c>
    </row>
    <row r="12" spans="5:10" x14ac:dyDescent="0.25">
      <c r="E12" s="6" t="s">
        <v>22</v>
      </c>
      <c r="F12" s="6" t="s">
        <v>11</v>
      </c>
      <c r="G12" s="6">
        <v>2248</v>
      </c>
      <c r="H12" s="9">
        <v>0.3765</v>
      </c>
      <c r="I12" s="6">
        <v>5970</v>
      </c>
      <c r="J12" s="6" t="s">
        <v>24</v>
      </c>
    </row>
    <row r="13" spans="5:10" x14ac:dyDescent="0.25">
      <c r="E13" s="6" t="s">
        <v>22</v>
      </c>
      <c r="F13" s="6" t="s">
        <v>12</v>
      </c>
      <c r="G13" s="6">
        <v>2</v>
      </c>
      <c r="H13" s="9">
        <v>2.9999999999999997E-4</v>
      </c>
      <c r="I13" s="6">
        <v>5970</v>
      </c>
      <c r="J13" s="6" t="s">
        <v>24</v>
      </c>
    </row>
    <row r="14" spans="5:10" x14ac:dyDescent="0.25">
      <c r="E14" s="6" t="s">
        <v>26</v>
      </c>
      <c r="F14" s="6" t="s">
        <v>8</v>
      </c>
      <c r="G14" s="6">
        <v>3446</v>
      </c>
      <c r="H14" s="9">
        <v>0.50149999999999995</v>
      </c>
      <c r="I14" s="6">
        <v>6871</v>
      </c>
      <c r="J14" s="6" t="s">
        <v>16</v>
      </c>
    </row>
    <row r="15" spans="5:10" x14ac:dyDescent="0.25">
      <c r="E15" s="6" t="s">
        <v>26</v>
      </c>
      <c r="F15" s="6" t="s">
        <v>11</v>
      </c>
      <c r="G15" s="6">
        <v>3424</v>
      </c>
      <c r="H15" s="9">
        <v>0.49830000000000002</v>
      </c>
      <c r="I15" s="6">
        <v>6871</v>
      </c>
      <c r="J15" s="6" t="s">
        <v>16</v>
      </c>
    </row>
    <row r="16" spans="5:10" x14ac:dyDescent="0.25">
      <c r="E16" s="6" t="s">
        <v>26</v>
      </c>
      <c r="F16" s="6" t="s">
        <v>12</v>
      </c>
      <c r="G16" s="6">
        <v>1</v>
      </c>
      <c r="H16" s="9">
        <v>1E-4</v>
      </c>
      <c r="I16" s="6">
        <v>6871</v>
      </c>
      <c r="J16" s="6" t="s">
        <v>16</v>
      </c>
    </row>
    <row r="17" spans="5:10" x14ac:dyDescent="0.25">
      <c r="E17" s="6" t="s">
        <v>29</v>
      </c>
      <c r="F17" s="6" t="s">
        <v>8</v>
      </c>
      <c r="G17" s="6">
        <v>8837</v>
      </c>
      <c r="H17" s="9">
        <v>0.35589999999999999</v>
      </c>
      <c r="I17" s="6">
        <v>24830</v>
      </c>
      <c r="J17" s="6" t="s">
        <v>31</v>
      </c>
    </row>
    <row r="18" spans="5:10" x14ac:dyDescent="0.25">
      <c r="E18" s="6" t="s">
        <v>29</v>
      </c>
      <c r="F18" s="6" t="s">
        <v>11</v>
      </c>
      <c r="G18" s="6">
        <v>15979</v>
      </c>
      <c r="H18" s="9">
        <v>0.64349999999999996</v>
      </c>
      <c r="I18" s="6">
        <v>24830</v>
      </c>
      <c r="J18" s="6" t="s">
        <v>31</v>
      </c>
    </row>
    <row r="19" spans="5:10" x14ac:dyDescent="0.25">
      <c r="E19" s="6" t="s">
        <v>29</v>
      </c>
      <c r="F19" s="6" t="s">
        <v>12</v>
      </c>
      <c r="G19" s="6">
        <v>14</v>
      </c>
      <c r="H19" s="9">
        <v>5.0000000000000001E-4</v>
      </c>
      <c r="I19" s="6">
        <v>24830</v>
      </c>
      <c r="J19" s="6" t="s">
        <v>31</v>
      </c>
    </row>
    <row r="20" spans="5:10" x14ac:dyDescent="0.25">
      <c r="E20" s="6" t="s">
        <v>33</v>
      </c>
      <c r="F20" s="6" t="s">
        <v>8</v>
      </c>
      <c r="G20" s="6">
        <v>2596</v>
      </c>
      <c r="H20" s="9">
        <v>0.44080000000000003</v>
      </c>
      <c r="I20" s="6">
        <v>5888</v>
      </c>
      <c r="J20" s="6" t="s">
        <v>35</v>
      </c>
    </row>
    <row r="21" spans="5:10" x14ac:dyDescent="0.25">
      <c r="E21" s="6" t="s">
        <v>33</v>
      </c>
      <c r="F21" s="6" t="s">
        <v>11</v>
      </c>
      <c r="G21" s="6">
        <v>3289</v>
      </c>
      <c r="H21" s="9">
        <v>0.5585</v>
      </c>
      <c r="I21" s="6">
        <v>5888</v>
      </c>
      <c r="J21" s="6" t="s">
        <v>35</v>
      </c>
    </row>
    <row r="22" spans="5:10" x14ac:dyDescent="0.25">
      <c r="E22" s="6" t="s">
        <v>33</v>
      </c>
      <c r="F22" s="6" t="s">
        <v>12</v>
      </c>
      <c r="G22" s="6">
        <v>3</v>
      </c>
      <c r="H22" s="9">
        <v>5.0000000000000001E-4</v>
      </c>
      <c r="I22" s="6">
        <v>5888</v>
      </c>
      <c r="J22" s="6" t="s">
        <v>35</v>
      </c>
    </row>
    <row r="23" spans="5:10" x14ac:dyDescent="0.25">
      <c r="E23" s="6" t="s">
        <v>37</v>
      </c>
      <c r="F23" s="6" t="s">
        <v>8</v>
      </c>
      <c r="G23" s="6">
        <v>2195</v>
      </c>
      <c r="H23" s="9">
        <v>0.48359999999999997</v>
      </c>
      <c r="I23" s="6">
        <v>4538</v>
      </c>
      <c r="J23" s="6" t="s">
        <v>39</v>
      </c>
    </row>
    <row r="24" spans="5:10" x14ac:dyDescent="0.25">
      <c r="E24" s="6" t="s">
        <v>37</v>
      </c>
      <c r="F24" s="6" t="s">
        <v>11</v>
      </c>
      <c r="G24" s="6">
        <v>2343</v>
      </c>
      <c r="H24" s="9">
        <v>0.51629999999999998</v>
      </c>
      <c r="I24" s="6">
        <v>4538</v>
      </c>
      <c r="J24" s="6" t="s">
        <v>39</v>
      </c>
    </row>
    <row r="25" spans="5:10" x14ac:dyDescent="0.25">
      <c r="E25" s="6" t="s">
        <v>37</v>
      </c>
      <c r="F25" s="6" t="s">
        <v>12</v>
      </c>
      <c r="G25" s="6">
        <v>0</v>
      </c>
      <c r="H25" s="9">
        <v>0</v>
      </c>
      <c r="I25" s="6">
        <v>4538</v>
      </c>
      <c r="J25" s="6" t="s">
        <v>39</v>
      </c>
    </row>
    <row r="26" spans="5:10" x14ac:dyDescent="0.25">
      <c r="E26" s="6" t="s">
        <v>41</v>
      </c>
      <c r="F26" s="6" t="s">
        <v>8</v>
      </c>
      <c r="G26" s="6">
        <v>6564</v>
      </c>
      <c r="H26" s="9">
        <v>0.52270000000000005</v>
      </c>
      <c r="I26" s="6">
        <v>12556</v>
      </c>
      <c r="J26" s="6" t="s">
        <v>43</v>
      </c>
    </row>
    <row r="27" spans="5:10" x14ac:dyDescent="0.25">
      <c r="E27" s="6" t="s">
        <v>41</v>
      </c>
      <c r="F27" s="6" t="s">
        <v>11</v>
      </c>
      <c r="G27" s="6">
        <v>5982</v>
      </c>
      <c r="H27" s="9">
        <v>0.47639999999999999</v>
      </c>
      <c r="I27" s="6">
        <v>12556</v>
      </c>
      <c r="J27" s="6" t="s">
        <v>43</v>
      </c>
    </row>
    <row r="28" spans="5:10" x14ac:dyDescent="0.25">
      <c r="E28" s="6" t="s">
        <v>41</v>
      </c>
      <c r="F28" s="6" t="s">
        <v>12</v>
      </c>
      <c r="G28" s="6">
        <v>10</v>
      </c>
      <c r="H28" s="9">
        <v>6.9999999999999999E-4</v>
      </c>
      <c r="I28" s="6">
        <v>12556</v>
      </c>
      <c r="J28" s="6" t="s">
        <v>43</v>
      </c>
    </row>
    <row r="29" spans="5:10" x14ac:dyDescent="0.25">
      <c r="E29" s="6" t="s">
        <v>45</v>
      </c>
      <c r="F29" s="6" t="s">
        <v>8</v>
      </c>
      <c r="G29" s="6">
        <v>9475</v>
      </c>
      <c r="H29" s="9">
        <v>0.37690000000000001</v>
      </c>
      <c r="I29" s="6">
        <v>25138</v>
      </c>
      <c r="J29" s="6" t="s">
        <v>47</v>
      </c>
    </row>
    <row r="30" spans="5:10" x14ac:dyDescent="0.25">
      <c r="E30" s="6" t="s">
        <v>45</v>
      </c>
      <c r="F30" s="6" t="s">
        <v>11</v>
      </c>
      <c r="G30" s="6">
        <v>15652</v>
      </c>
      <c r="H30" s="9">
        <v>0.62260000000000004</v>
      </c>
      <c r="I30" s="6">
        <v>25138</v>
      </c>
      <c r="J30" s="6" t="s">
        <v>47</v>
      </c>
    </row>
    <row r="31" spans="5:10" x14ac:dyDescent="0.25">
      <c r="E31" s="6" t="s">
        <v>45</v>
      </c>
      <c r="F31" s="6" t="s">
        <v>12</v>
      </c>
      <c r="G31" s="6">
        <v>11</v>
      </c>
      <c r="H31" s="9">
        <v>4.0000000000000002E-4</v>
      </c>
      <c r="I31" s="6">
        <v>25138</v>
      </c>
      <c r="J31" s="6" t="s">
        <v>47</v>
      </c>
    </row>
    <row r="32" spans="5:10" x14ac:dyDescent="0.25">
      <c r="E32" s="6" t="s">
        <v>49</v>
      </c>
      <c r="F32" s="6" t="s">
        <v>8</v>
      </c>
      <c r="G32" s="6">
        <v>3733</v>
      </c>
      <c r="H32" s="9">
        <v>0.4602</v>
      </c>
      <c r="I32" s="6">
        <v>8110</v>
      </c>
      <c r="J32" s="6" t="s">
        <v>39</v>
      </c>
    </row>
    <row r="33" spans="5:10" x14ac:dyDescent="0.25">
      <c r="E33" s="6" t="s">
        <v>49</v>
      </c>
      <c r="F33" s="6" t="s">
        <v>11</v>
      </c>
      <c r="G33" s="6">
        <v>4373</v>
      </c>
      <c r="H33" s="9">
        <v>0.53920000000000001</v>
      </c>
      <c r="I33" s="6">
        <v>8110</v>
      </c>
      <c r="J33" s="6" t="s">
        <v>39</v>
      </c>
    </row>
    <row r="34" spans="5:10" x14ac:dyDescent="0.25">
      <c r="E34" s="6" t="s">
        <v>49</v>
      </c>
      <c r="F34" s="6" t="s">
        <v>12</v>
      </c>
      <c r="G34" s="6">
        <v>4</v>
      </c>
      <c r="H34" s="9">
        <v>4.0000000000000002E-4</v>
      </c>
      <c r="I34" s="6">
        <v>8110</v>
      </c>
      <c r="J34" s="6" t="s">
        <v>39</v>
      </c>
    </row>
    <row r="35" spans="5:10" x14ac:dyDescent="0.25">
      <c r="E35" s="6" t="s">
        <v>52</v>
      </c>
      <c r="F35" s="6" t="s">
        <v>8</v>
      </c>
      <c r="G35" s="6">
        <v>7528</v>
      </c>
      <c r="H35" s="9">
        <v>0.46800000000000003</v>
      </c>
      <c r="I35" s="6">
        <v>16083</v>
      </c>
      <c r="J35" s="6" t="s">
        <v>54</v>
      </c>
    </row>
    <row r="36" spans="5:10" x14ac:dyDescent="0.25">
      <c r="E36" s="6" t="s">
        <v>52</v>
      </c>
      <c r="F36" s="6" t="s">
        <v>11</v>
      </c>
      <c r="G36" s="6">
        <v>8550</v>
      </c>
      <c r="H36" s="9">
        <v>0.53159999999999996</v>
      </c>
      <c r="I36" s="6">
        <v>16083</v>
      </c>
      <c r="J36" s="6" t="s">
        <v>54</v>
      </c>
    </row>
    <row r="37" spans="5:10" x14ac:dyDescent="0.25">
      <c r="E37" s="6" t="s">
        <v>52</v>
      </c>
      <c r="F37" s="6" t="s">
        <v>12</v>
      </c>
      <c r="G37" s="6">
        <v>5</v>
      </c>
      <c r="H37" s="9">
        <v>2.9999999999999997E-4</v>
      </c>
      <c r="I37" s="6">
        <v>16083</v>
      </c>
      <c r="J37" s="6" t="s">
        <v>54</v>
      </c>
    </row>
    <row r="38" spans="5:10" x14ac:dyDescent="0.25">
      <c r="E38" s="6" t="s">
        <v>56</v>
      </c>
      <c r="F38" s="6" t="s">
        <v>8</v>
      </c>
      <c r="G38" s="6">
        <v>6846</v>
      </c>
      <c r="H38" s="9">
        <v>0.4294</v>
      </c>
      <c r="I38" s="6">
        <v>15942</v>
      </c>
      <c r="J38" s="6" t="s">
        <v>58</v>
      </c>
    </row>
    <row r="39" spans="5:10" x14ac:dyDescent="0.25">
      <c r="E39" s="6" t="s">
        <v>56</v>
      </c>
      <c r="F39" s="6" t="s">
        <v>11</v>
      </c>
      <c r="G39" s="6">
        <v>9093</v>
      </c>
      <c r="H39" s="9">
        <v>0.57030000000000003</v>
      </c>
      <c r="I39" s="6">
        <v>15942</v>
      </c>
      <c r="J39" s="6" t="s">
        <v>58</v>
      </c>
    </row>
    <row r="40" spans="5:10" x14ac:dyDescent="0.25">
      <c r="E40" s="6" t="s">
        <v>56</v>
      </c>
      <c r="F40" s="6" t="s">
        <v>12</v>
      </c>
      <c r="G40" s="6">
        <v>3</v>
      </c>
      <c r="H40" s="9">
        <v>1E-4</v>
      </c>
      <c r="I40" s="6">
        <v>15942</v>
      </c>
      <c r="J40" s="6" t="s">
        <v>58</v>
      </c>
    </row>
    <row r="41" spans="5:10" x14ac:dyDescent="0.25">
      <c r="E41" s="6" t="s">
        <v>60</v>
      </c>
      <c r="F41" s="6" t="s">
        <v>8</v>
      </c>
      <c r="G41" s="6">
        <v>2737</v>
      </c>
      <c r="H41" s="9">
        <v>0.49540000000000001</v>
      </c>
      <c r="I41" s="6">
        <v>5524</v>
      </c>
      <c r="J41" s="6" t="s">
        <v>62</v>
      </c>
    </row>
    <row r="42" spans="5:10" x14ac:dyDescent="0.25">
      <c r="E42" s="6" t="s">
        <v>60</v>
      </c>
      <c r="F42" s="6" t="s">
        <v>11</v>
      </c>
      <c r="G42" s="6">
        <v>2786</v>
      </c>
      <c r="H42" s="9">
        <v>0.50429999999999997</v>
      </c>
      <c r="I42" s="6">
        <v>5524</v>
      </c>
      <c r="J42" s="6" t="s">
        <v>62</v>
      </c>
    </row>
    <row r="43" spans="5:10" x14ac:dyDescent="0.25">
      <c r="E43" s="6" t="s">
        <v>60</v>
      </c>
      <c r="F43" s="6" t="s">
        <v>12</v>
      </c>
      <c r="G43" s="6">
        <v>1</v>
      </c>
      <c r="H43" s="9">
        <v>1E-4</v>
      </c>
      <c r="I43" s="6">
        <v>5524</v>
      </c>
      <c r="J43" s="6" t="s">
        <v>62</v>
      </c>
    </row>
    <row r="44" spans="5:10" x14ac:dyDescent="0.25">
      <c r="E44" s="6" t="s">
        <v>64</v>
      </c>
      <c r="F44" s="6" t="s">
        <v>8</v>
      </c>
      <c r="G44" s="6">
        <v>6454</v>
      </c>
      <c r="H44" s="9">
        <v>0.44590000000000002</v>
      </c>
      <c r="I44" s="6">
        <v>14471</v>
      </c>
      <c r="J44" s="6" t="s">
        <v>47</v>
      </c>
    </row>
    <row r="45" spans="5:10" x14ac:dyDescent="0.25">
      <c r="E45" s="6" t="s">
        <v>64</v>
      </c>
      <c r="F45" s="6" t="s">
        <v>11</v>
      </c>
      <c r="G45" s="6">
        <v>8015</v>
      </c>
      <c r="H45" s="9">
        <v>0.55379999999999996</v>
      </c>
      <c r="I45" s="6">
        <v>14471</v>
      </c>
      <c r="J45" s="6" t="s">
        <v>47</v>
      </c>
    </row>
    <row r="46" spans="5:10" x14ac:dyDescent="0.25">
      <c r="E46" s="6" t="s">
        <v>64</v>
      </c>
      <c r="F46" s="6" t="s">
        <v>12</v>
      </c>
      <c r="G46" s="6">
        <v>2</v>
      </c>
      <c r="H46" s="9">
        <v>1E-4</v>
      </c>
      <c r="I46" s="6">
        <v>14471</v>
      </c>
      <c r="J46" s="6" t="s">
        <v>47</v>
      </c>
    </row>
    <row r="47" spans="5:10" x14ac:dyDescent="0.25">
      <c r="E47" s="6" t="s">
        <v>67</v>
      </c>
      <c r="F47" s="6" t="s">
        <v>8</v>
      </c>
      <c r="G47" s="6">
        <v>4562</v>
      </c>
      <c r="H47" s="9">
        <v>0.56289999999999996</v>
      </c>
      <c r="I47" s="6">
        <v>8104</v>
      </c>
      <c r="J47" s="6" t="s">
        <v>16</v>
      </c>
    </row>
    <row r="48" spans="5:10" x14ac:dyDescent="0.25">
      <c r="E48" s="6" t="s">
        <v>67</v>
      </c>
      <c r="F48" s="6" t="s">
        <v>11</v>
      </c>
      <c r="G48" s="6">
        <v>3540</v>
      </c>
      <c r="H48" s="9">
        <v>0.43680000000000002</v>
      </c>
      <c r="I48" s="6">
        <v>8104</v>
      </c>
      <c r="J48" s="6" t="s">
        <v>16</v>
      </c>
    </row>
    <row r="49" spans="5:10" x14ac:dyDescent="0.25">
      <c r="E49" s="6" t="s">
        <v>67</v>
      </c>
      <c r="F49" s="6" t="s">
        <v>12</v>
      </c>
      <c r="G49" s="6">
        <v>2</v>
      </c>
      <c r="H49" s="9">
        <v>2.0000000000000001E-4</v>
      </c>
      <c r="I49" s="6">
        <v>8104</v>
      </c>
      <c r="J49" s="6" t="s">
        <v>16</v>
      </c>
    </row>
    <row r="50" spans="5:10" x14ac:dyDescent="0.25">
      <c r="E50" s="6" t="s">
        <v>70</v>
      </c>
      <c r="F50" s="6" t="s">
        <v>8</v>
      </c>
      <c r="G50" s="6">
        <v>11025</v>
      </c>
      <c r="H50" s="9">
        <v>0.37730000000000002</v>
      </c>
      <c r="I50" s="6">
        <v>29215</v>
      </c>
      <c r="J50" s="6" t="s">
        <v>72</v>
      </c>
    </row>
    <row r="51" spans="5:10" x14ac:dyDescent="0.25">
      <c r="E51" s="6" t="s">
        <v>70</v>
      </c>
      <c r="F51" s="6" t="s">
        <v>11</v>
      </c>
      <c r="G51" s="6">
        <v>18182</v>
      </c>
      <c r="H51" s="9">
        <v>0.62229999999999996</v>
      </c>
      <c r="I51" s="6">
        <v>29215</v>
      </c>
      <c r="J51" s="6" t="s">
        <v>72</v>
      </c>
    </row>
    <row r="52" spans="5:10" x14ac:dyDescent="0.25">
      <c r="E52" s="6" t="s">
        <v>70</v>
      </c>
      <c r="F52" s="6" t="s">
        <v>12</v>
      </c>
      <c r="G52" s="6">
        <v>8</v>
      </c>
      <c r="H52" s="9">
        <v>2.0000000000000001E-4</v>
      </c>
      <c r="I52" s="6">
        <v>29215</v>
      </c>
      <c r="J52" s="6" t="s">
        <v>72</v>
      </c>
    </row>
    <row r="53" spans="5:10" x14ac:dyDescent="0.25">
      <c r="E53" s="6" t="s">
        <v>74</v>
      </c>
      <c r="F53" s="6" t="s">
        <v>8</v>
      </c>
      <c r="G53" s="6">
        <v>4697</v>
      </c>
      <c r="H53" s="9">
        <v>0.53820000000000001</v>
      </c>
      <c r="I53" s="6">
        <v>8727</v>
      </c>
      <c r="J53" s="6" t="s">
        <v>35</v>
      </c>
    </row>
    <row r="54" spans="5:10" x14ac:dyDescent="0.25">
      <c r="E54" s="6" t="s">
        <v>74</v>
      </c>
      <c r="F54" s="6" t="s">
        <v>11</v>
      </c>
      <c r="G54" s="6">
        <v>4019</v>
      </c>
      <c r="H54" s="9">
        <v>0.46050000000000002</v>
      </c>
      <c r="I54" s="6">
        <v>8727</v>
      </c>
      <c r="J54" s="6" t="s">
        <v>35</v>
      </c>
    </row>
    <row r="55" spans="5:10" x14ac:dyDescent="0.25">
      <c r="E55" s="6" t="s">
        <v>74</v>
      </c>
      <c r="F55" s="6" t="s">
        <v>12</v>
      </c>
      <c r="G55" s="6">
        <v>11</v>
      </c>
      <c r="H55" s="9">
        <v>1.1999999999999999E-3</v>
      </c>
      <c r="I55" s="6">
        <v>8727</v>
      </c>
      <c r="J55" s="6" t="s">
        <v>35</v>
      </c>
    </row>
    <row r="56" spans="5:10" x14ac:dyDescent="0.25">
      <c r="E56" s="6" t="s">
        <v>77</v>
      </c>
      <c r="F56" s="6" t="s">
        <v>8</v>
      </c>
      <c r="G56" s="6">
        <v>1316</v>
      </c>
      <c r="H56" s="9">
        <v>0.49669999999999997</v>
      </c>
      <c r="I56" s="6">
        <v>2649</v>
      </c>
      <c r="J56" s="6" t="s">
        <v>79</v>
      </c>
    </row>
    <row r="57" spans="5:10" x14ac:dyDescent="0.25">
      <c r="E57" s="6" t="s">
        <v>77</v>
      </c>
      <c r="F57" s="6" t="s">
        <v>11</v>
      </c>
      <c r="G57" s="6">
        <v>1332</v>
      </c>
      <c r="H57" s="9">
        <v>0.50280000000000002</v>
      </c>
      <c r="I57" s="6">
        <v>2649</v>
      </c>
      <c r="J57" s="6" t="s">
        <v>79</v>
      </c>
    </row>
    <row r="58" spans="5:10" x14ac:dyDescent="0.25">
      <c r="E58" s="6" t="s">
        <v>77</v>
      </c>
      <c r="F58" s="6" t="s">
        <v>12</v>
      </c>
      <c r="G58" s="6">
        <v>1</v>
      </c>
      <c r="H58" s="9">
        <v>2.9999999999999997E-4</v>
      </c>
      <c r="I58" s="6">
        <v>2649</v>
      </c>
      <c r="J58" s="6" t="s">
        <v>79</v>
      </c>
    </row>
    <row r="59" spans="5:10" x14ac:dyDescent="0.25">
      <c r="E59" s="6" t="s">
        <v>81</v>
      </c>
      <c r="F59" s="6" t="s">
        <v>8</v>
      </c>
      <c r="G59" s="6">
        <v>15909</v>
      </c>
      <c r="H59" s="9">
        <v>0.80830000000000002</v>
      </c>
      <c r="I59" s="6">
        <v>19681</v>
      </c>
      <c r="J59" s="6" t="s">
        <v>24</v>
      </c>
    </row>
    <row r="60" spans="5:10" x14ac:dyDescent="0.25">
      <c r="E60" s="6" t="s">
        <v>81</v>
      </c>
      <c r="F60" s="6" t="s">
        <v>11</v>
      </c>
      <c r="G60" s="6">
        <v>3733</v>
      </c>
      <c r="H60" s="9">
        <v>0.18959999999999999</v>
      </c>
      <c r="I60" s="6">
        <v>19681</v>
      </c>
      <c r="J60" s="6" t="s">
        <v>24</v>
      </c>
    </row>
    <row r="61" spans="5:10" x14ac:dyDescent="0.25">
      <c r="E61" s="6" t="s">
        <v>81</v>
      </c>
      <c r="F61" s="6" t="s">
        <v>12</v>
      </c>
      <c r="G61" s="6">
        <v>39</v>
      </c>
      <c r="H61" s="9">
        <v>1.9E-3</v>
      </c>
      <c r="I61" s="6">
        <v>19681</v>
      </c>
      <c r="J61" s="6" t="s">
        <v>24</v>
      </c>
    </row>
    <row r="62" spans="5:10" x14ac:dyDescent="0.25">
      <c r="E62" s="6" t="s">
        <v>84</v>
      </c>
      <c r="F62" s="6" t="s">
        <v>8</v>
      </c>
      <c r="G62" s="6">
        <v>11487</v>
      </c>
      <c r="H62" s="9">
        <v>0.57969999999999999</v>
      </c>
      <c r="I62" s="6">
        <v>19815</v>
      </c>
      <c r="J62" s="6" t="s">
        <v>31</v>
      </c>
    </row>
    <row r="63" spans="5:10" x14ac:dyDescent="0.25">
      <c r="E63" s="6" t="s">
        <v>84</v>
      </c>
      <c r="F63" s="6" t="s">
        <v>11</v>
      </c>
      <c r="G63" s="6">
        <v>8322</v>
      </c>
      <c r="H63" s="9">
        <v>0.4199</v>
      </c>
      <c r="I63" s="6">
        <v>19815</v>
      </c>
      <c r="J63" s="6" t="s">
        <v>31</v>
      </c>
    </row>
    <row r="64" spans="5:10" x14ac:dyDescent="0.25">
      <c r="E64" s="6" t="s">
        <v>84</v>
      </c>
      <c r="F64" s="6" t="s">
        <v>12</v>
      </c>
      <c r="G64" s="6">
        <v>6</v>
      </c>
      <c r="H64" s="9">
        <v>2.9999999999999997E-4</v>
      </c>
      <c r="I64" s="6">
        <v>19815</v>
      </c>
      <c r="J64" s="6" t="s">
        <v>31</v>
      </c>
    </row>
    <row r="65" spans="5:10" x14ac:dyDescent="0.25">
      <c r="E65" s="6" t="s">
        <v>87</v>
      </c>
      <c r="F65" s="6" t="s">
        <v>8</v>
      </c>
      <c r="G65" s="6">
        <v>3974</v>
      </c>
      <c r="H65" s="9">
        <v>0.61180000000000001</v>
      </c>
      <c r="I65" s="6">
        <v>6495</v>
      </c>
      <c r="J65" s="6" t="s">
        <v>43</v>
      </c>
    </row>
    <row r="66" spans="5:10" x14ac:dyDescent="0.25">
      <c r="E66" s="6" t="s">
        <v>87</v>
      </c>
      <c r="F66" t="s">
        <v>11</v>
      </c>
      <c r="G66">
        <v>2519</v>
      </c>
      <c r="H66" s="10">
        <v>0.38779999999999998</v>
      </c>
      <c r="I66">
        <v>6495</v>
      </c>
      <c r="J66" t="s">
        <v>43</v>
      </c>
    </row>
    <row r="67" spans="5:10" x14ac:dyDescent="0.25">
      <c r="E67" s="6" t="s">
        <v>87</v>
      </c>
      <c r="F67" t="s">
        <v>12</v>
      </c>
      <c r="G67">
        <v>2</v>
      </c>
      <c r="H67" s="10">
        <v>2.9999999999999997E-4</v>
      </c>
      <c r="I67">
        <v>6495</v>
      </c>
      <c r="J67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6"/>
  <sheetViews>
    <sheetView showGridLines="0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23.85546875" bestFit="1" customWidth="1"/>
    <col min="4" max="4" width="34.140625" bestFit="1" customWidth="1"/>
    <col min="5" max="5" width="17.5703125" bestFit="1" customWidth="1"/>
    <col min="6" max="6" width="18.28515625" bestFit="1" customWidth="1"/>
    <col min="7" max="7" width="19" bestFit="1" customWidth="1"/>
    <col min="8" max="8" width="39.140625" bestFit="1" customWidth="1"/>
    <col min="9" max="9" width="81.140625" bestFit="1" customWidth="1"/>
    <col min="10" max="10" width="10.7109375" hidden="1" customWidth="1"/>
    <col min="11" max="11" width="0" hidden="1" customWidth="1"/>
    <col min="14" max="15" width="9.140625" hidden="1" customWidth="1"/>
    <col min="16" max="16" width="17.42578125" hidden="1" customWidth="1"/>
    <col min="17" max="17" width="11.28515625" hidden="1" customWidth="1"/>
    <col min="24" max="25" width="10.7109375" bestFit="1" customWidth="1"/>
  </cols>
  <sheetData>
    <row r="1" spans="1:25" x14ac:dyDescent="0.25">
      <c r="A1" s="4" t="s">
        <v>98</v>
      </c>
      <c r="B1" s="5" t="s">
        <v>99</v>
      </c>
      <c r="C1" s="6" t="s">
        <v>91</v>
      </c>
      <c r="D1" s="6" t="s">
        <v>92</v>
      </c>
      <c r="E1" s="6" t="s">
        <v>93</v>
      </c>
      <c r="F1" s="6" t="s">
        <v>94</v>
      </c>
      <c r="G1" s="6" t="s">
        <v>95</v>
      </c>
      <c r="H1" s="6" t="s">
        <v>96</v>
      </c>
      <c r="I1" s="6" t="s">
        <v>97</v>
      </c>
      <c r="J1" s="2" t="s">
        <v>98</v>
      </c>
      <c r="K1" s="3" t="s">
        <v>99</v>
      </c>
      <c r="N1" t="s">
        <v>276</v>
      </c>
      <c r="O1" t="s">
        <v>91</v>
      </c>
      <c r="P1" t="s">
        <v>93</v>
      </c>
      <c r="Q1" t="s">
        <v>275</v>
      </c>
    </row>
    <row r="2" spans="1:25" x14ac:dyDescent="0.25">
      <c r="A2" s="4">
        <v>39800.524907407409</v>
      </c>
      <c r="B2" s="5">
        <f>A2</f>
        <v>39800.524907407409</v>
      </c>
      <c r="C2" s="6" t="s">
        <v>87</v>
      </c>
      <c r="D2" s="6" t="s">
        <v>100</v>
      </c>
      <c r="E2" s="6" t="s">
        <v>8</v>
      </c>
      <c r="F2" s="6">
        <v>327</v>
      </c>
      <c r="G2" s="6">
        <v>330</v>
      </c>
      <c r="H2" s="6" t="s">
        <v>101</v>
      </c>
      <c r="I2" s="6" t="s">
        <v>102</v>
      </c>
      <c r="J2" s="2">
        <v>39800.524907407409</v>
      </c>
      <c r="K2" s="3">
        <f>J2</f>
        <v>39800.524907407409</v>
      </c>
      <c r="N2" t="b">
        <f>A2&lt;=('Numbers On Given Date'!$E$2+1)</f>
        <v>0</v>
      </c>
      <c r="O2" t="str">
        <f>C2</f>
        <v>MARTINSVILLE CITY</v>
      </c>
      <c r="P2" t="str">
        <f>E2</f>
        <v>Tom S. P. Perriello</v>
      </c>
      <c r="Q2">
        <f>G2-F2</f>
        <v>3</v>
      </c>
    </row>
    <row r="3" spans="1:25" x14ac:dyDescent="0.25">
      <c r="A3" s="4">
        <v>39800.524907407409</v>
      </c>
      <c r="B3" s="5">
        <f t="shared" ref="B3:B66" si="0">A3</f>
        <v>39800.524907407409</v>
      </c>
      <c r="C3" s="6" t="s">
        <v>87</v>
      </c>
      <c r="D3" s="6" t="s">
        <v>103</v>
      </c>
      <c r="E3" s="6" t="s">
        <v>11</v>
      </c>
      <c r="F3" s="6">
        <v>969</v>
      </c>
      <c r="G3" s="6">
        <v>972</v>
      </c>
      <c r="H3" s="6" t="s">
        <v>101</v>
      </c>
      <c r="I3" s="6" t="s">
        <v>102</v>
      </c>
      <c r="J3" s="2">
        <v>39800.524907407409</v>
      </c>
      <c r="K3" s="3">
        <f t="shared" ref="K3:K66" si="1">J3</f>
        <v>39800.524907407409</v>
      </c>
      <c r="N3" t="b">
        <f>A3&lt;=('Numbers On Given Date'!$E$2+1)</f>
        <v>0</v>
      </c>
      <c r="O3" t="str">
        <f t="shared" ref="O3:O66" si="2">C3</f>
        <v>MARTINSVILLE CITY</v>
      </c>
      <c r="P3" t="str">
        <f t="shared" ref="P3:P66" si="3">E3</f>
        <v>Virgil H. Goode, Jr.</v>
      </c>
      <c r="Q3">
        <f t="shared" ref="Q3:Q66" si="4">G3-F3</f>
        <v>3</v>
      </c>
    </row>
    <row r="4" spans="1:25" x14ac:dyDescent="0.25">
      <c r="A4" s="4">
        <v>39800.524895833332</v>
      </c>
      <c r="B4" s="5">
        <f t="shared" si="0"/>
        <v>39800.524895833332</v>
      </c>
      <c r="C4" s="6" t="s">
        <v>87</v>
      </c>
      <c r="D4" s="6" t="s">
        <v>103</v>
      </c>
      <c r="E4" s="6" t="s">
        <v>8</v>
      </c>
      <c r="F4" s="6">
        <v>558</v>
      </c>
      <c r="G4" s="6">
        <v>560</v>
      </c>
      <c r="H4" s="6" t="s">
        <v>101</v>
      </c>
      <c r="I4" s="6" t="s">
        <v>102</v>
      </c>
      <c r="J4" s="2">
        <v>39800.524895833332</v>
      </c>
      <c r="K4" s="3">
        <f t="shared" si="1"/>
        <v>39800.524895833332</v>
      </c>
      <c r="N4" t="b">
        <f>A4&lt;=('Numbers On Given Date'!$E$2+1)</f>
        <v>0</v>
      </c>
      <c r="O4" t="str">
        <f t="shared" si="2"/>
        <v>MARTINSVILLE CITY</v>
      </c>
      <c r="P4" t="str">
        <f t="shared" si="3"/>
        <v>Tom S. P. Perriello</v>
      </c>
      <c r="Q4">
        <f t="shared" si="4"/>
        <v>2</v>
      </c>
    </row>
    <row r="5" spans="1:25" x14ac:dyDescent="0.25">
      <c r="A5" s="4">
        <v>39800.524895833332</v>
      </c>
      <c r="B5" s="5">
        <f t="shared" si="0"/>
        <v>39800.524895833332</v>
      </c>
      <c r="C5" s="6" t="s">
        <v>87</v>
      </c>
      <c r="D5" s="6" t="s">
        <v>104</v>
      </c>
      <c r="E5" s="6" t="s">
        <v>11</v>
      </c>
      <c r="F5" s="6">
        <v>392</v>
      </c>
      <c r="G5" s="6">
        <v>396</v>
      </c>
      <c r="H5" s="6" t="s">
        <v>101</v>
      </c>
      <c r="I5" s="6" t="s">
        <v>102</v>
      </c>
      <c r="J5" s="2">
        <v>39800.524895833332</v>
      </c>
      <c r="K5" s="3">
        <f t="shared" si="1"/>
        <v>39800.524895833332</v>
      </c>
      <c r="N5" t="b">
        <f>A5&lt;=('Numbers On Given Date'!$E$2+1)</f>
        <v>0</v>
      </c>
      <c r="O5" t="str">
        <f t="shared" si="2"/>
        <v>MARTINSVILLE CITY</v>
      </c>
      <c r="P5" t="str">
        <f t="shared" si="3"/>
        <v>Virgil H. Goode, Jr.</v>
      </c>
      <c r="Q5">
        <f t="shared" si="4"/>
        <v>4</v>
      </c>
      <c r="X5" s="2"/>
    </row>
    <row r="6" spans="1:25" x14ac:dyDescent="0.25">
      <c r="A6" s="4">
        <v>39800.524895833332</v>
      </c>
      <c r="B6" s="5">
        <f t="shared" si="0"/>
        <v>39800.524895833332</v>
      </c>
      <c r="C6" s="6" t="s">
        <v>87</v>
      </c>
      <c r="D6" s="6" t="s">
        <v>104</v>
      </c>
      <c r="E6" s="6" t="s">
        <v>8</v>
      </c>
      <c r="F6" s="6">
        <v>789</v>
      </c>
      <c r="G6" s="6">
        <v>802</v>
      </c>
      <c r="H6" s="6" t="s">
        <v>101</v>
      </c>
      <c r="I6" s="6" t="s">
        <v>102</v>
      </c>
      <c r="J6" s="2">
        <v>39800.524895833332</v>
      </c>
      <c r="K6" s="3">
        <f t="shared" si="1"/>
        <v>39800.524895833332</v>
      </c>
      <c r="N6" t="b">
        <f>A6&lt;=('Numbers On Given Date'!$E$2+1)</f>
        <v>0</v>
      </c>
      <c r="O6" t="str">
        <f t="shared" si="2"/>
        <v>MARTINSVILLE CITY</v>
      </c>
      <c r="P6" t="str">
        <f t="shared" si="3"/>
        <v>Tom S. P. Perriello</v>
      </c>
      <c r="Q6">
        <f t="shared" si="4"/>
        <v>13</v>
      </c>
      <c r="X6" s="2"/>
      <c r="Y6" s="2"/>
    </row>
    <row r="7" spans="1:25" x14ac:dyDescent="0.25">
      <c r="A7" s="4">
        <v>39800.524895833332</v>
      </c>
      <c r="B7" s="5">
        <f t="shared" si="0"/>
        <v>39800.524895833332</v>
      </c>
      <c r="C7" s="6" t="s">
        <v>87</v>
      </c>
      <c r="D7" s="6" t="s">
        <v>105</v>
      </c>
      <c r="E7" s="6" t="s">
        <v>8</v>
      </c>
      <c r="F7" s="6">
        <v>527</v>
      </c>
      <c r="G7" s="6">
        <v>531</v>
      </c>
      <c r="H7" s="6" t="s">
        <v>101</v>
      </c>
      <c r="I7" s="6" t="s">
        <v>102</v>
      </c>
      <c r="J7" s="2">
        <v>39800.524895833332</v>
      </c>
      <c r="K7" s="3">
        <f t="shared" si="1"/>
        <v>39800.524895833332</v>
      </c>
      <c r="N7" t="b">
        <f>A7&lt;=('Numbers On Given Date'!$E$2+1)</f>
        <v>0</v>
      </c>
      <c r="O7" t="str">
        <f t="shared" si="2"/>
        <v>MARTINSVILLE CITY</v>
      </c>
      <c r="P7" t="str">
        <f t="shared" si="3"/>
        <v>Tom S. P. Perriello</v>
      </c>
      <c r="Q7">
        <f t="shared" si="4"/>
        <v>4</v>
      </c>
      <c r="X7" s="2"/>
      <c r="Y7" s="2"/>
    </row>
    <row r="8" spans="1:25" x14ac:dyDescent="0.25">
      <c r="A8" s="4">
        <v>39800.524895833332</v>
      </c>
      <c r="B8" s="5">
        <f t="shared" si="0"/>
        <v>39800.524895833332</v>
      </c>
      <c r="C8" s="6" t="s">
        <v>87</v>
      </c>
      <c r="D8" s="6" t="s">
        <v>106</v>
      </c>
      <c r="E8" s="6" t="s">
        <v>11</v>
      </c>
      <c r="F8" s="6">
        <v>409</v>
      </c>
      <c r="G8" s="6">
        <v>411</v>
      </c>
      <c r="H8" s="6" t="s">
        <v>101</v>
      </c>
      <c r="I8" s="6" t="s">
        <v>102</v>
      </c>
      <c r="J8" s="2">
        <v>39800.524895833332</v>
      </c>
      <c r="K8" s="3">
        <f t="shared" si="1"/>
        <v>39800.524895833332</v>
      </c>
      <c r="N8" t="b">
        <f>A8&lt;=('Numbers On Given Date'!$E$2+1)</f>
        <v>0</v>
      </c>
      <c r="O8" t="str">
        <f t="shared" si="2"/>
        <v>MARTINSVILLE CITY</v>
      </c>
      <c r="P8" t="str">
        <f t="shared" si="3"/>
        <v>Virgil H. Goode, Jr.</v>
      </c>
      <c r="Q8">
        <f t="shared" si="4"/>
        <v>2</v>
      </c>
      <c r="X8" s="2"/>
      <c r="Y8" s="2"/>
    </row>
    <row r="9" spans="1:25" x14ac:dyDescent="0.25">
      <c r="A9" s="4">
        <v>39800.524895833332</v>
      </c>
      <c r="B9" s="5">
        <f t="shared" si="0"/>
        <v>39800.524895833332</v>
      </c>
      <c r="C9" s="6" t="s">
        <v>87</v>
      </c>
      <c r="D9" s="6" t="s">
        <v>106</v>
      </c>
      <c r="E9" s="6" t="s">
        <v>8</v>
      </c>
      <c r="F9" s="6">
        <v>686</v>
      </c>
      <c r="G9" s="6">
        <v>689</v>
      </c>
      <c r="H9" s="6" t="s">
        <v>101</v>
      </c>
      <c r="I9" s="6" t="s">
        <v>102</v>
      </c>
      <c r="J9" s="2">
        <v>39800.524895833332</v>
      </c>
      <c r="K9" s="3">
        <f t="shared" si="1"/>
        <v>39800.524895833332</v>
      </c>
      <c r="N9" t="b">
        <f>A9&lt;=('Numbers On Given Date'!$E$2+1)</f>
        <v>0</v>
      </c>
      <c r="O9" t="str">
        <f t="shared" si="2"/>
        <v>MARTINSVILLE CITY</v>
      </c>
      <c r="P9" t="str">
        <f t="shared" si="3"/>
        <v>Tom S. P. Perriello</v>
      </c>
      <c r="Q9">
        <f t="shared" si="4"/>
        <v>3</v>
      </c>
      <c r="X9" s="2"/>
      <c r="Y9" s="2"/>
    </row>
    <row r="10" spans="1:25" x14ac:dyDescent="0.25">
      <c r="A10" s="4">
        <v>39800.524884259263</v>
      </c>
      <c r="B10" s="5">
        <f t="shared" si="0"/>
        <v>39800.524884259263</v>
      </c>
      <c r="C10" s="6" t="s">
        <v>87</v>
      </c>
      <c r="D10" s="6" t="s">
        <v>107</v>
      </c>
      <c r="E10" s="6" t="s">
        <v>11</v>
      </c>
      <c r="F10" s="6">
        <v>377</v>
      </c>
      <c r="G10" s="6">
        <v>406</v>
      </c>
      <c r="H10" s="6" t="s">
        <v>101</v>
      </c>
      <c r="I10" s="6" t="s">
        <v>102</v>
      </c>
      <c r="J10" s="2">
        <v>39800.524884259263</v>
      </c>
      <c r="K10" s="3">
        <f t="shared" si="1"/>
        <v>39800.524884259263</v>
      </c>
      <c r="N10" t="b">
        <f>A10&lt;=('Numbers On Given Date'!$E$2+1)</f>
        <v>0</v>
      </c>
      <c r="O10" t="str">
        <f t="shared" si="2"/>
        <v>MARTINSVILLE CITY</v>
      </c>
      <c r="P10" t="str">
        <f t="shared" si="3"/>
        <v>Virgil H. Goode, Jr.</v>
      </c>
      <c r="Q10">
        <f t="shared" si="4"/>
        <v>29</v>
      </c>
      <c r="X10" s="2"/>
      <c r="Y10" s="2"/>
    </row>
    <row r="11" spans="1:25" x14ac:dyDescent="0.25">
      <c r="A11" s="4">
        <v>39800.524884259263</v>
      </c>
      <c r="B11" s="5">
        <f t="shared" si="0"/>
        <v>39800.524884259263</v>
      </c>
      <c r="C11" s="6" t="s">
        <v>87</v>
      </c>
      <c r="D11" s="6" t="s">
        <v>107</v>
      </c>
      <c r="E11" s="6" t="s">
        <v>8</v>
      </c>
      <c r="F11" s="6">
        <v>458</v>
      </c>
      <c r="G11" s="6">
        <v>469</v>
      </c>
      <c r="H11" s="6" t="s">
        <v>101</v>
      </c>
      <c r="I11" s="6" t="s">
        <v>102</v>
      </c>
      <c r="J11" s="2">
        <v>39800.524884259263</v>
      </c>
      <c r="K11" s="3">
        <f t="shared" si="1"/>
        <v>39800.524884259263</v>
      </c>
      <c r="N11" t="b">
        <f>A11&lt;=('Numbers On Given Date'!$E$2+1)</f>
        <v>0</v>
      </c>
      <c r="O11" t="str">
        <f t="shared" si="2"/>
        <v>MARTINSVILLE CITY</v>
      </c>
      <c r="P11" t="str">
        <f t="shared" si="3"/>
        <v>Tom S. P. Perriello</v>
      </c>
      <c r="Q11">
        <f t="shared" si="4"/>
        <v>11</v>
      </c>
      <c r="X11" s="2"/>
      <c r="Y11" s="2"/>
    </row>
    <row r="12" spans="1:25" x14ac:dyDescent="0.25">
      <c r="A12" s="4">
        <v>39758.717326388891</v>
      </c>
      <c r="B12" s="5">
        <f t="shared" si="0"/>
        <v>39758.717326388891</v>
      </c>
      <c r="C12" s="6" t="s">
        <v>87</v>
      </c>
      <c r="D12" s="6" t="s">
        <v>104</v>
      </c>
      <c r="E12" s="6" t="s">
        <v>12</v>
      </c>
      <c r="F12" s="6">
        <v>0</v>
      </c>
      <c r="G12" s="6">
        <v>1</v>
      </c>
      <c r="H12" s="6" t="s">
        <v>108</v>
      </c>
      <c r="I12" s="6">
        <v>0</v>
      </c>
      <c r="J12" s="2">
        <v>39758.717326388891</v>
      </c>
      <c r="K12" s="3">
        <f t="shared" si="1"/>
        <v>39758.717326388891</v>
      </c>
      <c r="N12" t="b">
        <f>A12&lt;=('Numbers On Given Date'!$E$2+1)</f>
        <v>1</v>
      </c>
      <c r="O12" t="str">
        <f t="shared" si="2"/>
        <v>MARTINSVILLE CITY</v>
      </c>
      <c r="P12" t="str">
        <f t="shared" si="3"/>
        <v>Write In</v>
      </c>
      <c r="Q12">
        <f t="shared" si="4"/>
        <v>1</v>
      </c>
      <c r="Y12" s="2"/>
    </row>
    <row r="13" spans="1:25" x14ac:dyDescent="0.25">
      <c r="A13" s="4">
        <v>39758.717326388891</v>
      </c>
      <c r="B13" s="5">
        <f t="shared" si="0"/>
        <v>39758.717326388891</v>
      </c>
      <c r="C13" s="6" t="s">
        <v>87</v>
      </c>
      <c r="D13" s="6" t="s">
        <v>104</v>
      </c>
      <c r="E13" s="6" t="s">
        <v>11</v>
      </c>
      <c r="F13" s="6">
        <v>391</v>
      </c>
      <c r="G13" s="6">
        <v>392</v>
      </c>
      <c r="H13" s="6" t="s">
        <v>108</v>
      </c>
      <c r="I13" s="6">
        <v>0</v>
      </c>
      <c r="J13" s="2">
        <v>39758.717326388891</v>
      </c>
      <c r="K13" s="3">
        <f t="shared" si="1"/>
        <v>39758.717326388891</v>
      </c>
      <c r="N13" t="b">
        <f>A13&lt;=('Numbers On Given Date'!$E$2+1)</f>
        <v>1</v>
      </c>
      <c r="O13" t="str">
        <f t="shared" si="2"/>
        <v>MARTINSVILLE CITY</v>
      </c>
      <c r="P13" t="str">
        <f t="shared" si="3"/>
        <v>Virgil H. Goode, Jr.</v>
      </c>
      <c r="Q13">
        <f t="shared" si="4"/>
        <v>1</v>
      </c>
      <c r="Y13" s="2"/>
    </row>
    <row r="14" spans="1:25" x14ac:dyDescent="0.25">
      <c r="A14" s="4">
        <v>39758.717326388891</v>
      </c>
      <c r="B14" s="5">
        <f t="shared" si="0"/>
        <v>39758.717326388891</v>
      </c>
      <c r="C14" s="6" t="s">
        <v>87</v>
      </c>
      <c r="D14" s="6" t="s">
        <v>104</v>
      </c>
      <c r="E14" s="6" t="s">
        <v>8</v>
      </c>
      <c r="F14" s="6">
        <v>787</v>
      </c>
      <c r="G14" s="6">
        <v>789</v>
      </c>
      <c r="H14" s="6" t="s">
        <v>108</v>
      </c>
      <c r="I14" s="6">
        <v>0</v>
      </c>
      <c r="J14" s="2">
        <v>39758.717326388891</v>
      </c>
      <c r="K14" s="3">
        <f t="shared" si="1"/>
        <v>39758.717326388891</v>
      </c>
      <c r="N14" t="b">
        <f>A14&lt;=('Numbers On Given Date'!$E$2+1)</f>
        <v>1</v>
      </c>
      <c r="O14" t="str">
        <f t="shared" si="2"/>
        <v>MARTINSVILLE CITY</v>
      </c>
      <c r="P14" t="str">
        <f t="shared" si="3"/>
        <v>Tom S. P. Perriello</v>
      </c>
      <c r="Q14">
        <f t="shared" si="4"/>
        <v>2</v>
      </c>
      <c r="Y14" s="2"/>
    </row>
    <row r="15" spans="1:25" x14ac:dyDescent="0.25">
      <c r="A15" s="4">
        <v>39758.713958333334</v>
      </c>
      <c r="B15" s="5">
        <f t="shared" si="0"/>
        <v>39758.713958333334</v>
      </c>
      <c r="C15" s="6" t="s">
        <v>87</v>
      </c>
      <c r="D15" s="6" t="s">
        <v>107</v>
      </c>
      <c r="E15" s="6" t="s">
        <v>8</v>
      </c>
      <c r="F15" s="6">
        <v>456</v>
      </c>
      <c r="G15" s="6">
        <v>458</v>
      </c>
      <c r="H15" s="6" t="s">
        <v>108</v>
      </c>
      <c r="I15" s="6">
        <v>0</v>
      </c>
      <c r="J15" s="2">
        <v>39758.713958333334</v>
      </c>
      <c r="K15" s="3">
        <f t="shared" si="1"/>
        <v>39758.713958333334</v>
      </c>
      <c r="N15" t="b">
        <f>A15&lt;=('Numbers On Given Date'!$E$2+1)</f>
        <v>1</v>
      </c>
      <c r="O15" t="str">
        <f t="shared" si="2"/>
        <v>MARTINSVILLE CITY</v>
      </c>
      <c r="P15" t="str">
        <f t="shared" si="3"/>
        <v>Tom S. P. Perriello</v>
      </c>
      <c r="Q15">
        <f t="shared" si="4"/>
        <v>2</v>
      </c>
      <c r="Y15" s="2"/>
    </row>
    <row r="16" spans="1:25" x14ac:dyDescent="0.25">
      <c r="A16" s="4">
        <v>39758.711493055554</v>
      </c>
      <c r="B16" s="5">
        <f t="shared" si="0"/>
        <v>39758.711493055554</v>
      </c>
      <c r="C16" s="6" t="s">
        <v>87</v>
      </c>
      <c r="D16" s="6" t="s">
        <v>109</v>
      </c>
      <c r="E16" s="6" t="s">
        <v>8</v>
      </c>
      <c r="F16" s="6">
        <v>592</v>
      </c>
      <c r="G16" s="6">
        <v>593</v>
      </c>
      <c r="H16" s="6" t="s">
        <v>110</v>
      </c>
      <c r="I16" s="6">
        <v>0</v>
      </c>
      <c r="J16" s="2">
        <v>39758.711493055554</v>
      </c>
      <c r="K16" s="3">
        <f t="shared" si="1"/>
        <v>39758.711493055554</v>
      </c>
      <c r="N16" t="b">
        <f>A16&lt;=('Numbers On Given Date'!$E$2+1)</f>
        <v>1</v>
      </c>
      <c r="O16" t="str">
        <f t="shared" si="2"/>
        <v>MARTINSVILLE CITY</v>
      </c>
      <c r="P16" t="str">
        <f t="shared" si="3"/>
        <v>Tom S. P. Perriello</v>
      </c>
      <c r="Q16">
        <f t="shared" si="4"/>
        <v>1</v>
      </c>
      <c r="Y16" s="2"/>
    </row>
    <row r="17" spans="1:25" x14ac:dyDescent="0.25">
      <c r="A17" s="4">
        <v>39800.522268518522</v>
      </c>
      <c r="B17" s="5">
        <f t="shared" si="0"/>
        <v>39800.522268518522</v>
      </c>
      <c r="C17" s="6" t="s">
        <v>84</v>
      </c>
      <c r="D17" s="6" t="s">
        <v>107</v>
      </c>
      <c r="E17" s="6" t="s">
        <v>8</v>
      </c>
      <c r="F17" s="6">
        <v>1303</v>
      </c>
      <c r="G17" s="6">
        <v>1305</v>
      </c>
      <c r="H17" s="6" t="s">
        <v>101</v>
      </c>
      <c r="I17" s="6" t="s">
        <v>102</v>
      </c>
      <c r="J17" s="2">
        <v>39800.522268518522</v>
      </c>
      <c r="K17" s="3">
        <f t="shared" si="1"/>
        <v>39800.522268518522</v>
      </c>
      <c r="N17" t="b">
        <f>A17&lt;=('Numbers On Given Date'!$E$2+1)</f>
        <v>0</v>
      </c>
      <c r="O17" t="str">
        <f t="shared" si="2"/>
        <v>DANVILLE CITY</v>
      </c>
      <c r="P17" t="str">
        <f t="shared" si="3"/>
        <v>Tom S. P. Perriello</v>
      </c>
      <c r="Q17">
        <f t="shared" si="4"/>
        <v>2</v>
      </c>
      <c r="Y17" s="2"/>
    </row>
    <row r="18" spans="1:25" x14ac:dyDescent="0.25">
      <c r="A18" s="4">
        <v>39758.821574074071</v>
      </c>
      <c r="B18" s="5">
        <f t="shared" si="0"/>
        <v>39758.821574074071</v>
      </c>
      <c r="C18" s="6" t="s">
        <v>84</v>
      </c>
      <c r="D18" s="6" t="s">
        <v>111</v>
      </c>
      <c r="E18" s="6" t="s">
        <v>11</v>
      </c>
      <c r="F18" s="6">
        <v>0</v>
      </c>
      <c r="G18" s="6">
        <v>1</v>
      </c>
      <c r="H18" s="6" t="s">
        <v>112</v>
      </c>
      <c r="I18" s="6" t="s">
        <v>113</v>
      </c>
      <c r="J18" s="2">
        <v>39758.821574074071</v>
      </c>
      <c r="K18" s="3">
        <f t="shared" si="1"/>
        <v>39758.821574074071</v>
      </c>
      <c r="N18" t="b">
        <f>A18&lt;=('Numbers On Given Date'!$E$2+1)</f>
        <v>1</v>
      </c>
      <c r="O18" t="str">
        <f t="shared" si="2"/>
        <v>DANVILLE CITY</v>
      </c>
      <c r="P18" t="str">
        <f t="shared" si="3"/>
        <v>Virgil H. Goode, Jr.</v>
      </c>
      <c r="Q18">
        <f t="shared" si="4"/>
        <v>1</v>
      </c>
      <c r="Y18" s="2"/>
    </row>
    <row r="19" spans="1:25" x14ac:dyDescent="0.25">
      <c r="A19" s="4">
        <v>39758.821574074071</v>
      </c>
      <c r="B19" s="5">
        <f t="shared" si="0"/>
        <v>39758.821574074071</v>
      </c>
      <c r="C19" s="6" t="s">
        <v>84</v>
      </c>
      <c r="D19" s="6" t="s">
        <v>111</v>
      </c>
      <c r="E19" s="6" t="s">
        <v>8</v>
      </c>
      <c r="F19" s="6">
        <v>0</v>
      </c>
      <c r="G19" s="6">
        <v>11</v>
      </c>
      <c r="H19" s="6" t="s">
        <v>112</v>
      </c>
      <c r="I19" s="6" t="s">
        <v>113</v>
      </c>
      <c r="J19" s="2">
        <v>39758.821574074071</v>
      </c>
      <c r="K19" s="3">
        <f t="shared" si="1"/>
        <v>39758.821574074071</v>
      </c>
      <c r="N19" t="b">
        <f>A19&lt;=('Numbers On Given Date'!$E$2+1)</f>
        <v>1</v>
      </c>
      <c r="O19" t="str">
        <f t="shared" si="2"/>
        <v>DANVILLE CITY</v>
      </c>
      <c r="P19" t="str">
        <f t="shared" si="3"/>
        <v>Tom S. P. Perriello</v>
      </c>
      <c r="Q19">
        <f t="shared" si="4"/>
        <v>11</v>
      </c>
      <c r="Y19" s="2"/>
    </row>
    <row r="20" spans="1:25" x14ac:dyDescent="0.25">
      <c r="A20" s="4">
        <v>39757.346967592595</v>
      </c>
      <c r="B20" s="5">
        <f t="shared" si="0"/>
        <v>39757.346967592595</v>
      </c>
      <c r="C20" s="6" t="s">
        <v>84</v>
      </c>
      <c r="D20" s="6" t="s">
        <v>114</v>
      </c>
      <c r="E20" s="6" t="s">
        <v>11</v>
      </c>
      <c r="F20" s="6">
        <v>22</v>
      </c>
      <c r="G20" s="6">
        <v>568</v>
      </c>
      <c r="H20" s="6" t="s">
        <v>101</v>
      </c>
      <c r="I20" s="6" t="s">
        <v>115</v>
      </c>
      <c r="J20" s="2">
        <v>39757.346967592595</v>
      </c>
      <c r="K20" s="3">
        <f t="shared" si="1"/>
        <v>39757.346967592595</v>
      </c>
      <c r="N20" t="b">
        <f>A20&lt;=('Numbers On Given Date'!$E$2+1)</f>
        <v>1</v>
      </c>
      <c r="O20" t="str">
        <f t="shared" si="2"/>
        <v>DANVILLE CITY</v>
      </c>
      <c r="P20" t="str">
        <f t="shared" si="3"/>
        <v>Virgil H. Goode, Jr.</v>
      </c>
      <c r="Q20">
        <f t="shared" si="4"/>
        <v>546</v>
      </c>
      <c r="Y20" s="2"/>
    </row>
    <row r="21" spans="1:25" x14ac:dyDescent="0.25">
      <c r="A21" s="4">
        <v>39757.346967592595</v>
      </c>
      <c r="B21" s="5">
        <f t="shared" si="0"/>
        <v>39757.346967592595</v>
      </c>
      <c r="C21" s="6" t="s">
        <v>84</v>
      </c>
      <c r="D21" s="6" t="s">
        <v>114</v>
      </c>
      <c r="E21" s="6" t="s">
        <v>8</v>
      </c>
      <c r="F21" s="6">
        <v>442</v>
      </c>
      <c r="G21" s="6">
        <v>986</v>
      </c>
      <c r="H21" s="6" t="s">
        <v>101</v>
      </c>
      <c r="I21" s="6" t="s">
        <v>115</v>
      </c>
      <c r="J21" s="2">
        <v>39757.346967592595</v>
      </c>
      <c r="K21" s="3">
        <f t="shared" si="1"/>
        <v>39757.346967592595</v>
      </c>
      <c r="N21" t="b">
        <f>A21&lt;=('Numbers On Given Date'!$E$2+1)</f>
        <v>1</v>
      </c>
      <c r="O21" t="str">
        <f t="shared" si="2"/>
        <v>DANVILLE CITY</v>
      </c>
      <c r="P21" t="str">
        <f t="shared" si="3"/>
        <v>Tom S. P. Perriello</v>
      </c>
      <c r="Q21">
        <f t="shared" si="4"/>
        <v>544</v>
      </c>
      <c r="Y21" s="2"/>
    </row>
    <row r="22" spans="1:25" x14ac:dyDescent="0.25">
      <c r="A22" s="4">
        <v>39757.345717592594</v>
      </c>
      <c r="B22" s="5">
        <f t="shared" si="0"/>
        <v>39757.345717592594</v>
      </c>
      <c r="C22" s="6" t="s">
        <v>84</v>
      </c>
      <c r="D22" s="6" t="s">
        <v>116</v>
      </c>
      <c r="E22" s="6" t="s">
        <v>11</v>
      </c>
      <c r="F22" s="6">
        <v>200</v>
      </c>
      <c r="G22" s="6">
        <v>701</v>
      </c>
      <c r="H22" s="6" t="s">
        <v>101</v>
      </c>
      <c r="I22" s="6" t="s">
        <v>115</v>
      </c>
      <c r="J22" s="2">
        <v>39757.345717592594</v>
      </c>
      <c r="K22" s="3">
        <f t="shared" si="1"/>
        <v>39757.345717592594</v>
      </c>
      <c r="N22" t="b">
        <f>A22&lt;=('Numbers On Given Date'!$E$2+1)</f>
        <v>1</v>
      </c>
      <c r="O22" t="str">
        <f t="shared" si="2"/>
        <v>DANVILLE CITY</v>
      </c>
      <c r="P22" t="str">
        <f t="shared" si="3"/>
        <v>Virgil H. Goode, Jr.</v>
      </c>
      <c r="Q22">
        <f t="shared" si="4"/>
        <v>501</v>
      </c>
      <c r="Y22" s="2"/>
    </row>
    <row r="23" spans="1:25" x14ac:dyDescent="0.25">
      <c r="A23" s="4">
        <v>39757.345717592594</v>
      </c>
      <c r="B23" s="5">
        <f t="shared" si="0"/>
        <v>39757.345717592594</v>
      </c>
      <c r="C23" s="6" t="s">
        <v>84</v>
      </c>
      <c r="D23" s="6" t="s">
        <v>116</v>
      </c>
      <c r="E23" s="6" t="s">
        <v>8</v>
      </c>
      <c r="F23" s="6">
        <v>338</v>
      </c>
      <c r="G23" s="6">
        <v>906</v>
      </c>
      <c r="H23" s="6" t="s">
        <v>101</v>
      </c>
      <c r="I23" s="6" t="s">
        <v>115</v>
      </c>
      <c r="J23" s="2">
        <v>39757.345717592594</v>
      </c>
      <c r="K23" s="3">
        <f t="shared" si="1"/>
        <v>39757.345717592594</v>
      </c>
      <c r="N23" t="b">
        <f>A23&lt;=('Numbers On Given Date'!$E$2+1)</f>
        <v>1</v>
      </c>
      <c r="O23" t="str">
        <f t="shared" si="2"/>
        <v>DANVILLE CITY</v>
      </c>
      <c r="P23" t="str">
        <f t="shared" si="3"/>
        <v>Tom S. P. Perriello</v>
      </c>
      <c r="Q23">
        <f t="shared" si="4"/>
        <v>568</v>
      </c>
      <c r="Y23" s="2"/>
    </row>
    <row r="24" spans="1:25" x14ac:dyDescent="0.25">
      <c r="A24" s="4">
        <v>39757.342893518522</v>
      </c>
      <c r="B24" s="5">
        <f t="shared" si="0"/>
        <v>39757.342893518522</v>
      </c>
      <c r="C24" s="6" t="s">
        <v>84</v>
      </c>
      <c r="D24" s="6" t="s">
        <v>117</v>
      </c>
      <c r="E24" s="6" t="s">
        <v>11</v>
      </c>
      <c r="F24" s="6">
        <v>49</v>
      </c>
      <c r="G24" s="6">
        <v>536</v>
      </c>
      <c r="H24" s="6" t="s">
        <v>101</v>
      </c>
      <c r="I24" s="6" t="s">
        <v>115</v>
      </c>
      <c r="J24" s="2">
        <v>39757.342893518522</v>
      </c>
      <c r="K24" s="3">
        <f t="shared" si="1"/>
        <v>39757.342893518522</v>
      </c>
      <c r="N24" t="b">
        <f>A24&lt;=('Numbers On Given Date'!$E$2+1)</f>
        <v>1</v>
      </c>
      <c r="O24" t="str">
        <f t="shared" si="2"/>
        <v>DANVILLE CITY</v>
      </c>
      <c r="P24" t="str">
        <f t="shared" si="3"/>
        <v>Virgil H. Goode, Jr.</v>
      </c>
      <c r="Q24">
        <f t="shared" si="4"/>
        <v>487</v>
      </c>
      <c r="Y24" s="2"/>
    </row>
    <row r="25" spans="1:25" x14ac:dyDescent="0.25">
      <c r="A25" s="4">
        <v>39757.342893518522</v>
      </c>
      <c r="B25" s="5">
        <f t="shared" si="0"/>
        <v>39757.342893518522</v>
      </c>
      <c r="C25" s="6" t="s">
        <v>84</v>
      </c>
      <c r="D25" s="6" t="s">
        <v>117</v>
      </c>
      <c r="E25" s="6" t="s">
        <v>8</v>
      </c>
      <c r="F25" s="6">
        <v>484</v>
      </c>
      <c r="G25" s="6">
        <v>848</v>
      </c>
      <c r="H25" s="6" t="s">
        <v>101</v>
      </c>
      <c r="I25" s="6" t="s">
        <v>115</v>
      </c>
      <c r="J25" s="2">
        <v>39757.342893518522</v>
      </c>
      <c r="K25" s="3">
        <f t="shared" si="1"/>
        <v>39757.342893518522</v>
      </c>
      <c r="N25" t="b">
        <f>A25&lt;=('Numbers On Given Date'!$E$2+1)</f>
        <v>1</v>
      </c>
      <c r="O25" t="str">
        <f t="shared" si="2"/>
        <v>DANVILLE CITY</v>
      </c>
      <c r="P25" t="str">
        <f t="shared" si="3"/>
        <v>Tom S. P. Perriello</v>
      </c>
      <c r="Q25">
        <f t="shared" si="4"/>
        <v>364</v>
      </c>
      <c r="Y25" s="2"/>
    </row>
    <row r="26" spans="1:25" x14ac:dyDescent="0.25">
      <c r="A26" s="4">
        <v>39757.341516203705</v>
      </c>
      <c r="B26" s="5">
        <f t="shared" si="0"/>
        <v>39757.341516203705</v>
      </c>
      <c r="C26" s="6" t="s">
        <v>84</v>
      </c>
      <c r="D26" s="6" t="s">
        <v>118</v>
      </c>
      <c r="E26" s="6" t="s">
        <v>11</v>
      </c>
      <c r="F26" s="6">
        <v>924</v>
      </c>
      <c r="G26" s="6">
        <v>12</v>
      </c>
      <c r="H26" s="6" t="s">
        <v>101</v>
      </c>
      <c r="I26" s="6" t="s">
        <v>115</v>
      </c>
      <c r="J26" s="2">
        <v>39757.341516203705</v>
      </c>
      <c r="K26" s="3">
        <f t="shared" si="1"/>
        <v>39757.341516203705</v>
      </c>
      <c r="N26" t="b">
        <f>A26&lt;=('Numbers On Given Date'!$E$2+1)</f>
        <v>1</v>
      </c>
      <c r="O26" t="str">
        <f t="shared" si="2"/>
        <v>DANVILLE CITY</v>
      </c>
      <c r="P26" t="str">
        <f t="shared" si="3"/>
        <v>Virgil H. Goode, Jr.</v>
      </c>
      <c r="Q26">
        <f t="shared" si="4"/>
        <v>-912</v>
      </c>
      <c r="Y26" s="2"/>
    </row>
    <row r="27" spans="1:25" x14ac:dyDescent="0.25">
      <c r="A27" s="4">
        <v>39757.341516203705</v>
      </c>
      <c r="B27" s="5">
        <f t="shared" si="0"/>
        <v>39757.341516203705</v>
      </c>
      <c r="C27" s="6" t="s">
        <v>84</v>
      </c>
      <c r="D27" s="6" t="s">
        <v>118</v>
      </c>
      <c r="E27" s="6" t="s">
        <v>8</v>
      </c>
      <c r="F27" s="6">
        <v>938</v>
      </c>
      <c r="G27" s="6">
        <v>279</v>
      </c>
      <c r="H27" s="6" t="s">
        <v>101</v>
      </c>
      <c r="I27" s="6" t="s">
        <v>115</v>
      </c>
      <c r="J27" s="2">
        <v>39757.341516203705</v>
      </c>
      <c r="K27" s="3">
        <f t="shared" si="1"/>
        <v>39757.341516203705</v>
      </c>
      <c r="N27" t="b">
        <f>A27&lt;=('Numbers On Given Date'!$E$2+1)</f>
        <v>1</v>
      </c>
      <c r="O27" t="str">
        <f t="shared" si="2"/>
        <v>DANVILLE CITY</v>
      </c>
      <c r="P27" t="str">
        <f t="shared" si="3"/>
        <v>Tom S. P. Perriello</v>
      </c>
      <c r="Q27">
        <f t="shared" si="4"/>
        <v>-659</v>
      </c>
      <c r="Y27" s="2"/>
    </row>
    <row r="28" spans="1:25" x14ac:dyDescent="0.25">
      <c r="A28" s="4">
        <v>39757.340289351851</v>
      </c>
      <c r="B28" s="5">
        <f t="shared" si="0"/>
        <v>39757.340289351851</v>
      </c>
      <c r="C28" s="6" t="s">
        <v>84</v>
      </c>
      <c r="D28" s="6" t="s">
        <v>119</v>
      </c>
      <c r="E28" s="6" t="s">
        <v>12</v>
      </c>
      <c r="F28" s="6">
        <v>0</v>
      </c>
      <c r="G28" s="6">
        <v>1</v>
      </c>
      <c r="H28" s="6" t="s">
        <v>101</v>
      </c>
      <c r="I28" s="6" t="s">
        <v>115</v>
      </c>
      <c r="J28" s="2">
        <v>39757.340289351851</v>
      </c>
      <c r="K28" s="3">
        <f t="shared" si="1"/>
        <v>39757.340289351851</v>
      </c>
      <c r="N28" t="b">
        <f>A28&lt;=('Numbers On Given Date'!$E$2+1)</f>
        <v>1</v>
      </c>
      <c r="O28" t="str">
        <f t="shared" si="2"/>
        <v>DANVILLE CITY</v>
      </c>
      <c r="P28" t="str">
        <f t="shared" si="3"/>
        <v>Write In</v>
      </c>
      <c r="Q28">
        <f t="shared" si="4"/>
        <v>1</v>
      </c>
      <c r="Y28" s="2"/>
    </row>
    <row r="29" spans="1:25" x14ac:dyDescent="0.25">
      <c r="A29" s="4">
        <v>39757.340289351851</v>
      </c>
      <c r="B29" s="5">
        <f t="shared" si="0"/>
        <v>39757.340289351851</v>
      </c>
      <c r="C29" s="6" t="s">
        <v>84</v>
      </c>
      <c r="D29" s="6" t="s">
        <v>119</v>
      </c>
      <c r="E29" s="6" t="s">
        <v>8</v>
      </c>
      <c r="F29" s="6">
        <v>272</v>
      </c>
      <c r="G29" s="6">
        <v>625</v>
      </c>
      <c r="H29" s="6" t="s">
        <v>101</v>
      </c>
      <c r="I29" s="6" t="s">
        <v>115</v>
      </c>
      <c r="J29" s="2">
        <v>39757.340289351851</v>
      </c>
      <c r="K29" s="3">
        <f t="shared" si="1"/>
        <v>39757.340289351851</v>
      </c>
      <c r="N29" t="b">
        <f>A29&lt;=('Numbers On Given Date'!$E$2+1)</f>
        <v>1</v>
      </c>
      <c r="O29" t="str">
        <f t="shared" si="2"/>
        <v>DANVILLE CITY</v>
      </c>
      <c r="P29" t="str">
        <f t="shared" si="3"/>
        <v>Tom S. P. Perriello</v>
      </c>
      <c r="Q29">
        <f t="shared" si="4"/>
        <v>353</v>
      </c>
      <c r="Y29" s="2"/>
    </row>
    <row r="30" spans="1:25" x14ac:dyDescent="0.25">
      <c r="A30" s="4">
        <v>39757.340289351851</v>
      </c>
      <c r="B30" s="5">
        <f t="shared" si="0"/>
        <v>39757.340289351851</v>
      </c>
      <c r="C30" s="6" t="s">
        <v>84</v>
      </c>
      <c r="D30" s="6" t="s">
        <v>119</v>
      </c>
      <c r="E30" s="6" t="s">
        <v>11</v>
      </c>
      <c r="F30" s="6">
        <v>324</v>
      </c>
      <c r="G30" s="6">
        <v>664</v>
      </c>
      <c r="H30" s="6" t="s">
        <v>101</v>
      </c>
      <c r="I30" s="6" t="s">
        <v>115</v>
      </c>
      <c r="J30" s="2">
        <v>39757.340289351851</v>
      </c>
      <c r="K30" s="3">
        <f t="shared" si="1"/>
        <v>39757.340289351851</v>
      </c>
      <c r="N30" t="b">
        <f>A30&lt;=('Numbers On Given Date'!$E$2+1)</f>
        <v>1</v>
      </c>
      <c r="O30" t="str">
        <f t="shared" si="2"/>
        <v>DANVILLE CITY</v>
      </c>
      <c r="P30" t="str">
        <f t="shared" si="3"/>
        <v>Virgil H. Goode, Jr.</v>
      </c>
      <c r="Q30">
        <f t="shared" si="4"/>
        <v>340</v>
      </c>
      <c r="Y30" s="2"/>
    </row>
    <row r="31" spans="1:25" x14ac:dyDescent="0.25">
      <c r="A31" s="4">
        <v>39757.338680555556</v>
      </c>
      <c r="B31" s="5">
        <f t="shared" si="0"/>
        <v>39757.338680555556</v>
      </c>
      <c r="C31" s="6" t="s">
        <v>84</v>
      </c>
      <c r="D31" s="6" t="s">
        <v>120</v>
      </c>
      <c r="E31" s="6" t="s">
        <v>11</v>
      </c>
      <c r="F31" s="6">
        <v>71</v>
      </c>
      <c r="G31" s="6">
        <v>892</v>
      </c>
      <c r="H31" s="6" t="s">
        <v>101</v>
      </c>
      <c r="I31" s="6" t="s">
        <v>115</v>
      </c>
      <c r="J31" s="2">
        <v>39757.338680555556</v>
      </c>
      <c r="K31" s="3">
        <f t="shared" si="1"/>
        <v>39757.338680555556</v>
      </c>
      <c r="N31" t="b">
        <f>A31&lt;=('Numbers On Given Date'!$E$2+1)</f>
        <v>1</v>
      </c>
      <c r="O31" t="str">
        <f t="shared" si="2"/>
        <v>DANVILLE CITY</v>
      </c>
      <c r="P31" t="str">
        <f t="shared" si="3"/>
        <v>Virgil H. Goode, Jr.</v>
      </c>
      <c r="Q31">
        <f t="shared" si="4"/>
        <v>821</v>
      </c>
      <c r="Y31" s="2"/>
    </row>
    <row r="32" spans="1:25" x14ac:dyDescent="0.25">
      <c r="A32" s="4">
        <v>39757.338680555556</v>
      </c>
      <c r="B32" s="5">
        <f t="shared" si="0"/>
        <v>39757.338680555556</v>
      </c>
      <c r="C32" s="6" t="s">
        <v>84</v>
      </c>
      <c r="D32" s="6" t="s">
        <v>120</v>
      </c>
      <c r="E32" s="6" t="s">
        <v>8</v>
      </c>
      <c r="F32" s="6">
        <v>582</v>
      </c>
      <c r="G32" s="6">
        <v>577</v>
      </c>
      <c r="H32" s="6" t="s">
        <v>101</v>
      </c>
      <c r="I32" s="6" t="s">
        <v>115</v>
      </c>
      <c r="J32" s="2">
        <v>39757.338680555556</v>
      </c>
      <c r="K32" s="3">
        <f t="shared" si="1"/>
        <v>39757.338680555556</v>
      </c>
      <c r="N32" t="b">
        <f>A32&lt;=('Numbers On Given Date'!$E$2+1)</f>
        <v>1</v>
      </c>
      <c r="O32" t="str">
        <f t="shared" si="2"/>
        <v>DANVILLE CITY</v>
      </c>
      <c r="P32" t="str">
        <f t="shared" si="3"/>
        <v>Tom S. P. Perriello</v>
      </c>
      <c r="Q32">
        <f t="shared" si="4"/>
        <v>-5</v>
      </c>
      <c r="Y32" s="2"/>
    </row>
    <row r="33" spans="1:25" x14ac:dyDescent="0.25">
      <c r="A33" s="4">
        <v>39757.336053240739</v>
      </c>
      <c r="B33" s="5">
        <f t="shared" si="0"/>
        <v>39757.336053240739</v>
      </c>
      <c r="C33" s="6" t="s">
        <v>84</v>
      </c>
      <c r="D33" s="6" t="s">
        <v>121</v>
      </c>
      <c r="E33" s="6" t="s">
        <v>11</v>
      </c>
      <c r="F33" s="6">
        <v>160</v>
      </c>
      <c r="G33" s="6">
        <v>868</v>
      </c>
      <c r="H33" s="6" t="s">
        <v>101</v>
      </c>
      <c r="I33" s="6" t="s">
        <v>115</v>
      </c>
      <c r="J33" s="2">
        <v>39757.336053240739</v>
      </c>
      <c r="K33" s="3">
        <f t="shared" si="1"/>
        <v>39757.336053240739</v>
      </c>
      <c r="N33" t="b">
        <f>A33&lt;=('Numbers On Given Date'!$E$2+1)</f>
        <v>1</v>
      </c>
      <c r="O33" t="str">
        <f t="shared" si="2"/>
        <v>DANVILLE CITY</v>
      </c>
      <c r="P33" t="str">
        <f t="shared" si="3"/>
        <v>Virgil H. Goode, Jr.</v>
      </c>
      <c r="Q33">
        <f t="shared" si="4"/>
        <v>708</v>
      </c>
      <c r="Y33" s="2"/>
    </row>
    <row r="34" spans="1:25" x14ac:dyDescent="0.25">
      <c r="A34" s="4">
        <v>39757.336041666669</v>
      </c>
      <c r="B34" s="5">
        <f t="shared" si="0"/>
        <v>39757.336041666669</v>
      </c>
      <c r="C34" s="6" t="s">
        <v>84</v>
      </c>
      <c r="D34" s="6" t="s">
        <v>121</v>
      </c>
      <c r="E34" s="6" t="s">
        <v>8</v>
      </c>
      <c r="F34" s="6">
        <v>1020</v>
      </c>
      <c r="G34" s="6">
        <v>387</v>
      </c>
      <c r="H34" s="6" t="s">
        <v>101</v>
      </c>
      <c r="I34" s="6" t="s">
        <v>115</v>
      </c>
      <c r="J34" s="2">
        <v>39757.336041666669</v>
      </c>
      <c r="K34" s="3">
        <f t="shared" si="1"/>
        <v>39757.336041666669</v>
      </c>
      <c r="N34" t="b">
        <f>A34&lt;=('Numbers On Given Date'!$E$2+1)</f>
        <v>1</v>
      </c>
      <c r="O34" t="str">
        <f t="shared" si="2"/>
        <v>DANVILLE CITY</v>
      </c>
      <c r="P34" t="str">
        <f t="shared" si="3"/>
        <v>Tom S. P. Perriello</v>
      </c>
      <c r="Q34">
        <f t="shared" si="4"/>
        <v>-633</v>
      </c>
      <c r="Y34" s="2"/>
    </row>
    <row r="35" spans="1:25" x14ac:dyDescent="0.25">
      <c r="A35" s="4">
        <v>39757.009652777779</v>
      </c>
      <c r="B35" s="5">
        <f t="shared" si="0"/>
        <v>39757.009652777779</v>
      </c>
      <c r="C35" s="6" t="s">
        <v>84</v>
      </c>
      <c r="D35" s="6" t="s">
        <v>122</v>
      </c>
      <c r="E35" s="6" t="s">
        <v>11</v>
      </c>
      <c r="F35" s="6">
        <v>1022</v>
      </c>
      <c r="G35" s="6">
        <v>353</v>
      </c>
      <c r="H35" s="6" t="s">
        <v>101</v>
      </c>
      <c r="I35" s="6" t="s">
        <v>123</v>
      </c>
      <c r="J35" s="2">
        <v>39757.009652777779</v>
      </c>
      <c r="K35" s="3">
        <f t="shared" si="1"/>
        <v>39757.009652777779</v>
      </c>
      <c r="N35" t="b">
        <f>A35&lt;=('Numbers On Given Date'!$E$2+1)</f>
        <v>1</v>
      </c>
      <c r="O35" t="str">
        <f t="shared" si="2"/>
        <v>DANVILLE CITY</v>
      </c>
      <c r="P35" t="str">
        <f t="shared" si="3"/>
        <v>Virgil H. Goode, Jr.</v>
      </c>
      <c r="Q35">
        <f t="shared" si="4"/>
        <v>-669</v>
      </c>
      <c r="Y35" s="2"/>
    </row>
    <row r="36" spans="1:25" x14ac:dyDescent="0.25">
      <c r="A36" s="4">
        <v>39757.009652777779</v>
      </c>
      <c r="B36" s="5">
        <f t="shared" si="0"/>
        <v>39757.009652777779</v>
      </c>
      <c r="C36" s="6" t="s">
        <v>84</v>
      </c>
      <c r="D36" s="6" t="s">
        <v>122</v>
      </c>
      <c r="E36" s="6" t="s">
        <v>12</v>
      </c>
      <c r="F36" s="6">
        <v>4</v>
      </c>
      <c r="G36" s="6">
        <v>0</v>
      </c>
      <c r="H36" s="6" t="s">
        <v>101</v>
      </c>
      <c r="I36" s="6" t="s">
        <v>123</v>
      </c>
      <c r="J36" s="2">
        <v>39757.009652777779</v>
      </c>
      <c r="K36" s="3">
        <f t="shared" si="1"/>
        <v>39757.009652777779</v>
      </c>
      <c r="N36" t="b">
        <f>A36&lt;=('Numbers On Given Date'!$E$2+1)</f>
        <v>1</v>
      </c>
      <c r="O36" t="str">
        <f t="shared" si="2"/>
        <v>DANVILLE CITY</v>
      </c>
      <c r="P36" t="str">
        <f t="shared" si="3"/>
        <v>Write In</v>
      </c>
      <c r="Q36">
        <f t="shared" si="4"/>
        <v>-4</v>
      </c>
      <c r="Y36" s="2"/>
    </row>
    <row r="37" spans="1:25" x14ac:dyDescent="0.25">
      <c r="A37" s="4">
        <v>39757.009652777779</v>
      </c>
      <c r="B37" s="5">
        <f t="shared" si="0"/>
        <v>39757.009652777779</v>
      </c>
      <c r="C37" s="6" t="s">
        <v>84</v>
      </c>
      <c r="D37" s="6" t="s">
        <v>122</v>
      </c>
      <c r="E37" s="6" t="s">
        <v>8</v>
      </c>
      <c r="F37" s="6">
        <v>1303</v>
      </c>
      <c r="G37" s="6">
        <v>463</v>
      </c>
      <c r="H37" s="6" t="s">
        <v>101</v>
      </c>
      <c r="I37" s="6" t="s">
        <v>123</v>
      </c>
      <c r="J37" s="2">
        <v>39757.009652777779</v>
      </c>
      <c r="K37" s="3">
        <f t="shared" si="1"/>
        <v>39757.009652777779</v>
      </c>
      <c r="N37" t="b">
        <f>A37&lt;=('Numbers On Given Date'!$E$2+1)</f>
        <v>1</v>
      </c>
      <c r="O37" t="str">
        <f t="shared" si="2"/>
        <v>DANVILLE CITY</v>
      </c>
      <c r="P37" t="str">
        <f t="shared" si="3"/>
        <v>Tom S. P. Perriello</v>
      </c>
      <c r="Q37">
        <f t="shared" si="4"/>
        <v>-840</v>
      </c>
      <c r="Y37" s="2"/>
    </row>
    <row r="38" spans="1:25" x14ac:dyDescent="0.25">
      <c r="A38" s="4">
        <v>39800.521377314813</v>
      </c>
      <c r="B38" s="5">
        <f t="shared" si="0"/>
        <v>39800.521377314813</v>
      </c>
      <c r="C38" s="6" t="s">
        <v>81</v>
      </c>
      <c r="D38" s="6" t="s">
        <v>124</v>
      </c>
      <c r="E38" s="6" t="s">
        <v>8</v>
      </c>
      <c r="F38" s="6">
        <v>2253</v>
      </c>
      <c r="G38" s="6">
        <v>2252</v>
      </c>
      <c r="H38" s="6" t="s">
        <v>101</v>
      </c>
      <c r="I38" s="6" t="s">
        <v>102</v>
      </c>
      <c r="J38" s="2">
        <v>39800.521377314813</v>
      </c>
      <c r="K38" s="3">
        <f t="shared" si="1"/>
        <v>39800.521377314813</v>
      </c>
      <c r="N38" t="b">
        <f>A38&lt;=('Numbers On Given Date'!$E$2+1)</f>
        <v>0</v>
      </c>
      <c r="O38" t="str">
        <f t="shared" si="2"/>
        <v>CHARLOTTESVILLE CITY</v>
      </c>
      <c r="P38" t="str">
        <f t="shared" si="3"/>
        <v>Tom S. P. Perriello</v>
      </c>
      <c r="Q38">
        <f t="shared" si="4"/>
        <v>-1</v>
      </c>
      <c r="Y38" s="2"/>
    </row>
    <row r="39" spans="1:25" x14ac:dyDescent="0.25">
      <c r="A39" s="4">
        <v>39800.521377314813</v>
      </c>
      <c r="B39" s="5">
        <f t="shared" si="0"/>
        <v>39800.521377314813</v>
      </c>
      <c r="C39" s="6" t="s">
        <v>81</v>
      </c>
      <c r="D39" s="6" t="s">
        <v>125</v>
      </c>
      <c r="E39" s="6" t="s">
        <v>8</v>
      </c>
      <c r="F39" s="6">
        <v>1272</v>
      </c>
      <c r="G39" s="6">
        <v>1273</v>
      </c>
      <c r="H39" s="6" t="s">
        <v>101</v>
      </c>
      <c r="I39" s="6" t="s">
        <v>102</v>
      </c>
      <c r="J39" s="2">
        <v>39800.521377314813</v>
      </c>
      <c r="K39" s="3">
        <f t="shared" si="1"/>
        <v>39800.521377314813</v>
      </c>
      <c r="N39" t="b">
        <f>A39&lt;=('Numbers On Given Date'!$E$2+1)</f>
        <v>0</v>
      </c>
      <c r="O39" t="str">
        <f t="shared" si="2"/>
        <v>CHARLOTTESVILLE CITY</v>
      </c>
      <c r="P39" t="str">
        <f t="shared" si="3"/>
        <v>Tom S. P. Perriello</v>
      </c>
      <c r="Q39">
        <f t="shared" si="4"/>
        <v>1</v>
      </c>
      <c r="Y39" s="2"/>
    </row>
    <row r="40" spans="1:25" x14ac:dyDescent="0.25">
      <c r="A40" s="4">
        <v>39800.521377314813</v>
      </c>
      <c r="B40" s="5">
        <f t="shared" si="0"/>
        <v>39800.521377314813</v>
      </c>
      <c r="C40" s="6" t="s">
        <v>81</v>
      </c>
      <c r="D40" s="6" t="s">
        <v>126</v>
      </c>
      <c r="E40" s="6" t="s">
        <v>8</v>
      </c>
      <c r="F40" s="6">
        <v>1367</v>
      </c>
      <c r="G40" s="6">
        <v>1368</v>
      </c>
      <c r="H40" s="6" t="s">
        <v>101</v>
      </c>
      <c r="I40" s="6" t="s">
        <v>102</v>
      </c>
      <c r="J40" s="2">
        <v>39800.521377314813</v>
      </c>
      <c r="K40" s="3">
        <f t="shared" si="1"/>
        <v>39800.521377314813</v>
      </c>
      <c r="N40" t="b">
        <f>A40&lt;=('Numbers On Given Date'!$E$2+1)</f>
        <v>0</v>
      </c>
      <c r="O40" t="str">
        <f t="shared" si="2"/>
        <v>CHARLOTTESVILLE CITY</v>
      </c>
      <c r="P40" t="str">
        <f t="shared" si="3"/>
        <v>Tom S. P. Perriello</v>
      </c>
      <c r="Q40">
        <f t="shared" si="4"/>
        <v>1</v>
      </c>
      <c r="Y40" s="2"/>
    </row>
    <row r="41" spans="1:25" x14ac:dyDescent="0.25">
      <c r="A41" s="4">
        <v>39763.416597222225</v>
      </c>
      <c r="B41" s="5">
        <f t="shared" si="0"/>
        <v>39763.416597222225</v>
      </c>
      <c r="C41" s="6" t="s">
        <v>81</v>
      </c>
      <c r="D41" s="6" t="s">
        <v>127</v>
      </c>
      <c r="E41" s="6" t="s">
        <v>12</v>
      </c>
      <c r="F41" s="6">
        <v>0</v>
      </c>
      <c r="G41" s="6">
        <v>3</v>
      </c>
      <c r="H41" s="6" t="s">
        <v>101</v>
      </c>
      <c r="I41" s="6" t="s">
        <v>128</v>
      </c>
      <c r="J41" s="2">
        <v>39763.416597222225</v>
      </c>
      <c r="K41" s="3">
        <f t="shared" si="1"/>
        <v>39763.416597222225</v>
      </c>
      <c r="N41" t="b">
        <f>A41&lt;=('Numbers On Given Date'!$E$2+1)</f>
        <v>0</v>
      </c>
      <c r="O41" t="str">
        <f t="shared" si="2"/>
        <v>CHARLOTTESVILLE CITY</v>
      </c>
      <c r="P41" t="str">
        <f t="shared" si="3"/>
        <v>Write In</v>
      </c>
      <c r="Q41">
        <f t="shared" si="4"/>
        <v>3</v>
      </c>
      <c r="Y41" s="2"/>
    </row>
    <row r="42" spans="1:25" x14ac:dyDescent="0.25">
      <c r="A42" s="4">
        <v>39763.416597222225</v>
      </c>
      <c r="B42" s="5">
        <f t="shared" si="0"/>
        <v>39763.416597222225</v>
      </c>
      <c r="C42" s="6" t="s">
        <v>81</v>
      </c>
      <c r="D42" s="6" t="s">
        <v>124</v>
      </c>
      <c r="E42" s="6" t="s">
        <v>12</v>
      </c>
      <c r="F42" s="6">
        <v>0</v>
      </c>
      <c r="G42" s="6">
        <v>10</v>
      </c>
      <c r="H42" s="6" t="s">
        <v>101</v>
      </c>
      <c r="I42" s="6" t="s">
        <v>128</v>
      </c>
      <c r="J42" s="2">
        <v>39763.416597222225</v>
      </c>
      <c r="K42" s="3">
        <f t="shared" si="1"/>
        <v>39763.416597222225</v>
      </c>
      <c r="N42" t="b">
        <f>A42&lt;=('Numbers On Given Date'!$E$2+1)</f>
        <v>0</v>
      </c>
      <c r="O42" t="str">
        <f t="shared" si="2"/>
        <v>CHARLOTTESVILLE CITY</v>
      </c>
      <c r="P42" t="str">
        <f t="shared" si="3"/>
        <v>Write In</v>
      </c>
      <c r="Q42">
        <f t="shared" si="4"/>
        <v>10</v>
      </c>
      <c r="Y42" s="2"/>
    </row>
    <row r="43" spans="1:25" x14ac:dyDescent="0.25">
      <c r="A43" s="4">
        <v>39763.416597222225</v>
      </c>
      <c r="B43" s="5">
        <f t="shared" si="0"/>
        <v>39763.416597222225</v>
      </c>
      <c r="C43" s="6" t="s">
        <v>81</v>
      </c>
      <c r="D43" s="6" t="s">
        <v>129</v>
      </c>
      <c r="E43" s="6" t="s">
        <v>12</v>
      </c>
      <c r="F43" s="6">
        <v>0</v>
      </c>
      <c r="G43" s="6">
        <v>3</v>
      </c>
      <c r="H43" s="6" t="s">
        <v>101</v>
      </c>
      <c r="I43" s="6" t="s">
        <v>128</v>
      </c>
      <c r="J43" s="2">
        <v>39763.416597222225</v>
      </c>
      <c r="K43" s="3">
        <f t="shared" si="1"/>
        <v>39763.416597222225</v>
      </c>
      <c r="N43" t="b">
        <f>A43&lt;=('Numbers On Given Date'!$E$2+1)</f>
        <v>0</v>
      </c>
      <c r="O43" t="str">
        <f t="shared" si="2"/>
        <v>CHARLOTTESVILLE CITY</v>
      </c>
      <c r="P43" t="str">
        <f t="shared" si="3"/>
        <v>Write In</v>
      </c>
      <c r="Q43">
        <f t="shared" si="4"/>
        <v>3</v>
      </c>
      <c r="Y43" s="2"/>
    </row>
    <row r="44" spans="1:25" x14ac:dyDescent="0.25">
      <c r="A44" s="4">
        <v>39763.416597222225</v>
      </c>
      <c r="B44" s="5">
        <f t="shared" si="0"/>
        <v>39763.416597222225</v>
      </c>
      <c r="C44" s="6" t="s">
        <v>81</v>
      </c>
      <c r="D44" s="6" t="s">
        <v>125</v>
      </c>
      <c r="E44" s="6" t="s">
        <v>12</v>
      </c>
      <c r="F44" s="6">
        <v>0</v>
      </c>
      <c r="G44" s="6">
        <v>3</v>
      </c>
      <c r="H44" s="6" t="s">
        <v>101</v>
      </c>
      <c r="I44" s="6" t="s">
        <v>128</v>
      </c>
      <c r="J44" s="2">
        <v>39763.416597222225</v>
      </c>
      <c r="K44" s="3">
        <f t="shared" si="1"/>
        <v>39763.416597222225</v>
      </c>
      <c r="N44" t="b">
        <f>A44&lt;=('Numbers On Given Date'!$E$2+1)</f>
        <v>0</v>
      </c>
      <c r="O44" t="str">
        <f t="shared" si="2"/>
        <v>CHARLOTTESVILLE CITY</v>
      </c>
      <c r="P44" t="str">
        <f t="shared" si="3"/>
        <v>Write In</v>
      </c>
      <c r="Q44">
        <f t="shared" si="4"/>
        <v>3</v>
      </c>
      <c r="Y44" s="2"/>
    </row>
    <row r="45" spans="1:25" x14ac:dyDescent="0.25">
      <c r="A45" s="4">
        <v>39763.416597222225</v>
      </c>
      <c r="B45" s="5">
        <f t="shared" si="0"/>
        <v>39763.416597222225</v>
      </c>
      <c r="C45" s="6" t="s">
        <v>81</v>
      </c>
      <c r="D45" s="6" t="s">
        <v>126</v>
      </c>
      <c r="E45" s="6" t="s">
        <v>12</v>
      </c>
      <c r="F45" s="6">
        <v>0</v>
      </c>
      <c r="G45" s="6">
        <v>3</v>
      </c>
      <c r="H45" s="6" t="s">
        <v>101</v>
      </c>
      <c r="I45" s="6" t="s">
        <v>128</v>
      </c>
      <c r="J45" s="2">
        <v>39763.416597222225</v>
      </c>
      <c r="K45" s="3">
        <f t="shared" si="1"/>
        <v>39763.416597222225</v>
      </c>
      <c r="N45" t="b">
        <f>A45&lt;=('Numbers On Given Date'!$E$2+1)</f>
        <v>0</v>
      </c>
      <c r="O45" t="str">
        <f t="shared" si="2"/>
        <v>CHARLOTTESVILLE CITY</v>
      </c>
      <c r="P45" t="str">
        <f t="shared" si="3"/>
        <v>Write In</v>
      </c>
      <c r="Q45">
        <f t="shared" si="4"/>
        <v>3</v>
      </c>
      <c r="Y45" s="2"/>
    </row>
    <row r="46" spans="1:25" x14ac:dyDescent="0.25">
      <c r="A46" s="4">
        <v>39763.416597222225</v>
      </c>
      <c r="B46" s="5">
        <f t="shared" si="0"/>
        <v>39763.416597222225</v>
      </c>
      <c r="C46" s="6" t="s">
        <v>81</v>
      </c>
      <c r="D46" s="6" t="s">
        <v>130</v>
      </c>
      <c r="E46" s="6" t="s">
        <v>12</v>
      </c>
      <c r="F46" s="6">
        <v>0</v>
      </c>
      <c r="G46" s="6">
        <v>1</v>
      </c>
      <c r="H46" s="6" t="s">
        <v>101</v>
      </c>
      <c r="I46" s="6" t="s">
        <v>128</v>
      </c>
      <c r="J46" s="2">
        <v>39763.416597222225</v>
      </c>
      <c r="K46" s="3">
        <f t="shared" si="1"/>
        <v>39763.416597222225</v>
      </c>
      <c r="N46" t="b">
        <f>A46&lt;=('Numbers On Given Date'!$E$2+1)</f>
        <v>0</v>
      </c>
      <c r="O46" t="str">
        <f t="shared" si="2"/>
        <v>CHARLOTTESVILLE CITY</v>
      </c>
      <c r="P46" t="str">
        <f t="shared" si="3"/>
        <v>Write In</v>
      </c>
      <c r="Q46">
        <f t="shared" si="4"/>
        <v>1</v>
      </c>
      <c r="Y46" s="2"/>
    </row>
    <row r="47" spans="1:25" x14ac:dyDescent="0.25">
      <c r="A47" s="4">
        <v>39763.416597222225</v>
      </c>
      <c r="B47" s="5">
        <f t="shared" si="0"/>
        <v>39763.416597222225</v>
      </c>
      <c r="C47" s="6" t="s">
        <v>81</v>
      </c>
      <c r="D47" s="6" t="s">
        <v>131</v>
      </c>
      <c r="E47" s="6" t="s">
        <v>12</v>
      </c>
      <c r="F47" s="6">
        <v>0</v>
      </c>
      <c r="G47" s="6">
        <v>4</v>
      </c>
      <c r="H47" s="6" t="s">
        <v>101</v>
      </c>
      <c r="I47" s="6" t="s">
        <v>128</v>
      </c>
      <c r="J47" s="2">
        <v>39763.416597222225</v>
      </c>
      <c r="K47" s="3">
        <f t="shared" si="1"/>
        <v>39763.416597222225</v>
      </c>
      <c r="N47" t="b">
        <f>A47&lt;=('Numbers On Given Date'!$E$2+1)</f>
        <v>0</v>
      </c>
      <c r="O47" t="str">
        <f t="shared" si="2"/>
        <v>CHARLOTTESVILLE CITY</v>
      </c>
      <c r="P47" t="str">
        <f t="shared" si="3"/>
        <v>Write In</v>
      </c>
      <c r="Q47">
        <f t="shared" si="4"/>
        <v>4</v>
      </c>
      <c r="Y47" s="2"/>
    </row>
    <row r="48" spans="1:25" x14ac:dyDescent="0.25">
      <c r="A48" s="4">
        <v>39763.416597222225</v>
      </c>
      <c r="B48" s="5">
        <f t="shared" si="0"/>
        <v>39763.416597222225</v>
      </c>
      <c r="C48" s="6" t="s">
        <v>81</v>
      </c>
      <c r="D48" s="6" t="s">
        <v>132</v>
      </c>
      <c r="E48" s="6" t="s">
        <v>12</v>
      </c>
      <c r="F48" s="6">
        <v>0</v>
      </c>
      <c r="G48" s="6">
        <v>7</v>
      </c>
      <c r="H48" s="6" t="s">
        <v>101</v>
      </c>
      <c r="I48" s="6" t="s">
        <v>128</v>
      </c>
      <c r="J48" s="2">
        <v>39763.416597222225</v>
      </c>
      <c r="K48" s="3">
        <f t="shared" si="1"/>
        <v>39763.416597222225</v>
      </c>
      <c r="N48" t="b">
        <f>A48&lt;=('Numbers On Given Date'!$E$2+1)</f>
        <v>0</v>
      </c>
      <c r="O48" t="str">
        <f t="shared" si="2"/>
        <v>CHARLOTTESVILLE CITY</v>
      </c>
      <c r="P48" t="str">
        <f t="shared" si="3"/>
        <v>Write In</v>
      </c>
      <c r="Q48">
        <f t="shared" si="4"/>
        <v>7</v>
      </c>
      <c r="Y48" s="2"/>
    </row>
    <row r="49" spans="1:25" x14ac:dyDescent="0.25">
      <c r="A49" s="4">
        <v>39763.416597222225</v>
      </c>
      <c r="B49" s="5">
        <f t="shared" si="0"/>
        <v>39763.416597222225</v>
      </c>
      <c r="C49" s="6" t="s">
        <v>81</v>
      </c>
      <c r="D49" s="6" t="s">
        <v>107</v>
      </c>
      <c r="E49" s="6" t="s">
        <v>12</v>
      </c>
      <c r="F49" s="6">
        <v>0</v>
      </c>
      <c r="G49" s="6">
        <v>5</v>
      </c>
      <c r="H49" s="6" t="s">
        <v>101</v>
      </c>
      <c r="I49" s="6" t="s">
        <v>128</v>
      </c>
      <c r="J49" s="2">
        <v>39763.416597222225</v>
      </c>
      <c r="K49" s="3">
        <f t="shared" si="1"/>
        <v>39763.416597222225</v>
      </c>
      <c r="N49" t="b">
        <f>A49&lt;=('Numbers On Given Date'!$E$2+1)</f>
        <v>0</v>
      </c>
      <c r="O49" t="str">
        <f t="shared" si="2"/>
        <v>CHARLOTTESVILLE CITY</v>
      </c>
      <c r="P49" t="str">
        <f t="shared" si="3"/>
        <v>Write In</v>
      </c>
      <c r="Q49">
        <f t="shared" si="4"/>
        <v>5</v>
      </c>
      <c r="Y49" s="2"/>
    </row>
    <row r="50" spans="1:25" x14ac:dyDescent="0.25">
      <c r="A50" s="4">
        <v>39758.58699074074</v>
      </c>
      <c r="B50" s="5">
        <f t="shared" si="0"/>
        <v>39758.58699074074</v>
      </c>
      <c r="C50" s="6" t="s">
        <v>81</v>
      </c>
      <c r="D50" s="6" t="s">
        <v>129</v>
      </c>
      <c r="E50" s="6" t="s">
        <v>11</v>
      </c>
      <c r="F50" s="6">
        <v>453</v>
      </c>
      <c r="G50" s="6">
        <v>553</v>
      </c>
      <c r="H50" s="6" t="s">
        <v>133</v>
      </c>
      <c r="I50" s="6">
        <v>0</v>
      </c>
      <c r="J50" s="2">
        <v>39758.58699074074</v>
      </c>
      <c r="K50" s="3">
        <f t="shared" si="1"/>
        <v>39758.58699074074</v>
      </c>
      <c r="N50" t="b">
        <f>A50&lt;=('Numbers On Given Date'!$E$2+1)</f>
        <v>1</v>
      </c>
      <c r="O50" t="str">
        <f t="shared" si="2"/>
        <v>CHARLOTTESVILLE CITY</v>
      </c>
      <c r="P50" t="str">
        <f t="shared" si="3"/>
        <v>Virgil H. Goode, Jr.</v>
      </c>
      <c r="Q50">
        <f t="shared" si="4"/>
        <v>100</v>
      </c>
      <c r="Y50" s="2"/>
    </row>
    <row r="51" spans="1:25" x14ac:dyDescent="0.25">
      <c r="A51" s="4">
        <v>39758.58697916667</v>
      </c>
      <c r="B51" s="5">
        <f t="shared" si="0"/>
        <v>39758.58697916667</v>
      </c>
      <c r="C51" s="6" t="s">
        <v>81</v>
      </c>
      <c r="D51" s="6" t="s">
        <v>129</v>
      </c>
      <c r="E51" s="6" t="s">
        <v>8</v>
      </c>
      <c r="F51" s="6">
        <v>1642</v>
      </c>
      <c r="G51" s="6">
        <v>2053</v>
      </c>
      <c r="H51" s="6" t="s">
        <v>133</v>
      </c>
      <c r="I51" s="6">
        <v>0</v>
      </c>
      <c r="J51" s="2">
        <v>39758.58697916667</v>
      </c>
      <c r="K51" s="3">
        <f t="shared" si="1"/>
        <v>39758.58697916667</v>
      </c>
      <c r="N51" t="b">
        <f>A51&lt;=('Numbers On Given Date'!$E$2+1)</f>
        <v>1</v>
      </c>
      <c r="O51" t="str">
        <f t="shared" si="2"/>
        <v>CHARLOTTESVILLE CITY</v>
      </c>
      <c r="P51" t="str">
        <f t="shared" si="3"/>
        <v>Tom S. P. Perriello</v>
      </c>
      <c r="Q51">
        <f t="shared" si="4"/>
        <v>411</v>
      </c>
      <c r="Y51" s="2"/>
    </row>
    <row r="52" spans="1:25" x14ac:dyDescent="0.25">
      <c r="A52" s="4">
        <v>39758.58697916667</v>
      </c>
      <c r="B52" s="5">
        <f t="shared" si="0"/>
        <v>39758.58697916667</v>
      </c>
      <c r="C52" s="6" t="s">
        <v>81</v>
      </c>
      <c r="D52" s="6" t="s">
        <v>125</v>
      </c>
      <c r="E52" s="6" t="s">
        <v>8</v>
      </c>
      <c r="F52" s="6">
        <v>1262</v>
      </c>
      <c r="G52" s="6">
        <v>1272</v>
      </c>
      <c r="H52" s="6" t="s">
        <v>133</v>
      </c>
      <c r="I52" s="6">
        <v>0</v>
      </c>
      <c r="J52" s="2">
        <v>39758.58697916667</v>
      </c>
      <c r="K52" s="3">
        <f t="shared" si="1"/>
        <v>39758.58697916667</v>
      </c>
      <c r="N52" t="b">
        <f>A52&lt;=('Numbers On Given Date'!$E$2+1)</f>
        <v>1</v>
      </c>
      <c r="O52" t="str">
        <f t="shared" si="2"/>
        <v>CHARLOTTESVILLE CITY</v>
      </c>
      <c r="P52" t="str">
        <f t="shared" si="3"/>
        <v>Tom S. P. Perriello</v>
      </c>
      <c r="Q52">
        <f t="shared" si="4"/>
        <v>10</v>
      </c>
      <c r="Y52" s="2"/>
    </row>
    <row r="53" spans="1:25" x14ac:dyDescent="0.25">
      <c r="A53" s="4">
        <v>39758.58697916667</v>
      </c>
      <c r="B53" s="5">
        <f t="shared" si="0"/>
        <v>39758.58697916667</v>
      </c>
      <c r="C53" s="6" t="s">
        <v>81</v>
      </c>
      <c r="D53" s="6" t="s">
        <v>130</v>
      </c>
      <c r="E53" s="6" t="s">
        <v>11</v>
      </c>
      <c r="F53" s="6">
        <v>150</v>
      </c>
      <c r="G53" s="6">
        <v>173</v>
      </c>
      <c r="H53" s="6" t="s">
        <v>133</v>
      </c>
      <c r="I53" s="6">
        <v>0</v>
      </c>
      <c r="J53" s="2">
        <v>39758.58697916667</v>
      </c>
      <c r="K53" s="3">
        <f t="shared" si="1"/>
        <v>39758.58697916667</v>
      </c>
      <c r="N53" t="b">
        <f>A53&lt;=('Numbers On Given Date'!$E$2+1)</f>
        <v>1</v>
      </c>
      <c r="O53" t="str">
        <f t="shared" si="2"/>
        <v>CHARLOTTESVILLE CITY</v>
      </c>
      <c r="P53" t="str">
        <f t="shared" si="3"/>
        <v>Virgil H. Goode, Jr.</v>
      </c>
      <c r="Q53">
        <f t="shared" si="4"/>
        <v>23</v>
      </c>
      <c r="Y53" s="2"/>
    </row>
    <row r="54" spans="1:25" x14ac:dyDescent="0.25">
      <c r="A54" s="4">
        <v>39758.58697916667</v>
      </c>
      <c r="B54" s="5">
        <f t="shared" si="0"/>
        <v>39758.58697916667</v>
      </c>
      <c r="C54" s="6" t="s">
        <v>81</v>
      </c>
      <c r="D54" s="6" t="s">
        <v>130</v>
      </c>
      <c r="E54" s="6" t="s">
        <v>8</v>
      </c>
      <c r="F54" s="6">
        <v>898</v>
      </c>
      <c r="G54" s="6">
        <v>1142</v>
      </c>
      <c r="H54" s="6" t="s">
        <v>133</v>
      </c>
      <c r="I54" s="6">
        <v>0</v>
      </c>
      <c r="J54" s="2">
        <v>39758.58697916667</v>
      </c>
      <c r="K54" s="3">
        <f t="shared" si="1"/>
        <v>39758.58697916667</v>
      </c>
      <c r="N54" t="b">
        <f>A54&lt;=('Numbers On Given Date'!$E$2+1)</f>
        <v>1</v>
      </c>
      <c r="O54" t="str">
        <f t="shared" si="2"/>
        <v>CHARLOTTESVILLE CITY</v>
      </c>
      <c r="P54" t="str">
        <f t="shared" si="3"/>
        <v>Tom S. P. Perriello</v>
      </c>
      <c r="Q54">
        <f t="shared" si="4"/>
        <v>244</v>
      </c>
      <c r="Y54" s="2"/>
    </row>
    <row r="55" spans="1:25" x14ac:dyDescent="0.25">
      <c r="A55" s="4">
        <v>39758.58697916667</v>
      </c>
      <c r="B55" s="5">
        <f t="shared" si="0"/>
        <v>39758.58697916667</v>
      </c>
      <c r="C55" s="6" t="s">
        <v>81</v>
      </c>
      <c r="D55" s="6" t="s">
        <v>111</v>
      </c>
      <c r="E55" s="6" t="s">
        <v>11</v>
      </c>
      <c r="F55" s="6">
        <v>0</v>
      </c>
      <c r="G55" s="6">
        <v>3</v>
      </c>
      <c r="H55" s="6" t="s">
        <v>133</v>
      </c>
      <c r="I55" s="6">
        <v>0</v>
      </c>
      <c r="J55" s="2">
        <v>39758.58697916667</v>
      </c>
      <c r="K55" s="3">
        <f t="shared" si="1"/>
        <v>39758.58697916667</v>
      </c>
      <c r="N55" t="b">
        <f>A55&lt;=('Numbers On Given Date'!$E$2+1)</f>
        <v>1</v>
      </c>
      <c r="O55" t="str">
        <f t="shared" si="2"/>
        <v>CHARLOTTESVILLE CITY</v>
      </c>
      <c r="P55" t="str">
        <f t="shared" si="3"/>
        <v>Virgil H. Goode, Jr.</v>
      </c>
      <c r="Q55">
        <f t="shared" si="4"/>
        <v>3</v>
      </c>
      <c r="Y55" s="2"/>
    </row>
    <row r="56" spans="1:25" x14ac:dyDescent="0.25">
      <c r="A56" s="4">
        <v>39758.58697916667</v>
      </c>
      <c r="B56" s="5">
        <f t="shared" si="0"/>
        <v>39758.58697916667</v>
      </c>
      <c r="C56" s="6" t="s">
        <v>81</v>
      </c>
      <c r="D56" s="6" t="s">
        <v>111</v>
      </c>
      <c r="E56" s="6" t="s">
        <v>8</v>
      </c>
      <c r="F56" s="6">
        <v>0</v>
      </c>
      <c r="G56" s="6">
        <v>15</v>
      </c>
      <c r="H56" s="6" t="s">
        <v>133</v>
      </c>
      <c r="I56" s="6">
        <v>0</v>
      </c>
      <c r="J56" s="2">
        <v>39758.58697916667</v>
      </c>
      <c r="K56" s="3">
        <f t="shared" si="1"/>
        <v>39758.58697916667</v>
      </c>
      <c r="N56" t="b">
        <f>A56&lt;=('Numbers On Given Date'!$E$2+1)</f>
        <v>1</v>
      </c>
      <c r="O56" t="str">
        <f t="shared" si="2"/>
        <v>CHARLOTTESVILLE CITY</v>
      </c>
      <c r="P56" t="str">
        <f t="shared" si="3"/>
        <v>Tom S. P. Perriello</v>
      </c>
      <c r="Q56">
        <f t="shared" si="4"/>
        <v>15</v>
      </c>
      <c r="Y56" s="2"/>
    </row>
    <row r="57" spans="1:25" x14ac:dyDescent="0.25">
      <c r="A57" s="4">
        <v>39758.58697916667</v>
      </c>
      <c r="B57" s="5">
        <f t="shared" si="0"/>
        <v>39758.58697916667</v>
      </c>
      <c r="C57" s="6" t="s">
        <v>81</v>
      </c>
      <c r="D57" s="6" t="s">
        <v>107</v>
      </c>
      <c r="E57" s="6" t="s">
        <v>11</v>
      </c>
      <c r="F57" s="6">
        <v>542</v>
      </c>
      <c r="G57" s="6">
        <v>557</v>
      </c>
      <c r="H57" s="6" t="s">
        <v>133</v>
      </c>
      <c r="I57" s="6">
        <v>0</v>
      </c>
      <c r="J57" s="2">
        <v>39758.58697916667</v>
      </c>
      <c r="K57" s="3">
        <f t="shared" si="1"/>
        <v>39758.58697916667</v>
      </c>
      <c r="N57" t="b">
        <f>A57&lt;=('Numbers On Given Date'!$E$2+1)</f>
        <v>1</v>
      </c>
      <c r="O57" t="str">
        <f t="shared" si="2"/>
        <v>CHARLOTTESVILLE CITY</v>
      </c>
      <c r="P57" t="str">
        <f t="shared" si="3"/>
        <v>Virgil H. Goode, Jr.</v>
      </c>
      <c r="Q57">
        <f t="shared" si="4"/>
        <v>15</v>
      </c>
      <c r="Y57" s="2"/>
    </row>
    <row r="58" spans="1:25" x14ac:dyDescent="0.25">
      <c r="A58" s="4">
        <v>39758.586967592593</v>
      </c>
      <c r="B58" s="5">
        <f t="shared" si="0"/>
        <v>39758.586967592593</v>
      </c>
      <c r="C58" s="6" t="s">
        <v>81</v>
      </c>
      <c r="D58" s="6" t="s">
        <v>107</v>
      </c>
      <c r="E58" s="6" t="s">
        <v>8</v>
      </c>
      <c r="F58" s="6">
        <v>2973</v>
      </c>
      <c r="G58" s="6">
        <v>3112</v>
      </c>
      <c r="H58" s="6" t="s">
        <v>133</v>
      </c>
      <c r="I58" s="6">
        <v>0</v>
      </c>
      <c r="J58" s="2">
        <v>39758.586967592593</v>
      </c>
      <c r="K58" s="3">
        <f t="shared" si="1"/>
        <v>39758.586967592593</v>
      </c>
      <c r="N58" t="b">
        <f>A58&lt;=('Numbers On Given Date'!$E$2+1)</f>
        <v>1</v>
      </c>
      <c r="O58" t="str">
        <f t="shared" si="2"/>
        <v>CHARLOTTESVILLE CITY</v>
      </c>
      <c r="P58" t="str">
        <f t="shared" si="3"/>
        <v>Tom S. P. Perriello</v>
      </c>
      <c r="Q58">
        <f t="shared" si="4"/>
        <v>139</v>
      </c>
      <c r="Y58" s="2"/>
    </row>
    <row r="59" spans="1:25" x14ac:dyDescent="0.25">
      <c r="A59" s="4">
        <v>39800.491886574076</v>
      </c>
      <c r="B59" s="5">
        <f t="shared" si="0"/>
        <v>39800.491886574076</v>
      </c>
      <c r="C59" s="6" t="s">
        <v>70</v>
      </c>
      <c r="D59" s="6" t="s">
        <v>134</v>
      </c>
      <c r="E59" s="6" t="s">
        <v>11</v>
      </c>
      <c r="F59" s="6">
        <v>542</v>
      </c>
      <c r="G59" s="6">
        <v>541</v>
      </c>
      <c r="H59" s="6" t="s">
        <v>101</v>
      </c>
      <c r="I59" s="6" t="s">
        <v>102</v>
      </c>
      <c r="J59" s="2">
        <v>39800.491886574076</v>
      </c>
      <c r="K59" s="3">
        <f t="shared" si="1"/>
        <v>39800.491886574076</v>
      </c>
      <c r="N59" t="b">
        <f>A59&lt;=('Numbers On Given Date'!$E$2+1)</f>
        <v>0</v>
      </c>
      <c r="O59" t="str">
        <f t="shared" si="2"/>
        <v>PITTSYLVANIA COUNTY</v>
      </c>
      <c r="P59" t="str">
        <f t="shared" si="3"/>
        <v>Virgil H. Goode, Jr.</v>
      </c>
      <c r="Q59">
        <f t="shared" si="4"/>
        <v>-1</v>
      </c>
      <c r="Y59" s="2"/>
    </row>
    <row r="60" spans="1:25" x14ac:dyDescent="0.25">
      <c r="A60" s="4">
        <v>39800.490925925929</v>
      </c>
      <c r="B60" s="5">
        <f t="shared" si="0"/>
        <v>39800.490925925929</v>
      </c>
      <c r="C60" s="6" t="s">
        <v>70</v>
      </c>
      <c r="D60" s="6" t="s">
        <v>135</v>
      </c>
      <c r="E60" s="6" t="s">
        <v>11</v>
      </c>
      <c r="F60" s="6">
        <v>985</v>
      </c>
      <c r="G60" s="6">
        <v>983</v>
      </c>
      <c r="H60" s="6" t="s">
        <v>101</v>
      </c>
      <c r="I60" s="6" t="s">
        <v>102</v>
      </c>
      <c r="J60" s="2">
        <v>39800.490925925929</v>
      </c>
      <c r="K60" s="3">
        <f t="shared" si="1"/>
        <v>39800.490925925929</v>
      </c>
      <c r="N60" t="b">
        <f>A60&lt;=('Numbers On Given Date'!$E$2+1)</f>
        <v>0</v>
      </c>
      <c r="O60" t="str">
        <f t="shared" si="2"/>
        <v>PITTSYLVANIA COUNTY</v>
      </c>
      <c r="P60" t="str">
        <f t="shared" si="3"/>
        <v>Virgil H. Goode, Jr.</v>
      </c>
      <c r="Q60">
        <f t="shared" si="4"/>
        <v>-2</v>
      </c>
      <c r="Y60" s="2"/>
    </row>
    <row r="61" spans="1:25" x14ac:dyDescent="0.25">
      <c r="A61" s="4">
        <v>39800.490925925929</v>
      </c>
      <c r="B61" s="5">
        <f t="shared" si="0"/>
        <v>39800.490925925929</v>
      </c>
      <c r="C61" s="6" t="s">
        <v>70</v>
      </c>
      <c r="D61" s="6" t="s">
        <v>107</v>
      </c>
      <c r="E61" s="6" t="s">
        <v>11</v>
      </c>
      <c r="F61" s="6">
        <v>1648</v>
      </c>
      <c r="G61" s="6">
        <v>1649</v>
      </c>
      <c r="H61" s="6" t="s">
        <v>101</v>
      </c>
      <c r="I61" s="6" t="s">
        <v>102</v>
      </c>
      <c r="J61" s="2">
        <v>39800.490925925929</v>
      </c>
      <c r="K61" s="3">
        <f t="shared" si="1"/>
        <v>39800.490925925929</v>
      </c>
      <c r="N61" t="b">
        <f>A61&lt;=('Numbers On Given Date'!$E$2+1)</f>
        <v>0</v>
      </c>
      <c r="O61" t="str">
        <f t="shared" si="2"/>
        <v>PITTSYLVANIA COUNTY</v>
      </c>
      <c r="P61" t="str">
        <f t="shared" si="3"/>
        <v>Virgil H. Goode, Jr.</v>
      </c>
      <c r="Q61">
        <f t="shared" si="4"/>
        <v>1</v>
      </c>
      <c r="Y61" s="2"/>
    </row>
    <row r="62" spans="1:25" x14ac:dyDescent="0.25">
      <c r="A62" s="4">
        <v>39800.490925925929</v>
      </c>
      <c r="B62" s="5">
        <f t="shared" si="0"/>
        <v>39800.490925925929</v>
      </c>
      <c r="C62" s="6" t="s">
        <v>70</v>
      </c>
      <c r="D62" s="6" t="s">
        <v>107</v>
      </c>
      <c r="E62" s="6" t="s">
        <v>8</v>
      </c>
      <c r="F62" s="6">
        <v>1506</v>
      </c>
      <c r="G62" s="6">
        <v>1509</v>
      </c>
      <c r="H62" s="6" t="s">
        <v>101</v>
      </c>
      <c r="I62" s="6" t="s">
        <v>102</v>
      </c>
      <c r="J62" s="2">
        <v>39800.490925925929</v>
      </c>
      <c r="K62" s="3">
        <f t="shared" si="1"/>
        <v>39800.490925925929</v>
      </c>
      <c r="N62" t="b">
        <f>A62&lt;=('Numbers On Given Date'!$E$2+1)</f>
        <v>0</v>
      </c>
      <c r="O62" t="str">
        <f t="shared" si="2"/>
        <v>PITTSYLVANIA COUNTY</v>
      </c>
      <c r="P62" t="str">
        <f t="shared" si="3"/>
        <v>Tom S. P. Perriello</v>
      </c>
      <c r="Q62">
        <f t="shared" si="4"/>
        <v>3</v>
      </c>
      <c r="Y62" s="2"/>
    </row>
    <row r="63" spans="1:25" x14ac:dyDescent="0.25">
      <c r="A63" s="4">
        <v>39762.523402777777</v>
      </c>
      <c r="B63" s="5">
        <f t="shared" si="0"/>
        <v>39762.523402777777</v>
      </c>
      <c r="C63" s="6" t="s">
        <v>70</v>
      </c>
      <c r="D63" s="6" t="s">
        <v>107</v>
      </c>
      <c r="E63" s="6" t="s">
        <v>12</v>
      </c>
      <c r="F63" s="6">
        <v>4</v>
      </c>
      <c r="G63" s="6">
        <v>0</v>
      </c>
      <c r="H63" s="6" t="s">
        <v>101</v>
      </c>
      <c r="I63" s="6" t="s">
        <v>136</v>
      </c>
      <c r="J63" s="2">
        <v>39762.523402777777</v>
      </c>
      <c r="K63" s="3">
        <f t="shared" si="1"/>
        <v>39762.523402777777</v>
      </c>
      <c r="N63" t="b">
        <f>A63&lt;=('Numbers On Given Date'!$E$2+1)</f>
        <v>0</v>
      </c>
      <c r="O63" t="str">
        <f t="shared" si="2"/>
        <v>PITTSYLVANIA COUNTY</v>
      </c>
      <c r="P63" t="str">
        <f t="shared" si="3"/>
        <v>Write In</v>
      </c>
      <c r="Q63">
        <f t="shared" si="4"/>
        <v>-4</v>
      </c>
      <c r="Y63" s="2"/>
    </row>
    <row r="64" spans="1:25" x14ac:dyDescent="0.25">
      <c r="A64" s="4">
        <v>39762.523402777777</v>
      </c>
      <c r="B64" s="5">
        <f t="shared" si="0"/>
        <v>39762.523402777777</v>
      </c>
      <c r="C64" s="6" t="s">
        <v>70</v>
      </c>
      <c r="D64" s="6" t="s">
        <v>107</v>
      </c>
      <c r="E64" s="6" t="s">
        <v>11</v>
      </c>
      <c r="F64" s="6">
        <v>2354</v>
      </c>
      <c r="G64" s="6">
        <v>1648</v>
      </c>
      <c r="H64" s="6" t="s">
        <v>101</v>
      </c>
      <c r="I64" s="6" t="s">
        <v>136</v>
      </c>
      <c r="J64" s="2">
        <v>39762.523402777777</v>
      </c>
      <c r="K64" s="3">
        <f t="shared" si="1"/>
        <v>39762.523402777777</v>
      </c>
      <c r="N64" t="b">
        <f>A64&lt;=('Numbers On Given Date'!$E$2+1)</f>
        <v>0</v>
      </c>
      <c r="O64" t="str">
        <f t="shared" si="2"/>
        <v>PITTSYLVANIA COUNTY</v>
      </c>
      <c r="P64" t="str">
        <f t="shared" si="3"/>
        <v>Virgil H. Goode, Jr.</v>
      </c>
      <c r="Q64">
        <f t="shared" si="4"/>
        <v>-706</v>
      </c>
      <c r="Y64" s="2"/>
    </row>
    <row r="65" spans="1:25" x14ac:dyDescent="0.25">
      <c r="A65" s="4">
        <v>39762.523402777777</v>
      </c>
      <c r="B65" s="5">
        <f t="shared" si="0"/>
        <v>39762.523402777777</v>
      </c>
      <c r="C65" s="6" t="s">
        <v>70</v>
      </c>
      <c r="D65" s="6" t="s">
        <v>107</v>
      </c>
      <c r="E65" s="6" t="s">
        <v>8</v>
      </c>
      <c r="F65" s="6">
        <v>1874</v>
      </c>
      <c r="G65" s="6">
        <v>1506</v>
      </c>
      <c r="H65" s="6" t="s">
        <v>101</v>
      </c>
      <c r="I65" s="6" t="s">
        <v>136</v>
      </c>
      <c r="J65" s="2">
        <v>39762.523402777777</v>
      </c>
      <c r="K65" s="3">
        <f t="shared" si="1"/>
        <v>39762.523402777777</v>
      </c>
      <c r="N65" t="b">
        <f>A65&lt;=('Numbers On Given Date'!$E$2+1)</f>
        <v>0</v>
      </c>
      <c r="O65" t="str">
        <f t="shared" si="2"/>
        <v>PITTSYLVANIA COUNTY</v>
      </c>
      <c r="P65" t="str">
        <f t="shared" si="3"/>
        <v>Tom S. P. Perriello</v>
      </c>
      <c r="Q65">
        <f t="shared" si="4"/>
        <v>-368</v>
      </c>
      <c r="Y65" s="2"/>
    </row>
    <row r="66" spans="1:25" x14ac:dyDescent="0.25">
      <c r="A66" s="4">
        <v>39762.450694444444</v>
      </c>
      <c r="B66" s="5">
        <f t="shared" si="0"/>
        <v>39762.450694444444</v>
      </c>
      <c r="C66" s="6" t="s">
        <v>70</v>
      </c>
      <c r="D66" s="6" t="s">
        <v>137</v>
      </c>
      <c r="E66" s="6" t="s">
        <v>12</v>
      </c>
      <c r="F66" s="6">
        <v>0</v>
      </c>
      <c r="G66" s="6">
        <v>1</v>
      </c>
      <c r="H66" s="6" t="s">
        <v>138</v>
      </c>
      <c r="I66" s="6">
        <v>0</v>
      </c>
      <c r="J66" s="2">
        <v>39762.450694444444</v>
      </c>
      <c r="K66" s="3">
        <f t="shared" si="1"/>
        <v>39762.450694444444</v>
      </c>
      <c r="N66" t="b">
        <f>A66&lt;=('Numbers On Given Date'!$E$2+1)</f>
        <v>0</v>
      </c>
      <c r="O66" t="str">
        <f t="shared" si="2"/>
        <v>PITTSYLVANIA COUNTY</v>
      </c>
      <c r="P66" t="str">
        <f t="shared" si="3"/>
        <v>Write In</v>
      </c>
      <c r="Q66">
        <f t="shared" si="4"/>
        <v>1</v>
      </c>
      <c r="Y66" s="2"/>
    </row>
    <row r="67" spans="1:25" x14ac:dyDescent="0.25">
      <c r="A67" s="4">
        <v>39762.44363425926</v>
      </c>
      <c r="B67" s="5">
        <f t="shared" ref="B67:B130" si="5">A67</f>
        <v>39762.44363425926</v>
      </c>
      <c r="C67" s="6" t="s">
        <v>70</v>
      </c>
      <c r="D67" s="6" t="s">
        <v>139</v>
      </c>
      <c r="E67" s="6" t="s">
        <v>12</v>
      </c>
      <c r="F67" s="6">
        <v>0</v>
      </c>
      <c r="G67" s="6">
        <v>0</v>
      </c>
      <c r="H67" s="6" t="s">
        <v>138</v>
      </c>
      <c r="I67" s="6">
        <v>0</v>
      </c>
      <c r="J67" s="2">
        <v>39762.44363425926</v>
      </c>
      <c r="K67" s="3">
        <f t="shared" ref="K67:K130" si="6">J67</f>
        <v>39762.44363425926</v>
      </c>
      <c r="N67" t="b">
        <f>A67&lt;=('Numbers On Given Date'!$E$2+1)</f>
        <v>0</v>
      </c>
      <c r="O67" t="str">
        <f t="shared" ref="O67:O130" si="7">C67</f>
        <v>PITTSYLVANIA COUNTY</v>
      </c>
      <c r="P67" t="str">
        <f t="shared" ref="P67:P130" si="8">E67</f>
        <v>Write In</v>
      </c>
      <c r="Q67">
        <f t="shared" ref="Q67:Q130" si="9">G67-F67</f>
        <v>0</v>
      </c>
      <c r="Y67" s="2"/>
    </row>
    <row r="68" spans="1:25" x14ac:dyDescent="0.25">
      <c r="A68" s="4">
        <v>39762.44363425926</v>
      </c>
      <c r="B68" s="5">
        <f t="shared" si="5"/>
        <v>39762.44363425926</v>
      </c>
      <c r="C68" s="6" t="s">
        <v>70</v>
      </c>
      <c r="D68" s="6" t="s">
        <v>140</v>
      </c>
      <c r="E68" s="6" t="s">
        <v>12</v>
      </c>
      <c r="F68" s="6">
        <v>0</v>
      </c>
      <c r="G68" s="6">
        <v>0</v>
      </c>
      <c r="H68" s="6" t="s">
        <v>138</v>
      </c>
      <c r="I68" s="6">
        <v>0</v>
      </c>
      <c r="J68" s="2">
        <v>39762.44363425926</v>
      </c>
      <c r="K68" s="3">
        <f t="shared" si="6"/>
        <v>39762.44363425926</v>
      </c>
      <c r="N68" t="b">
        <f>A68&lt;=('Numbers On Given Date'!$E$2+1)</f>
        <v>0</v>
      </c>
      <c r="O68" t="str">
        <f t="shared" si="7"/>
        <v>PITTSYLVANIA COUNTY</v>
      </c>
      <c r="P68" t="str">
        <f t="shared" si="8"/>
        <v>Write In</v>
      </c>
      <c r="Q68">
        <f t="shared" si="9"/>
        <v>0</v>
      </c>
      <c r="Y68" s="2"/>
    </row>
    <row r="69" spans="1:25" x14ac:dyDescent="0.25">
      <c r="A69" s="4">
        <v>39762.44363425926</v>
      </c>
      <c r="B69" s="5">
        <f t="shared" si="5"/>
        <v>39762.44363425926</v>
      </c>
      <c r="C69" s="6" t="s">
        <v>70</v>
      </c>
      <c r="D69" s="6" t="s">
        <v>111</v>
      </c>
      <c r="E69" s="6" t="s">
        <v>12</v>
      </c>
      <c r="F69" s="6">
        <v>0</v>
      </c>
      <c r="G69" s="6">
        <v>0</v>
      </c>
      <c r="H69" s="6" t="s">
        <v>138</v>
      </c>
      <c r="I69" s="6">
        <v>0</v>
      </c>
      <c r="J69" s="2">
        <v>39762.44363425926</v>
      </c>
      <c r="K69" s="3">
        <f t="shared" si="6"/>
        <v>39762.44363425926</v>
      </c>
      <c r="N69" t="b">
        <f>A69&lt;=('Numbers On Given Date'!$E$2+1)</f>
        <v>0</v>
      </c>
      <c r="O69" t="str">
        <f t="shared" si="7"/>
        <v>PITTSYLVANIA COUNTY</v>
      </c>
      <c r="P69" t="str">
        <f t="shared" si="8"/>
        <v>Write In</v>
      </c>
      <c r="Q69">
        <f t="shared" si="9"/>
        <v>0</v>
      </c>
      <c r="Y69" s="2"/>
    </row>
    <row r="70" spans="1:25" x14ac:dyDescent="0.25">
      <c r="A70" s="4">
        <v>39762.44363425926</v>
      </c>
      <c r="B70" s="5">
        <f t="shared" si="5"/>
        <v>39762.44363425926</v>
      </c>
      <c r="C70" s="6" t="s">
        <v>70</v>
      </c>
      <c r="D70" s="6" t="s">
        <v>107</v>
      </c>
      <c r="E70" s="6" t="s">
        <v>12</v>
      </c>
      <c r="F70" s="6">
        <v>0</v>
      </c>
      <c r="G70" s="6">
        <v>4</v>
      </c>
      <c r="H70" s="6" t="s">
        <v>138</v>
      </c>
      <c r="I70" s="6">
        <v>0</v>
      </c>
      <c r="J70" s="2">
        <v>39762.44363425926</v>
      </c>
      <c r="K70" s="3">
        <f t="shared" si="6"/>
        <v>39762.44363425926</v>
      </c>
      <c r="N70" t="b">
        <f>A70&lt;=('Numbers On Given Date'!$E$2+1)</f>
        <v>0</v>
      </c>
      <c r="O70" t="str">
        <f t="shared" si="7"/>
        <v>PITTSYLVANIA COUNTY</v>
      </c>
      <c r="P70" t="str">
        <f t="shared" si="8"/>
        <v>Write In</v>
      </c>
      <c r="Q70">
        <f t="shared" si="9"/>
        <v>4</v>
      </c>
      <c r="Y70" s="2"/>
    </row>
    <row r="71" spans="1:25" x14ac:dyDescent="0.25">
      <c r="A71" s="4">
        <v>39762.44363425926</v>
      </c>
      <c r="B71" s="5">
        <f t="shared" si="5"/>
        <v>39762.44363425926</v>
      </c>
      <c r="C71" s="6" t="s">
        <v>70</v>
      </c>
      <c r="D71" s="6" t="s">
        <v>107</v>
      </c>
      <c r="E71" s="6" t="s">
        <v>11</v>
      </c>
      <c r="F71" s="6">
        <v>1639</v>
      </c>
      <c r="G71" s="6">
        <v>2354</v>
      </c>
      <c r="H71" s="6" t="s">
        <v>138</v>
      </c>
      <c r="I71" s="6">
        <v>0</v>
      </c>
      <c r="J71" s="2">
        <v>39762.44363425926</v>
      </c>
      <c r="K71" s="3">
        <f t="shared" si="6"/>
        <v>39762.44363425926</v>
      </c>
      <c r="N71" t="b">
        <f>A71&lt;=('Numbers On Given Date'!$E$2+1)</f>
        <v>0</v>
      </c>
      <c r="O71" t="str">
        <f t="shared" si="7"/>
        <v>PITTSYLVANIA COUNTY</v>
      </c>
      <c r="P71" t="str">
        <f t="shared" si="8"/>
        <v>Virgil H. Goode, Jr.</v>
      </c>
      <c r="Q71">
        <f t="shared" si="9"/>
        <v>715</v>
      </c>
      <c r="Y71" s="2"/>
    </row>
    <row r="72" spans="1:25" x14ac:dyDescent="0.25">
      <c r="A72" s="4">
        <v>39762.44363425926</v>
      </c>
      <c r="B72" s="5">
        <f t="shared" si="5"/>
        <v>39762.44363425926</v>
      </c>
      <c r="C72" s="6" t="s">
        <v>70</v>
      </c>
      <c r="D72" s="6" t="s">
        <v>107</v>
      </c>
      <c r="E72" s="6" t="s">
        <v>8</v>
      </c>
      <c r="F72" s="6">
        <v>1497</v>
      </c>
      <c r="G72" s="6">
        <v>1874</v>
      </c>
      <c r="H72" s="6" t="s">
        <v>138</v>
      </c>
      <c r="I72" s="6">
        <v>0</v>
      </c>
      <c r="J72" s="2">
        <v>39762.44363425926</v>
      </c>
      <c r="K72" s="3">
        <f t="shared" si="6"/>
        <v>39762.44363425926</v>
      </c>
      <c r="N72" t="b">
        <f>A72&lt;=('Numbers On Given Date'!$E$2+1)</f>
        <v>0</v>
      </c>
      <c r="O72" t="str">
        <f t="shared" si="7"/>
        <v>PITTSYLVANIA COUNTY</v>
      </c>
      <c r="P72" t="str">
        <f t="shared" si="8"/>
        <v>Tom S. P. Perriello</v>
      </c>
      <c r="Q72">
        <f t="shared" si="9"/>
        <v>377</v>
      </c>
      <c r="Y72" s="2"/>
    </row>
    <row r="73" spans="1:25" x14ac:dyDescent="0.25">
      <c r="A73" s="4">
        <v>39758.671342592592</v>
      </c>
      <c r="B73" s="5">
        <f t="shared" si="5"/>
        <v>39758.671342592592</v>
      </c>
      <c r="C73" s="6" t="s">
        <v>70</v>
      </c>
      <c r="D73" s="6" t="s">
        <v>111</v>
      </c>
      <c r="E73" s="6" t="s">
        <v>11</v>
      </c>
      <c r="F73" s="6">
        <v>0</v>
      </c>
      <c r="G73" s="6">
        <v>8</v>
      </c>
      <c r="H73" s="6" t="s">
        <v>112</v>
      </c>
      <c r="I73" s="6" t="s">
        <v>141</v>
      </c>
      <c r="J73" s="2">
        <v>39758.671342592592</v>
      </c>
      <c r="K73" s="3">
        <f t="shared" si="6"/>
        <v>39758.671342592592</v>
      </c>
      <c r="N73" t="b">
        <f>A73&lt;=('Numbers On Given Date'!$E$2+1)</f>
        <v>1</v>
      </c>
      <c r="O73" t="str">
        <f t="shared" si="7"/>
        <v>PITTSYLVANIA COUNTY</v>
      </c>
      <c r="P73" t="str">
        <f t="shared" si="8"/>
        <v>Virgil H. Goode, Jr.</v>
      </c>
      <c r="Q73">
        <f t="shared" si="9"/>
        <v>8</v>
      </c>
      <c r="Y73" s="2"/>
    </row>
    <row r="74" spans="1:25" x14ac:dyDescent="0.25">
      <c r="A74" s="4">
        <v>39758.671331018515</v>
      </c>
      <c r="B74" s="5">
        <f t="shared" si="5"/>
        <v>39758.671331018515</v>
      </c>
      <c r="C74" s="6" t="s">
        <v>70</v>
      </c>
      <c r="D74" s="6" t="s">
        <v>111</v>
      </c>
      <c r="E74" s="6" t="s">
        <v>8</v>
      </c>
      <c r="F74" s="6">
        <v>0</v>
      </c>
      <c r="G74" s="6">
        <v>5</v>
      </c>
      <c r="H74" s="6" t="s">
        <v>112</v>
      </c>
      <c r="I74" s="6" t="s">
        <v>141</v>
      </c>
      <c r="J74" s="2">
        <v>39758.671331018515</v>
      </c>
      <c r="K74" s="3">
        <f t="shared" si="6"/>
        <v>39758.671331018515</v>
      </c>
      <c r="N74" t="b">
        <f>A74&lt;=('Numbers On Given Date'!$E$2+1)</f>
        <v>1</v>
      </c>
      <c r="O74" t="str">
        <f t="shared" si="7"/>
        <v>PITTSYLVANIA COUNTY</v>
      </c>
      <c r="P74" t="str">
        <f t="shared" si="8"/>
        <v>Tom S. P. Perriello</v>
      </c>
      <c r="Q74">
        <f t="shared" si="9"/>
        <v>5</v>
      </c>
      <c r="Y74" s="2"/>
    </row>
    <row r="75" spans="1:25" x14ac:dyDescent="0.25">
      <c r="A75" s="4">
        <v>39758.662719907406</v>
      </c>
      <c r="B75" s="5">
        <f t="shared" si="5"/>
        <v>39758.662719907406</v>
      </c>
      <c r="C75" s="6" t="s">
        <v>70</v>
      </c>
      <c r="D75" s="6" t="s">
        <v>142</v>
      </c>
      <c r="E75" s="6" t="s">
        <v>12</v>
      </c>
      <c r="F75" s="6">
        <v>0</v>
      </c>
      <c r="G75" s="6">
        <v>1</v>
      </c>
      <c r="H75" s="6" t="s">
        <v>112</v>
      </c>
      <c r="I75" s="6" t="s">
        <v>143</v>
      </c>
      <c r="J75" s="2">
        <v>39758.662719907406</v>
      </c>
      <c r="K75" s="3">
        <f t="shared" si="6"/>
        <v>39758.662719907406</v>
      </c>
      <c r="N75" t="b">
        <f>A75&lt;=('Numbers On Given Date'!$E$2+1)</f>
        <v>1</v>
      </c>
      <c r="O75" t="str">
        <f t="shared" si="7"/>
        <v>PITTSYLVANIA COUNTY</v>
      </c>
      <c r="P75" t="str">
        <f t="shared" si="8"/>
        <v>Write In</v>
      </c>
      <c r="Q75">
        <f t="shared" si="9"/>
        <v>1</v>
      </c>
      <c r="Y75" s="2"/>
    </row>
    <row r="76" spans="1:25" x14ac:dyDescent="0.25">
      <c r="A76" s="4">
        <v>39758.661354166667</v>
      </c>
      <c r="B76" s="5">
        <f t="shared" si="5"/>
        <v>39758.661354166667</v>
      </c>
      <c r="C76" s="6" t="s">
        <v>70</v>
      </c>
      <c r="D76" s="6" t="s">
        <v>144</v>
      </c>
      <c r="E76" s="6" t="s">
        <v>12</v>
      </c>
      <c r="F76" s="6">
        <v>0</v>
      </c>
      <c r="G76" s="6">
        <v>0</v>
      </c>
      <c r="H76" s="6" t="s">
        <v>112</v>
      </c>
      <c r="I76" s="6" t="s">
        <v>143</v>
      </c>
      <c r="J76" s="2">
        <v>39758.661354166667</v>
      </c>
      <c r="K76" s="3">
        <f t="shared" si="6"/>
        <v>39758.661354166667</v>
      </c>
      <c r="N76" t="b">
        <f>A76&lt;=('Numbers On Given Date'!$E$2+1)</f>
        <v>1</v>
      </c>
      <c r="O76" t="str">
        <f t="shared" si="7"/>
        <v>PITTSYLVANIA COUNTY</v>
      </c>
      <c r="P76" t="str">
        <f t="shared" si="8"/>
        <v>Write In</v>
      </c>
      <c r="Q76">
        <f t="shared" si="9"/>
        <v>0</v>
      </c>
      <c r="Y76" s="2"/>
    </row>
    <row r="77" spans="1:25" x14ac:dyDescent="0.25">
      <c r="A77" s="4">
        <v>39758.658634259256</v>
      </c>
      <c r="B77" s="5">
        <f t="shared" si="5"/>
        <v>39758.658634259256</v>
      </c>
      <c r="C77" s="6" t="s">
        <v>70</v>
      </c>
      <c r="D77" s="6" t="s">
        <v>145</v>
      </c>
      <c r="E77" s="6" t="s">
        <v>12</v>
      </c>
      <c r="F77" s="6">
        <v>0</v>
      </c>
      <c r="G77" s="6">
        <v>0</v>
      </c>
      <c r="H77" s="6" t="s">
        <v>112</v>
      </c>
      <c r="I77" s="6" t="s">
        <v>143</v>
      </c>
      <c r="J77" s="2">
        <v>39758.658634259256</v>
      </c>
      <c r="K77" s="3">
        <f t="shared" si="6"/>
        <v>39758.658634259256</v>
      </c>
      <c r="N77" t="b">
        <f>A77&lt;=('Numbers On Given Date'!$E$2+1)</f>
        <v>1</v>
      </c>
      <c r="O77" t="str">
        <f t="shared" si="7"/>
        <v>PITTSYLVANIA COUNTY</v>
      </c>
      <c r="P77" t="str">
        <f t="shared" si="8"/>
        <v>Write In</v>
      </c>
      <c r="Q77">
        <f t="shared" si="9"/>
        <v>0</v>
      </c>
      <c r="Y77" s="2"/>
    </row>
    <row r="78" spans="1:25" x14ac:dyDescent="0.25">
      <c r="A78" s="4">
        <v>39758.656724537039</v>
      </c>
      <c r="B78" s="5">
        <f t="shared" si="5"/>
        <v>39758.656724537039</v>
      </c>
      <c r="C78" s="6" t="s">
        <v>70</v>
      </c>
      <c r="D78" s="6" t="s">
        <v>146</v>
      </c>
      <c r="E78" s="6" t="s">
        <v>12</v>
      </c>
      <c r="F78" s="6">
        <v>0</v>
      </c>
      <c r="G78" s="6">
        <v>0</v>
      </c>
      <c r="H78" s="6" t="s">
        <v>112</v>
      </c>
      <c r="I78" s="6" t="s">
        <v>143</v>
      </c>
      <c r="J78" s="2">
        <v>39758.656724537039</v>
      </c>
      <c r="K78" s="3">
        <f t="shared" si="6"/>
        <v>39758.656724537039</v>
      </c>
      <c r="N78" t="b">
        <f>A78&lt;=('Numbers On Given Date'!$E$2+1)</f>
        <v>1</v>
      </c>
      <c r="O78" t="str">
        <f t="shared" si="7"/>
        <v>PITTSYLVANIA COUNTY</v>
      </c>
      <c r="P78" t="str">
        <f t="shared" si="8"/>
        <v>Write In</v>
      </c>
      <c r="Q78">
        <f t="shared" si="9"/>
        <v>0</v>
      </c>
      <c r="Y78" s="2"/>
    </row>
    <row r="79" spans="1:25" x14ac:dyDescent="0.25">
      <c r="A79" s="4">
        <v>39758.655324074076</v>
      </c>
      <c r="B79" s="5">
        <f t="shared" si="5"/>
        <v>39758.655324074076</v>
      </c>
      <c r="C79" s="6" t="s">
        <v>70</v>
      </c>
      <c r="D79" s="6" t="s">
        <v>147</v>
      </c>
      <c r="E79" s="6" t="s">
        <v>12</v>
      </c>
      <c r="F79" s="6">
        <v>0</v>
      </c>
      <c r="G79" s="6">
        <v>0</v>
      </c>
      <c r="H79" s="6" t="s">
        <v>112</v>
      </c>
      <c r="I79" s="6" t="s">
        <v>143</v>
      </c>
      <c r="J79" s="2">
        <v>39758.655324074076</v>
      </c>
      <c r="K79" s="3">
        <f t="shared" si="6"/>
        <v>39758.655324074076</v>
      </c>
      <c r="N79" t="b">
        <f>A79&lt;=('Numbers On Given Date'!$E$2+1)</f>
        <v>1</v>
      </c>
      <c r="O79" t="str">
        <f t="shared" si="7"/>
        <v>PITTSYLVANIA COUNTY</v>
      </c>
      <c r="P79" t="str">
        <f t="shared" si="8"/>
        <v>Write In</v>
      </c>
      <c r="Q79">
        <f t="shared" si="9"/>
        <v>0</v>
      </c>
      <c r="Y79" s="2"/>
    </row>
    <row r="80" spans="1:25" x14ac:dyDescent="0.25">
      <c r="A80" s="4">
        <v>39758.653761574074</v>
      </c>
      <c r="B80" s="5">
        <f t="shared" si="5"/>
        <v>39758.653761574074</v>
      </c>
      <c r="C80" s="6" t="s">
        <v>70</v>
      </c>
      <c r="D80" s="6" t="s">
        <v>148</v>
      </c>
      <c r="E80" s="6" t="s">
        <v>12</v>
      </c>
      <c r="F80" s="6">
        <v>0</v>
      </c>
      <c r="G80" s="6">
        <v>0</v>
      </c>
      <c r="H80" s="6" t="s">
        <v>112</v>
      </c>
      <c r="I80" s="6" t="s">
        <v>149</v>
      </c>
      <c r="J80" s="2">
        <v>39758.653761574074</v>
      </c>
      <c r="K80" s="3">
        <f t="shared" si="6"/>
        <v>39758.653761574074</v>
      </c>
      <c r="N80" t="b">
        <f>A80&lt;=('Numbers On Given Date'!$E$2+1)</f>
        <v>1</v>
      </c>
      <c r="O80" t="str">
        <f t="shared" si="7"/>
        <v>PITTSYLVANIA COUNTY</v>
      </c>
      <c r="P80" t="str">
        <f t="shared" si="8"/>
        <v>Write In</v>
      </c>
      <c r="Q80">
        <f t="shared" si="9"/>
        <v>0</v>
      </c>
      <c r="Y80" s="2"/>
    </row>
    <row r="81" spans="1:25" x14ac:dyDescent="0.25">
      <c r="A81" s="4">
        <v>39758.650810185187</v>
      </c>
      <c r="B81" s="5">
        <f t="shared" si="5"/>
        <v>39758.650810185187</v>
      </c>
      <c r="C81" s="6" t="s">
        <v>70</v>
      </c>
      <c r="D81" s="6" t="s">
        <v>150</v>
      </c>
      <c r="E81" s="6" t="s">
        <v>12</v>
      </c>
      <c r="F81" s="6">
        <v>0</v>
      </c>
      <c r="G81" s="6">
        <v>1</v>
      </c>
      <c r="H81" s="6" t="s">
        <v>110</v>
      </c>
      <c r="I81" s="6" t="s">
        <v>151</v>
      </c>
      <c r="J81" s="2">
        <v>39758.650810185187</v>
      </c>
      <c r="K81" s="3">
        <f t="shared" si="6"/>
        <v>39758.650810185187</v>
      </c>
      <c r="N81" t="b">
        <f>A81&lt;=('Numbers On Given Date'!$E$2+1)</f>
        <v>1</v>
      </c>
      <c r="O81" t="str">
        <f t="shared" si="7"/>
        <v>PITTSYLVANIA COUNTY</v>
      </c>
      <c r="P81" t="str">
        <f t="shared" si="8"/>
        <v>Write In</v>
      </c>
      <c r="Q81">
        <f t="shared" si="9"/>
        <v>1</v>
      </c>
      <c r="Y81" s="2"/>
    </row>
    <row r="82" spans="1:25" x14ac:dyDescent="0.25">
      <c r="A82" s="4">
        <v>39758.650810185187</v>
      </c>
      <c r="B82" s="5">
        <f t="shared" si="5"/>
        <v>39758.650810185187</v>
      </c>
      <c r="C82" s="6" t="s">
        <v>70</v>
      </c>
      <c r="D82" s="6" t="s">
        <v>150</v>
      </c>
      <c r="E82" s="6" t="s">
        <v>11</v>
      </c>
      <c r="F82" s="6">
        <v>305</v>
      </c>
      <c r="G82" s="6">
        <v>503</v>
      </c>
      <c r="H82" s="6" t="s">
        <v>110</v>
      </c>
      <c r="I82" s="6" t="s">
        <v>151</v>
      </c>
      <c r="J82" s="2">
        <v>39758.650810185187</v>
      </c>
      <c r="K82" s="3">
        <f t="shared" si="6"/>
        <v>39758.650810185187</v>
      </c>
      <c r="N82" t="b">
        <f>A82&lt;=('Numbers On Given Date'!$E$2+1)</f>
        <v>1</v>
      </c>
      <c r="O82" t="str">
        <f t="shared" si="7"/>
        <v>PITTSYLVANIA COUNTY</v>
      </c>
      <c r="P82" t="str">
        <f t="shared" si="8"/>
        <v>Virgil H. Goode, Jr.</v>
      </c>
      <c r="Q82">
        <f t="shared" si="9"/>
        <v>198</v>
      </c>
      <c r="Y82" s="2"/>
    </row>
    <row r="83" spans="1:25" x14ac:dyDescent="0.25">
      <c r="A83" s="4">
        <v>39758.64203703704</v>
      </c>
      <c r="B83" s="5">
        <f t="shared" si="5"/>
        <v>39758.64203703704</v>
      </c>
      <c r="C83" s="6" t="s">
        <v>70</v>
      </c>
      <c r="D83" s="6" t="s">
        <v>152</v>
      </c>
      <c r="E83" s="6" t="s">
        <v>12</v>
      </c>
      <c r="F83" s="6">
        <v>0</v>
      </c>
      <c r="G83" s="6">
        <v>1</v>
      </c>
      <c r="H83" s="6" t="s">
        <v>112</v>
      </c>
      <c r="I83" s="6" t="s">
        <v>143</v>
      </c>
      <c r="J83" s="2">
        <v>39758.64203703704</v>
      </c>
      <c r="K83" s="3">
        <f t="shared" si="6"/>
        <v>39758.64203703704</v>
      </c>
      <c r="N83" t="b">
        <f>A83&lt;=('Numbers On Given Date'!$E$2+1)</f>
        <v>1</v>
      </c>
      <c r="O83" t="str">
        <f t="shared" si="7"/>
        <v>PITTSYLVANIA COUNTY</v>
      </c>
      <c r="P83" t="str">
        <f t="shared" si="8"/>
        <v>Write In</v>
      </c>
      <c r="Q83">
        <f t="shared" si="9"/>
        <v>1</v>
      </c>
      <c r="Y83" s="2"/>
    </row>
    <row r="84" spans="1:25" x14ac:dyDescent="0.25">
      <c r="A84" s="4">
        <v>39758.639699074076</v>
      </c>
      <c r="B84" s="5">
        <f t="shared" si="5"/>
        <v>39758.639699074076</v>
      </c>
      <c r="C84" s="6" t="s">
        <v>70</v>
      </c>
      <c r="D84" s="6" t="s">
        <v>153</v>
      </c>
      <c r="E84" s="6" t="s">
        <v>12</v>
      </c>
      <c r="F84" s="6">
        <v>0</v>
      </c>
      <c r="G84" s="6">
        <v>0</v>
      </c>
      <c r="H84" s="6" t="s">
        <v>112</v>
      </c>
      <c r="I84" s="6" t="s">
        <v>143</v>
      </c>
      <c r="J84" s="2">
        <v>39758.639699074076</v>
      </c>
      <c r="K84" s="3">
        <f t="shared" si="6"/>
        <v>39758.639699074076</v>
      </c>
      <c r="N84" t="b">
        <f>A84&lt;=('Numbers On Given Date'!$E$2+1)</f>
        <v>1</v>
      </c>
      <c r="O84" t="str">
        <f t="shared" si="7"/>
        <v>PITTSYLVANIA COUNTY</v>
      </c>
      <c r="P84" t="str">
        <f t="shared" si="8"/>
        <v>Write In</v>
      </c>
      <c r="Q84">
        <f t="shared" si="9"/>
        <v>0</v>
      </c>
      <c r="Y84" s="2"/>
    </row>
    <row r="85" spans="1:25" x14ac:dyDescent="0.25">
      <c r="A85" s="4">
        <v>39758.638032407405</v>
      </c>
      <c r="B85" s="5">
        <f t="shared" si="5"/>
        <v>39758.638032407405</v>
      </c>
      <c r="C85" s="6" t="s">
        <v>70</v>
      </c>
      <c r="D85" s="6" t="s">
        <v>154</v>
      </c>
      <c r="E85" s="6" t="s">
        <v>12</v>
      </c>
      <c r="F85" s="6">
        <v>0</v>
      </c>
      <c r="G85" s="6">
        <v>0</v>
      </c>
      <c r="H85" s="6" t="s">
        <v>112</v>
      </c>
      <c r="I85" s="6" t="s">
        <v>155</v>
      </c>
      <c r="J85" s="2">
        <v>39758.638032407405</v>
      </c>
      <c r="K85" s="3">
        <f t="shared" si="6"/>
        <v>39758.638032407405</v>
      </c>
      <c r="N85" t="b">
        <f>A85&lt;=('Numbers On Given Date'!$E$2+1)</f>
        <v>1</v>
      </c>
      <c r="O85" t="str">
        <f t="shared" si="7"/>
        <v>PITTSYLVANIA COUNTY</v>
      </c>
      <c r="P85" t="str">
        <f t="shared" si="8"/>
        <v>Write In</v>
      </c>
      <c r="Q85">
        <f t="shared" si="9"/>
        <v>0</v>
      </c>
      <c r="Y85" s="2"/>
    </row>
    <row r="86" spans="1:25" x14ac:dyDescent="0.25">
      <c r="A86" s="4">
        <v>39758.635937500003</v>
      </c>
      <c r="B86" s="5">
        <f t="shared" si="5"/>
        <v>39758.635937500003</v>
      </c>
      <c r="C86" s="6" t="s">
        <v>70</v>
      </c>
      <c r="D86" s="6" t="s">
        <v>156</v>
      </c>
      <c r="E86" s="6" t="s">
        <v>12</v>
      </c>
      <c r="F86" s="6">
        <v>0</v>
      </c>
      <c r="G86" s="6">
        <v>0</v>
      </c>
      <c r="H86" s="6" t="s">
        <v>112</v>
      </c>
      <c r="I86" s="6" t="s">
        <v>149</v>
      </c>
      <c r="J86" s="2">
        <v>39758.635937500003</v>
      </c>
      <c r="K86" s="3">
        <f t="shared" si="6"/>
        <v>39758.635937500003</v>
      </c>
      <c r="N86" t="b">
        <f>A86&lt;=('Numbers On Given Date'!$E$2+1)</f>
        <v>1</v>
      </c>
      <c r="O86" t="str">
        <f t="shared" si="7"/>
        <v>PITTSYLVANIA COUNTY</v>
      </c>
      <c r="P86" t="str">
        <f t="shared" si="8"/>
        <v>Write In</v>
      </c>
      <c r="Q86">
        <f t="shared" si="9"/>
        <v>0</v>
      </c>
      <c r="Y86" s="2"/>
    </row>
    <row r="87" spans="1:25" x14ac:dyDescent="0.25">
      <c r="A87" s="4">
        <v>39758.634560185186</v>
      </c>
      <c r="B87" s="5">
        <f t="shared" si="5"/>
        <v>39758.634560185186</v>
      </c>
      <c r="C87" s="6" t="s">
        <v>70</v>
      </c>
      <c r="D87" s="6" t="s">
        <v>157</v>
      </c>
      <c r="E87" s="6" t="s">
        <v>12</v>
      </c>
      <c r="F87" s="6">
        <v>0</v>
      </c>
      <c r="G87" s="6">
        <v>2</v>
      </c>
      <c r="H87" s="6" t="s">
        <v>112</v>
      </c>
      <c r="I87" s="6" t="s">
        <v>149</v>
      </c>
      <c r="J87" s="2">
        <v>39758.634560185186</v>
      </c>
      <c r="K87" s="3">
        <f t="shared" si="6"/>
        <v>39758.634560185186</v>
      </c>
      <c r="N87" t="b">
        <f>A87&lt;=('Numbers On Given Date'!$E$2+1)</f>
        <v>1</v>
      </c>
      <c r="O87" t="str">
        <f t="shared" si="7"/>
        <v>PITTSYLVANIA COUNTY</v>
      </c>
      <c r="P87" t="str">
        <f t="shared" si="8"/>
        <v>Write In</v>
      </c>
      <c r="Q87">
        <f t="shared" si="9"/>
        <v>2</v>
      </c>
      <c r="Y87" s="2"/>
    </row>
    <row r="88" spans="1:25" x14ac:dyDescent="0.25">
      <c r="A88" s="4">
        <v>39758.629930555559</v>
      </c>
      <c r="B88" s="5">
        <f t="shared" si="5"/>
        <v>39758.629930555559</v>
      </c>
      <c r="C88" s="6" t="s">
        <v>70</v>
      </c>
      <c r="D88" s="6" t="s">
        <v>158</v>
      </c>
      <c r="E88" s="6" t="s">
        <v>12</v>
      </c>
      <c r="F88" s="6">
        <v>0</v>
      </c>
      <c r="G88" s="6">
        <v>0</v>
      </c>
      <c r="H88" s="6" t="s">
        <v>112</v>
      </c>
      <c r="I88" s="6" t="s">
        <v>149</v>
      </c>
      <c r="J88" s="2">
        <v>39758.629930555559</v>
      </c>
      <c r="K88" s="3">
        <f t="shared" si="6"/>
        <v>39758.629930555559</v>
      </c>
      <c r="N88" t="b">
        <f>A88&lt;=('Numbers On Given Date'!$E$2+1)</f>
        <v>1</v>
      </c>
      <c r="O88" t="str">
        <f t="shared" si="7"/>
        <v>PITTSYLVANIA COUNTY</v>
      </c>
      <c r="P88" t="str">
        <f t="shared" si="8"/>
        <v>Write In</v>
      </c>
      <c r="Q88">
        <f t="shared" si="9"/>
        <v>0</v>
      </c>
      <c r="Y88" s="2"/>
    </row>
    <row r="89" spans="1:25" x14ac:dyDescent="0.25">
      <c r="A89" s="4">
        <v>39758.627766203703</v>
      </c>
      <c r="B89" s="5">
        <f t="shared" si="5"/>
        <v>39758.627766203703</v>
      </c>
      <c r="C89" s="6" t="s">
        <v>70</v>
      </c>
      <c r="D89" s="6" t="s">
        <v>159</v>
      </c>
      <c r="E89" s="6" t="s">
        <v>12</v>
      </c>
      <c r="F89" s="6">
        <v>0</v>
      </c>
      <c r="G89" s="6">
        <v>1</v>
      </c>
      <c r="H89" s="6" t="s">
        <v>112</v>
      </c>
      <c r="I89" s="6" t="s">
        <v>149</v>
      </c>
      <c r="J89" s="2">
        <v>39758.627766203703</v>
      </c>
      <c r="K89" s="3">
        <f t="shared" si="6"/>
        <v>39758.627766203703</v>
      </c>
      <c r="N89" t="b">
        <f>A89&lt;=('Numbers On Given Date'!$E$2+1)</f>
        <v>1</v>
      </c>
      <c r="O89" t="str">
        <f t="shared" si="7"/>
        <v>PITTSYLVANIA COUNTY</v>
      </c>
      <c r="P89" t="str">
        <f t="shared" si="8"/>
        <v>Write In</v>
      </c>
      <c r="Q89">
        <f t="shared" si="9"/>
        <v>1</v>
      </c>
      <c r="Y89" s="2"/>
    </row>
    <row r="90" spans="1:25" x14ac:dyDescent="0.25">
      <c r="A90" s="4">
        <v>39758.626145833332</v>
      </c>
      <c r="B90" s="5">
        <f t="shared" si="5"/>
        <v>39758.626145833332</v>
      </c>
      <c r="C90" s="6" t="s">
        <v>70</v>
      </c>
      <c r="D90" s="6" t="s">
        <v>160</v>
      </c>
      <c r="E90" s="6" t="s">
        <v>12</v>
      </c>
      <c r="F90" s="6">
        <v>0</v>
      </c>
      <c r="G90" s="6">
        <v>0</v>
      </c>
      <c r="H90" s="6" t="s">
        <v>112</v>
      </c>
      <c r="I90" s="6" t="s">
        <v>149</v>
      </c>
      <c r="J90" s="2">
        <v>39758.626145833332</v>
      </c>
      <c r="K90" s="3">
        <f t="shared" si="6"/>
        <v>39758.626145833332</v>
      </c>
      <c r="N90" t="b">
        <f>A90&lt;=('Numbers On Given Date'!$E$2+1)</f>
        <v>1</v>
      </c>
      <c r="O90" t="str">
        <f t="shared" si="7"/>
        <v>PITTSYLVANIA COUNTY</v>
      </c>
      <c r="P90" t="str">
        <f t="shared" si="8"/>
        <v>Write In</v>
      </c>
      <c r="Q90">
        <f t="shared" si="9"/>
        <v>0</v>
      </c>
      <c r="Y90" s="2"/>
    </row>
    <row r="91" spans="1:25" x14ac:dyDescent="0.25">
      <c r="A91" s="4">
        <v>39758.62427083333</v>
      </c>
      <c r="B91" s="5">
        <f t="shared" si="5"/>
        <v>39758.62427083333</v>
      </c>
      <c r="C91" s="6" t="s">
        <v>70</v>
      </c>
      <c r="D91" s="6" t="s">
        <v>134</v>
      </c>
      <c r="E91" s="6" t="s">
        <v>12</v>
      </c>
      <c r="F91" s="6">
        <v>0</v>
      </c>
      <c r="G91" s="6">
        <v>1</v>
      </c>
      <c r="H91" s="6" t="s">
        <v>138</v>
      </c>
      <c r="I91" s="6" t="s">
        <v>161</v>
      </c>
      <c r="J91" s="2">
        <v>39758.62427083333</v>
      </c>
      <c r="K91" s="3">
        <f t="shared" si="6"/>
        <v>39758.62427083333</v>
      </c>
      <c r="N91" t="b">
        <f>A91&lt;=('Numbers On Given Date'!$E$2+1)</f>
        <v>1</v>
      </c>
      <c r="O91" t="str">
        <f t="shared" si="7"/>
        <v>PITTSYLVANIA COUNTY</v>
      </c>
      <c r="P91" t="str">
        <f t="shared" si="8"/>
        <v>Write In</v>
      </c>
      <c r="Q91">
        <f t="shared" si="9"/>
        <v>1</v>
      </c>
      <c r="Y91" s="2"/>
    </row>
    <row r="92" spans="1:25" x14ac:dyDescent="0.25">
      <c r="A92" s="4">
        <v>39758.619849537034</v>
      </c>
      <c r="B92" s="5">
        <f t="shared" si="5"/>
        <v>39758.619849537034</v>
      </c>
      <c r="C92" s="6" t="s">
        <v>70</v>
      </c>
      <c r="D92" s="6" t="s">
        <v>162</v>
      </c>
      <c r="E92" s="6" t="s">
        <v>12</v>
      </c>
      <c r="F92" s="6">
        <v>0</v>
      </c>
      <c r="G92" s="6">
        <v>0</v>
      </c>
      <c r="H92" s="6" t="s">
        <v>138</v>
      </c>
      <c r="I92" s="6" t="s">
        <v>163</v>
      </c>
      <c r="J92" s="2">
        <v>39758.619849537034</v>
      </c>
      <c r="K92" s="3">
        <f t="shared" si="6"/>
        <v>39758.619849537034</v>
      </c>
      <c r="N92" t="b">
        <f>A92&lt;=('Numbers On Given Date'!$E$2+1)</f>
        <v>1</v>
      </c>
      <c r="O92" t="str">
        <f t="shared" si="7"/>
        <v>PITTSYLVANIA COUNTY</v>
      </c>
      <c r="P92" t="str">
        <f t="shared" si="8"/>
        <v>Write In</v>
      </c>
      <c r="Q92">
        <f t="shared" si="9"/>
        <v>0</v>
      </c>
      <c r="Y92" s="2"/>
    </row>
    <row r="93" spans="1:25" x14ac:dyDescent="0.25">
      <c r="A93" s="4">
        <v>39758.619849537034</v>
      </c>
      <c r="B93" s="5">
        <f t="shared" si="5"/>
        <v>39758.619849537034</v>
      </c>
      <c r="C93" s="6" t="s">
        <v>70</v>
      </c>
      <c r="D93" s="6" t="s">
        <v>162</v>
      </c>
      <c r="E93" s="6" t="s">
        <v>11</v>
      </c>
      <c r="F93" s="6">
        <v>138</v>
      </c>
      <c r="G93" s="6">
        <v>137</v>
      </c>
      <c r="H93" s="6" t="s">
        <v>138</v>
      </c>
      <c r="I93" s="6" t="s">
        <v>163</v>
      </c>
      <c r="J93" s="2">
        <v>39758.619849537034</v>
      </c>
      <c r="K93" s="3">
        <f t="shared" si="6"/>
        <v>39758.619849537034</v>
      </c>
      <c r="N93" t="b">
        <f>A93&lt;=('Numbers On Given Date'!$E$2+1)</f>
        <v>1</v>
      </c>
      <c r="O93" t="str">
        <f t="shared" si="7"/>
        <v>PITTSYLVANIA COUNTY</v>
      </c>
      <c r="P93" t="str">
        <f t="shared" si="8"/>
        <v>Virgil H. Goode, Jr.</v>
      </c>
      <c r="Q93">
        <f t="shared" si="9"/>
        <v>-1</v>
      </c>
      <c r="Y93" s="2"/>
    </row>
    <row r="94" spans="1:25" x14ac:dyDescent="0.25">
      <c r="A94" s="4">
        <v>39758.6172337963</v>
      </c>
      <c r="B94" s="5">
        <f t="shared" si="5"/>
        <v>39758.6172337963</v>
      </c>
      <c r="C94" s="6" t="s">
        <v>70</v>
      </c>
      <c r="D94" s="6" t="s">
        <v>164</v>
      </c>
      <c r="E94" s="6" t="s">
        <v>12</v>
      </c>
      <c r="F94" s="6">
        <v>0</v>
      </c>
      <c r="G94" s="6">
        <v>0</v>
      </c>
      <c r="H94" s="6" t="s">
        <v>112</v>
      </c>
      <c r="I94" s="6" t="s">
        <v>163</v>
      </c>
      <c r="J94" s="2">
        <v>39758.6172337963</v>
      </c>
      <c r="K94" s="3">
        <f t="shared" si="6"/>
        <v>39758.6172337963</v>
      </c>
      <c r="N94" t="b">
        <f>A94&lt;=('Numbers On Given Date'!$E$2+1)</f>
        <v>1</v>
      </c>
      <c r="O94" t="str">
        <f t="shared" si="7"/>
        <v>PITTSYLVANIA COUNTY</v>
      </c>
      <c r="P94" t="str">
        <f t="shared" si="8"/>
        <v>Write In</v>
      </c>
      <c r="Q94">
        <f t="shared" si="9"/>
        <v>0</v>
      </c>
      <c r="Y94" s="2"/>
    </row>
    <row r="95" spans="1:25" x14ac:dyDescent="0.25">
      <c r="A95" s="4">
        <v>39758.615011574075</v>
      </c>
      <c r="B95" s="5">
        <f t="shared" si="5"/>
        <v>39758.615011574075</v>
      </c>
      <c r="C95" s="6" t="s">
        <v>70</v>
      </c>
      <c r="D95" s="6" t="s">
        <v>165</v>
      </c>
      <c r="E95" s="6" t="s">
        <v>12</v>
      </c>
      <c r="F95" s="6">
        <v>0</v>
      </c>
      <c r="G95" s="6">
        <v>0</v>
      </c>
      <c r="H95" s="6" t="s">
        <v>112</v>
      </c>
      <c r="I95" s="6" t="s">
        <v>149</v>
      </c>
      <c r="J95" s="2">
        <v>39758.615011574075</v>
      </c>
      <c r="K95" s="3">
        <f t="shared" si="6"/>
        <v>39758.615011574075</v>
      </c>
      <c r="N95" t="b">
        <f>A95&lt;=('Numbers On Given Date'!$E$2+1)</f>
        <v>1</v>
      </c>
      <c r="O95" t="str">
        <f t="shared" si="7"/>
        <v>PITTSYLVANIA COUNTY</v>
      </c>
      <c r="P95" t="str">
        <f t="shared" si="8"/>
        <v>Write In</v>
      </c>
      <c r="Q95">
        <f t="shared" si="9"/>
        <v>0</v>
      </c>
      <c r="Y95" s="2"/>
    </row>
    <row r="96" spans="1:25" x14ac:dyDescent="0.25">
      <c r="A96" s="4">
        <v>39758.613333333335</v>
      </c>
      <c r="B96" s="5">
        <f t="shared" si="5"/>
        <v>39758.613333333335</v>
      </c>
      <c r="C96" s="6" t="s">
        <v>70</v>
      </c>
      <c r="D96" s="6" t="s">
        <v>166</v>
      </c>
      <c r="E96" s="6" t="s">
        <v>12</v>
      </c>
      <c r="F96" s="6">
        <v>0</v>
      </c>
      <c r="G96" s="6">
        <v>0</v>
      </c>
      <c r="H96" s="6" t="s">
        <v>138</v>
      </c>
      <c r="I96" s="6" t="s">
        <v>167</v>
      </c>
      <c r="J96" s="2">
        <v>39758.613333333335</v>
      </c>
      <c r="K96" s="3">
        <f t="shared" si="6"/>
        <v>39758.613333333335</v>
      </c>
      <c r="N96" t="b">
        <f>A96&lt;=('Numbers On Given Date'!$E$2+1)</f>
        <v>1</v>
      </c>
      <c r="O96" t="str">
        <f t="shared" si="7"/>
        <v>PITTSYLVANIA COUNTY</v>
      </c>
      <c r="P96" t="str">
        <f t="shared" si="8"/>
        <v>Write In</v>
      </c>
      <c r="Q96">
        <f t="shared" si="9"/>
        <v>0</v>
      </c>
      <c r="Y96" s="2"/>
    </row>
    <row r="97" spans="1:25" x14ac:dyDescent="0.25">
      <c r="A97" s="4">
        <v>39758.607187499998</v>
      </c>
      <c r="B97" s="5">
        <f t="shared" si="5"/>
        <v>39758.607187499998</v>
      </c>
      <c r="C97" s="6" t="s">
        <v>70</v>
      </c>
      <c r="D97" s="6" t="s">
        <v>135</v>
      </c>
      <c r="E97" s="6" t="s">
        <v>12</v>
      </c>
      <c r="F97" s="6">
        <v>0</v>
      </c>
      <c r="G97" s="6">
        <v>0</v>
      </c>
      <c r="H97" s="6" t="s">
        <v>112</v>
      </c>
      <c r="I97" s="6" t="s">
        <v>149</v>
      </c>
      <c r="J97" s="2">
        <v>39758.607187499998</v>
      </c>
      <c r="K97" s="3">
        <f t="shared" si="6"/>
        <v>39758.607187499998</v>
      </c>
      <c r="N97" t="b">
        <f>A97&lt;=('Numbers On Given Date'!$E$2+1)</f>
        <v>1</v>
      </c>
      <c r="O97" t="str">
        <f t="shared" si="7"/>
        <v>PITTSYLVANIA COUNTY</v>
      </c>
      <c r="P97" t="str">
        <f t="shared" si="8"/>
        <v>Write In</v>
      </c>
      <c r="Q97">
        <f t="shared" si="9"/>
        <v>0</v>
      </c>
      <c r="Y97" s="2"/>
    </row>
    <row r="98" spans="1:25" x14ac:dyDescent="0.25">
      <c r="A98" s="4">
        <v>39758.514467592591</v>
      </c>
      <c r="B98" s="5">
        <f t="shared" si="5"/>
        <v>39758.514467592591</v>
      </c>
      <c r="C98" s="6" t="s">
        <v>70</v>
      </c>
      <c r="D98" s="6" t="s">
        <v>168</v>
      </c>
      <c r="E98" s="6" t="s">
        <v>12</v>
      </c>
      <c r="F98" s="6">
        <v>0</v>
      </c>
      <c r="G98" s="6">
        <v>0</v>
      </c>
      <c r="H98" s="6" t="s">
        <v>112</v>
      </c>
      <c r="I98" s="6" t="s">
        <v>169</v>
      </c>
      <c r="J98" s="2">
        <v>39758.514467592591</v>
      </c>
      <c r="K98" s="3">
        <f t="shared" si="6"/>
        <v>39758.514467592591</v>
      </c>
      <c r="N98" t="b">
        <f>A98&lt;=('Numbers On Given Date'!$E$2+1)</f>
        <v>1</v>
      </c>
      <c r="O98" t="str">
        <f t="shared" si="7"/>
        <v>PITTSYLVANIA COUNTY</v>
      </c>
      <c r="P98" t="str">
        <f t="shared" si="8"/>
        <v>Write In</v>
      </c>
      <c r="Q98">
        <f t="shared" si="9"/>
        <v>0</v>
      </c>
      <c r="Y98" s="2"/>
    </row>
    <row r="99" spans="1:25" x14ac:dyDescent="0.25">
      <c r="A99" s="4">
        <v>39758.504872685182</v>
      </c>
      <c r="B99" s="5">
        <f t="shared" si="5"/>
        <v>39758.504872685182</v>
      </c>
      <c r="C99" s="6" t="s">
        <v>70</v>
      </c>
      <c r="D99" s="6" t="s">
        <v>170</v>
      </c>
      <c r="E99" s="6" t="s">
        <v>12</v>
      </c>
      <c r="F99" s="6">
        <v>0</v>
      </c>
      <c r="G99" s="6">
        <v>0</v>
      </c>
      <c r="H99" s="6" t="s">
        <v>112</v>
      </c>
      <c r="I99" s="6" t="s">
        <v>169</v>
      </c>
      <c r="J99" s="2">
        <v>39758.504872685182</v>
      </c>
      <c r="K99" s="3">
        <f t="shared" si="6"/>
        <v>39758.504872685182</v>
      </c>
      <c r="N99" t="b">
        <f>A99&lt;=('Numbers On Given Date'!$E$2+1)</f>
        <v>1</v>
      </c>
      <c r="O99" t="str">
        <f t="shared" si="7"/>
        <v>PITTSYLVANIA COUNTY</v>
      </c>
      <c r="P99" t="str">
        <f t="shared" si="8"/>
        <v>Write In</v>
      </c>
      <c r="Q99">
        <f t="shared" si="9"/>
        <v>0</v>
      </c>
      <c r="Y99" s="2"/>
    </row>
    <row r="100" spans="1:25" x14ac:dyDescent="0.25">
      <c r="A100" s="4">
        <v>39758.467939814815</v>
      </c>
      <c r="B100" s="5">
        <f t="shared" si="5"/>
        <v>39758.467939814815</v>
      </c>
      <c r="C100" s="6" t="s">
        <v>70</v>
      </c>
      <c r="D100" s="6" t="s">
        <v>171</v>
      </c>
      <c r="E100" s="6" t="s">
        <v>12</v>
      </c>
      <c r="F100" s="6">
        <v>0</v>
      </c>
      <c r="G100" s="6">
        <v>0</v>
      </c>
      <c r="H100" s="6" t="s">
        <v>112</v>
      </c>
      <c r="I100" s="6" t="s">
        <v>172</v>
      </c>
      <c r="J100" s="2">
        <v>39758.467939814815</v>
      </c>
      <c r="K100" s="3">
        <f t="shared" si="6"/>
        <v>39758.467939814815</v>
      </c>
      <c r="N100" t="b">
        <f>A100&lt;=('Numbers On Given Date'!$E$2+1)</f>
        <v>1</v>
      </c>
      <c r="O100" t="str">
        <f t="shared" si="7"/>
        <v>PITTSYLVANIA COUNTY</v>
      </c>
      <c r="P100" t="str">
        <f t="shared" si="8"/>
        <v>Write In</v>
      </c>
      <c r="Q100">
        <f t="shared" si="9"/>
        <v>0</v>
      </c>
      <c r="Y100" s="2"/>
    </row>
    <row r="101" spans="1:25" x14ac:dyDescent="0.25">
      <c r="A101" s="4">
        <v>39758.465844907405</v>
      </c>
      <c r="B101" s="5">
        <f t="shared" si="5"/>
        <v>39758.465844907405</v>
      </c>
      <c r="C101" s="6" t="s">
        <v>70</v>
      </c>
      <c r="D101" s="6" t="s">
        <v>173</v>
      </c>
      <c r="E101" s="6" t="s">
        <v>12</v>
      </c>
      <c r="F101" s="6">
        <v>0</v>
      </c>
      <c r="G101" s="6">
        <v>0</v>
      </c>
      <c r="H101" s="6" t="s">
        <v>112</v>
      </c>
      <c r="I101" s="6" t="s">
        <v>174</v>
      </c>
      <c r="J101" s="2">
        <v>39758.465844907405</v>
      </c>
      <c r="K101" s="3">
        <f t="shared" si="6"/>
        <v>39758.465844907405</v>
      </c>
      <c r="N101" t="b">
        <f>A101&lt;=('Numbers On Given Date'!$E$2+1)</f>
        <v>1</v>
      </c>
      <c r="O101" t="str">
        <f t="shared" si="7"/>
        <v>PITTSYLVANIA COUNTY</v>
      </c>
      <c r="P101" t="str">
        <f t="shared" si="8"/>
        <v>Write In</v>
      </c>
      <c r="Q101">
        <f t="shared" si="9"/>
        <v>0</v>
      </c>
      <c r="Y101" s="2"/>
    </row>
    <row r="102" spans="1:25" x14ac:dyDescent="0.25">
      <c r="A102" s="4">
        <v>39758.457731481481</v>
      </c>
      <c r="B102" s="5">
        <f t="shared" si="5"/>
        <v>39758.457731481481</v>
      </c>
      <c r="C102" s="6" t="s">
        <v>70</v>
      </c>
      <c r="D102" s="6" t="s">
        <v>175</v>
      </c>
      <c r="E102" s="6" t="s">
        <v>12</v>
      </c>
      <c r="F102" s="6">
        <v>0</v>
      </c>
      <c r="G102" s="6">
        <v>0</v>
      </c>
      <c r="H102" s="6" t="s">
        <v>112</v>
      </c>
      <c r="I102" s="6">
        <v>0</v>
      </c>
      <c r="J102" s="2">
        <v>39758.457731481481</v>
      </c>
      <c r="K102" s="3">
        <f t="shared" si="6"/>
        <v>39758.457731481481</v>
      </c>
      <c r="N102" t="b">
        <f>A102&lt;=('Numbers On Given Date'!$E$2+1)</f>
        <v>1</v>
      </c>
      <c r="O102" t="str">
        <f t="shared" si="7"/>
        <v>PITTSYLVANIA COUNTY</v>
      </c>
      <c r="P102" t="str">
        <f t="shared" si="8"/>
        <v>Write In</v>
      </c>
      <c r="Q102">
        <f t="shared" si="9"/>
        <v>0</v>
      </c>
      <c r="Y102" s="2"/>
    </row>
    <row r="103" spans="1:25" x14ac:dyDescent="0.25">
      <c r="A103" s="4">
        <v>39758.457731481481</v>
      </c>
      <c r="B103" s="5">
        <f t="shared" si="5"/>
        <v>39758.457731481481</v>
      </c>
      <c r="C103" s="6" t="s">
        <v>70</v>
      </c>
      <c r="D103" s="6" t="s">
        <v>175</v>
      </c>
      <c r="E103" s="6" t="s">
        <v>11</v>
      </c>
      <c r="F103" s="6">
        <v>1657</v>
      </c>
      <c r="G103" s="6">
        <v>1637</v>
      </c>
      <c r="H103" s="6" t="s">
        <v>112</v>
      </c>
      <c r="I103" s="6">
        <v>0</v>
      </c>
      <c r="J103" s="2">
        <v>39758.457731481481</v>
      </c>
      <c r="K103" s="3">
        <f t="shared" si="6"/>
        <v>39758.457731481481</v>
      </c>
      <c r="N103" t="b">
        <f>A103&lt;=('Numbers On Given Date'!$E$2+1)</f>
        <v>1</v>
      </c>
      <c r="O103" t="str">
        <f t="shared" si="7"/>
        <v>PITTSYLVANIA COUNTY</v>
      </c>
      <c r="P103" t="str">
        <f t="shared" si="8"/>
        <v>Virgil H. Goode, Jr.</v>
      </c>
      <c r="Q103">
        <f t="shared" si="9"/>
        <v>-20</v>
      </c>
      <c r="Y103" s="2"/>
    </row>
    <row r="104" spans="1:25" x14ac:dyDescent="0.25">
      <c r="A104" s="4">
        <v>39758.446412037039</v>
      </c>
      <c r="B104" s="5">
        <f t="shared" si="5"/>
        <v>39758.446412037039</v>
      </c>
      <c r="C104" s="6" t="s">
        <v>70</v>
      </c>
      <c r="D104" s="6" t="s">
        <v>107</v>
      </c>
      <c r="E104" s="6" t="s">
        <v>12</v>
      </c>
      <c r="F104" s="6">
        <v>0</v>
      </c>
      <c r="G104" s="6">
        <v>0</v>
      </c>
      <c r="H104" s="6" t="s">
        <v>112</v>
      </c>
      <c r="I104" s="6">
        <v>0</v>
      </c>
      <c r="J104" s="2">
        <v>39758.446412037039</v>
      </c>
      <c r="K104" s="3">
        <f t="shared" si="6"/>
        <v>39758.446412037039</v>
      </c>
      <c r="N104" t="b">
        <f>A104&lt;=('Numbers On Given Date'!$E$2+1)</f>
        <v>1</v>
      </c>
      <c r="O104" t="str">
        <f t="shared" si="7"/>
        <v>PITTSYLVANIA COUNTY</v>
      </c>
      <c r="P104" t="str">
        <f t="shared" si="8"/>
        <v>Write In</v>
      </c>
      <c r="Q104">
        <f t="shared" si="9"/>
        <v>0</v>
      </c>
      <c r="Y104" s="2"/>
    </row>
    <row r="105" spans="1:25" x14ac:dyDescent="0.25">
      <c r="A105" s="4">
        <v>39800.49009259259</v>
      </c>
      <c r="B105" s="5">
        <f t="shared" si="5"/>
        <v>39800.49009259259</v>
      </c>
      <c r="C105" s="6" t="s">
        <v>67</v>
      </c>
      <c r="D105" s="6" t="s">
        <v>176</v>
      </c>
      <c r="E105" s="6" t="s">
        <v>8</v>
      </c>
      <c r="F105" s="6">
        <v>724</v>
      </c>
      <c r="G105" s="6">
        <v>726</v>
      </c>
      <c r="H105" s="6" t="s">
        <v>101</v>
      </c>
      <c r="I105" s="6" t="s">
        <v>102</v>
      </c>
      <c r="J105" s="2">
        <v>39800.49009259259</v>
      </c>
      <c r="K105" s="3">
        <f t="shared" si="6"/>
        <v>39800.49009259259</v>
      </c>
      <c r="N105" t="b">
        <f>A105&lt;=('Numbers On Given Date'!$E$2+1)</f>
        <v>0</v>
      </c>
      <c r="O105" t="str">
        <f t="shared" si="7"/>
        <v>NELSON COUNTY</v>
      </c>
      <c r="P105" t="str">
        <f t="shared" si="8"/>
        <v>Tom S. P. Perriello</v>
      </c>
      <c r="Q105">
        <f t="shared" si="9"/>
        <v>2</v>
      </c>
      <c r="Y105" s="2"/>
    </row>
    <row r="106" spans="1:25" x14ac:dyDescent="0.25">
      <c r="A106" s="4">
        <v>39800.489976851852</v>
      </c>
      <c r="B106" s="5">
        <f t="shared" si="5"/>
        <v>39800.489976851852</v>
      </c>
      <c r="C106" s="6" t="s">
        <v>67</v>
      </c>
      <c r="D106" s="6" t="s">
        <v>177</v>
      </c>
      <c r="E106" s="6" t="s">
        <v>8</v>
      </c>
      <c r="F106" s="6">
        <v>47</v>
      </c>
      <c r="G106" s="6">
        <v>48</v>
      </c>
      <c r="H106" s="6" t="s">
        <v>101</v>
      </c>
      <c r="I106" s="6" t="s">
        <v>102</v>
      </c>
      <c r="J106" s="2">
        <v>39800.489976851852</v>
      </c>
      <c r="K106" s="3">
        <f t="shared" si="6"/>
        <v>39800.489976851852</v>
      </c>
      <c r="N106" t="b">
        <f>A106&lt;=('Numbers On Given Date'!$E$2+1)</f>
        <v>0</v>
      </c>
      <c r="O106" t="str">
        <f t="shared" si="7"/>
        <v>NELSON COUNTY</v>
      </c>
      <c r="P106" t="str">
        <f t="shared" si="8"/>
        <v>Tom S. P. Perriello</v>
      </c>
      <c r="Q106">
        <f t="shared" si="9"/>
        <v>1</v>
      </c>
      <c r="Y106" s="2"/>
    </row>
    <row r="107" spans="1:25" x14ac:dyDescent="0.25">
      <c r="A107" s="4">
        <v>39800.489965277775</v>
      </c>
      <c r="B107" s="5">
        <f t="shared" si="5"/>
        <v>39800.489965277775</v>
      </c>
      <c r="C107" s="6" t="s">
        <v>67</v>
      </c>
      <c r="D107" s="6" t="s">
        <v>178</v>
      </c>
      <c r="E107" s="6" t="s">
        <v>11</v>
      </c>
      <c r="F107" s="6">
        <v>617</v>
      </c>
      <c r="G107" s="6">
        <v>622</v>
      </c>
      <c r="H107" s="6" t="s">
        <v>101</v>
      </c>
      <c r="I107" s="6" t="s">
        <v>102</v>
      </c>
      <c r="J107" s="2">
        <v>39800.489965277775</v>
      </c>
      <c r="K107" s="3">
        <f t="shared" si="6"/>
        <v>39800.489965277775</v>
      </c>
      <c r="N107" t="b">
        <f>A107&lt;=('Numbers On Given Date'!$E$2+1)</f>
        <v>0</v>
      </c>
      <c r="O107" t="str">
        <f t="shared" si="7"/>
        <v>NELSON COUNTY</v>
      </c>
      <c r="P107" t="str">
        <f t="shared" si="8"/>
        <v>Virgil H. Goode, Jr.</v>
      </c>
      <c r="Q107">
        <f t="shared" si="9"/>
        <v>5</v>
      </c>
      <c r="Y107" s="2"/>
    </row>
    <row r="108" spans="1:25" x14ac:dyDescent="0.25">
      <c r="A108" s="4">
        <v>39800.489965277775</v>
      </c>
      <c r="B108" s="5">
        <f t="shared" si="5"/>
        <v>39800.489965277775</v>
      </c>
      <c r="C108" s="6" t="s">
        <v>67</v>
      </c>
      <c r="D108" s="6" t="s">
        <v>178</v>
      </c>
      <c r="E108" s="6" t="s">
        <v>8</v>
      </c>
      <c r="F108" s="6">
        <v>518</v>
      </c>
      <c r="G108" s="6">
        <v>527</v>
      </c>
      <c r="H108" s="6" t="s">
        <v>101</v>
      </c>
      <c r="I108" s="6" t="s">
        <v>102</v>
      </c>
      <c r="J108" s="2">
        <v>39800.489965277775</v>
      </c>
      <c r="K108" s="3">
        <f t="shared" si="6"/>
        <v>39800.489965277775</v>
      </c>
      <c r="N108" t="b">
        <f>A108&lt;=('Numbers On Given Date'!$E$2+1)</f>
        <v>0</v>
      </c>
      <c r="O108" t="str">
        <f t="shared" si="7"/>
        <v>NELSON COUNTY</v>
      </c>
      <c r="P108" t="str">
        <f t="shared" si="8"/>
        <v>Tom S. P. Perriello</v>
      </c>
      <c r="Q108">
        <f t="shared" si="9"/>
        <v>9</v>
      </c>
      <c r="Y108" s="2"/>
    </row>
    <row r="109" spans="1:25" x14ac:dyDescent="0.25">
      <c r="A109" s="4">
        <v>39800.489965277775</v>
      </c>
      <c r="B109" s="5">
        <f t="shared" si="5"/>
        <v>39800.489965277775</v>
      </c>
      <c r="C109" s="6" t="s">
        <v>67</v>
      </c>
      <c r="D109" s="6" t="s">
        <v>179</v>
      </c>
      <c r="E109" s="6" t="s">
        <v>11</v>
      </c>
      <c r="F109" s="6">
        <v>498</v>
      </c>
      <c r="G109" s="6">
        <v>499</v>
      </c>
      <c r="H109" s="6" t="s">
        <v>101</v>
      </c>
      <c r="I109" s="6" t="s">
        <v>102</v>
      </c>
      <c r="J109" s="2">
        <v>39800.489965277775</v>
      </c>
      <c r="K109" s="3">
        <f t="shared" si="6"/>
        <v>39800.489965277775</v>
      </c>
      <c r="N109" t="b">
        <f>A109&lt;=('Numbers On Given Date'!$E$2+1)</f>
        <v>0</v>
      </c>
      <c r="O109" t="str">
        <f t="shared" si="7"/>
        <v>NELSON COUNTY</v>
      </c>
      <c r="P109" t="str">
        <f t="shared" si="8"/>
        <v>Virgil H. Goode, Jr.</v>
      </c>
      <c r="Q109">
        <f t="shared" si="9"/>
        <v>1</v>
      </c>
      <c r="Y109" s="2"/>
    </row>
    <row r="110" spans="1:25" x14ac:dyDescent="0.25">
      <c r="A110" s="4">
        <v>39800.489965277775</v>
      </c>
      <c r="B110" s="5">
        <f t="shared" si="5"/>
        <v>39800.489965277775</v>
      </c>
      <c r="C110" s="6" t="s">
        <v>67</v>
      </c>
      <c r="D110" s="6" t="s">
        <v>179</v>
      </c>
      <c r="E110" s="6" t="s">
        <v>8</v>
      </c>
      <c r="F110" s="6">
        <v>717</v>
      </c>
      <c r="G110" s="6">
        <v>723</v>
      </c>
      <c r="H110" s="6" t="s">
        <v>101</v>
      </c>
      <c r="I110" s="6" t="s">
        <v>102</v>
      </c>
      <c r="J110" s="2">
        <v>39800.489965277775</v>
      </c>
      <c r="K110" s="3">
        <f t="shared" si="6"/>
        <v>39800.489965277775</v>
      </c>
      <c r="N110" t="b">
        <f>A110&lt;=('Numbers On Given Date'!$E$2+1)</f>
        <v>0</v>
      </c>
      <c r="O110" t="str">
        <f t="shared" si="7"/>
        <v>NELSON COUNTY</v>
      </c>
      <c r="P110" t="str">
        <f t="shared" si="8"/>
        <v>Tom S. P. Perriello</v>
      </c>
      <c r="Q110">
        <f t="shared" si="9"/>
        <v>6</v>
      </c>
      <c r="Y110" s="2"/>
    </row>
    <row r="111" spans="1:25" x14ac:dyDescent="0.25">
      <c r="A111" s="4">
        <v>39800.489965277775</v>
      </c>
      <c r="B111" s="5">
        <f t="shared" si="5"/>
        <v>39800.489965277775</v>
      </c>
      <c r="C111" s="6" t="s">
        <v>67</v>
      </c>
      <c r="D111" s="6" t="s">
        <v>180</v>
      </c>
      <c r="E111" s="6" t="s">
        <v>8</v>
      </c>
      <c r="F111" s="6">
        <v>343</v>
      </c>
      <c r="G111" s="6">
        <v>347</v>
      </c>
      <c r="H111" s="6" t="s">
        <v>101</v>
      </c>
      <c r="I111" s="6" t="s">
        <v>102</v>
      </c>
      <c r="J111" s="2">
        <v>39800.489965277775</v>
      </c>
      <c r="K111" s="3">
        <f t="shared" si="6"/>
        <v>39800.489965277775</v>
      </c>
      <c r="N111" t="b">
        <f>A111&lt;=('Numbers On Given Date'!$E$2+1)</f>
        <v>0</v>
      </c>
      <c r="O111" t="str">
        <f t="shared" si="7"/>
        <v>NELSON COUNTY</v>
      </c>
      <c r="P111" t="str">
        <f t="shared" si="8"/>
        <v>Tom S. P. Perriello</v>
      </c>
      <c r="Q111">
        <f t="shared" si="9"/>
        <v>4</v>
      </c>
      <c r="Y111" s="2"/>
    </row>
    <row r="112" spans="1:25" x14ac:dyDescent="0.25">
      <c r="A112" s="4">
        <v>39800.489965277775</v>
      </c>
      <c r="B112" s="5">
        <f t="shared" si="5"/>
        <v>39800.489965277775</v>
      </c>
      <c r="C112" s="6" t="s">
        <v>67</v>
      </c>
      <c r="D112" s="6" t="s">
        <v>181</v>
      </c>
      <c r="E112" s="6" t="s">
        <v>11</v>
      </c>
      <c r="F112" s="6">
        <v>626</v>
      </c>
      <c r="G112" s="6">
        <v>627</v>
      </c>
      <c r="H112" s="6" t="s">
        <v>101</v>
      </c>
      <c r="I112" s="6" t="s">
        <v>102</v>
      </c>
      <c r="J112" s="2">
        <v>39800.489965277775</v>
      </c>
      <c r="K112" s="3">
        <f t="shared" si="6"/>
        <v>39800.489965277775</v>
      </c>
      <c r="N112" t="b">
        <f>A112&lt;=('Numbers On Given Date'!$E$2+1)</f>
        <v>0</v>
      </c>
      <c r="O112" t="str">
        <f t="shared" si="7"/>
        <v>NELSON COUNTY</v>
      </c>
      <c r="P112" t="str">
        <f t="shared" si="8"/>
        <v>Virgil H. Goode, Jr.</v>
      </c>
      <c r="Q112">
        <f t="shared" si="9"/>
        <v>1</v>
      </c>
      <c r="Y112" s="2"/>
    </row>
    <row r="113" spans="1:25" x14ac:dyDescent="0.25">
      <c r="A113" s="4">
        <v>39800.489965277775</v>
      </c>
      <c r="B113" s="5">
        <f t="shared" si="5"/>
        <v>39800.489965277775</v>
      </c>
      <c r="C113" s="6" t="s">
        <v>67</v>
      </c>
      <c r="D113" s="6" t="s">
        <v>107</v>
      </c>
      <c r="E113" s="6" t="s">
        <v>11</v>
      </c>
      <c r="F113" s="6">
        <v>287</v>
      </c>
      <c r="G113" s="6">
        <v>288</v>
      </c>
      <c r="H113" s="6" t="s">
        <v>101</v>
      </c>
      <c r="I113" s="6" t="s">
        <v>102</v>
      </c>
      <c r="J113" s="2">
        <v>39800.489965277775</v>
      </c>
      <c r="K113" s="3">
        <f t="shared" si="6"/>
        <v>39800.489965277775</v>
      </c>
      <c r="N113" t="b">
        <f>A113&lt;=('Numbers On Given Date'!$E$2+1)</f>
        <v>0</v>
      </c>
      <c r="O113" t="str">
        <f t="shared" si="7"/>
        <v>NELSON COUNTY</v>
      </c>
      <c r="P113" t="str">
        <f t="shared" si="8"/>
        <v>Virgil H. Goode, Jr.</v>
      </c>
      <c r="Q113">
        <f t="shared" si="9"/>
        <v>1</v>
      </c>
      <c r="Y113" s="2"/>
    </row>
    <row r="114" spans="1:25" x14ac:dyDescent="0.25">
      <c r="A114" s="4">
        <v>39759.498773148145</v>
      </c>
      <c r="B114" s="5">
        <f t="shared" si="5"/>
        <v>39759.498773148145</v>
      </c>
      <c r="C114" s="6" t="s">
        <v>67</v>
      </c>
      <c r="D114" s="6" t="s">
        <v>177</v>
      </c>
      <c r="E114" s="6" t="s">
        <v>8</v>
      </c>
      <c r="F114" s="6">
        <v>48</v>
      </c>
      <c r="G114" s="6">
        <v>47</v>
      </c>
      <c r="H114" s="6" t="s">
        <v>138</v>
      </c>
      <c r="I114" s="6" t="s">
        <v>182</v>
      </c>
      <c r="J114" s="2">
        <v>39759.498773148145</v>
      </c>
      <c r="K114" s="3">
        <f t="shared" si="6"/>
        <v>39759.498773148145</v>
      </c>
      <c r="N114" t="b">
        <f>A114&lt;=('Numbers On Given Date'!$E$2+1)</f>
        <v>1</v>
      </c>
      <c r="O114" t="str">
        <f t="shared" si="7"/>
        <v>NELSON COUNTY</v>
      </c>
      <c r="P114" t="str">
        <f t="shared" si="8"/>
        <v>Tom S. P. Perriello</v>
      </c>
      <c r="Q114">
        <f t="shared" si="9"/>
        <v>-1</v>
      </c>
      <c r="Y114" s="2"/>
    </row>
    <row r="115" spans="1:25" x14ac:dyDescent="0.25">
      <c r="A115" s="4">
        <v>39758.510208333333</v>
      </c>
      <c r="B115" s="5">
        <f t="shared" si="5"/>
        <v>39758.510208333333</v>
      </c>
      <c r="C115" s="6" t="s">
        <v>67</v>
      </c>
      <c r="D115" s="6" t="s">
        <v>111</v>
      </c>
      <c r="E115" s="6" t="s">
        <v>12</v>
      </c>
      <c r="F115" s="6">
        <v>0</v>
      </c>
      <c r="G115" s="6">
        <v>0</v>
      </c>
      <c r="H115" s="6" t="s">
        <v>101</v>
      </c>
      <c r="I115" s="6" t="s">
        <v>183</v>
      </c>
      <c r="J115" s="2">
        <v>39758.510208333333</v>
      </c>
      <c r="K115" s="3">
        <f t="shared" si="6"/>
        <v>39758.510208333333</v>
      </c>
      <c r="N115" t="b">
        <f>A115&lt;=('Numbers On Given Date'!$E$2+1)</f>
        <v>1</v>
      </c>
      <c r="O115" t="str">
        <f t="shared" si="7"/>
        <v>NELSON COUNTY</v>
      </c>
      <c r="P115" t="str">
        <f t="shared" si="8"/>
        <v>Write In</v>
      </c>
      <c r="Q115">
        <f t="shared" si="9"/>
        <v>0</v>
      </c>
      <c r="Y115" s="2"/>
    </row>
    <row r="116" spans="1:25" x14ac:dyDescent="0.25">
      <c r="A116" s="4">
        <v>39758.510208333333</v>
      </c>
      <c r="B116" s="5">
        <f t="shared" si="5"/>
        <v>39758.510208333333</v>
      </c>
      <c r="C116" s="6" t="s">
        <v>67</v>
      </c>
      <c r="D116" s="6" t="s">
        <v>111</v>
      </c>
      <c r="E116" s="6" t="s">
        <v>11</v>
      </c>
      <c r="F116" s="6">
        <v>0</v>
      </c>
      <c r="G116" s="6">
        <v>0</v>
      </c>
      <c r="H116" s="6" t="s">
        <v>101</v>
      </c>
      <c r="I116" s="6" t="s">
        <v>183</v>
      </c>
      <c r="J116" s="2">
        <v>39758.510208333333</v>
      </c>
      <c r="K116" s="3">
        <f t="shared" si="6"/>
        <v>39758.510208333333</v>
      </c>
      <c r="N116" t="b">
        <f>A116&lt;=('Numbers On Given Date'!$E$2+1)</f>
        <v>1</v>
      </c>
      <c r="O116" t="str">
        <f t="shared" si="7"/>
        <v>NELSON COUNTY</v>
      </c>
      <c r="P116" t="str">
        <f t="shared" si="8"/>
        <v>Virgil H. Goode, Jr.</v>
      </c>
      <c r="Q116">
        <f t="shared" si="9"/>
        <v>0</v>
      </c>
      <c r="Y116" s="2"/>
    </row>
    <row r="117" spans="1:25" x14ac:dyDescent="0.25">
      <c r="A117" s="4">
        <v>39758.510208333333</v>
      </c>
      <c r="B117" s="5">
        <f t="shared" si="5"/>
        <v>39758.510208333333</v>
      </c>
      <c r="C117" s="6" t="s">
        <v>67</v>
      </c>
      <c r="D117" s="6" t="s">
        <v>111</v>
      </c>
      <c r="E117" s="6" t="s">
        <v>8</v>
      </c>
      <c r="F117" s="6">
        <v>0</v>
      </c>
      <c r="G117" s="6">
        <v>1</v>
      </c>
      <c r="H117" s="6" t="s">
        <v>101</v>
      </c>
      <c r="I117" s="6" t="s">
        <v>183</v>
      </c>
      <c r="J117" s="2">
        <v>39758.510208333333</v>
      </c>
      <c r="K117" s="3">
        <f t="shared" si="6"/>
        <v>39758.510208333333</v>
      </c>
      <c r="N117" t="b">
        <f>A117&lt;=('Numbers On Given Date'!$E$2+1)</f>
        <v>1</v>
      </c>
      <c r="O117" t="str">
        <f t="shared" si="7"/>
        <v>NELSON COUNTY</v>
      </c>
      <c r="P117" t="str">
        <f t="shared" si="8"/>
        <v>Tom S. P. Perriello</v>
      </c>
      <c r="Q117">
        <f t="shared" si="9"/>
        <v>1</v>
      </c>
      <c r="Y117" s="2"/>
    </row>
    <row r="118" spans="1:25" x14ac:dyDescent="0.25">
      <c r="A118" s="4">
        <v>39757.651261574072</v>
      </c>
      <c r="B118" s="5">
        <f t="shared" si="5"/>
        <v>39757.651261574072</v>
      </c>
      <c r="C118" s="6" t="s">
        <v>67</v>
      </c>
      <c r="D118" s="6" t="s">
        <v>177</v>
      </c>
      <c r="E118" s="6" t="s">
        <v>8</v>
      </c>
      <c r="F118" s="6">
        <v>47</v>
      </c>
      <c r="G118" s="6">
        <v>48</v>
      </c>
      <c r="H118" s="6" t="s">
        <v>101</v>
      </c>
      <c r="I118" s="6" t="s">
        <v>184</v>
      </c>
      <c r="J118" s="2">
        <v>39757.651261574072</v>
      </c>
      <c r="K118" s="3">
        <f t="shared" si="6"/>
        <v>39757.651261574072</v>
      </c>
      <c r="N118" t="b">
        <f>A118&lt;=('Numbers On Given Date'!$E$2+1)</f>
        <v>1</v>
      </c>
      <c r="O118" t="str">
        <f t="shared" si="7"/>
        <v>NELSON COUNTY</v>
      </c>
      <c r="P118" t="str">
        <f t="shared" si="8"/>
        <v>Tom S. P. Perriello</v>
      </c>
      <c r="Q118">
        <f t="shared" si="9"/>
        <v>1</v>
      </c>
      <c r="Y118" s="2"/>
    </row>
    <row r="119" spans="1:25" x14ac:dyDescent="0.25">
      <c r="A119" s="4">
        <v>39757.597662037035</v>
      </c>
      <c r="B119" s="5">
        <f t="shared" si="5"/>
        <v>39757.597662037035</v>
      </c>
      <c r="C119" s="6" t="s">
        <v>67</v>
      </c>
      <c r="D119" s="6" t="s">
        <v>176</v>
      </c>
      <c r="E119" s="6" t="s">
        <v>12</v>
      </c>
      <c r="F119" s="6">
        <v>0</v>
      </c>
      <c r="G119" s="6">
        <v>0</v>
      </c>
      <c r="H119" s="6" t="s">
        <v>138</v>
      </c>
      <c r="I119" s="6">
        <v>0</v>
      </c>
      <c r="J119" s="2">
        <v>39757.597662037035</v>
      </c>
      <c r="K119" s="3">
        <f t="shared" si="6"/>
        <v>39757.597662037035</v>
      </c>
      <c r="N119" t="b">
        <f>A119&lt;=('Numbers On Given Date'!$E$2+1)</f>
        <v>1</v>
      </c>
      <c r="O119" t="str">
        <f t="shared" si="7"/>
        <v>NELSON COUNTY</v>
      </c>
      <c r="P119" t="str">
        <f t="shared" si="8"/>
        <v>Write In</v>
      </c>
      <c r="Q119">
        <f t="shared" si="9"/>
        <v>0</v>
      </c>
      <c r="Y119" s="2"/>
    </row>
    <row r="120" spans="1:25" x14ac:dyDescent="0.25">
      <c r="A120" s="4">
        <v>39757.597430555557</v>
      </c>
      <c r="B120" s="5">
        <f t="shared" si="5"/>
        <v>39757.597430555557</v>
      </c>
      <c r="C120" s="6" t="s">
        <v>67</v>
      </c>
      <c r="D120" s="6" t="s">
        <v>185</v>
      </c>
      <c r="E120" s="6" t="s">
        <v>12</v>
      </c>
      <c r="F120" s="6">
        <v>0</v>
      </c>
      <c r="G120" s="6">
        <v>0</v>
      </c>
      <c r="H120" s="6" t="s">
        <v>138</v>
      </c>
      <c r="I120" s="6">
        <v>0</v>
      </c>
      <c r="J120" s="2">
        <v>39757.597430555557</v>
      </c>
      <c r="K120" s="3">
        <f t="shared" si="6"/>
        <v>39757.597430555557</v>
      </c>
      <c r="N120" t="b">
        <f>A120&lt;=('Numbers On Given Date'!$E$2+1)</f>
        <v>1</v>
      </c>
      <c r="O120" t="str">
        <f t="shared" si="7"/>
        <v>NELSON COUNTY</v>
      </c>
      <c r="P120" t="str">
        <f t="shared" si="8"/>
        <v>Write In</v>
      </c>
      <c r="Q120">
        <f t="shared" si="9"/>
        <v>0</v>
      </c>
      <c r="Y120" s="2"/>
    </row>
    <row r="121" spans="1:25" x14ac:dyDescent="0.25">
      <c r="A121" s="4">
        <v>39757.597430555557</v>
      </c>
      <c r="B121" s="5">
        <f t="shared" si="5"/>
        <v>39757.597430555557</v>
      </c>
      <c r="C121" s="6" t="s">
        <v>67</v>
      </c>
      <c r="D121" s="6" t="s">
        <v>186</v>
      </c>
      <c r="E121" s="6" t="s">
        <v>12</v>
      </c>
      <c r="F121" s="6">
        <v>0</v>
      </c>
      <c r="G121" s="6">
        <v>0</v>
      </c>
      <c r="H121" s="6" t="s">
        <v>138</v>
      </c>
      <c r="I121" s="6">
        <v>0</v>
      </c>
      <c r="J121" s="2">
        <v>39757.597430555557</v>
      </c>
      <c r="K121" s="3">
        <f t="shared" si="6"/>
        <v>39757.597430555557</v>
      </c>
      <c r="N121" t="b">
        <f>A121&lt;=('Numbers On Given Date'!$E$2+1)</f>
        <v>1</v>
      </c>
      <c r="O121" t="str">
        <f t="shared" si="7"/>
        <v>NELSON COUNTY</v>
      </c>
      <c r="P121" t="str">
        <f t="shared" si="8"/>
        <v>Write In</v>
      </c>
      <c r="Q121">
        <f t="shared" si="9"/>
        <v>0</v>
      </c>
      <c r="Y121" s="2"/>
    </row>
    <row r="122" spans="1:25" x14ac:dyDescent="0.25">
      <c r="A122" s="4">
        <v>39757.597430555557</v>
      </c>
      <c r="B122" s="5">
        <f t="shared" si="5"/>
        <v>39757.597430555557</v>
      </c>
      <c r="C122" s="6" t="s">
        <v>67</v>
      </c>
      <c r="D122" s="6" t="s">
        <v>178</v>
      </c>
      <c r="E122" s="6" t="s">
        <v>12</v>
      </c>
      <c r="F122" s="6">
        <v>0</v>
      </c>
      <c r="G122" s="6">
        <v>0</v>
      </c>
      <c r="H122" s="6" t="s">
        <v>138</v>
      </c>
      <c r="I122" s="6">
        <v>0</v>
      </c>
      <c r="J122" s="2">
        <v>39757.597430555557</v>
      </c>
      <c r="K122" s="3">
        <f t="shared" si="6"/>
        <v>39757.597430555557</v>
      </c>
      <c r="N122" t="b">
        <f>A122&lt;=('Numbers On Given Date'!$E$2+1)</f>
        <v>1</v>
      </c>
      <c r="O122" t="str">
        <f t="shared" si="7"/>
        <v>NELSON COUNTY</v>
      </c>
      <c r="P122" t="str">
        <f t="shared" si="8"/>
        <v>Write In</v>
      </c>
      <c r="Q122">
        <f t="shared" si="9"/>
        <v>0</v>
      </c>
      <c r="Y122" s="2"/>
    </row>
    <row r="123" spans="1:25" x14ac:dyDescent="0.25">
      <c r="A123" s="4">
        <v>39757.597430555557</v>
      </c>
      <c r="B123" s="5">
        <f t="shared" si="5"/>
        <v>39757.597430555557</v>
      </c>
      <c r="C123" s="6" t="s">
        <v>67</v>
      </c>
      <c r="D123" s="6" t="s">
        <v>177</v>
      </c>
      <c r="E123" s="6" t="s">
        <v>12</v>
      </c>
      <c r="F123" s="6">
        <v>0</v>
      </c>
      <c r="G123" s="6">
        <v>0</v>
      </c>
      <c r="H123" s="6" t="s">
        <v>138</v>
      </c>
      <c r="I123" s="6">
        <v>0</v>
      </c>
      <c r="J123" s="2">
        <v>39757.597430555557</v>
      </c>
      <c r="K123" s="3">
        <f t="shared" si="6"/>
        <v>39757.597430555557</v>
      </c>
      <c r="N123" t="b">
        <f>A123&lt;=('Numbers On Given Date'!$E$2+1)</f>
        <v>1</v>
      </c>
      <c r="O123" t="str">
        <f t="shared" si="7"/>
        <v>NELSON COUNTY</v>
      </c>
      <c r="P123" t="str">
        <f t="shared" si="8"/>
        <v>Write In</v>
      </c>
      <c r="Q123">
        <f t="shared" si="9"/>
        <v>0</v>
      </c>
      <c r="Y123" s="2"/>
    </row>
    <row r="124" spans="1:25" x14ac:dyDescent="0.25">
      <c r="A124" s="4">
        <v>39757.597430555557</v>
      </c>
      <c r="B124" s="5">
        <f t="shared" si="5"/>
        <v>39757.597430555557</v>
      </c>
      <c r="C124" s="6" t="s">
        <v>67</v>
      </c>
      <c r="D124" s="6" t="s">
        <v>179</v>
      </c>
      <c r="E124" s="6" t="s">
        <v>12</v>
      </c>
      <c r="F124" s="6">
        <v>0</v>
      </c>
      <c r="G124" s="6">
        <v>0</v>
      </c>
      <c r="H124" s="6" t="s">
        <v>138</v>
      </c>
      <c r="I124" s="6">
        <v>0</v>
      </c>
      <c r="J124" s="2">
        <v>39757.597430555557</v>
      </c>
      <c r="K124" s="3">
        <f t="shared" si="6"/>
        <v>39757.597430555557</v>
      </c>
      <c r="N124" t="b">
        <f>A124&lt;=('Numbers On Given Date'!$E$2+1)</f>
        <v>1</v>
      </c>
      <c r="O124" t="str">
        <f t="shared" si="7"/>
        <v>NELSON COUNTY</v>
      </c>
      <c r="P124" t="str">
        <f t="shared" si="8"/>
        <v>Write In</v>
      </c>
      <c r="Q124">
        <f t="shared" si="9"/>
        <v>0</v>
      </c>
      <c r="Y124" s="2"/>
    </row>
    <row r="125" spans="1:25" x14ac:dyDescent="0.25">
      <c r="A125" s="4">
        <v>39757.597430555557</v>
      </c>
      <c r="B125" s="5">
        <f t="shared" si="5"/>
        <v>39757.597430555557</v>
      </c>
      <c r="C125" s="6" t="s">
        <v>67</v>
      </c>
      <c r="D125" s="6" t="s">
        <v>180</v>
      </c>
      <c r="E125" s="6" t="s">
        <v>12</v>
      </c>
      <c r="F125" s="6">
        <v>0</v>
      </c>
      <c r="G125" s="6">
        <v>1</v>
      </c>
      <c r="H125" s="6" t="s">
        <v>138</v>
      </c>
      <c r="I125" s="6">
        <v>0</v>
      </c>
      <c r="J125" s="2">
        <v>39757.597430555557</v>
      </c>
      <c r="K125" s="3">
        <f t="shared" si="6"/>
        <v>39757.597430555557</v>
      </c>
      <c r="N125" t="b">
        <f>A125&lt;=('Numbers On Given Date'!$E$2+1)</f>
        <v>1</v>
      </c>
      <c r="O125" t="str">
        <f t="shared" si="7"/>
        <v>NELSON COUNTY</v>
      </c>
      <c r="P125" t="str">
        <f t="shared" si="8"/>
        <v>Write In</v>
      </c>
      <c r="Q125">
        <f t="shared" si="9"/>
        <v>1</v>
      </c>
      <c r="Y125" s="2"/>
    </row>
    <row r="126" spans="1:25" x14ac:dyDescent="0.25">
      <c r="A126" s="4">
        <v>39757.597430555557</v>
      </c>
      <c r="B126" s="5">
        <f t="shared" si="5"/>
        <v>39757.597430555557</v>
      </c>
      <c r="C126" s="6" t="s">
        <v>67</v>
      </c>
      <c r="D126" s="6" t="s">
        <v>180</v>
      </c>
      <c r="E126" s="6" t="s">
        <v>8</v>
      </c>
      <c r="F126" s="6">
        <v>243</v>
      </c>
      <c r="G126" s="6">
        <v>343</v>
      </c>
      <c r="H126" s="6" t="s">
        <v>138</v>
      </c>
      <c r="I126" s="6">
        <v>0</v>
      </c>
      <c r="J126" s="2">
        <v>39757.597430555557</v>
      </c>
      <c r="K126" s="3">
        <f t="shared" si="6"/>
        <v>39757.597430555557</v>
      </c>
      <c r="N126" t="b">
        <f>A126&lt;=('Numbers On Given Date'!$E$2+1)</f>
        <v>1</v>
      </c>
      <c r="O126" t="str">
        <f t="shared" si="7"/>
        <v>NELSON COUNTY</v>
      </c>
      <c r="P126" t="str">
        <f t="shared" si="8"/>
        <v>Tom S. P. Perriello</v>
      </c>
      <c r="Q126">
        <f t="shared" si="9"/>
        <v>100</v>
      </c>
      <c r="Y126" s="2"/>
    </row>
    <row r="127" spans="1:25" x14ac:dyDescent="0.25">
      <c r="A127" s="4">
        <v>39757.597430555557</v>
      </c>
      <c r="B127" s="5">
        <f t="shared" si="5"/>
        <v>39757.597430555557</v>
      </c>
      <c r="C127" s="6" t="s">
        <v>67</v>
      </c>
      <c r="D127" s="6" t="s">
        <v>181</v>
      </c>
      <c r="E127" s="6" t="s">
        <v>12</v>
      </c>
      <c r="F127" s="6">
        <v>0</v>
      </c>
      <c r="G127" s="6">
        <v>0</v>
      </c>
      <c r="H127" s="6" t="s">
        <v>138</v>
      </c>
      <c r="I127" s="6">
        <v>0</v>
      </c>
      <c r="J127" s="2">
        <v>39757.597430555557</v>
      </c>
      <c r="K127" s="3">
        <f t="shared" si="6"/>
        <v>39757.597430555557</v>
      </c>
      <c r="N127" t="b">
        <f>A127&lt;=('Numbers On Given Date'!$E$2+1)</f>
        <v>1</v>
      </c>
      <c r="O127" t="str">
        <f t="shared" si="7"/>
        <v>NELSON COUNTY</v>
      </c>
      <c r="P127" t="str">
        <f t="shared" si="8"/>
        <v>Write In</v>
      </c>
      <c r="Q127">
        <f t="shared" si="9"/>
        <v>0</v>
      </c>
      <c r="Y127" s="2"/>
    </row>
    <row r="128" spans="1:25" x14ac:dyDescent="0.25">
      <c r="A128" s="4">
        <v>39757.597430555557</v>
      </c>
      <c r="B128" s="5">
        <f t="shared" si="5"/>
        <v>39757.597430555557</v>
      </c>
      <c r="C128" s="6" t="s">
        <v>67</v>
      </c>
      <c r="D128" s="6" t="s">
        <v>187</v>
      </c>
      <c r="E128" s="6" t="s">
        <v>12</v>
      </c>
      <c r="F128" s="6">
        <v>0</v>
      </c>
      <c r="G128" s="6">
        <v>1</v>
      </c>
      <c r="H128" s="6" t="s">
        <v>138</v>
      </c>
      <c r="I128" s="6">
        <v>0</v>
      </c>
      <c r="J128" s="2">
        <v>39757.597430555557</v>
      </c>
      <c r="K128" s="3">
        <f t="shared" si="6"/>
        <v>39757.597430555557</v>
      </c>
      <c r="N128" t="b">
        <f>A128&lt;=('Numbers On Given Date'!$E$2+1)</f>
        <v>1</v>
      </c>
      <c r="O128" t="str">
        <f t="shared" si="7"/>
        <v>NELSON COUNTY</v>
      </c>
      <c r="P128" t="str">
        <f t="shared" si="8"/>
        <v>Write In</v>
      </c>
      <c r="Q128">
        <f t="shared" si="9"/>
        <v>1</v>
      </c>
      <c r="Y128" s="2"/>
    </row>
    <row r="129" spans="1:25" x14ac:dyDescent="0.25">
      <c r="A129" s="4">
        <v>39757.597430555557</v>
      </c>
      <c r="B129" s="5">
        <f t="shared" si="5"/>
        <v>39757.597430555557</v>
      </c>
      <c r="C129" s="6" t="s">
        <v>67</v>
      </c>
      <c r="D129" s="6" t="s">
        <v>107</v>
      </c>
      <c r="E129" s="6" t="s">
        <v>12</v>
      </c>
      <c r="F129" s="6">
        <v>0</v>
      </c>
      <c r="G129" s="6">
        <v>0</v>
      </c>
      <c r="H129" s="6" t="s">
        <v>138</v>
      </c>
      <c r="I129" s="6">
        <v>0</v>
      </c>
      <c r="J129" s="2">
        <v>39757.597430555557</v>
      </c>
      <c r="K129" s="3">
        <f t="shared" si="6"/>
        <v>39757.597430555557</v>
      </c>
      <c r="N129" t="b">
        <f>A129&lt;=('Numbers On Given Date'!$E$2+1)</f>
        <v>1</v>
      </c>
      <c r="O129" t="str">
        <f t="shared" si="7"/>
        <v>NELSON COUNTY</v>
      </c>
      <c r="P129" t="str">
        <f t="shared" si="8"/>
        <v>Write In</v>
      </c>
      <c r="Q129">
        <f t="shared" si="9"/>
        <v>0</v>
      </c>
      <c r="Y129" s="2"/>
    </row>
    <row r="130" spans="1:25" x14ac:dyDescent="0.25">
      <c r="A130" s="4">
        <v>39757.597430555557</v>
      </c>
      <c r="B130" s="5">
        <f t="shared" si="5"/>
        <v>39757.597430555557</v>
      </c>
      <c r="C130" s="6" t="s">
        <v>67</v>
      </c>
      <c r="D130" s="6" t="s">
        <v>107</v>
      </c>
      <c r="E130" s="6" t="s">
        <v>11</v>
      </c>
      <c r="F130" s="6">
        <v>285</v>
      </c>
      <c r="G130" s="6">
        <v>287</v>
      </c>
      <c r="H130" s="6" t="s">
        <v>138</v>
      </c>
      <c r="I130" s="6">
        <v>0</v>
      </c>
      <c r="J130" s="2">
        <v>39757.597430555557</v>
      </c>
      <c r="K130" s="3">
        <f t="shared" si="6"/>
        <v>39757.597430555557</v>
      </c>
      <c r="N130" t="b">
        <f>A130&lt;=('Numbers On Given Date'!$E$2+1)</f>
        <v>1</v>
      </c>
      <c r="O130" t="str">
        <f t="shared" si="7"/>
        <v>NELSON COUNTY</v>
      </c>
      <c r="P130" t="str">
        <f t="shared" si="8"/>
        <v>Virgil H. Goode, Jr.</v>
      </c>
      <c r="Q130">
        <f t="shared" si="9"/>
        <v>2</v>
      </c>
      <c r="Y130" s="2"/>
    </row>
    <row r="131" spans="1:25" x14ac:dyDescent="0.25">
      <c r="A131" s="4">
        <v>39757.597430555557</v>
      </c>
      <c r="B131" s="5">
        <f t="shared" ref="B131:B194" si="10">A131</f>
        <v>39757.597430555557</v>
      </c>
      <c r="C131" s="6" t="s">
        <v>67</v>
      </c>
      <c r="D131" s="6" t="s">
        <v>107</v>
      </c>
      <c r="E131" s="6" t="s">
        <v>8</v>
      </c>
      <c r="F131" s="6">
        <v>482</v>
      </c>
      <c r="G131" s="6">
        <v>488</v>
      </c>
      <c r="H131" s="6" t="s">
        <v>138</v>
      </c>
      <c r="I131" s="6">
        <v>0</v>
      </c>
      <c r="J131" s="2">
        <v>39757.597430555557</v>
      </c>
      <c r="K131" s="3">
        <f t="shared" ref="K131:K194" si="11">J131</f>
        <v>39757.597430555557</v>
      </c>
      <c r="N131" t="b">
        <f>A131&lt;=('Numbers On Given Date'!$E$2+1)</f>
        <v>1</v>
      </c>
      <c r="O131" t="str">
        <f t="shared" ref="O131:O194" si="12">C131</f>
        <v>NELSON COUNTY</v>
      </c>
      <c r="P131" t="str">
        <f t="shared" ref="P131:P194" si="13">E131</f>
        <v>Tom S. P. Perriello</v>
      </c>
      <c r="Q131">
        <f t="shared" ref="Q131:Q194" si="14">G131-F131</f>
        <v>6</v>
      </c>
      <c r="Y131" s="2"/>
    </row>
    <row r="132" spans="1:25" x14ac:dyDescent="0.25">
      <c r="A132" s="4">
        <v>39800.487951388888</v>
      </c>
      <c r="B132" s="5">
        <f t="shared" si="10"/>
        <v>39800.487951388888</v>
      </c>
      <c r="C132" s="6" t="s">
        <v>64</v>
      </c>
      <c r="D132" s="6" t="s">
        <v>107</v>
      </c>
      <c r="E132" s="6" t="s">
        <v>11</v>
      </c>
      <c r="F132" s="6">
        <v>659</v>
      </c>
      <c r="G132" s="6">
        <v>663</v>
      </c>
      <c r="H132" s="6" t="s">
        <v>101</v>
      </c>
      <c r="I132" s="6" t="s">
        <v>102</v>
      </c>
      <c r="J132" s="2">
        <v>39800.487951388888</v>
      </c>
      <c r="K132" s="3">
        <f t="shared" si="11"/>
        <v>39800.487951388888</v>
      </c>
      <c r="N132" t="b">
        <f>A132&lt;=('Numbers On Given Date'!$E$2+1)</f>
        <v>0</v>
      </c>
      <c r="O132" t="str">
        <f t="shared" si="12"/>
        <v>MECKLENBURG COUNTY</v>
      </c>
      <c r="P132" t="str">
        <f t="shared" si="13"/>
        <v>Virgil H. Goode, Jr.</v>
      </c>
      <c r="Q132">
        <f t="shared" si="14"/>
        <v>4</v>
      </c>
      <c r="Y132" s="2"/>
    </row>
    <row r="133" spans="1:25" x14ac:dyDescent="0.25">
      <c r="A133" s="4">
        <v>39800.487951388888</v>
      </c>
      <c r="B133" s="5">
        <f t="shared" si="10"/>
        <v>39800.487951388888</v>
      </c>
      <c r="C133" s="6" t="s">
        <v>64</v>
      </c>
      <c r="D133" s="6" t="s">
        <v>107</v>
      </c>
      <c r="E133" s="6" t="s">
        <v>8</v>
      </c>
      <c r="F133" s="6">
        <v>673</v>
      </c>
      <c r="G133" s="6">
        <v>668</v>
      </c>
      <c r="H133" s="6" t="s">
        <v>101</v>
      </c>
      <c r="I133" s="6" t="s">
        <v>102</v>
      </c>
      <c r="J133" s="2">
        <v>39800.487951388888</v>
      </c>
      <c r="K133" s="3">
        <f t="shared" si="11"/>
        <v>39800.487951388888</v>
      </c>
      <c r="N133" t="b">
        <f>A133&lt;=('Numbers On Given Date'!$E$2+1)</f>
        <v>0</v>
      </c>
      <c r="O133" t="str">
        <f t="shared" si="12"/>
        <v>MECKLENBURG COUNTY</v>
      </c>
      <c r="P133" t="str">
        <f t="shared" si="13"/>
        <v>Tom S. P. Perriello</v>
      </c>
      <c r="Q133">
        <f t="shared" si="14"/>
        <v>-5</v>
      </c>
      <c r="Y133" s="2"/>
    </row>
    <row r="134" spans="1:25" x14ac:dyDescent="0.25">
      <c r="A134" s="4">
        <v>39759.616446759261</v>
      </c>
      <c r="B134" s="5">
        <f t="shared" si="10"/>
        <v>39759.616446759261</v>
      </c>
      <c r="C134" s="6" t="s">
        <v>64</v>
      </c>
      <c r="D134" s="6" t="s">
        <v>111</v>
      </c>
      <c r="E134" s="6" t="s">
        <v>12</v>
      </c>
      <c r="F134" s="6">
        <v>0</v>
      </c>
      <c r="G134" s="6">
        <v>0</v>
      </c>
      <c r="H134" s="6" t="s">
        <v>101</v>
      </c>
      <c r="I134" s="6" t="s">
        <v>188</v>
      </c>
      <c r="J134" s="2">
        <v>39759.616446759261</v>
      </c>
      <c r="K134" s="3">
        <f t="shared" si="11"/>
        <v>39759.616446759261</v>
      </c>
      <c r="N134" t="b">
        <f>A134&lt;=('Numbers On Given Date'!$E$2+1)</f>
        <v>1</v>
      </c>
      <c r="O134" t="str">
        <f t="shared" si="12"/>
        <v>MECKLENBURG COUNTY</v>
      </c>
      <c r="P134" t="str">
        <f t="shared" si="13"/>
        <v>Write In</v>
      </c>
      <c r="Q134">
        <f t="shared" si="14"/>
        <v>0</v>
      </c>
      <c r="Y134" s="2"/>
    </row>
    <row r="135" spans="1:25" x14ac:dyDescent="0.25">
      <c r="A135" s="4">
        <v>39759.616446759261</v>
      </c>
      <c r="B135" s="5">
        <f t="shared" si="10"/>
        <v>39759.616446759261</v>
      </c>
      <c r="C135" s="6" t="s">
        <v>64</v>
      </c>
      <c r="D135" s="6" t="s">
        <v>111</v>
      </c>
      <c r="E135" s="6" t="s">
        <v>11</v>
      </c>
      <c r="F135" s="6">
        <v>0</v>
      </c>
      <c r="G135" s="6">
        <v>7</v>
      </c>
      <c r="H135" s="6" t="s">
        <v>101</v>
      </c>
      <c r="I135" s="6" t="s">
        <v>188</v>
      </c>
      <c r="J135" s="2">
        <v>39759.616446759261</v>
      </c>
      <c r="K135" s="3">
        <f t="shared" si="11"/>
        <v>39759.616446759261</v>
      </c>
      <c r="N135" t="b">
        <f>A135&lt;=('Numbers On Given Date'!$E$2+1)</f>
        <v>1</v>
      </c>
      <c r="O135" t="str">
        <f t="shared" si="12"/>
        <v>MECKLENBURG COUNTY</v>
      </c>
      <c r="P135" t="str">
        <f t="shared" si="13"/>
        <v>Virgil H. Goode, Jr.</v>
      </c>
      <c r="Q135">
        <f t="shared" si="14"/>
        <v>7</v>
      </c>
      <c r="Y135" s="2"/>
    </row>
    <row r="136" spans="1:25" x14ac:dyDescent="0.25">
      <c r="A136" s="4">
        <v>39759.616446759261</v>
      </c>
      <c r="B136" s="5">
        <f t="shared" si="10"/>
        <v>39759.616446759261</v>
      </c>
      <c r="C136" s="6" t="s">
        <v>64</v>
      </c>
      <c r="D136" s="6" t="s">
        <v>111</v>
      </c>
      <c r="E136" s="6" t="s">
        <v>8</v>
      </c>
      <c r="F136" s="6">
        <v>0</v>
      </c>
      <c r="G136" s="6">
        <v>2</v>
      </c>
      <c r="H136" s="6" t="s">
        <v>101</v>
      </c>
      <c r="I136" s="6" t="s">
        <v>188</v>
      </c>
      <c r="J136" s="2">
        <v>39759.616446759261</v>
      </c>
      <c r="K136" s="3">
        <f t="shared" si="11"/>
        <v>39759.616446759261</v>
      </c>
      <c r="N136" t="b">
        <f>A136&lt;=('Numbers On Given Date'!$E$2+1)</f>
        <v>1</v>
      </c>
      <c r="O136" t="str">
        <f t="shared" si="12"/>
        <v>MECKLENBURG COUNTY</v>
      </c>
      <c r="P136" t="str">
        <f t="shared" si="13"/>
        <v>Tom S. P. Perriello</v>
      </c>
      <c r="Q136">
        <f t="shared" si="14"/>
        <v>2</v>
      </c>
      <c r="Y136" s="2"/>
    </row>
    <row r="137" spans="1:25" x14ac:dyDescent="0.25">
      <c r="A137" s="4">
        <v>39800.486307870371</v>
      </c>
      <c r="B137" s="5">
        <f t="shared" si="10"/>
        <v>39800.486307870371</v>
      </c>
      <c r="C137" s="6" t="s">
        <v>56</v>
      </c>
      <c r="D137" s="6" t="s">
        <v>189</v>
      </c>
      <c r="E137" s="6" t="s">
        <v>11</v>
      </c>
      <c r="F137" s="6">
        <v>561</v>
      </c>
      <c r="G137" s="6">
        <v>562</v>
      </c>
      <c r="H137" s="6" t="s">
        <v>101</v>
      </c>
      <c r="I137" s="6" t="s">
        <v>102</v>
      </c>
      <c r="J137" s="2">
        <v>39800.486307870371</v>
      </c>
      <c r="K137" s="3">
        <f t="shared" si="11"/>
        <v>39800.486307870371</v>
      </c>
      <c r="N137" t="b">
        <f>A137&lt;=('Numbers On Given Date'!$E$2+1)</f>
        <v>0</v>
      </c>
      <c r="O137" t="str">
        <f t="shared" si="12"/>
        <v>HENRY COUNTY</v>
      </c>
      <c r="P137" t="str">
        <f t="shared" si="13"/>
        <v>Virgil H. Goode, Jr.</v>
      </c>
      <c r="Q137">
        <f t="shared" si="14"/>
        <v>1</v>
      </c>
      <c r="Y137" s="2"/>
    </row>
    <row r="138" spans="1:25" x14ac:dyDescent="0.25">
      <c r="A138" s="4">
        <v>39800.486307870371</v>
      </c>
      <c r="B138" s="5">
        <f t="shared" si="10"/>
        <v>39800.486307870371</v>
      </c>
      <c r="C138" s="6" t="s">
        <v>56</v>
      </c>
      <c r="D138" s="6" t="s">
        <v>189</v>
      </c>
      <c r="E138" s="6" t="s">
        <v>8</v>
      </c>
      <c r="F138" s="6">
        <v>336</v>
      </c>
      <c r="G138" s="6">
        <v>337</v>
      </c>
      <c r="H138" s="6" t="s">
        <v>101</v>
      </c>
      <c r="I138" s="6" t="s">
        <v>102</v>
      </c>
      <c r="J138" s="2">
        <v>39800.486307870371</v>
      </c>
      <c r="K138" s="3">
        <f t="shared" si="11"/>
        <v>39800.486307870371</v>
      </c>
      <c r="N138" t="b">
        <f>A138&lt;=('Numbers On Given Date'!$E$2+1)</f>
        <v>0</v>
      </c>
      <c r="O138" t="str">
        <f t="shared" si="12"/>
        <v>HENRY COUNTY</v>
      </c>
      <c r="P138" t="str">
        <f t="shared" si="13"/>
        <v>Tom S. P. Perriello</v>
      </c>
      <c r="Q138">
        <f t="shared" si="14"/>
        <v>1</v>
      </c>
      <c r="Y138" s="2"/>
    </row>
    <row r="139" spans="1:25" x14ac:dyDescent="0.25">
      <c r="A139" s="4">
        <v>39800.485868055555</v>
      </c>
      <c r="B139" s="5">
        <f t="shared" si="10"/>
        <v>39800.485868055555</v>
      </c>
      <c r="C139" s="6" t="s">
        <v>56</v>
      </c>
      <c r="D139" s="6" t="s">
        <v>190</v>
      </c>
      <c r="E139" s="6" t="s">
        <v>11</v>
      </c>
      <c r="F139" s="6">
        <v>539</v>
      </c>
      <c r="G139" s="6">
        <v>538</v>
      </c>
      <c r="H139" s="6" t="s">
        <v>101</v>
      </c>
      <c r="I139" s="6" t="s">
        <v>102</v>
      </c>
      <c r="J139" s="2">
        <v>39800.485868055555</v>
      </c>
      <c r="K139" s="3">
        <f t="shared" si="11"/>
        <v>39800.485868055555</v>
      </c>
      <c r="N139" t="b">
        <f>A139&lt;=('Numbers On Given Date'!$E$2+1)</f>
        <v>0</v>
      </c>
      <c r="O139" t="str">
        <f t="shared" si="12"/>
        <v>HENRY COUNTY</v>
      </c>
      <c r="P139" t="str">
        <f t="shared" si="13"/>
        <v>Virgil H. Goode, Jr.</v>
      </c>
      <c r="Q139">
        <f t="shared" si="14"/>
        <v>-1</v>
      </c>
      <c r="Y139" s="2"/>
    </row>
    <row r="140" spans="1:25" x14ac:dyDescent="0.25">
      <c r="A140" s="4">
        <v>39800.485868055555</v>
      </c>
      <c r="B140" s="5">
        <f t="shared" si="10"/>
        <v>39800.485868055555</v>
      </c>
      <c r="C140" s="6" t="s">
        <v>56</v>
      </c>
      <c r="D140" s="6" t="s">
        <v>107</v>
      </c>
      <c r="E140" s="6" t="s">
        <v>11</v>
      </c>
      <c r="F140" s="6">
        <v>905</v>
      </c>
      <c r="G140" s="6">
        <v>904</v>
      </c>
      <c r="H140" s="6" t="s">
        <v>101</v>
      </c>
      <c r="I140" s="6" t="s">
        <v>102</v>
      </c>
      <c r="J140" s="2">
        <v>39800.485868055555</v>
      </c>
      <c r="K140" s="3">
        <f t="shared" si="11"/>
        <v>39800.485868055555</v>
      </c>
      <c r="N140" t="b">
        <f>A140&lt;=('Numbers On Given Date'!$E$2+1)</f>
        <v>0</v>
      </c>
      <c r="O140" t="str">
        <f t="shared" si="12"/>
        <v>HENRY COUNTY</v>
      </c>
      <c r="P140" t="str">
        <f t="shared" si="13"/>
        <v>Virgil H. Goode, Jr.</v>
      </c>
      <c r="Q140">
        <f t="shared" si="14"/>
        <v>-1</v>
      </c>
      <c r="Y140" s="2"/>
    </row>
    <row r="141" spans="1:25" x14ac:dyDescent="0.25">
      <c r="A141" s="4">
        <v>39800.485868055555</v>
      </c>
      <c r="B141" s="5">
        <f t="shared" si="10"/>
        <v>39800.485868055555</v>
      </c>
      <c r="C141" s="6" t="s">
        <v>56</v>
      </c>
      <c r="D141" s="6" t="s">
        <v>107</v>
      </c>
      <c r="E141" s="6" t="s">
        <v>8</v>
      </c>
      <c r="F141" s="6">
        <v>802</v>
      </c>
      <c r="G141" s="6">
        <v>803</v>
      </c>
      <c r="H141" s="6" t="s">
        <v>101</v>
      </c>
      <c r="I141" s="6" t="s">
        <v>102</v>
      </c>
      <c r="J141" s="2">
        <v>39800.485868055555</v>
      </c>
      <c r="K141" s="3">
        <f t="shared" si="11"/>
        <v>39800.485868055555</v>
      </c>
      <c r="N141" t="b">
        <f>A141&lt;=('Numbers On Given Date'!$E$2+1)</f>
        <v>0</v>
      </c>
      <c r="O141" t="str">
        <f t="shared" si="12"/>
        <v>HENRY COUNTY</v>
      </c>
      <c r="P141" t="str">
        <f t="shared" si="13"/>
        <v>Tom S. P. Perriello</v>
      </c>
      <c r="Q141">
        <f t="shared" si="14"/>
        <v>1</v>
      </c>
      <c r="Y141" s="2"/>
    </row>
    <row r="142" spans="1:25" x14ac:dyDescent="0.25">
      <c r="A142" s="4">
        <v>39758.504918981482</v>
      </c>
      <c r="B142" s="5">
        <f t="shared" si="10"/>
        <v>39758.504918981482</v>
      </c>
      <c r="C142" s="6" t="s">
        <v>56</v>
      </c>
      <c r="D142" s="6" t="s">
        <v>107</v>
      </c>
      <c r="E142" s="6" t="s">
        <v>12</v>
      </c>
      <c r="F142" s="6">
        <v>0</v>
      </c>
      <c r="G142" s="6">
        <v>0</v>
      </c>
      <c r="H142" s="6" t="s">
        <v>112</v>
      </c>
      <c r="I142" s="6">
        <v>0</v>
      </c>
      <c r="J142" s="2">
        <v>39758.504918981482</v>
      </c>
      <c r="K142" s="3">
        <f t="shared" si="11"/>
        <v>39758.504918981482</v>
      </c>
      <c r="N142" t="b">
        <f>A142&lt;=('Numbers On Given Date'!$E$2+1)</f>
        <v>1</v>
      </c>
      <c r="O142" t="str">
        <f t="shared" si="12"/>
        <v>HENRY COUNTY</v>
      </c>
      <c r="P142" t="str">
        <f t="shared" si="13"/>
        <v>Write In</v>
      </c>
      <c r="Q142">
        <f t="shared" si="14"/>
        <v>0</v>
      </c>
      <c r="Y142" s="2"/>
    </row>
    <row r="143" spans="1:25" x14ac:dyDescent="0.25">
      <c r="A143" s="4">
        <v>39758.488553240742</v>
      </c>
      <c r="B143" s="5">
        <f t="shared" si="10"/>
        <v>39758.488553240742</v>
      </c>
      <c r="C143" s="6" t="s">
        <v>56</v>
      </c>
      <c r="D143" s="6" t="s">
        <v>191</v>
      </c>
      <c r="E143" s="6" t="s">
        <v>12</v>
      </c>
      <c r="F143" s="6">
        <v>0</v>
      </c>
      <c r="G143" s="6">
        <v>0</v>
      </c>
      <c r="H143" s="6" t="s">
        <v>112</v>
      </c>
      <c r="I143" s="6">
        <v>0</v>
      </c>
      <c r="J143" s="2">
        <v>39758.488553240742</v>
      </c>
      <c r="K143" s="3">
        <f t="shared" si="11"/>
        <v>39758.488553240742</v>
      </c>
      <c r="N143" t="b">
        <f>A143&lt;=('Numbers On Given Date'!$E$2+1)</f>
        <v>1</v>
      </c>
      <c r="O143" t="str">
        <f t="shared" si="12"/>
        <v>HENRY COUNTY</v>
      </c>
      <c r="P143" t="str">
        <f t="shared" si="13"/>
        <v>Write In</v>
      </c>
      <c r="Q143">
        <f t="shared" si="14"/>
        <v>0</v>
      </c>
      <c r="Y143" s="2"/>
    </row>
    <row r="144" spans="1:25" x14ac:dyDescent="0.25">
      <c r="A144" s="4">
        <v>39758.487685185188</v>
      </c>
      <c r="B144" s="5">
        <f t="shared" si="10"/>
        <v>39758.487685185188</v>
      </c>
      <c r="C144" s="6" t="s">
        <v>56</v>
      </c>
      <c r="D144" s="6" t="s">
        <v>192</v>
      </c>
      <c r="E144" s="6" t="s">
        <v>12</v>
      </c>
      <c r="F144" s="6">
        <v>0</v>
      </c>
      <c r="G144" s="6">
        <v>0</v>
      </c>
      <c r="H144" s="6" t="s">
        <v>112</v>
      </c>
      <c r="I144" s="6">
        <v>0</v>
      </c>
      <c r="J144" s="2">
        <v>39758.487685185188</v>
      </c>
      <c r="K144" s="3">
        <f t="shared" si="11"/>
        <v>39758.487685185188</v>
      </c>
      <c r="N144" t="b">
        <f>A144&lt;=('Numbers On Given Date'!$E$2+1)</f>
        <v>1</v>
      </c>
      <c r="O144" t="str">
        <f t="shared" si="12"/>
        <v>HENRY COUNTY</v>
      </c>
      <c r="P144" t="str">
        <f t="shared" si="13"/>
        <v>Write In</v>
      </c>
      <c r="Q144">
        <f t="shared" si="14"/>
        <v>0</v>
      </c>
      <c r="Y144" s="2"/>
    </row>
    <row r="145" spans="1:25" x14ac:dyDescent="0.25">
      <c r="A145" s="4">
        <v>39758.484074074076</v>
      </c>
      <c r="B145" s="5">
        <f t="shared" si="10"/>
        <v>39758.484074074076</v>
      </c>
      <c r="C145" s="6" t="s">
        <v>56</v>
      </c>
      <c r="D145" s="6" t="s">
        <v>193</v>
      </c>
      <c r="E145" s="6" t="s">
        <v>12</v>
      </c>
      <c r="F145" s="6">
        <v>0</v>
      </c>
      <c r="G145" s="6">
        <v>0</v>
      </c>
      <c r="H145" s="6" t="s">
        <v>112</v>
      </c>
      <c r="I145" s="6">
        <v>0</v>
      </c>
      <c r="J145" s="2">
        <v>39758.484074074076</v>
      </c>
      <c r="K145" s="3">
        <f t="shared" si="11"/>
        <v>39758.484074074076</v>
      </c>
      <c r="N145" t="b">
        <f>A145&lt;=('Numbers On Given Date'!$E$2+1)</f>
        <v>1</v>
      </c>
      <c r="O145" t="str">
        <f t="shared" si="12"/>
        <v>HENRY COUNTY</v>
      </c>
      <c r="P145" t="str">
        <f t="shared" si="13"/>
        <v>Write In</v>
      </c>
      <c r="Q145">
        <f t="shared" si="14"/>
        <v>0</v>
      </c>
      <c r="Y145" s="2"/>
    </row>
    <row r="146" spans="1:25" x14ac:dyDescent="0.25">
      <c r="A146" s="4">
        <v>39758.483773148146</v>
      </c>
      <c r="B146" s="5">
        <f t="shared" si="10"/>
        <v>39758.483773148146</v>
      </c>
      <c r="C146" s="6" t="s">
        <v>56</v>
      </c>
      <c r="D146" s="6" t="s">
        <v>194</v>
      </c>
      <c r="E146" s="6" t="s">
        <v>12</v>
      </c>
      <c r="F146" s="6">
        <v>0</v>
      </c>
      <c r="G146" s="6">
        <v>0</v>
      </c>
      <c r="H146" s="6" t="s">
        <v>112</v>
      </c>
      <c r="I146" s="6">
        <v>0</v>
      </c>
      <c r="J146" s="2">
        <v>39758.483773148146</v>
      </c>
      <c r="K146" s="3">
        <f t="shared" si="11"/>
        <v>39758.483773148146</v>
      </c>
      <c r="N146" t="b">
        <f>A146&lt;=('Numbers On Given Date'!$E$2+1)</f>
        <v>1</v>
      </c>
      <c r="O146" t="str">
        <f t="shared" si="12"/>
        <v>HENRY COUNTY</v>
      </c>
      <c r="P146" t="str">
        <f t="shared" si="13"/>
        <v>Write In</v>
      </c>
      <c r="Q146">
        <f t="shared" si="14"/>
        <v>0</v>
      </c>
      <c r="Y146" s="2"/>
    </row>
    <row r="147" spans="1:25" x14ac:dyDescent="0.25">
      <c r="A147" s="4">
        <v>39758.483414351853</v>
      </c>
      <c r="B147" s="5">
        <f t="shared" si="10"/>
        <v>39758.483414351853</v>
      </c>
      <c r="C147" s="6" t="s">
        <v>56</v>
      </c>
      <c r="D147" s="6" t="s">
        <v>195</v>
      </c>
      <c r="E147" s="6" t="s">
        <v>12</v>
      </c>
      <c r="F147" s="6">
        <v>0</v>
      </c>
      <c r="G147" s="6">
        <v>0</v>
      </c>
      <c r="H147" s="6" t="s">
        <v>112</v>
      </c>
      <c r="I147" s="6">
        <v>0</v>
      </c>
      <c r="J147" s="2">
        <v>39758.483414351853</v>
      </c>
      <c r="K147" s="3">
        <f t="shared" si="11"/>
        <v>39758.483414351853</v>
      </c>
      <c r="N147" t="b">
        <f>A147&lt;=('Numbers On Given Date'!$E$2+1)</f>
        <v>1</v>
      </c>
      <c r="O147" t="str">
        <f t="shared" si="12"/>
        <v>HENRY COUNTY</v>
      </c>
      <c r="P147" t="str">
        <f t="shared" si="13"/>
        <v>Write In</v>
      </c>
      <c r="Q147">
        <f t="shared" si="14"/>
        <v>0</v>
      </c>
      <c r="Y147" s="2"/>
    </row>
    <row r="148" spans="1:25" x14ac:dyDescent="0.25">
      <c r="A148" s="4">
        <v>39758.483101851853</v>
      </c>
      <c r="B148" s="5">
        <f t="shared" si="10"/>
        <v>39758.483101851853</v>
      </c>
      <c r="C148" s="6" t="s">
        <v>56</v>
      </c>
      <c r="D148" s="6" t="s">
        <v>196</v>
      </c>
      <c r="E148" s="6" t="s">
        <v>12</v>
      </c>
      <c r="F148" s="6">
        <v>0</v>
      </c>
      <c r="G148" s="6">
        <v>1</v>
      </c>
      <c r="H148" s="6" t="s">
        <v>112</v>
      </c>
      <c r="I148" s="6">
        <v>0</v>
      </c>
      <c r="J148" s="2">
        <v>39758.483101851853</v>
      </c>
      <c r="K148" s="3">
        <f t="shared" si="11"/>
        <v>39758.483101851853</v>
      </c>
      <c r="N148" t="b">
        <f>A148&lt;=('Numbers On Given Date'!$E$2+1)</f>
        <v>1</v>
      </c>
      <c r="O148" t="str">
        <f t="shared" si="12"/>
        <v>HENRY COUNTY</v>
      </c>
      <c r="P148" t="str">
        <f t="shared" si="13"/>
        <v>Write In</v>
      </c>
      <c r="Q148">
        <f t="shared" si="14"/>
        <v>1</v>
      </c>
      <c r="Y148" s="2"/>
    </row>
    <row r="149" spans="1:25" x14ac:dyDescent="0.25">
      <c r="A149" s="4">
        <v>39758.482800925929</v>
      </c>
      <c r="B149" s="5">
        <f t="shared" si="10"/>
        <v>39758.482800925929</v>
      </c>
      <c r="C149" s="6" t="s">
        <v>56</v>
      </c>
      <c r="D149" s="6" t="s">
        <v>189</v>
      </c>
      <c r="E149" s="6" t="s">
        <v>12</v>
      </c>
      <c r="F149" s="6">
        <v>0</v>
      </c>
      <c r="G149" s="6">
        <v>0</v>
      </c>
      <c r="H149" s="6" t="s">
        <v>112</v>
      </c>
      <c r="I149" s="6">
        <v>0</v>
      </c>
      <c r="J149" s="2">
        <v>39758.482800925929</v>
      </c>
      <c r="K149" s="3">
        <f t="shared" si="11"/>
        <v>39758.482800925929</v>
      </c>
      <c r="N149" t="b">
        <f>A149&lt;=('Numbers On Given Date'!$E$2+1)</f>
        <v>1</v>
      </c>
      <c r="O149" t="str">
        <f t="shared" si="12"/>
        <v>HENRY COUNTY</v>
      </c>
      <c r="P149" t="str">
        <f t="shared" si="13"/>
        <v>Write In</v>
      </c>
      <c r="Q149">
        <f t="shared" si="14"/>
        <v>0</v>
      </c>
      <c r="Y149" s="2"/>
    </row>
    <row r="150" spans="1:25" x14ac:dyDescent="0.25">
      <c r="A150" s="4">
        <v>39758.480046296296</v>
      </c>
      <c r="B150" s="5">
        <f t="shared" si="10"/>
        <v>39758.480046296296</v>
      </c>
      <c r="C150" s="6" t="s">
        <v>56</v>
      </c>
      <c r="D150" s="6" t="s">
        <v>197</v>
      </c>
      <c r="E150" s="6" t="s">
        <v>12</v>
      </c>
      <c r="F150" s="6">
        <v>0</v>
      </c>
      <c r="G150" s="6">
        <v>0</v>
      </c>
      <c r="H150" s="6" t="s">
        <v>112</v>
      </c>
      <c r="I150" s="6">
        <v>0</v>
      </c>
      <c r="J150" s="2">
        <v>39758.480046296296</v>
      </c>
      <c r="K150" s="3">
        <f t="shared" si="11"/>
        <v>39758.480046296296</v>
      </c>
      <c r="N150" t="b">
        <f>A150&lt;=('Numbers On Given Date'!$E$2+1)</f>
        <v>1</v>
      </c>
      <c r="O150" t="str">
        <f t="shared" si="12"/>
        <v>HENRY COUNTY</v>
      </c>
      <c r="P150" t="str">
        <f t="shared" si="13"/>
        <v>Write In</v>
      </c>
      <c r="Q150">
        <f t="shared" si="14"/>
        <v>0</v>
      </c>
      <c r="Y150" s="2"/>
    </row>
    <row r="151" spans="1:25" x14ac:dyDescent="0.25">
      <c r="A151" s="4">
        <v>39758.479803240742</v>
      </c>
      <c r="B151" s="5">
        <f t="shared" si="10"/>
        <v>39758.479803240742</v>
      </c>
      <c r="C151" s="6" t="s">
        <v>56</v>
      </c>
      <c r="D151" s="6" t="s">
        <v>198</v>
      </c>
      <c r="E151" s="6" t="s">
        <v>12</v>
      </c>
      <c r="F151" s="6">
        <v>0</v>
      </c>
      <c r="G151" s="6">
        <v>1</v>
      </c>
      <c r="H151" s="6" t="s">
        <v>112</v>
      </c>
      <c r="I151" s="6">
        <v>0</v>
      </c>
      <c r="J151" s="2">
        <v>39758.479803240742</v>
      </c>
      <c r="K151" s="3">
        <f t="shared" si="11"/>
        <v>39758.479803240742</v>
      </c>
      <c r="N151" t="b">
        <f>A151&lt;=('Numbers On Given Date'!$E$2+1)</f>
        <v>1</v>
      </c>
      <c r="O151" t="str">
        <f t="shared" si="12"/>
        <v>HENRY COUNTY</v>
      </c>
      <c r="P151" t="str">
        <f t="shared" si="13"/>
        <v>Write In</v>
      </c>
      <c r="Q151">
        <f t="shared" si="14"/>
        <v>1</v>
      </c>
      <c r="Y151" s="2"/>
    </row>
    <row r="152" spans="1:25" x14ac:dyDescent="0.25">
      <c r="A152" s="4">
        <v>39758.479398148149</v>
      </c>
      <c r="B152" s="5">
        <f t="shared" si="10"/>
        <v>39758.479398148149</v>
      </c>
      <c r="C152" s="6" t="s">
        <v>56</v>
      </c>
      <c r="D152" s="6" t="s">
        <v>199</v>
      </c>
      <c r="E152" s="6" t="s">
        <v>12</v>
      </c>
      <c r="F152" s="6">
        <v>0</v>
      </c>
      <c r="G152" s="6">
        <v>0</v>
      </c>
      <c r="H152" s="6" t="s">
        <v>112</v>
      </c>
      <c r="I152" s="6">
        <v>0</v>
      </c>
      <c r="J152" s="2">
        <v>39758.479398148149</v>
      </c>
      <c r="K152" s="3">
        <f t="shared" si="11"/>
        <v>39758.479398148149</v>
      </c>
      <c r="N152" t="b">
        <f>A152&lt;=('Numbers On Given Date'!$E$2+1)</f>
        <v>1</v>
      </c>
      <c r="O152" t="str">
        <f t="shared" si="12"/>
        <v>HENRY COUNTY</v>
      </c>
      <c r="P152" t="str">
        <f t="shared" si="13"/>
        <v>Write In</v>
      </c>
      <c r="Q152">
        <f t="shared" si="14"/>
        <v>0</v>
      </c>
      <c r="Y152" s="2"/>
    </row>
    <row r="153" spans="1:25" x14ac:dyDescent="0.25">
      <c r="A153" s="4">
        <v>39758.479062500002</v>
      </c>
      <c r="B153" s="5">
        <f t="shared" si="10"/>
        <v>39758.479062500002</v>
      </c>
      <c r="C153" s="6" t="s">
        <v>56</v>
      </c>
      <c r="D153" s="6" t="s">
        <v>200</v>
      </c>
      <c r="E153" s="6" t="s">
        <v>12</v>
      </c>
      <c r="F153" s="6">
        <v>0</v>
      </c>
      <c r="G153" s="6">
        <v>0</v>
      </c>
      <c r="H153" s="6" t="s">
        <v>112</v>
      </c>
      <c r="I153" s="6">
        <v>0</v>
      </c>
      <c r="J153" s="2">
        <v>39758.479062500002</v>
      </c>
      <c r="K153" s="3">
        <f t="shared" si="11"/>
        <v>39758.479062500002</v>
      </c>
      <c r="N153" t="b">
        <f>A153&lt;=('Numbers On Given Date'!$E$2+1)</f>
        <v>1</v>
      </c>
      <c r="O153" t="str">
        <f t="shared" si="12"/>
        <v>HENRY COUNTY</v>
      </c>
      <c r="P153" t="str">
        <f t="shared" si="13"/>
        <v>Write In</v>
      </c>
      <c r="Q153">
        <f t="shared" si="14"/>
        <v>0</v>
      </c>
      <c r="Y153" s="2"/>
    </row>
    <row r="154" spans="1:25" x14ac:dyDescent="0.25">
      <c r="A154" s="4">
        <v>39758.478703703702</v>
      </c>
      <c r="B154" s="5">
        <f t="shared" si="10"/>
        <v>39758.478703703702</v>
      </c>
      <c r="C154" s="6" t="s">
        <v>56</v>
      </c>
      <c r="D154" s="6" t="s">
        <v>201</v>
      </c>
      <c r="E154" s="6" t="s">
        <v>12</v>
      </c>
      <c r="F154" s="6">
        <v>0</v>
      </c>
      <c r="G154" s="6">
        <v>1</v>
      </c>
      <c r="H154" s="6" t="s">
        <v>112</v>
      </c>
      <c r="I154" s="6">
        <v>0</v>
      </c>
      <c r="J154" s="2">
        <v>39758.478703703702</v>
      </c>
      <c r="K154" s="3">
        <f t="shared" si="11"/>
        <v>39758.478703703702</v>
      </c>
      <c r="N154" t="b">
        <f>A154&lt;=('Numbers On Given Date'!$E$2+1)</f>
        <v>1</v>
      </c>
      <c r="O154" t="str">
        <f t="shared" si="12"/>
        <v>HENRY COUNTY</v>
      </c>
      <c r="P154" t="str">
        <f t="shared" si="13"/>
        <v>Write In</v>
      </c>
      <c r="Q154">
        <f t="shared" si="14"/>
        <v>1</v>
      </c>
      <c r="Y154" s="2"/>
    </row>
    <row r="155" spans="1:25" x14ac:dyDescent="0.25">
      <c r="A155" s="4">
        <v>39758.478356481479</v>
      </c>
      <c r="B155" s="5">
        <f t="shared" si="10"/>
        <v>39758.478356481479</v>
      </c>
      <c r="C155" s="6" t="s">
        <v>56</v>
      </c>
      <c r="D155" s="6" t="s">
        <v>202</v>
      </c>
      <c r="E155" s="6" t="s">
        <v>12</v>
      </c>
      <c r="F155" s="6">
        <v>0</v>
      </c>
      <c r="G155" s="6">
        <v>0</v>
      </c>
      <c r="H155" s="6" t="s">
        <v>112</v>
      </c>
      <c r="I155" s="6">
        <v>0</v>
      </c>
      <c r="J155" s="2">
        <v>39758.478356481479</v>
      </c>
      <c r="K155" s="3">
        <f t="shared" si="11"/>
        <v>39758.478356481479</v>
      </c>
      <c r="N155" t="b">
        <f>A155&lt;=('Numbers On Given Date'!$E$2+1)</f>
        <v>1</v>
      </c>
      <c r="O155" t="str">
        <f t="shared" si="12"/>
        <v>HENRY COUNTY</v>
      </c>
      <c r="P155" t="str">
        <f t="shared" si="13"/>
        <v>Write In</v>
      </c>
      <c r="Q155">
        <f t="shared" si="14"/>
        <v>0</v>
      </c>
      <c r="Y155" s="2"/>
    </row>
    <row r="156" spans="1:25" x14ac:dyDescent="0.25">
      <c r="A156" s="4">
        <v>39758.477962962963</v>
      </c>
      <c r="B156" s="5">
        <f t="shared" si="10"/>
        <v>39758.477962962963</v>
      </c>
      <c r="C156" s="6" t="s">
        <v>56</v>
      </c>
      <c r="D156" s="6" t="s">
        <v>190</v>
      </c>
      <c r="E156" s="6" t="s">
        <v>12</v>
      </c>
      <c r="F156" s="6">
        <v>0</v>
      </c>
      <c r="G156" s="6">
        <v>0</v>
      </c>
      <c r="H156" s="6" t="s">
        <v>112</v>
      </c>
      <c r="I156" s="6">
        <v>0</v>
      </c>
      <c r="J156" s="2">
        <v>39758.477962962963</v>
      </c>
      <c r="K156" s="3">
        <f t="shared" si="11"/>
        <v>39758.477962962963</v>
      </c>
      <c r="N156" t="b">
        <f>A156&lt;=('Numbers On Given Date'!$E$2+1)</f>
        <v>1</v>
      </c>
      <c r="O156" t="str">
        <f t="shared" si="12"/>
        <v>HENRY COUNTY</v>
      </c>
      <c r="P156" t="str">
        <f t="shared" si="13"/>
        <v>Write In</v>
      </c>
      <c r="Q156">
        <f t="shared" si="14"/>
        <v>0</v>
      </c>
      <c r="Y156" s="2"/>
    </row>
    <row r="157" spans="1:25" x14ac:dyDescent="0.25">
      <c r="A157" s="4">
        <v>39758.47755787037</v>
      </c>
      <c r="B157" s="5">
        <f t="shared" si="10"/>
        <v>39758.47755787037</v>
      </c>
      <c r="C157" s="6" t="s">
        <v>56</v>
      </c>
      <c r="D157" s="6" t="s">
        <v>203</v>
      </c>
      <c r="E157" s="6" t="s">
        <v>12</v>
      </c>
      <c r="F157" s="6">
        <v>0</v>
      </c>
      <c r="G157" s="6">
        <v>0</v>
      </c>
      <c r="H157" s="6" t="s">
        <v>112</v>
      </c>
      <c r="I157" s="6">
        <v>0</v>
      </c>
      <c r="J157" s="2">
        <v>39758.47755787037</v>
      </c>
      <c r="K157" s="3">
        <f t="shared" si="11"/>
        <v>39758.47755787037</v>
      </c>
      <c r="N157" t="b">
        <f>A157&lt;=('Numbers On Given Date'!$E$2+1)</f>
        <v>1</v>
      </c>
      <c r="O157" t="str">
        <f t="shared" si="12"/>
        <v>HENRY COUNTY</v>
      </c>
      <c r="P157" t="str">
        <f t="shared" si="13"/>
        <v>Write In</v>
      </c>
      <c r="Q157">
        <f t="shared" si="14"/>
        <v>0</v>
      </c>
      <c r="Y157" s="2"/>
    </row>
    <row r="158" spans="1:25" x14ac:dyDescent="0.25">
      <c r="A158" s="4">
        <v>39758.466782407406</v>
      </c>
      <c r="B158" s="5">
        <f t="shared" si="10"/>
        <v>39758.466782407406</v>
      </c>
      <c r="C158" s="6" t="s">
        <v>56</v>
      </c>
      <c r="D158" s="6" t="s">
        <v>192</v>
      </c>
      <c r="E158" s="6" t="s">
        <v>8</v>
      </c>
      <c r="F158" s="6">
        <v>467</v>
      </c>
      <c r="G158" s="6">
        <v>468</v>
      </c>
      <c r="H158" s="6" t="s">
        <v>110</v>
      </c>
      <c r="I158" s="6">
        <v>0</v>
      </c>
      <c r="J158" s="2">
        <v>39758.466782407406</v>
      </c>
      <c r="K158" s="3">
        <f t="shared" si="11"/>
        <v>39758.466782407406</v>
      </c>
      <c r="N158" t="b">
        <f>A158&lt;=('Numbers On Given Date'!$E$2+1)</f>
        <v>1</v>
      </c>
      <c r="O158" t="str">
        <f t="shared" si="12"/>
        <v>HENRY COUNTY</v>
      </c>
      <c r="P158" t="str">
        <f t="shared" si="13"/>
        <v>Tom S. P. Perriello</v>
      </c>
      <c r="Q158">
        <f t="shared" si="14"/>
        <v>1</v>
      </c>
      <c r="Y158" s="2"/>
    </row>
    <row r="159" spans="1:25" x14ac:dyDescent="0.25">
      <c r="A159" s="4">
        <v>39800.484432870369</v>
      </c>
      <c r="B159" s="5">
        <f t="shared" si="10"/>
        <v>39800.484432870369</v>
      </c>
      <c r="C159" s="6" t="s">
        <v>52</v>
      </c>
      <c r="D159" s="6" t="s">
        <v>107</v>
      </c>
      <c r="E159" s="6" t="s">
        <v>11</v>
      </c>
      <c r="F159" s="6">
        <v>615</v>
      </c>
      <c r="G159" s="6">
        <v>658</v>
      </c>
      <c r="H159" s="6" t="s">
        <v>101</v>
      </c>
      <c r="I159" s="6" t="s">
        <v>102</v>
      </c>
      <c r="J159" s="2">
        <v>39800.484432870369</v>
      </c>
      <c r="K159" s="3">
        <f t="shared" si="11"/>
        <v>39800.484432870369</v>
      </c>
      <c r="N159" t="b">
        <f>A159&lt;=('Numbers On Given Date'!$E$2+1)</f>
        <v>0</v>
      </c>
      <c r="O159" t="str">
        <f t="shared" si="12"/>
        <v>HALIFAX COUNTY</v>
      </c>
      <c r="P159" t="str">
        <f t="shared" si="13"/>
        <v>Virgil H. Goode, Jr.</v>
      </c>
      <c r="Q159">
        <f t="shared" si="14"/>
        <v>43</v>
      </c>
      <c r="Y159" s="2"/>
    </row>
    <row r="160" spans="1:25" x14ac:dyDescent="0.25">
      <c r="A160" s="4">
        <v>39800.4844212963</v>
      </c>
      <c r="B160" s="5">
        <f t="shared" si="10"/>
        <v>39800.4844212963</v>
      </c>
      <c r="C160" s="6" t="s">
        <v>52</v>
      </c>
      <c r="D160" s="6" t="s">
        <v>107</v>
      </c>
      <c r="E160" s="6" t="s">
        <v>8</v>
      </c>
      <c r="F160" s="6">
        <v>680</v>
      </c>
      <c r="G160" s="6">
        <v>700</v>
      </c>
      <c r="H160" s="6" t="s">
        <v>101</v>
      </c>
      <c r="I160" s="6" t="s">
        <v>102</v>
      </c>
      <c r="J160" s="2">
        <v>39800.4844212963</v>
      </c>
      <c r="K160" s="3">
        <f t="shared" si="11"/>
        <v>39800.4844212963</v>
      </c>
      <c r="N160" t="b">
        <f>A160&lt;=('Numbers On Given Date'!$E$2+1)</f>
        <v>0</v>
      </c>
      <c r="O160" t="str">
        <f t="shared" si="12"/>
        <v>HALIFAX COUNTY</v>
      </c>
      <c r="P160" t="str">
        <f t="shared" si="13"/>
        <v>Tom S. P. Perriello</v>
      </c>
      <c r="Q160">
        <f t="shared" si="14"/>
        <v>20</v>
      </c>
      <c r="Y160" s="2"/>
    </row>
    <row r="161" spans="1:25" x14ac:dyDescent="0.25">
      <c r="A161" s="4">
        <v>39759.598344907405</v>
      </c>
      <c r="B161" s="5">
        <f t="shared" si="10"/>
        <v>39759.598344907405</v>
      </c>
      <c r="C161" s="6" t="s">
        <v>52</v>
      </c>
      <c r="D161" s="6" t="s">
        <v>111</v>
      </c>
      <c r="E161" s="6" t="s">
        <v>12</v>
      </c>
      <c r="F161" s="6">
        <v>0</v>
      </c>
      <c r="G161" s="6">
        <v>0</v>
      </c>
      <c r="H161" s="6" t="s">
        <v>112</v>
      </c>
      <c r="I161" s="6">
        <v>0</v>
      </c>
      <c r="J161" s="2">
        <v>39759.598344907405</v>
      </c>
      <c r="K161" s="3">
        <f t="shared" si="11"/>
        <v>39759.598344907405</v>
      </c>
      <c r="N161" t="b">
        <f>A161&lt;=('Numbers On Given Date'!$E$2+1)</f>
        <v>1</v>
      </c>
      <c r="O161" t="str">
        <f t="shared" si="12"/>
        <v>HALIFAX COUNTY</v>
      </c>
      <c r="P161" t="str">
        <f t="shared" si="13"/>
        <v>Write In</v>
      </c>
      <c r="Q161">
        <f t="shared" si="14"/>
        <v>0</v>
      </c>
      <c r="Y161" s="2"/>
    </row>
    <row r="162" spans="1:25" x14ac:dyDescent="0.25">
      <c r="A162" s="4">
        <v>39759.598344907405</v>
      </c>
      <c r="B162" s="5">
        <f t="shared" si="10"/>
        <v>39759.598344907405</v>
      </c>
      <c r="C162" s="6" t="s">
        <v>52</v>
      </c>
      <c r="D162" s="6" t="s">
        <v>111</v>
      </c>
      <c r="E162" s="6" t="s">
        <v>11</v>
      </c>
      <c r="F162" s="6">
        <v>0</v>
      </c>
      <c r="G162" s="6">
        <v>13</v>
      </c>
      <c r="H162" s="6" t="s">
        <v>112</v>
      </c>
      <c r="I162" s="6">
        <v>0</v>
      </c>
      <c r="J162" s="2">
        <v>39759.598344907405</v>
      </c>
      <c r="K162" s="3">
        <f t="shared" si="11"/>
        <v>39759.598344907405</v>
      </c>
      <c r="N162" t="b">
        <f>A162&lt;=('Numbers On Given Date'!$E$2+1)</f>
        <v>1</v>
      </c>
      <c r="O162" t="str">
        <f t="shared" si="12"/>
        <v>HALIFAX COUNTY</v>
      </c>
      <c r="P162" t="str">
        <f t="shared" si="13"/>
        <v>Virgil H. Goode, Jr.</v>
      </c>
      <c r="Q162">
        <f t="shared" si="14"/>
        <v>13</v>
      </c>
      <c r="Y162" s="2"/>
    </row>
    <row r="163" spans="1:25" x14ac:dyDescent="0.25">
      <c r="A163" s="4">
        <v>39759.598344907405</v>
      </c>
      <c r="B163" s="5">
        <f t="shared" si="10"/>
        <v>39759.598344907405</v>
      </c>
      <c r="C163" s="6" t="s">
        <v>52</v>
      </c>
      <c r="D163" s="6" t="s">
        <v>111</v>
      </c>
      <c r="E163" s="6" t="s">
        <v>8</v>
      </c>
      <c r="F163" s="6">
        <v>0</v>
      </c>
      <c r="G163" s="6">
        <v>12</v>
      </c>
      <c r="H163" s="6" t="s">
        <v>112</v>
      </c>
      <c r="I163" s="6">
        <v>0</v>
      </c>
      <c r="J163" s="2">
        <v>39759.598344907405</v>
      </c>
      <c r="K163" s="3">
        <f t="shared" si="11"/>
        <v>39759.598344907405</v>
      </c>
      <c r="N163" t="b">
        <f>A163&lt;=('Numbers On Given Date'!$E$2+1)</f>
        <v>1</v>
      </c>
      <c r="O163" t="str">
        <f t="shared" si="12"/>
        <v>HALIFAX COUNTY</v>
      </c>
      <c r="P163" t="str">
        <f t="shared" si="13"/>
        <v>Tom S. P. Perriello</v>
      </c>
      <c r="Q163">
        <f t="shared" si="14"/>
        <v>12</v>
      </c>
      <c r="Y163" s="2"/>
    </row>
    <row r="164" spans="1:25" x14ac:dyDescent="0.25">
      <c r="A164" s="4">
        <v>39758.689652777779</v>
      </c>
      <c r="B164" s="5">
        <f t="shared" si="10"/>
        <v>39758.689652777779</v>
      </c>
      <c r="C164" s="6" t="s">
        <v>52</v>
      </c>
      <c r="D164" s="6" t="s">
        <v>204</v>
      </c>
      <c r="E164" s="6" t="s">
        <v>12</v>
      </c>
      <c r="F164" s="6">
        <v>0</v>
      </c>
      <c r="G164" s="6">
        <v>1</v>
      </c>
      <c r="H164" s="6" t="s">
        <v>112</v>
      </c>
      <c r="I164" s="6">
        <v>0</v>
      </c>
      <c r="J164" s="2">
        <v>39758.689652777779</v>
      </c>
      <c r="K164" s="3">
        <f t="shared" si="11"/>
        <v>39758.689652777779</v>
      </c>
      <c r="N164" t="b">
        <f>A164&lt;=('Numbers On Given Date'!$E$2+1)</f>
        <v>1</v>
      </c>
      <c r="O164" t="str">
        <f t="shared" si="12"/>
        <v>HALIFAX COUNTY</v>
      </c>
      <c r="P164" t="str">
        <f t="shared" si="13"/>
        <v>Write In</v>
      </c>
      <c r="Q164">
        <f t="shared" si="14"/>
        <v>1</v>
      </c>
      <c r="Y164" s="2"/>
    </row>
    <row r="165" spans="1:25" x14ac:dyDescent="0.25">
      <c r="A165" s="4">
        <v>39758.689236111109</v>
      </c>
      <c r="B165" s="5">
        <f t="shared" si="10"/>
        <v>39758.689236111109</v>
      </c>
      <c r="C165" s="6" t="s">
        <v>52</v>
      </c>
      <c r="D165" s="6" t="s">
        <v>205</v>
      </c>
      <c r="E165" s="6" t="s">
        <v>12</v>
      </c>
      <c r="F165" s="6">
        <v>0</v>
      </c>
      <c r="G165" s="6">
        <v>0</v>
      </c>
      <c r="H165" s="6" t="s">
        <v>112</v>
      </c>
      <c r="I165" s="6">
        <v>0</v>
      </c>
      <c r="J165" s="2">
        <v>39758.689236111109</v>
      </c>
      <c r="K165" s="3">
        <f t="shared" si="11"/>
        <v>39758.689236111109</v>
      </c>
      <c r="N165" t="b">
        <f>A165&lt;=('Numbers On Given Date'!$E$2+1)</f>
        <v>1</v>
      </c>
      <c r="O165" t="str">
        <f t="shared" si="12"/>
        <v>HALIFAX COUNTY</v>
      </c>
      <c r="P165" t="str">
        <f t="shared" si="13"/>
        <v>Write In</v>
      </c>
      <c r="Q165">
        <f t="shared" si="14"/>
        <v>0</v>
      </c>
      <c r="Y165" s="2"/>
    </row>
    <row r="166" spans="1:25" x14ac:dyDescent="0.25">
      <c r="A166" s="4">
        <v>39758.688819444447</v>
      </c>
      <c r="B166" s="5">
        <f t="shared" si="10"/>
        <v>39758.688819444447</v>
      </c>
      <c r="C166" s="6" t="s">
        <v>52</v>
      </c>
      <c r="D166" s="6" t="s">
        <v>206</v>
      </c>
      <c r="E166" s="6" t="s">
        <v>12</v>
      </c>
      <c r="F166" s="6">
        <v>0</v>
      </c>
      <c r="G166" s="6">
        <v>0</v>
      </c>
      <c r="H166" s="6" t="s">
        <v>112</v>
      </c>
      <c r="I166" s="6">
        <v>0</v>
      </c>
      <c r="J166" s="2">
        <v>39758.688819444447</v>
      </c>
      <c r="K166" s="3">
        <f t="shared" si="11"/>
        <v>39758.688819444447</v>
      </c>
      <c r="N166" t="b">
        <f>A166&lt;=('Numbers On Given Date'!$E$2+1)</f>
        <v>1</v>
      </c>
      <c r="O166" t="str">
        <f t="shared" si="12"/>
        <v>HALIFAX COUNTY</v>
      </c>
      <c r="P166" t="str">
        <f t="shared" si="13"/>
        <v>Write In</v>
      </c>
      <c r="Q166">
        <f t="shared" si="14"/>
        <v>0</v>
      </c>
      <c r="Y166" s="2"/>
    </row>
    <row r="167" spans="1:25" x14ac:dyDescent="0.25">
      <c r="A167" s="4">
        <v>39758.688437500001</v>
      </c>
      <c r="B167" s="5">
        <f t="shared" si="10"/>
        <v>39758.688437500001</v>
      </c>
      <c r="C167" s="6" t="s">
        <v>52</v>
      </c>
      <c r="D167" s="6" t="s">
        <v>207</v>
      </c>
      <c r="E167" s="6" t="s">
        <v>12</v>
      </c>
      <c r="F167" s="6">
        <v>0</v>
      </c>
      <c r="G167" s="6">
        <v>0</v>
      </c>
      <c r="H167" s="6" t="s">
        <v>112</v>
      </c>
      <c r="I167" s="6">
        <v>0</v>
      </c>
      <c r="J167" s="2">
        <v>39758.688437500001</v>
      </c>
      <c r="K167" s="3">
        <f t="shared" si="11"/>
        <v>39758.688437500001</v>
      </c>
      <c r="N167" t="b">
        <f>A167&lt;=('Numbers On Given Date'!$E$2+1)</f>
        <v>1</v>
      </c>
      <c r="O167" t="str">
        <f t="shared" si="12"/>
        <v>HALIFAX COUNTY</v>
      </c>
      <c r="P167" t="str">
        <f t="shared" si="13"/>
        <v>Write In</v>
      </c>
      <c r="Q167">
        <f t="shared" si="14"/>
        <v>0</v>
      </c>
      <c r="Y167" s="2"/>
    </row>
    <row r="168" spans="1:25" x14ac:dyDescent="0.25">
      <c r="A168" s="4">
        <v>39758.687939814816</v>
      </c>
      <c r="B168" s="5">
        <f t="shared" si="10"/>
        <v>39758.687939814816</v>
      </c>
      <c r="C168" s="6" t="s">
        <v>52</v>
      </c>
      <c r="D168" s="6" t="s">
        <v>208</v>
      </c>
      <c r="E168" s="6" t="s">
        <v>12</v>
      </c>
      <c r="F168" s="6">
        <v>0</v>
      </c>
      <c r="G168" s="6">
        <v>0</v>
      </c>
      <c r="H168" s="6" t="s">
        <v>112</v>
      </c>
      <c r="I168" s="6">
        <v>0</v>
      </c>
      <c r="J168" s="2">
        <v>39758.687939814816</v>
      </c>
      <c r="K168" s="3">
        <f t="shared" si="11"/>
        <v>39758.687939814816</v>
      </c>
      <c r="N168" t="b">
        <f>A168&lt;=('Numbers On Given Date'!$E$2+1)</f>
        <v>1</v>
      </c>
      <c r="O168" t="str">
        <f t="shared" si="12"/>
        <v>HALIFAX COUNTY</v>
      </c>
      <c r="P168" t="str">
        <f t="shared" si="13"/>
        <v>Write In</v>
      </c>
      <c r="Q168">
        <f t="shared" si="14"/>
        <v>0</v>
      </c>
      <c r="Y168" s="2"/>
    </row>
    <row r="169" spans="1:25" x14ac:dyDescent="0.25">
      <c r="A169" s="4">
        <v>39758.687442129631</v>
      </c>
      <c r="B169" s="5">
        <f t="shared" si="10"/>
        <v>39758.687442129631</v>
      </c>
      <c r="C169" s="6" t="s">
        <v>52</v>
      </c>
      <c r="D169" s="6" t="s">
        <v>209</v>
      </c>
      <c r="E169" s="6" t="s">
        <v>12</v>
      </c>
      <c r="F169" s="6">
        <v>0</v>
      </c>
      <c r="G169" s="6">
        <v>0</v>
      </c>
      <c r="H169" s="6" t="s">
        <v>110</v>
      </c>
      <c r="I169" s="6">
        <v>0</v>
      </c>
      <c r="J169" s="2">
        <v>39758.687442129631</v>
      </c>
      <c r="K169" s="3">
        <f t="shared" si="11"/>
        <v>39758.687442129631</v>
      </c>
      <c r="N169" t="b">
        <f>A169&lt;=('Numbers On Given Date'!$E$2+1)</f>
        <v>1</v>
      </c>
      <c r="O169" t="str">
        <f t="shared" si="12"/>
        <v>HALIFAX COUNTY</v>
      </c>
      <c r="P169" t="str">
        <f t="shared" si="13"/>
        <v>Write In</v>
      </c>
      <c r="Q169">
        <f t="shared" si="14"/>
        <v>0</v>
      </c>
    </row>
    <row r="170" spans="1:25" x14ac:dyDescent="0.25">
      <c r="A170" s="4">
        <v>39758.687442129631</v>
      </c>
      <c r="B170" s="5">
        <f t="shared" si="10"/>
        <v>39758.687442129631</v>
      </c>
      <c r="C170" s="6" t="s">
        <v>52</v>
      </c>
      <c r="D170" s="6" t="s">
        <v>209</v>
      </c>
      <c r="E170" s="6" t="s">
        <v>8</v>
      </c>
      <c r="F170" s="6">
        <v>129</v>
      </c>
      <c r="G170" s="6">
        <v>131</v>
      </c>
      <c r="H170" s="6" t="s">
        <v>110</v>
      </c>
      <c r="I170" s="6">
        <v>0</v>
      </c>
      <c r="J170" s="2">
        <v>39758.687442129631</v>
      </c>
      <c r="K170" s="3">
        <f t="shared" si="11"/>
        <v>39758.687442129631</v>
      </c>
      <c r="N170" t="b">
        <f>A170&lt;=('Numbers On Given Date'!$E$2+1)</f>
        <v>1</v>
      </c>
      <c r="O170" t="str">
        <f t="shared" si="12"/>
        <v>HALIFAX COUNTY</v>
      </c>
      <c r="P170" t="str">
        <f t="shared" si="13"/>
        <v>Tom S. P. Perriello</v>
      </c>
      <c r="Q170">
        <f t="shared" si="14"/>
        <v>2</v>
      </c>
    </row>
    <row r="171" spans="1:25" x14ac:dyDescent="0.25">
      <c r="A171" s="4">
        <v>39758.686597222222</v>
      </c>
      <c r="B171" s="5">
        <f t="shared" si="10"/>
        <v>39758.686597222222</v>
      </c>
      <c r="C171" s="6" t="s">
        <v>52</v>
      </c>
      <c r="D171" s="6" t="s">
        <v>210</v>
      </c>
      <c r="E171" s="6" t="s">
        <v>12</v>
      </c>
      <c r="F171" s="6">
        <v>0</v>
      </c>
      <c r="G171" s="6">
        <v>0</v>
      </c>
      <c r="H171" s="6" t="s">
        <v>112</v>
      </c>
      <c r="I171" s="6">
        <v>0</v>
      </c>
      <c r="J171" s="2">
        <v>39758.686597222222</v>
      </c>
      <c r="K171" s="3">
        <f t="shared" si="11"/>
        <v>39758.686597222222</v>
      </c>
      <c r="N171" t="b">
        <f>A171&lt;=('Numbers On Given Date'!$E$2+1)</f>
        <v>1</v>
      </c>
      <c r="O171" t="str">
        <f t="shared" si="12"/>
        <v>HALIFAX COUNTY</v>
      </c>
      <c r="P171" t="str">
        <f t="shared" si="13"/>
        <v>Write In</v>
      </c>
      <c r="Q171">
        <f t="shared" si="14"/>
        <v>0</v>
      </c>
    </row>
    <row r="172" spans="1:25" x14ac:dyDescent="0.25">
      <c r="A172" s="4">
        <v>39758.686203703706</v>
      </c>
      <c r="B172" s="5">
        <f t="shared" si="10"/>
        <v>39758.686203703706</v>
      </c>
      <c r="C172" s="6" t="s">
        <v>52</v>
      </c>
      <c r="D172" s="6" t="s">
        <v>211</v>
      </c>
      <c r="E172" s="6" t="s">
        <v>12</v>
      </c>
      <c r="F172" s="6">
        <v>0</v>
      </c>
      <c r="G172" s="6">
        <v>0</v>
      </c>
      <c r="H172" s="6" t="s">
        <v>112</v>
      </c>
      <c r="I172" s="6">
        <v>0</v>
      </c>
      <c r="J172" s="2">
        <v>39758.686203703706</v>
      </c>
      <c r="K172" s="3">
        <f t="shared" si="11"/>
        <v>39758.686203703706</v>
      </c>
      <c r="N172" t="b">
        <f>A172&lt;=('Numbers On Given Date'!$E$2+1)</f>
        <v>1</v>
      </c>
      <c r="O172" t="str">
        <f t="shared" si="12"/>
        <v>HALIFAX COUNTY</v>
      </c>
      <c r="P172" t="str">
        <f t="shared" si="13"/>
        <v>Write In</v>
      </c>
      <c r="Q172">
        <f t="shared" si="14"/>
        <v>0</v>
      </c>
    </row>
    <row r="173" spans="1:25" x14ac:dyDescent="0.25">
      <c r="A173" s="4">
        <v>39758.685717592591</v>
      </c>
      <c r="B173" s="5">
        <f t="shared" si="10"/>
        <v>39758.685717592591</v>
      </c>
      <c r="C173" s="6" t="s">
        <v>52</v>
      </c>
      <c r="D173" s="6" t="s">
        <v>212</v>
      </c>
      <c r="E173" s="6" t="s">
        <v>12</v>
      </c>
      <c r="F173" s="6">
        <v>0</v>
      </c>
      <c r="G173" s="6">
        <v>0</v>
      </c>
      <c r="H173" s="6" t="s">
        <v>112</v>
      </c>
      <c r="I173" s="6">
        <v>0</v>
      </c>
      <c r="J173" s="2">
        <v>39758.685717592591</v>
      </c>
      <c r="K173" s="3">
        <f t="shared" si="11"/>
        <v>39758.685717592591</v>
      </c>
      <c r="N173" t="b">
        <f>A173&lt;=('Numbers On Given Date'!$E$2+1)</f>
        <v>1</v>
      </c>
      <c r="O173" t="str">
        <f t="shared" si="12"/>
        <v>HALIFAX COUNTY</v>
      </c>
      <c r="P173" t="str">
        <f t="shared" si="13"/>
        <v>Write In</v>
      </c>
      <c r="Q173">
        <f t="shared" si="14"/>
        <v>0</v>
      </c>
    </row>
    <row r="174" spans="1:25" x14ac:dyDescent="0.25">
      <c r="A174" s="4">
        <v>39758.685289351852</v>
      </c>
      <c r="B174" s="5">
        <f t="shared" si="10"/>
        <v>39758.685289351852</v>
      </c>
      <c r="C174" s="6" t="s">
        <v>52</v>
      </c>
      <c r="D174" s="6" t="s">
        <v>213</v>
      </c>
      <c r="E174" s="6" t="s">
        <v>12</v>
      </c>
      <c r="F174" s="6">
        <v>0</v>
      </c>
      <c r="G174" s="6">
        <v>1</v>
      </c>
      <c r="H174" s="6" t="s">
        <v>112</v>
      </c>
      <c r="I174" s="6">
        <v>0</v>
      </c>
      <c r="J174" s="2">
        <v>39758.685289351852</v>
      </c>
      <c r="K174" s="3">
        <f t="shared" si="11"/>
        <v>39758.685289351852</v>
      </c>
      <c r="N174" t="b">
        <f>A174&lt;=('Numbers On Given Date'!$E$2+1)</f>
        <v>1</v>
      </c>
      <c r="O174" t="str">
        <f t="shared" si="12"/>
        <v>HALIFAX COUNTY</v>
      </c>
      <c r="P174" t="str">
        <f t="shared" si="13"/>
        <v>Write In</v>
      </c>
      <c r="Q174">
        <f t="shared" si="14"/>
        <v>1</v>
      </c>
    </row>
    <row r="175" spans="1:25" x14ac:dyDescent="0.25">
      <c r="A175" s="4">
        <v>39758.68478009259</v>
      </c>
      <c r="B175" s="5">
        <f t="shared" si="10"/>
        <v>39758.68478009259</v>
      </c>
      <c r="C175" s="6" t="s">
        <v>52</v>
      </c>
      <c r="D175" s="6" t="s">
        <v>214</v>
      </c>
      <c r="E175" s="6" t="s">
        <v>12</v>
      </c>
      <c r="F175" s="6">
        <v>0</v>
      </c>
      <c r="G175" s="6">
        <v>0</v>
      </c>
      <c r="H175" s="6" t="s">
        <v>112</v>
      </c>
      <c r="I175" s="6">
        <v>0</v>
      </c>
      <c r="J175" s="2">
        <v>39758.68478009259</v>
      </c>
      <c r="K175" s="3">
        <f t="shared" si="11"/>
        <v>39758.68478009259</v>
      </c>
      <c r="N175" t="b">
        <f>A175&lt;=('Numbers On Given Date'!$E$2+1)</f>
        <v>1</v>
      </c>
      <c r="O175" t="str">
        <f t="shared" si="12"/>
        <v>HALIFAX COUNTY</v>
      </c>
      <c r="P175" t="str">
        <f t="shared" si="13"/>
        <v>Write In</v>
      </c>
      <c r="Q175">
        <f t="shared" si="14"/>
        <v>0</v>
      </c>
    </row>
    <row r="176" spans="1:25" x14ac:dyDescent="0.25">
      <c r="A176" s="4">
        <v>39758.682280092595</v>
      </c>
      <c r="B176" s="5">
        <f t="shared" si="10"/>
        <v>39758.682280092595</v>
      </c>
      <c r="C176" s="6" t="s">
        <v>52</v>
      </c>
      <c r="D176" s="6" t="s">
        <v>215</v>
      </c>
      <c r="E176" s="6" t="s">
        <v>12</v>
      </c>
      <c r="F176" s="6">
        <v>0</v>
      </c>
      <c r="G176" s="6">
        <v>0</v>
      </c>
      <c r="H176" s="6" t="s">
        <v>112</v>
      </c>
      <c r="I176" s="6">
        <v>0</v>
      </c>
      <c r="J176" s="2">
        <v>39758.682280092595</v>
      </c>
      <c r="K176" s="3">
        <f t="shared" si="11"/>
        <v>39758.682280092595</v>
      </c>
      <c r="N176" t="b">
        <f>A176&lt;=('Numbers On Given Date'!$E$2+1)</f>
        <v>1</v>
      </c>
      <c r="O176" t="str">
        <f t="shared" si="12"/>
        <v>HALIFAX COUNTY</v>
      </c>
      <c r="P176" t="str">
        <f t="shared" si="13"/>
        <v>Write In</v>
      </c>
      <c r="Q176">
        <f t="shared" si="14"/>
        <v>0</v>
      </c>
    </row>
    <row r="177" spans="1:17" x14ac:dyDescent="0.25">
      <c r="A177" s="4">
        <v>39758.681504629632</v>
      </c>
      <c r="B177" s="5">
        <f t="shared" si="10"/>
        <v>39758.681504629632</v>
      </c>
      <c r="C177" s="6" t="s">
        <v>52</v>
      </c>
      <c r="D177" s="6" t="s">
        <v>216</v>
      </c>
      <c r="E177" s="6" t="s">
        <v>12</v>
      </c>
      <c r="F177" s="6">
        <v>0</v>
      </c>
      <c r="G177" s="6">
        <v>0</v>
      </c>
      <c r="H177" s="6" t="s">
        <v>112</v>
      </c>
      <c r="I177" s="6">
        <v>0</v>
      </c>
      <c r="J177" s="2">
        <v>39758.681504629632</v>
      </c>
      <c r="K177" s="3">
        <f t="shared" si="11"/>
        <v>39758.681504629632</v>
      </c>
      <c r="N177" t="b">
        <f>A177&lt;=('Numbers On Given Date'!$E$2+1)</f>
        <v>1</v>
      </c>
      <c r="O177" t="str">
        <f t="shared" si="12"/>
        <v>HALIFAX COUNTY</v>
      </c>
      <c r="P177" t="str">
        <f t="shared" si="13"/>
        <v>Write In</v>
      </c>
      <c r="Q177">
        <f t="shared" si="14"/>
        <v>0</v>
      </c>
    </row>
    <row r="178" spans="1:17" x14ac:dyDescent="0.25">
      <c r="A178" s="4">
        <v>39758.680590277778</v>
      </c>
      <c r="B178" s="5">
        <f t="shared" si="10"/>
        <v>39758.680590277778</v>
      </c>
      <c r="C178" s="6" t="s">
        <v>52</v>
      </c>
      <c r="D178" s="6" t="s">
        <v>217</v>
      </c>
      <c r="E178" s="6" t="s">
        <v>12</v>
      </c>
      <c r="F178" s="6">
        <v>0</v>
      </c>
      <c r="G178" s="6">
        <v>0</v>
      </c>
      <c r="H178" s="6" t="s">
        <v>112</v>
      </c>
      <c r="I178" s="6">
        <v>0</v>
      </c>
      <c r="J178" s="2">
        <v>39758.680590277778</v>
      </c>
      <c r="K178" s="3">
        <f t="shared" si="11"/>
        <v>39758.680590277778</v>
      </c>
      <c r="N178" t="b">
        <f>A178&lt;=('Numbers On Given Date'!$E$2+1)</f>
        <v>1</v>
      </c>
      <c r="O178" t="str">
        <f t="shared" si="12"/>
        <v>HALIFAX COUNTY</v>
      </c>
      <c r="P178" t="str">
        <f t="shared" si="13"/>
        <v>Write In</v>
      </c>
      <c r="Q178">
        <f t="shared" si="14"/>
        <v>0</v>
      </c>
    </row>
    <row r="179" spans="1:17" x14ac:dyDescent="0.25">
      <c r="A179" s="4">
        <v>39758.678981481484</v>
      </c>
      <c r="B179" s="5">
        <f t="shared" si="10"/>
        <v>39758.678981481484</v>
      </c>
      <c r="C179" s="6" t="s">
        <v>52</v>
      </c>
      <c r="D179" s="6" t="s">
        <v>218</v>
      </c>
      <c r="E179" s="6" t="s">
        <v>12</v>
      </c>
      <c r="F179" s="6">
        <v>0</v>
      </c>
      <c r="G179" s="6">
        <v>0</v>
      </c>
      <c r="H179" s="6" t="s">
        <v>112</v>
      </c>
      <c r="I179" s="6">
        <v>0</v>
      </c>
      <c r="J179" s="2">
        <v>39758.678981481484</v>
      </c>
      <c r="K179" s="3">
        <f t="shared" si="11"/>
        <v>39758.678981481484</v>
      </c>
      <c r="N179" t="b">
        <f>A179&lt;=('Numbers On Given Date'!$E$2+1)</f>
        <v>1</v>
      </c>
      <c r="O179" t="str">
        <f t="shared" si="12"/>
        <v>HALIFAX COUNTY</v>
      </c>
      <c r="P179" t="str">
        <f t="shared" si="13"/>
        <v>Write In</v>
      </c>
      <c r="Q179">
        <f t="shared" si="14"/>
        <v>0</v>
      </c>
    </row>
    <row r="180" spans="1:17" x14ac:dyDescent="0.25">
      <c r="A180" s="4">
        <v>39758.676342592589</v>
      </c>
      <c r="B180" s="5">
        <f t="shared" si="10"/>
        <v>39758.676342592589</v>
      </c>
      <c r="C180" s="6" t="s">
        <v>52</v>
      </c>
      <c r="D180" s="6" t="s">
        <v>219</v>
      </c>
      <c r="E180" s="6" t="s">
        <v>12</v>
      </c>
      <c r="F180" s="6">
        <v>0</v>
      </c>
      <c r="G180" s="6">
        <v>0</v>
      </c>
      <c r="H180" s="6" t="s">
        <v>112</v>
      </c>
      <c r="I180" s="6">
        <v>0</v>
      </c>
      <c r="J180" s="2">
        <v>39758.676342592589</v>
      </c>
      <c r="K180" s="3">
        <f t="shared" si="11"/>
        <v>39758.676342592589</v>
      </c>
      <c r="N180" t="b">
        <f>A180&lt;=('Numbers On Given Date'!$E$2+1)</f>
        <v>1</v>
      </c>
      <c r="O180" t="str">
        <f t="shared" si="12"/>
        <v>HALIFAX COUNTY</v>
      </c>
      <c r="P180" t="str">
        <f t="shared" si="13"/>
        <v>Write In</v>
      </c>
      <c r="Q180">
        <f t="shared" si="14"/>
        <v>0</v>
      </c>
    </row>
    <row r="181" spans="1:17" x14ac:dyDescent="0.25">
      <c r="A181" s="4">
        <v>39758.67324074074</v>
      </c>
      <c r="B181" s="5">
        <f t="shared" si="10"/>
        <v>39758.67324074074</v>
      </c>
      <c r="C181" s="6" t="s">
        <v>52</v>
      </c>
      <c r="D181" s="6" t="s">
        <v>220</v>
      </c>
      <c r="E181" s="6" t="s">
        <v>12</v>
      </c>
      <c r="F181" s="6">
        <v>0</v>
      </c>
      <c r="G181" s="6">
        <v>0</v>
      </c>
      <c r="H181" s="6" t="s">
        <v>112</v>
      </c>
      <c r="I181" s="6">
        <v>0</v>
      </c>
      <c r="J181" s="2">
        <v>39758.67324074074</v>
      </c>
      <c r="K181" s="3">
        <f t="shared" si="11"/>
        <v>39758.67324074074</v>
      </c>
      <c r="N181" t="b">
        <f>A181&lt;=('Numbers On Given Date'!$E$2+1)</f>
        <v>1</v>
      </c>
      <c r="O181" t="str">
        <f t="shared" si="12"/>
        <v>HALIFAX COUNTY</v>
      </c>
      <c r="P181" t="str">
        <f t="shared" si="13"/>
        <v>Write In</v>
      </c>
      <c r="Q181">
        <f t="shared" si="14"/>
        <v>0</v>
      </c>
    </row>
    <row r="182" spans="1:17" x14ac:dyDescent="0.25">
      <c r="A182" s="4">
        <v>39758.672766203701</v>
      </c>
      <c r="B182" s="5">
        <f t="shared" si="10"/>
        <v>39758.672766203701</v>
      </c>
      <c r="C182" s="6" t="s">
        <v>52</v>
      </c>
      <c r="D182" s="6" t="s">
        <v>221</v>
      </c>
      <c r="E182" s="6" t="s">
        <v>12</v>
      </c>
      <c r="F182" s="6">
        <v>0</v>
      </c>
      <c r="G182" s="6">
        <v>0</v>
      </c>
      <c r="H182" s="6" t="s">
        <v>112</v>
      </c>
      <c r="I182" s="6">
        <v>0</v>
      </c>
      <c r="J182" s="2">
        <v>39758.672766203701</v>
      </c>
      <c r="K182" s="3">
        <f t="shared" si="11"/>
        <v>39758.672766203701</v>
      </c>
      <c r="N182" t="b">
        <f>A182&lt;=('Numbers On Given Date'!$E$2+1)</f>
        <v>1</v>
      </c>
      <c r="O182" t="str">
        <f t="shared" si="12"/>
        <v>HALIFAX COUNTY</v>
      </c>
      <c r="P182" t="str">
        <f t="shared" si="13"/>
        <v>Write In</v>
      </c>
      <c r="Q182">
        <f t="shared" si="14"/>
        <v>0</v>
      </c>
    </row>
    <row r="183" spans="1:17" x14ac:dyDescent="0.25">
      <c r="A183" s="4">
        <v>39758.672210648147</v>
      </c>
      <c r="B183" s="5">
        <f t="shared" si="10"/>
        <v>39758.672210648147</v>
      </c>
      <c r="C183" s="6" t="s">
        <v>52</v>
      </c>
      <c r="D183" s="6" t="s">
        <v>222</v>
      </c>
      <c r="E183" s="6" t="s">
        <v>12</v>
      </c>
      <c r="F183" s="6">
        <v>0</v>
      </c>
      <c r="G183" s="6">
        <v>0</v>
      </c>
      <c r="H183" s="6" t="s">
        <v>112</v>
      </c>
      <c r="I183" s="6">
        <v>0</v>
      </c>
      <c r="J183" s="2">
        <v>39758.672210648147</v>
      </c>
      <c r="K183" s="3">
        <f t="shared" si="11"/>
        <v>39758.672210648147</v>
      </c>
      <c r="N183" t="b">
        <f>A183&lt;=('Numbers On Given Date'!$E$2+1)</f>
        <v>1</v>
      </c>
      <c r="O183" t="str">
        <f t="shared" si="12"/>
        <v>HALIFAX COUNTY</v>
      </c>
      <c r="P183" t="str">
        <f t="shared" si="13"/>
        <v>Write In</v>
      </c>
      <c r="Q183">
        <f t="shared" si="14"/>
        <v>0</v>
      </c>
    </row>
    <row r="184" spans="1:17" x14ac:dyDescent="0.25">
      <c r="A184" s="4">
        <v>39758.662546296298</v>
      </c>
      <c r="B184" s="5">
        <f t="shared" si="10"/>
        <v>39758.662546296298</v>
      </c>
      <c r="C184" s="6" t="s">
        <v>52</v>
      </c>
      <c r="D184" s="6" t="s">
        <v>223</v>
      </c>
      <c r="E184" s="6" t="s">
        <v>12</v>
      </c>
      <c r="F184" s="6">
        <v>0</v>
      </c>
      <c r="G184" s="6">
        <v>0</v>
      </c>
      <c r="H184" s="6" t="s">
        <v>112</v>
      </c>
      <c r="I184" s="6">
        <v>0</v>
      </c>
      <c r="J184" s="2">
        <v>39758.662546296298</v>
      </c>
      <c r="K184" s="3">
        <f t="shared" si="11"/>
        <v>39758.662546296298</v>
      </c>
      <c r="N184" t="b">
        <f>A184&lt;=('Numbers On Given Date'!$E$2+1)</f>
        <v>1</v>
      </c>
      <c r="O184" t="str">
        <f t="shared" si="12"/>
        <v>HALIFAX COUNTY</v>
      </c>
      <c r="P184" t="str">
        <f t="shared" si="13"/>
        <v>Write In</v>
      </c>
      <c r="Q184">
        <f t="shared" si="14"/>
        <v>0</v>
      </c>
    </row>
    <row r="185" spans="1:17" x14ac:dyDescent="0.25">
      <c r="A185" s="4">
        <v>39758.66196759259</v>
      </c>
      <c r="B185" s="5">
        <f t="shared" si="10"/>
        <v>39758.66196759259</v>
      </c>
      <c r="C185" s="6" t="s">
        <v>52</v>
      </c>
      <c r="D185" s="6" t="s">
        <v>224</v>
      </c>
      <c r="E185" s="6" t="s">
        <v>12</v>
      </c>
      <c r="F185" s="6">
        <v>0</v>
      </c>
      <c r="G185" s="6">
        <v>0</v>
      </c>
      <c r="H185" s="6" t="s">
        <v>112</v>
      </c>
      <c r="I185" s="6">
        <v>0</v>
      </c>
      <c r="J185" s="2">
        <v>39758.66196759259</v>
      </c>
      <c r="K185" s="3">
        <f t="shared" si="11"/>
        <v>39758.66196759259</v>
      </c>
      <c r="N185" t="b">
        <f>A185&lt;=('Numbers On Given Date'!$E$2+1)</f>
        <v>1</v>
      </c>
      <c r="O185" t="str">
        <f t="shared" si="12"/>
        <v>HALIFAX COUNTY</v>
      </c>
      <c r="P185" t="str">
        <f t="shared" si="13"/>
        <v>Write In</v>
      </c>
      <c r="Q185">
        <f t="shared" si="14"/>
        <v>0</v>
      </c>
    </row>
    <row r="186" spans="1:17" x14ac:dyDescent="0.25">
      <c r="A186" s="4">
        <v>39758.660497685189</v>
      </c>
      <c r="B186" s="5">
        <f t="shared" si="10"/>
        <v>39758.660497685189</v>
      </c>
      <c r="C186" s="6" t="s">
        <v>52</v>
      </c>
      <c r="D186" s="6" t="s">
        <v>107</v>
      </c>
      <c r="E186" s="6" t="s">
        <v>12</v>
      </c>
      <c r="F186" s="6">
        <v>0</v>
      </c>
      <c r="G186" s="6">
        <v>3</v>
      </c>
      <c r="H186" s="6" t="s">
        <v>112</v>
      </c>
      <c r="I186" s="6">
        <v>0</v>
      </c>
      <c r="J186" s="2">
        <v>39758.660497685189</v>
      </c>
      <c r="K186" s="3">
        <f t="shared" si="11"/>
        <v>39758.660497685189</v>
      </c>
      <c r="N186" t="b">
        <f>A186&lt;=('Numbers On Given Date'!$E$2+1)</f>
        <v>1</v>
      </c>
      <c r="O186" t="str">
        <f t="shared" si="12"/>
        <v>HALIFAX COUNTY</v>
      </c>
      <c r="P186" t="str">
        <f t="shared" si="13"/>
        <v>Write In</v>
      </c>
      <c r="Q186">
        <f t="shared" si="14"/>
        <v>3</v>
      </c>
    </row>
    <row r="187" spans="1:17" x14ac:dyDescent="0.25">
      <c r="A187" s="4">
        <v>39800.481990740744</v>
      </c>
      <c r="B187" s="5">
        <f t="shared" si="10"/>
        <v>39800.481990740744</v>
      </c>
      <c r="C187" s="6" t="s">
        <v>45</v>
      </c>
      <c r="D187" s="6" t="s">
        <v>107</v>
      </c>
      <c r="E187" s="6" t="s">
        <v>11</v>
      </c>
      <c r="F187" s="6">
        <v>1245</v>
      </c>
      <c r="G187" s="6">
        <v>1243</v>
      </c>
      <c r="H187" s="6" t="s">
        <v>101</v>
      </c>
      <c r="I187" s="6" t="s">
        <v>102</v>
      </c>
      <c r="J187" s="2">
        <v>39800.481990740744</v>
      </c>
      <c r="K187" s="3">
        <f t="shared" si="11"/>
        <v>39800.481990740744</v>
      </c>
      <c r="N187" t="b">
        <f>A187&lt;=('Numbers On Given Date'!$E$2+1)</f>
        <v>0</v>
      </c>
      <c r="O187" t="str">
        <f t="shared" si="12"/>
        <v>FRANKLIN COUNTY</v>
      </c>
      <c r="P187" t="str">
        <f t="shared" si="13"/>
        <v>Virgil H. Goode, Jr.</v>
      </c>
      <c r="Q187">
        <f t="shared" si="14"/>
        <v>-2</v>
      </c>
    </row>
    <row r="188" spans="1:17" x14ac:dyDescent="0.25">
      <c r="A188" s="4">
        <v>39758.530752314815</v>
      </c>
      <c r="B188" s="5">
        <f t="shared" si="10"/>
        <v>39758.530752314815</v>
      </c>
      <c r="C188" s="6" t="s">
        <v>45</v>
      </c>
      <c r="D188" s="6" t="s">
        <v>225</v>
      </c>
      <c r="E188" s="6" t="s">
        <v>11</v>
      </c>
      <c r="F188" s="6">
        <v>439</v>
      </c>
      <c r="G188" s="6">
        <v>440</v>
      </c>
      <c r="H188" s="6" t="s">
        <v>133</v>
      </c>
      <c r="I188" s="6">
        <v>0</v>
      </c>
      <c r="J188" s="2">
        <v>39758.530752314815</v>
      </c>
      <c r="K188" s="3">
        <f t="shared" si="11"/>
        <v>39758.530752314815</v>
      </c>
      <c r="N188" t="b">
        <f>A188&lt;=('Numbers On Given Date'!$E$2+1)</f>
        <v>1</v>
      </c>
      <c r="O188" t="str">
        <f t="shared" si="12"/>
        <v>FRANKLIN COUNTY</v>
      </c>
      <c r="P188" t="str">
        <f t="shared" si="13"/>
        <v>Virgil H. Goode, Jr.</v>
      </c>
      <c r="Q188">
        <f t="shared" si="14"/>
        <v>1</v>
      </c>
    </row>
    <row r="189" spans="1:17" x14ac:dyDescent="0.25">
      <c r="A189" s="4">
        <v>39800.480381944442</v>
      </c>
      <c r="B189" s="5">
        <f t="shared" si="10"/>
        <v>39800.480381944442</v>
      </c>
      <c r="C189" s="6" t="s">
        <v>37</v>
      </c>
      <c r="D189" s="6" t="s">
        <v>226</v>
      </c>
      <c r="E189" s="6" t="s">
        <v>8</v>
      </c>
      <c r="F189" s="6">
        <v>330</v>
      </c>
      <c r="G189" s="6">
        <v>331</v>
      </c>
      <c r="H189" s="6" t="s">
        <v>101</v>
      </c>
      <c r="I189" s="6" t="s">
        <v>102</v>
      </c>
      <c r="J189" s="2">
        <v>39800.480381944442</v>
      </c>
      <c r="K189" s="3">
        <f t="shared" si="11"/>
        <v>39800.480381944442</v>
      </c>
      <c r="N189" t="b">
        <f>A189&lt;=('Numbers On Given Date'!$E$2+1)</f>
        <v>0</v>
      </c>
      <c r="O189" t="str">
        <f t="shared" si="12"/>
        <v>CUMBERLAND COUNTY</v>
      </c>
      <c r="P189" t="str">
        <f t="shared" si="13"/>
        <v>Tom S. P. Perriello</v>
      </c>
      <c r="Q189">
        <f t="shared" si="14"/>
        <v>1</v>
      </c>
    </row>
    <row r="190" spans="1:17" x14ac:dyDescent="0.25">
      <c r="A190" s="4">
        <v>39800.480381944442</v>
      </c>
      <c r="B190" s="5">
        <f t="shared" si="10"/>
        <v>39800.480381944442</v>
      </c>
      <c r="C190" s="6" t="s">
        <v>37</v>
      </c>
      <c r="D190" s="6" t="s">
        <v>227</v>
      </c>
      <c r="E190" s="6" t="s">
        <v>8</v>
      </c>
      <c r="F190" s="6">
        <v>602</v>
      </c>
      <c r="G190" s="6">
        <v>601</v>
      </c>
      <c r="H190" s="6" t="s">
        <v>101</v>
      </c>
      <c r="I190" s="6" t="s">
        <v>102</v>
      </c>
      <c r="J190" s="2">
        <v>39800.480381944442</v>
      </c>
      <c r="K190" s="3">
        <f t="shared" si="11"/>
        <v>39800.480381944442</v>
      </c>
      <c r="N190" t="b">
        <f>A190&lt;=('Numbers On Given Date'!$E$2+1)</f>
        <v>0</v>
      </c>
      <c r="O190" t="str">
        <f t="shared" si="12"/>
        <v>CUMBERLAND COUNTY</v>
      </c>
      <c r="P190" t="str">
        <f t="shared" si="13"/>
        <v>Tom S. P. Perriello</v>
      </c>
      <c r="Q190">
        <f t="shared" si="14"/>
        <v>-1</v>
      </c>
    </row>
    <row r="191" spans="1:17" x14ac:dyDescent="0.25">
      <c r="A191" s="4">
        <v>39762.599814814814</v>
      </c>
      <c r="B191" s="5">
        <f t="shared" si="10"/>
        <v>39762.599814814814</v>
      </c>
      <c r="C191" s="6" t="s">
        <v>37</v>
      </c>
      <c r="D191" s="6" t="s">
        <v>228</v>
      </c>
      <c r="E191" s="6" t="s">
        <v>12</v>
      </c>
      <c r="F191" s="6">
        <v>1</v>
      </c>
      <c r="G191" s="6">
        <v>0</v>
      </c>
      <c r="H191" s="6" t="s">
        <v>110</v>
      </c>
      <c r="I191" s="6">
        <v>0</v>
      </c>
      <c r="J191" s="2">
        <v>39762.599814814814</v>
      </c>
      <c r="K191" s="3">
        <f t="shared" si="11"/>
        <v>39762.599814814814</v>
      </c>
      <c r="N191" t="b">
        <f>A191&lt;=('Numbers On Given Date'!$E$2+1)</f>
        <v>0</v>
      </c>
      <c r="O191" t="str">
        <f t="shared" si="12"/>
        <v>CUMBERLAND COUNTY</v>
      </c>
      <c r="P191" t="str">
        <f t="shared" si="13"/>
        <v>Write In</v>
      </c>
      <c r="Q191">
        <f t="shared" si="14"/>
        <v>-1</v>
      </c>
    </row>
    <row r="192" spans="1:17" x14ac:dyDescent="0.25">
      <c r="A192" s="4">
        <v>39800.479143518518</v>
      </c>
      <c r="B192" s="5">
        <f t="shared" si="10"/>
        <v>39800.479143518518</v>
      </c>
      <c r="C192" s="6" t="s">
        <v>33</v>
      </c>
      <c r="D192" s="6" t="s">
        <v>107</v>
      </c>
      <c r="E192" s="6" t="s">
        <v>11</v>
      </c>
      <c r="F192" s="6">
        <v>252</v>
      </c>
      <c r="G192" s="6">
        <v>251</v>
      </c>
      <c r="H192" s="6" t="s">
        <v>101</v>
      </c>
      <c r="I192" s="6" t="s">
        <v>102</v>
      </c>
      <c r="J192" s="2">
        <v>39800.479143518518</v>
      </c>
      <c r="K192" s="3">
        <f t="shared" si="11"/>
        <v>39800.479143518518</v>
      </c>
      <c r="N192" t="b">
        <f>A192&lt;=('Numbers On Given Date'!$E$2+1)</f>
        <v>0</v>
      </c>
      <c r="O192" t="str">
        <f t="shared" si="12"/>
        <v>CHARLOTTE COUNTY</v>
      </c>
      <c r="P192" t="str">
        <f t="shared" si="13"/>
        <v>Virgil H. Goode, Jr.</v>
      </c>
      <c r="Q192">
        <f t="shared" si="14"/>
        <v>-1</v>
      </c>
    </row>
    <row r="193" spans="1:17" x14ac:dyDescent="0.25">
      <c r="A193" s="4">
        <v>39800.479143518518</v>
      </c>
      <c r="B193" s="5">
        <f t="shared" si="10"/>
        <v>39800.479143518518</v>
      </c>
      <c r="C193" s="6" t="s">
        <v>33</v>
      </c>
      <c r="D193" s="6" t="s">
        <v>107</v>
      </c>
      <c r="E193" s="6" t="s">
        <v>8</v>
      </c>
      <c r="F193" s="6">
        <v>300</v>
      </c>
      <c r="G193" s="6">
        <v>302</v>
      </c>
      <c r="H193" s="6" t="s">
        <v>101</v>
      </c>
      <c r="I193" s="6" t="s">
        <v>102</v>
      </c>
      <c r="J193" s="2">
        <v>39800.479143518518</v>
      </c>
      <c r="K193" s="3">
        <f t="shared" si="11"/>
        <v>39800.479143518518</v>
      </c>
      <c r="N193" t="b">
        <f>A193&lt;=('Numbers On Given Date'!$E$2+1)</f>
        <v>0</v>
      </c>
      <c r="O193" t="str">
        <f t="shared" si="12"/>
        <v>CHARLOTTE COUNTY</v>
      </c>
      <c r="P193" t="str">
        <f t="shared" si="13"/>
        <v>Tom S. P. Perriello</v>
      </c>
      <c r="Q193">
        <f t="shared" si="14"/>
        <v>2</v>
      </c>
    </row>
    <row r="194" spans="1:17" x14ac:dyDescent="0.25">
      <c r="A194" s="4">
        <v>39759.614918981482</v>
      </c>
      <c r="B194" s="5">
        <f t="shared" si="10"/>
        <v>39759.614918981482</v>
      </c>
      <c r="C194" s="6" t="s">
        <v>33</v>
      </c>
      <c r="D194" s="6" t="s">
        <v>111</v>
      </c>
      <c r="E194" s="6" t="s">
        <v>8</v>
      </c>
      <c r="F194" s="6">
        <v>0</v>
      </c>
      <c r="G194" s="6">
        <v>1</v>
      </c>
      <c r="H194" s="6" t="s">
        <v>138</v>
      </c>
      <c r="I194" s="6" t="s">
        <v>229</v>
      </c>
      <c r="J194" s="2">
        <v>39759.614918981482</v>
      </c>
      <c r="K194" s="3">
        <f t="shared" si="11"/>
        <v>39759.614918981482</v>
      </c>
      <c r="N194" t="b">
        <f>A194&lt;=('Numbers On Given Date'!$E$2+1)</f>
        <v>1</v>
      </c>
      <c r="O194" t="str">
        <f t="shared" si="12"/>
        <v>CHARLOTTE COUNTY</v>
      </c>
      <c r="P194" t="str">
        <f t="shared" si="13"/>
        <v>Tom S. P. Perriello</v>
      </c>
      <c r="Q194">
        <f t="shared" si="14"/>
        <v>1</v>
      </c>
    </row>
    <row r="195" spans="1:17" x14ac:dyDescent="0.25">
      <c r="A195" s="4">
        <v>39759.605717592596</v>
      </c>
      <c r="B195" s="5">
        <f t="shared" ref="B195:B258" si="15">A195</f>
        <v>39759.605717592596</v>
      </c>
      <c r="C195" s="6" t="s">
        <v>33</v>
      </c>
      <c r="D195" s="6" t="s">
        <v>230</v>
      </c>
      <c r="E195" s="6" t="s">
        <v>8</v>
      </c>
      <c r="F195" s="6">
        <v>297</v>
      </c>
      <c r="G195" s="6">
        <v>296</v>
      </c>
      <c r="H195" s="6" t="s">
        <v>138</v>
      </c>
      <c r="I195" s="6" t="s">
        <v>231</v>
      </c>
      <c r="J195" s="2">
        <v>39759.605717592596</v>
      </c>
      <c r="K195" s="3">
        <f t="shared" ref="K195:K258" si="16">J195</f>
        <v>39759.605717592596</v>
      </c>
      <c r="N195" t="b">
        <f>A195&lt;=('Numbers On Given Date'!$E$2+1)</f>
        <v>1</v>
      </c>
      <c r="O195" t="str">
        <f t="shared" ref="O195:O258" si="17">C195</f>
        <v>CHARLOTTE COUNTY</v>
      </c>
      <c r="P195" t="str">
        <f t="shared" ref="P195:P258" si="18">E195</f>
        <v>Tom S. P. Perriello</v>
      </c>
      <c r="Q195">
        <f t="shared" ref="Q195:Q258" si="19">G195-F195</f>
        <v>-1</v>
      </c>
    </row>
    <row r="196" spans="1:17" x14ac:dyDescent="0.25">
      <c r="A196" s="4">
        <v>39758.708449074074</v>
      </c>
      <c r="B196" s="5">
        <f t="shared" si="15"/>
        <v>39758.708449074074</v>
      </c>
      <c r="C196" s="6" t="s">
        <v>33</v>
      </c>
      <c r="D196" s="6" t="s">
        <v>230</v>
      </c>
      <c r="E196" s="6" t="s">
        <v>8</v>
      </c>
      <c r="F196" s="6">
        <v>296</v>
      </c>
      <c r="G196" s="6">
        <v>297</v>
      </c>
      <c r="H196" s="6" t="s">
        <v>101</v>
      </c>
      <c r="I196" s="6" t="s">
        <v>232</v>
      </c>
      <c r="J196" s="2">
        <v>39758.708449074074</v>
      </c>
      <c r="K196" s="3">
        <f t="shared" si="16"/>
        <v>39758.708449074074</v>
      </c>
      <c r="N196" t="b">
        <f>A196&lt;=('Numbers On Given Date'!$E$2+1)</f>
        <v>1</v>
      </c>
      <c r="O196" t="str">
        <f t="shared" si="17"/>
        <v>CHARLOTTE COUNTY</v>
      </c>
      <c r="P196" t="str">
        <f t="shared" si="18"/>
        <v>Tom S. P. Perriello</v>
      </c>
      <c r="Q196">
        <f t="shared" si="19"/>
        <v>1</v>
      </c>
    </row>
    <row r="197" spans="1:17" x14ac:dyDescent="0.25">
      <c r="A197" s="4">
        <v>39758.706655092596</v>
      </c>
      <c r="B197" s="5">
        <f t="shared" si="15"/>
        <v>39758.706655092596</v>
      </c>
      <c r="C197" s="6" t="s">
        <v>33</v>
      </c>
      <c r="D197" s="6" t="s">
        <v>233</v>
      </c>
      <c r="E197" s="6" t="s">
        <v>8</v>
      </c>
      <c r="F197" s="6">
        <v>288</v>
      </c>
      <c r="G197" s="6">
        <v>291</v>
      </c>
      <c r="H197" s="6" t="s">
        <v>101</v>
      </c>
      <c r="I197" s="6" t="s">
        <v>234</v>
      </c>
      <c r="J197" s="2">
        <v>39758.706655092596</v>
      </c>
      <c r="K197" s="3">
        <f t="shared" si="16"/>
        <v>39758.706655092596</v>
      </c>
      <c r="N197" t="b">
        <f>A197&lt;=('Numbers On Given Date'!$E$2+1)</f>
        <v>1</v>
      </c>
      <c r="O197" t="str">
        <f t="shared" si="17"/>
        <v>CHARLOTTE COUNTY</v>
      </c>
      <c r="P197" t="str">
        <f t="shared" si="18"/>
        <v>Tom S. P. Perriello</v>
      </c>
      <c r="Q197">
        <f t="shared" si="19"/>
        <v>3</v>
      </c>
    </row>
    <row r="198" spans="1:17" x14ac:dyDescent="0.25">
      <c r="A198" s="4">
        <v>39800.47625</v>
      </c>
      <c r="B198" s="5">
        <f t="shared" si="15"/>
        <v>39800.47625</v>
      </c>
      <c r="C198" s="6" t="s">
        <v>29</v>
      </c>
      <c r="D198" s="6" t="s">
        <v>107</v>
      </c>
      <c r="E198" s="6" t="s">
        <v>11</v>
      </c>
      <c r="F198" s="6">
        <v>1091</v>
      </c>
      <c r="G198" s="6">
        <v>1096</v>
      </c>
      <c r="H198" s="6" t="s">
        <v>101</v>
      </c>
      <c r="I198" s="6" t="s">
        <v>102</v>
      </c>
      <c r="J198" s="2">
        <v>39800.47625</v>
      </c>
      <c r="K198" s="3">
        <f t="shared" si="16"/>
        <v>39800.47625</v>
      </c>
      <c r="N198" t="b">
        <f>A198&lt;=('Numbers On Given Date'!$E$2+1)</f>
        <v>0</v>
      </c>
      <c r="O198" t="str">
        <f t="shared" si="17"/>
        <v>CAMPBELL COUNTY</v>
      </c>
      <c r="P198" t="str">
        <f t="shared" si="18"/>
        <v>Virgil H. Goode, Jr.</v>
      </c>
      <c r="Q198">
        <f t="shared" si="19"/>
        <v>5</v>
      </c>
    </row>
    <row r="199" spans="1:17" x14ac:dyDescent="0.25">
      <c r="A199" s="4">
        <v>39800.475092592591</v>
      </c>
      <c r="B199" s="5">
        <f t="shared" si="15"/>
        <v>39800.475092592591</v>
      </c>
      <c r="C199" s="6" t="s">
        <v>29</v>
      </c>
      <c r="D199" s="6" t="s">
        <v>111</v>
      </c>
      <c r="E199" s="6" t="s">
        <v>11</v>
      </c>
      <c r="F199" s="6">
        <v>5</v>
      </c>
      <c r="G199" s="6">
        <v>4</v>
      </c>
      <c r="H199" s="6" t="s">
        <v>101</v>
      </c>
      <c r="I199" s="6" t="s">
        <v>102</v>
      </c>
      <c r="J199" s="2">
        <v>39800.475092592591</v>
      </c>
      <c r="K199" s="3">
        <f t="shared" si="16"/>
        <v>39800.475092592591</v>
      </c>
      <c r="N199" t="b">
        <f>A199&lt;=('Numbers On Given Date'!$E$2+1)</f>
        <v>0</v>
      </c>
      <c r="O199" t="str">
        <f t="shared" si="17"/>
        <v>CAMPBELL COUNTY</v>
      </c>
      <c r="P199" t="str">
        <f t="shared" si="18"/>
        <v>Virgil H. Goode, Jr.</v>
      </c>
      <c r="Q199">
        <f t="shared" si="19"/>
        <v>-1</v>
      </c>
    </row>
    <row r="200" spans="1:17" x14ac:dyDescent="0.25">
      <c r="A200" s="4">
        <v>39800.475092592591</v>
      </c>
      <c r="B200" s="5">
        <f t="shared" si="15"/>
        <v>39800.475092592591</v>
      </c>
      <c r="C200" s="6" t="s">
        <v>29</v>
      </c>
      <c r="D200" s="6" t="s">
        <v>111</v>
      </c>
      <c r="E200" s="6" t="s">
        <v>8</v>
      </c>
      <c r="F200" s="6">
        <v>2</v>
      </c>
      <c r="G200" s="6">
        <v>3</v>
      </c>
      <c r="H200" s="6" t="s">
        <v>101</v>
      </c>
      <c r="I200" s="6" t="s">
        <v>102</v>
      </c>
      <c r="J200" s="2">
        <v>39800.475092592591</v>
      </c>
      <c r="K200" s="3">
        <f t="shared" si="16"/>
        <v>39800.475092592591</v>
      </c>
      <c r="N200" t="b">
        <f>A200&lt;=('Numbers On Given Date'!$E$2+1)</f>
        <v>0</v>
      </c>
      <c r="O200" t="str">
        <f t="shared" si="17"/>
        <v>CAMPBELL COUNTY</v>
      </c>
      <c r="P200" t="str">
        <f t="shared" si="18"/>
        <v>Tom S. P. Perriello</v>
      </c>
      <c r="Q200">
        <f t="shared" si="19"/>
        <v>1</v>
      </c>
    </row>
    <row r="201" spans="1:17" x14ac:dyDescent="0.25">
      <c r="A201" s="4">
        <v>39758.66978009259</v>
      </c>
      <c r="B201" s="5">
        <f t="shared" si="15"/>
        <v>39758.66978009259</v>
      </c>
      <c r="C201" s="6" t="s">
        <v>29</v>
      </c>
      <c r="D201" s="6" t="s">
        <v>235</v>
      </c>
      <c r="E201" s="6" t="s">
        <v>12</v>
      </c>
      <c r="F201" s="6">
        <v>49</v>
      </c>
      <c r="G201" s="6">
        <v>0</v>
      </c>
      <c r="H201" s="6" t="s">
        <v>110</v>
      </c>
      <c r="I201" s="6">
        <v>0</v>
      </c>
      <c r="J201" s="2">
        <v>39758.66978009259</v>
      </c>
      <c r="K201" s="3">
        <f t="shared" si="16"/>
        <v>39758.66978009259</v>
      </c>
      <c r="N201" t="b">
        <f>A201&lt;=('Numbers On Given Date'!$E$2+1)</f>
        <v>1</v>
      </c>
      <c r="O201" t="str">
        <f t="shared" si="17"/>
        <v>CAMPBELL COUNTY</v>
      </c>
      <c r="P201" t="str">
        <f t="shared" si="18"/>
        <v>Write In</v>
      </c>
      <c r="Q201">
        <f t="shared" si="19"/>
        <v>-49</v>
      </c>
    </row>
    <row r="202" spans="1:17" x14ac:dyDescent="0.25">
      <c r="A202" s="4">
        <v>39758.666655092595</v>
      </c>
      <c r="B202" s="5">
        <f t="shared" si="15"/>
        <v>39758.666655092595</v>
      </c>
      <c r="C202" s="6" t="s">
        <v>29</v>
      </c>
      <c r="D202" s="6" t="s">
        <v>111</v>
      </c>
      <c r="E202" s="6" t="s">
        <v>12</v>
      </c>
      <c r="F202" s="6">
        <v>0</v>
      </c>
      <c r="G202" s="6">
        <v>0</v>
      </c>
      <c r="H202" s="6" t="s">
        <v>101</v>
      </c>
      <c r="I202" s="6" t="s">
        <v>113</v>
      </c>
      <c r="J202" s="2">
        <v>39758.666655092595</v>
      </c>
      <c r="K202" s="3">
        <f t="shared" si="16"/>
        <v>39758.666655092595</v>
      </c>
      <c r="N202" t="b">
        <f>A202&lt;=('Numbers On Given Date'!$E$2+1)</f>
        <v>1</v>
      </c>
      <c r="O202" t="str">
        <f t="shared" si="17"/>
        <v>CAMPBELL COUNTY</v>
      </c>
      <c r="P202" t="str">
        <f t="shared" si="18"/>
        <v>Write In</v>
      </c>
      <c r="Q202">
        <f t="shared" si="19"/>
        <v>0</v>
      </c>
    </row>
    <row r="203" spans="1:17" x14ac:dyDescent="0.25">
      <c r="A203" s="4">
        <v>39758.666655092595</v>
      </c>
      <c r="B203" s="5">
        <f t="shared" si="15"/>
        <v>39758.666655092595</v>
      </c>
      <c r="C203" s="6" t="s">
        <v>29</v>
      </c>
      <c r="D203" s="6" t="s">
        <v>111</v>
      </c>
      <c r="E203" s="6" t="s">
        <v>11</v>
      </c>
      <c r="F203" s="6">
        <v>0</v>
      </c>
      <c r="G203" s="6">
        <v>5</v>
      </c>
      <c r="H203" s="6" t="s">
        <v>101</v>
      </c>
      <c r="I203" s="6" t="s">
        <v>113</v>
      </c>
      <c r="J203" s="2">
        <v>39758.666655092595</v>
      </c>
      <c r="K203" s="3">
        <f t="shared" si="16"/>
        <v>39758.666655092595</v>
      </c>
      <c r="N203" t="b">
        <f>A203&lt;=('Numbers On Given Date'!$E$2+1)</f>
        <v>1</v>
      </c>
      <c r="O203" t="str">
        <f t="shared" si="17"/>
        <v>CAMPBELL COUNTY</v>
      </c>
      <c r="P203" t="str">
        <f t="shared" si="18"/>
        <v>Virgil H. Goode, Jr.</v>
      </c>
      <c r="Q203">
        <f t="shared" si="19"/>
        <v>5</v>
      </c>
    </row>
    <row r="204" spans="1:17" x14ac:dyDescent="0.25">
      <c r="A204" s="4">
        <v>39758.666655092595</v>
      </c>
      <c r="B204" s="5">
        <f t="shared" si="15"/>
        <v>39758.666655092595</v>
      </c>
      <c r="C204" s="6" t="s">
        <v>29</v>
      </c>
      <c r="D204" s="6" t="s">
        <v>111</v>
      </c>
      <c r="E204" s="6" t="s">
        <v>8</v>
      </c>
      <c r="F204" s="6">
        <v>0</v>
      </c>
      <c r="G204" s="6">
        <v>2</v>
      </c>
      <c r="H204" s="6" t="s">
        <v>101</v>
      </c>
      <c r="I204" s="6" t="s">
        <v>113</v>
      </c>
      <c r="J204" s="2">
        <v>39758.666655092595</v>
      </c>
      <c r="K204" s="3">
        <f t="shared" si="16"/>
        <v>39758.666655092595</v>
      </c>
      <c r="N204" t="b">
        <f>A204&lt;=('Numbers On Given Date'!$E$2+1)</f>
        <v>1</v>
      </c>
      <c r="O204" t="str">
        <f t="shared" si="17"/>
        <v>CAMPBELL COUNTY</v>
      </c>
      <c r="P204" t="str">
        <f t="shared" si="18"/>
        <v>Tom S. P. Perriello</v>
      </c>
      <c r="Q204">
        <f t="shared" si="19"/>
        <v>2</v>
      </c>
    </row>
    <row r="205" spans="1:17" x14ac:dyDescent="0.25">
      <c r="A205" s="4">
        <v>39758.558946759258</v>
      </c>
      <c r="B205" s="5">
        <f t="shared" si="15"/>
        <v>39758.558946759258</v>
      </c>
      <c r="C205" s="6" t="s">
        <v>29</v>
      </c>
      <c r="D205" s="6" t="s">
        <v>236</v>
      </c>
      <c r="E205" s="6" t="s">
        <v>11</v>
      </c>
      <c r="F205" s="6">
        <v>600</v>
      </c>
      <c r="G205" s="6">
        <v>683</v>
      </c>
      <c r="H205" s="6" t="s">
        <v>133</v>
      </c>
      <c r="I205" s="6">
        <v>0</v>
      </c>
      <c r="J205" s="2">
        <v>39758.558946759258</v>
      </c>
      <c r="K205" s="3">
        <f t="shared" si="16"/>
        <v>39758.558946759258</v>
      </c>
      <c r="N205" t="b">
        <f>A205&lt;=('Numbers On Given Date'!$E$2+1)</f>
        <v>1</v>
      </c>
      <c r="O205" t="str">
        <f t="shared" si="17"/>
        <v>CAMPBELL COUNTY</v>
      </c>
      <c r="P205" t="str">
        <f t="shared" si="18"/>
        <v>Virgil H. Goode, Jr.</v>
      </c>
      <c r="Q205">
        <f t="shared" si="19"/>
        <v>83</v>
      </c>
    </row>
    <row r="206" spans="1:17" x14ac:dyDescent="0.25">
      <c r="A206" s="4">
        <v>39758.558946759258</v>
      </c>
      <c r="B206" s="5">
        <f t="shared" si="15"/>
        <v>39758.558946759258</v>
      </c>
      <c r="C206" s="6" t="s">
        <v>29</v>
      </c>
      <c r="D206" s="6" t="s">
        <v>236</v>
      </c>
      <c r="E206" s="6" t="s">
        <v>8</v>
      </c>
      <c r="F206" s="6">
        <v>471</v>
      </c>
      <c r="G206" s="6">
        <v>532</v>
      </c>
      <c r="H206" s="6" t="s">
        <v>133</v>
      </c>
      <c r="I206" s="6">
        <v>0</v>
      </c>
      <c r="J206" s="2">
        <v>39758.558946759258</v>
      </c>
      <c r="K206" s="3">
        <f t="shared" si="16"/>
        <v>39758.558946759258</v>
      </c>
      <c r="N206" t="b">
        <f>A206&lt;=('Numbers On Given Date'!$E$2+1)</f>
        <v>1</v>
      </c>
      <c r="O206" t="str">
        <f t="shared" si="17"/>
        <v>CAMPBELL COUNTY</v>
      </c>
      <c r="P206" t="str">
        <f t="shared" si="18"/>
        <v>Tom S. P. Perriello</v>
      </c>
      <c r="Q206">
        <f t="shared" si="19"/>
        <v>61</v>
      </c>
    </row>
    <row r="207" spans="1:17" x14ac:dyDescent="0.25">
      <c r="A207" s="4">
        <v>39757.129155092596</v>
      </c>
      <c r="B207" s="5">
        <f t="shared" si="15"/>
        <v>39757.129155092596</v>
      </c>
      <c r="C207" s="6" t="s">
        <v>29</v>
      </c>
      <c r="D207" s="6" t="s">
        <v>107</v>
      </c>
      <c r="E207" s="6" t="s">
        <v>8</v>
      </c>
      <c r="F207" s="6">
        <v>0</v>
      </c>
      <c r="G207" s="6">
        <v>647</v>
      </c>
      <c r="H207" s="6" t="s">
        <v>112</v>
      </c>
      <c r="I207" s="6">
        <v>0</v>
      </c>
      <c r="J207" s="2">
        <v>39757.129155092596</v>
      </c>
      <c r="K207" s="3">
        <f t="shared" si="16"/>
        <v>39757.129155092596</v>
      </c>
      <c r="N207" t="b">
        <f>A207&lt;=('Numbers On Given Date'!$E$2+1)</f>
        <v>1</v>
      </c>
      <c r="O207" t="str">
        <f t="shared" si="17"/>
        <v>CAMPBELL COUNTY</v>
      </c>
      <c r="P207" t="str">
        <f t="shared" si="18"/>
        <v>Tom S. P. Perriello</v>
      </c>
      <c r="Q207">
        <f t="shared" si="19"/>
        <v>647</v>
      </c>
    </row>
    <row r="208" spans="1:17" x14ac:dyDescent="0.25">
      <c r="A208" s="4">
        <v>39757.129155092596</v>
      </c>
      <c r="B208" s="5">
        <f t="shared" si="15"/>
        <v>39757.129155092596</v>
      </c>
      <c r="C208" s="6" t="s">
        <v>29</v>
      </c>
      <c r="D208" s="6" t="s">
        <v>107</v>
      </c>
      <c r="E208" s="6" t="s">
        <v>11</v>
      </c>
      <c r="F208" s="6">
        <v>0</v>
      </c>
      <c r="G208" s="6">
        <v>1091</v>
      </c>
      <c r="H208" s="6" t="s">
        <v>112</v>
      </c>
      <c r="I208" s="6">
        <v>0</v>
      </c>
      <c r="J208" s="2">
        <v>39757.129155092596</v>
      </c>
      <c r="K208" s="3">
        <f t="shared" si="16"/>
        <v>39757.129155092596</v>
      </c>
      <c r="N208" t="b">
        <f>A208&lt;=('Numbers On Given Date'!$E$2+1)</f>
        <v>1</v>
      </c>
      <c r="O208" t="str">
        <f t="shared" si="17"/>
        <v>CAMPBELL COUNTY</v>
      </c>
      <c r="P208" t="str">
        <f t="shared" si="18"/>
        <v>Virgil H. Goode, Jr.</v>
      </c>
      <c r="Q208">
        <f t="shared" si="19"/>
        <v>1091</v>
      </c>
    </row>
    <row r="209" spans="1:17" x14ac:dyDescent="0.25">
      <c r="A209" s="4">
        <v>39757.129155092596</v>
      </c>
      <c r="B209" s="5">
        <f t="shared" si="15"/>
        <v>39757.129155092596</v>
      </c>
      <c r="C209" s="6" t="s">
        <v>29</v>
      </c>
      <c r="D209" s="6" t="s">
        <v>107</v>
      </c>
      <c r="E209" s="6" t="s">
        <v>12</v>
      </c>
      <c r="F209" s="6">
        <v>0</v>
      </c>
      <c r="G209" s="6">
        <v>1</v>
      </c>
      <c r="H209" s="6" t="s">
        <v>112</v>
      </c>
      <c r="I209" s="6">
        <v>0</v>
      </c>
      <c r="J209" s="2">
        <v>39757.129155092596</v>
      </c>
      <c r="K209" s="3">
        <f t="shared" si="16"/>
        <v>39757.129155092596</v>
      </c>
      <c r="N209" t="b">
        <f>A209&lt;=('Numbers On Given Date'!$E$2+1)</f>
        <v>1</v>
      </c>
      <c r="O209" t="str">
        <f t="shared" si="17"/>
        <v>CAMPBELL COUNTY</v>
      </c>
      <c r="P209" t="str">
        <f t="shared" si="18"/>
        <v>Write In</v>
      </c>
      <c r="Q209">
        <f t="shared" si="19"/>
        <v>1</v>
      </c>
    </row>
    <row r="210" spans="1:17" x14ac:dyDescent="0.25">
      <c r="A210" s="4">
        <v>39800.469027777777</v>
      </c>
      <c r="B210" s="5">
        <f t="shared" si="15"/>
        <v>39800.469027777777</v>
      </c>
      <c r="C210" s="6" t="s">
        <v>22</v>
      </c>
      <c r="D210" s="6" t="s">
        <v>237</v>
      </c>
      <c r="E210" s="6" t="s">
        <v>11</v>
      </c>
      <c r="F210" s="6">
        <v>400</v>
      </c>
      <c r="G210" s="6">
        <v>403</v>
      </c>
      <c r="H210" s="6" t="s">
        <v>101</v>
      </c>
      <c r="I210" s="6" t="s">
        <v>102</v>
      </c>
      <c r="J210" s="2">
        <v>39800.469027777777</v>
      </c>
      <c r="K210" s="3">
        <f t="shared" si="16"/>
        <v>39800.469027777777</v>
      </c>
      <c r="N210" t="b">
        <f>A210&lt;=('Numbers On Given Date'!$E$2+1)</f>
        <v>0</v>
      </c>
      <c r="O210" t="str">
        <f t="shared" si="17"/>
        <v>BRUNSWICK COUNTY</v>
      </c>
      <c r="P210" t="str">
        <f t="shared" si="18"/>
        <v>Virgil H. Goode, Jr.</v>
      </c>
      <c r="Q210">
        <f t="shared" si="19"/>
        <v>3</v>
      </c>
    </row>
    <row r="211" spans="1:17" x14ac:dyDescent="0.25">
      <c r="A211" s="4">
        <v>39800.469027777777</v>
      </c>
      <c r="B211" s="5">
        <f t="shared" si="15"/>
        <v>39800.469027777777</v>
      </c>
      <c r="C211" s="6" t="s">
        <v>22</v>
      </c>
      <c r="D211" s="6" t="s">
        <v>237</v>
      </c>
      <c r="E211" s="6" t="s">
        <v>8</v>
      </c>
      <c r="F211" s="6">
        <v>945</v>
      </c>
      <c r="G211" s="6">
        <v>943</v>
      </c>
      <c r="H211" s="6" t="s">
        <v>101</v>
      </c>
      <c r="I211" s="6" t="s">
        <v>102</v>
      </c>
      <c r="J211" s="2">
        <v>39800.469027777777</v>
      </c>
      <c r="K211" s="3">
        <f t="shared" si="16"/>
        <v>39800.469027777777</v>
      </c>
      <c r="N211" t="b">
        <f>A211&lt;=('Numbers On Given Date'!$E$2+1)</f>
        <v>0</v>
      </c>
      <c r="O211" t="str">
        <f t="shared" si="17"/>
        <v>BRUNSWICK COUNTY</v>
      </c>
      <c r="P211" t="str">
        <f t="shared" si="18"/>
        <v>Tom S. P. Perriello</v>
      </c>
      <c r="Q211">
        <f t="shared" si="19"/>
        <v>-2</v>
      </c>
    </row>
    <row r="212" spans="1:17" x14ac:dyDescent="0.25">
      <c r="A212" s="4">
        <v>39800.469027777777</v>
      </c>
      <c r="B212" s="5">
        <f t="shared" si="15"/>
        <v>39800.469027777777</v>
      </c>
      <c r="C212" s="6" t="s">
        <v>22</v>
      </c>
      <c r="D212" s="6" t="s">
        <v>238</v>
      </c>
      <c r="E212" s="6" t="s">
        <v>11</v>
      </c>
      <c r="F212" s="6">
        <v>82</v>
      </c>
      <c r="G212" s="6">
        <v>100</v>
      </c>
      <c r="H212" s="6" t="s">
        <v>101</v>
      </c>
      <c r="I212" s="6" t="s">
        <v>102</v>
      </c>
      <c r="J212" s="2">
        <v>39800.469027777777</v>
      </c>
      <c r="K212" s="3">
        <f t="shared" si="16"/>
        <v>39800.469027777777</v>
      </c>
      <c r="N212" t="b">
        <f>A212&lt;=('Numbers On Given Date'!$E$2+1)</f>
        <v>0</v>
      </c>
      <c r="O212" t="str">
        <f t="shared" si="17"/>
        <v>BRUNSWICK COUNTY</v>
      </c>
      <c r="P212" t="str">
        <f t="shared" si="18"/>
        <v>Virgil H. Goode, Jr.</v>
      </c>
      <c r="Q212">
        <f t="shared" si="19"/>
        <v>18</v>
      </c>
    </row>
    <row r="213" spans="1:17" x14ac:dyDescent="0.25">
      <c r="A213" s="4">
        <v>39800.469027777777</v>
      </c>
      <c r="B213" s="5">
        <f t="shared" si="15"/>
        <v>39800.469027777777</v>
      </c>
      <c r="C213" s="6" t="s">
        <v>22</v>
      </c>
      <c r="D213" s="6" t="s">
        <v>238</v>
      </c>
      <c r="E213" s="6" t="s">
        <v>8</v>
      </c>
      <c r="F213" s="6">
        <v>174</v>
      </c>
      <c r="G213" s="6">
        <v>181</v>
      </c>
      <c r="H213" s="6" t="s">
        <v>101</v>
      </c>
      <c r="I213" s="6" t="s">
        <v>102</v>
      </c>
      <c r="J213" s="2">
        <v>39800.469027777777</v>
      </c>
      <c r="K213" s="3">
        <f t="shared" si="16"/>
        <v>39800.469027777777</v>
      </c>
      <c r="N213" t="b">
        <f>A213&lt;=('Numbers On Given Date'!$E$2+1)</f>
        <v>0</v>
      </c>
      <c r="O213" t="str">
        <f t="shared" si="17"/>
        <v>BRUNSWICK COUNTY</v>
      </c>
      <c r="P213" t="str">
        <f t="shared" si="18"/>
        <v>Tom S. P. Perriello</v>
      </c>
      <c r="Q213">
        <f t="shared" si="19"/>
        <v>7</v>
      </c>
    </row>
    <row r="214" spans="1:17" x14ac:dyDescent="0.25">
      <c r="A214" s="4">
        <v>39800.469027777777</v>
      </c>
      <c r="B214" s="5">
        <f t="shared" si="15"/>
        <v>39800.469027777777</v>
      </c>
      <c r="C214" s="6" t="s">
        <v>22</v>
      </c>
      <c r="D214" s="6" t="s">
        <v>239</v>
      </c>
      <c r="E214" s="6" t="s">
        <v>11</v>
      </c>
      <c r="F214" s="6">
        <v>424</v>
      </c>
      <c r="G214" s="6">
        <v>423</v>
      </c>
      <c r="H214" s="6" t="s">
        <v>101</v>
      </c>
      <c r="I214" s="6" t="s">
        <v>102</v>
      </c>
      <c r="J214" s="2">
        <v>39800.469027777777</v>
      </c>
      <c r="K214" s="3">
        <f t="shared" si="16"/>
        <v>39800.469027777777</v>
      </c>
      <c r="N214" t="b">
        <f>A214&lt;=('Numbers On Given Date'!$E$2+1)</f>
        <v>0</v>
      </c>
      <c r="O214" t="str">
        <f t="shared" si="17"/>
        <v>BRUNSWICK COUNTY</v>
      </c>
      <c r="P214" t="str">
        <f t="shared" si="18"/>
        <v>Virgil H. Goode, Jr.</v>
      </c>
      <c r="Q214">
        <f t="shared" si="19"/>
        <v>-1</v>
      </c>
    </row>
    <row r="215" spans="1:17" x14ac:dyDescent="0.25">
      <c r="A215" s="4">
        <v>39800.4690162037</v>
      </c>
      <c r="B215" s="5">
        <f t="shared" si="15"/>
        <v>39800.4690162037</v>
      </c>
      <c r="C215" s="6" t="s">
        <v>22</v>
      </c>
      <c r="D215" s="6" t="s">
        <v>240</v>
      </c>
      <c r="E215" s="6" t="s">
        <v>8</v>
      </c>
      <c r="F215" s="6">
        <v>560</v>
      </c>
      <c r="G215" s="6">
        <v>565</v>
      </c>
      <c r="H215" s="6" t="s">
        <v>101</v>
      </c>
      <c r="I215" s="6" t="s">
        <v>102</v>
      </c>
      <c r="J215" s="2">
        <v>39800.4690162037</v>
      </c>
      <c r="K215" s="3">
        <f t="shared" si="16"/>
        <v>39800.4690162037</v>
      </c>
      <c r="N215" t="b">
        <f>A215&lt;=('Numbers On Given Date'!$E$2+1)</f>
        <v>0</v>
      </c>
      <c r="O215" t="str">
        <f t="shared" si="17"/>
        <v>BRUNSWICK COUNTY</v>
      </c>
      <c r="P215" t="str">
        <f t="shared" si="18"/>
        <v>Tom S. P. Perriello</v>
      </c>
      <c r="Q215">
        <f t="shared" si="19"/>
        <v>5</v>
      </c>
    </row>
    <row r="216" spans="1:17" x14ac:dyDescent="0.25">
      <c r="A216" s="4">
        <v>39758.655439814815</v>
      </c>
      <c r="B216" s="5">
        <f t="shared" si="15"/>
        <v>39758.655439814815</v>
      </c>
      <c r="C216" s="6" t="s">
        <v>22</v>
      </c>
      <c r="D216" s="6" t="s">
        <v>111</v>
      </c>
      <c r="E216" s="6" t="s">
        <v>11</v>
      </c>
      <c r="F216" s="6">
        <v>0</v>
      </c>
      <c r="G216" s="6">
        <v>1</v>
      </c>
      <c r="H216" s="6" t="s">
        <v>101</v>
      </c>
      <c r="I216" s="6" t="s">
        <v>241</v>
      </c>
      <c r="J216" s="2">
        <v>39758.655439814815</v>
      </c>
      <c r="K216" s="3">
        <f t="shared" si="16"/>
        <v>39758.655439814815</v>
      </c>
      <c r="N216" t="b">
        <f>A216&lt;=('Numbers On Given Date'!$E$2+1)</f>
        <v>1</v>
      </c>
      <c r="O216" t="str">
        <f t="shared" si="17"/>
        <v>BRUNSWICK COUNTY</v>
      </c>
      <c r="P216" t="str">
        <f t="shared" si="18"/>
        <v>Virgil H. Goode, Jr.</v>
      </c>
      <c r="Q216">
        <f t="shared" si="19"/>
        <v>1</v>
      </c>
    </row>
    <row r="217" spans="1:17" x14ac:dyDescent="0.25">
      <c r="A217" s="4">
        <v>39758.655439814815</v>
      </c>
      <c r="B217" s="5">
        <f t="shared" si="15"/>
        <v>39758.655439814815</v>
      </c>
      <c r="C217" s="6" t="s">
        <v>22</v>
      </c>
      <c r="D217" s="6" t="s">
        <v>111</v>
      </c>
      <c r="E217" s="6" t="s">
        <v>8</v>
      </c>
      <c r="F217" s="6">
        <v>0</v>
      </c>
      <c r="G217" s="6">
        <v>2</v>
      </c>
      <c r="H217" s="6" t="s">
        <v>101</v>
      </c>
      <c r="I217" s="6" t="s">
        <v>241</v>
      </c>
      <c r="J217" s="2">
        <v>39758.655439814815</v>
      </c>
      <c r="K217" s="3">
        <f t="shared" si="16"/>
        <v>39758.655439814815</v>
      </c>
      <c r="N217" t="b">
        <f>A217&lt;=('Numbers On Given Date'!$E$2+1)</f>
        <v>1</v>
      </c>
      <c r="O217" t="str">
        <f t="shared" si="17"/>
        <v>BRUNSWICK COUNTY</v>
      </c>
      <c r="P217" t="str">
        <f t="shared" si="18"/>
        <v>Tom S. P. Perriello</v>
      </c>
      <c r="Q217">
        <f t="shared" si="19"/>
        <v>2</v>
      </c>
    </row>
    <row r="218" spans="1:17" x14ac:dyDescent="0.25">
      <c r="A218" s="4">
        <v>39758.627291666664</v>
      </c>
      <c r="B218" s="5">
        <f t="shared" si="15"/>
        <v>39758.627291666664</v>
      </c>
      <c r="C218" s="6" t="s">
        <v>22</v>
      </c>
      <c r="D218" s="6" t="s">
        <v>237</v>
      </c>
      <c r="E218" s="6" t="s">
        <v>8</v>
      </c>
      <c r="F218" s="6">
        <v>947</v>
      </c>
      <c r="G218" s="6">
        <v>945</v>
      </c>
      <c r="H218" s="6" t="s">
        <v>110</v>
      </c>
      <c r="I218" s="6">
        <v>0</v>
      </c>
      <c r="J218" s="2">
        <v>39758.627291666664</v>
      </c>
      <c r="K218" s="3">
        <f t="shared" si="16"/>
        <v>39758.627291666664</v>
      </c>
      <c r="N218" t="b">
        <f>A218&lt;=('Numbers On Given Date'!$E$2+1)</f>
        <v>1</v>
      </c>
      <c r="O218" t="str">
        <f t="shared" si="17"/>
        <v>BRUNSWICK COUNTY</v>
      </c>
      <c r="P218" t="str">
        <f t="shared" si="18"/>
        <v>Tom S. P. Perriello</v>
      </c>
      <c r="Q218">
        <f t="shared" si="19"/>
        <v>-2</v>
      </c>
    </row>
    <row r="219" spans="1:17" x14ac:dyDescent="0.25">
      <c r="A219" s="4">
        <v>39758.625775462962</v>
      </c>
      <c r="B219" s="5">
        <f t="shared" si="15"/>
        <v>39758.625775462962</v>
      </c>
      <c r="C219" s="6" t="s">
        <v>22</v>
      </c>
      <c r="D219" s="6" t="s">
        <v>242</v>
      </c>
      <c r="E219" s="6" t="s">
        <v>11</v>
      </c>
      <c r="F219" s="6">
        <v>328</v>
      </c>
      <c r="G219" s="6">
        <v>327</v>
      </c>
      <c r="H219" s="6" t="s">
        <v>110</v>
      </c>
      <c r="I219" s="6">
        <v>0</v>
      </c>
      <c r="J219" s="2">
        <v>39758.625775462962</v>
      </c>
      <c r="K219" s="3">
        <f t="shared" si="16"/>
        <v>39758.625775462962</v>
      </c>
      <c r="N219" t="b">
        <f>A219&lt;=('Numbers On Given Date'!$E$2+1)</f>
        <v>1</v>
      </c>
      <c r="O219" t="str">
        <f t="shared" si="17"/>
        <v>BRUNSWICK COUNTY</v>
      </c>
      <c r="P219" t="str">
        <f t="shared" si="18"/>
        <v>Virgil H. Goode, Jr.</v>
      </c>
      <c r="Q219">
        <f t="shared" si="19"/>
        <v>-1</v>
      </c>
    </row>
    <row r="220" spans="1:17" x14ac:dyDescent="0.25">
      <c r="A220" s="4">
        <v>39758.598726851851</v>
      </c>
      <c r="B220" s="5">
        <f t="shared" si="15"/>
        <v>39758.598726851851</v>
      </c>
      <c r="C220" s="6" t="s">
        <v>22</v>
      </c>
      <c r="D220" s="6" t="s">
        <v>237</v>
      </c>
      <c r="E220" s="6" t="s">
        <v>8</v>
      </c>
      <c r="F220" s="6">
        <v>945</v>
      </c>
      <c r="G220" s="6">
        <v>947</v>
      </c>
      <c r="H220" s="6" t="s">
        <v>110</v>
      </c>
      <c r="I220" s="6">
        <v>0</v>
      </c>
      <c r="J220" s="2">
        <v>39758.598726851851</v>
      </c>
      <c r="K220" s="3">
        <f t="shared" si="16"/>
        <v>39758.598726851851</v>
      </c>
      <c r="N220" t="b">
        <f>A220&lt;=('Numbers On Given Date'!$E$2+1)</f>
        <v>1</v>
      </c>
      <c r="O220" t="str">
        <f t="shared" si="17"/>
        <v>BRUNSWICK COUNTY</v>
      </c>
      <c r="P220" t="str">
        <f t="shared" si="18"/>
        <v>Tom S. P. Perriello</v>
      </c>
      <c r="Q220">
        <f t="shared" si="19"/>
        <v>2</v>
      </c>
    </row>
    <row r="221" spans="1:17" x14ac:dyDescent="0.25">
      <c r="A221" s="4">
        <v>39758.596550925926</v>
      </c>
      <c r="B221" s="5">
        <f t="shared" si="15"/>
        <v>39758.596550925926</v>
      </c>
      <c r="C221" s="6" t="s">
        <v>22</v>
      </c>
      <c r="D221" s="6" t="s">
        <v>238</v>
      </c>
      <c r="E221" s="6" t="s">
        <v>11</v>
      </c>
      <c r="F221" s="6">
        <v>100</v>
      </c>
      <c r="G221" s="6">
        <v>82</v>
      </c>
      <c r="H221" s="6" t="s">
        <v>110</v>
      </c>
      <c r="I221" s="6">
        <v>0</v>
      </c>
      <c r="J221" s="2">
        <v>39758.596550925926</v>
      </c>
      <c r="K221" s="3">
        <f t="shared" si="16"/>
        <v>39758.596550925926</v>
      </c>
      <c r="N221" t="b">
        <f>A221&lt;=('Numbers On Given Date'!$E$2+1)</f>
        <v>1</v>
      </c>
      <c r="O221" t="str">
        <f t="shared" si="17"/>
        <v>BRUNSWICK COUNTY</v>
      </c>
      <c r="P221" t="str">
        <f t="shared" si="18"/>
        <v>Virgil H. Goode, Jr.</v>
      </c>
      <c r="Q221">
        <f t="shared" si="19"/>
        <v>-18</v>
      </c>
    </row>
    <row r="222" spans="1:17" x14ac:dyDescent="0.25">
      <c r="A222" s="4">
        <v>39758.596550925926</v>
      </c>
      <c r="B222" s="5">
        <f t="shared" si="15"/>
        <v>39758.596550925926</v>
      </c>
      <c r="C222" s="6" t="s">
        <v>22</v>
      </c>
      <c r="D222" s="6" t="s">
        <v>238</v>
      </c>
      <c r="E222" s="6" t="s">
        <v>8</v>
      </c>
      <c r="F222" s="6">
        <v>176</v>
      </c>
      <c r="G222" s="6">
        <v>174</v>
      </c>
      <c r="H222" s="6" t="s">
        <v>110</v>
      </c>
      <c r="I222" s="6">
        <v>0</v>
      </c>
      <c r="J222" s="2">
        <v>39758.596550925926</v>
      </c>
      <c r="K222" s="3">
        <f t="shared" si="16"/>
        <v>39758.596550925926</v>
      </c>
      <c r="N222" t="b">
        <f>A222&lt;=('Numbers On Given Date'!$E$2+1)</f>
        <v>1</v>
      </c>
      <c r="O222" t="str">
        <f t="shared" si="17"/>
        <v>BRUNSWICK COUNTY</v>
      </c>
      <c r="P222" t="str">
        <f t="shared" si="18"/>
        <v>Tom S. P. Perriello</v>
      </c>
      <c r="Q222">
        <f t="shared" si="19"/>
        <v>-2</v>
      </c>
    </row>
    <row r="223" spans="1:17" x14ac:dyDescent="0.25">
      <c r="A223" s="4">
        <v>39758.58662037037</v>
      </c>
      <c r="B223" s="5">
        <f t="shared" si="15"/>
        <v>39758.58662037037</v>
      </c>
      <c r="C223" s="6" t="s">
        <v>22</v>
      </c>
      <c r="D223" s="6" t="s">
        <v>243</v>
      </c>
      <c r="E223" s="6" t="s">
        <v>11</v>
      </c>
      <c r="F223" s="6">
        <v>98</v>
      </c>
      <c r="G223" s="6">
        <v>167</v>
      </c>
      <c r="H223" s="6" t="s">
        <v>110</v>
      </c>
      <c r="I223" s="6">
        <v>0</v>
      </c>
      <c r="J223" s="2">
        <v>39758.58662037037</v>
      </c>
      <c r="K223" s="3">
        <f t="shared" si="16"/>
        <v>39758.58662037037</v>
      </c>
      <c r="N223" t="b">
        <f>A223&lt;=('Numbers On Given Date'!$E$2+1)</f>
        <v>1</v>
      </c>
      <c r="O223" t="str">
        <f t="shared" si="17"/>
        <v>BRUNSWICK COUNTY</v>
      </c>
      <c r="P223" t="str">
        <f t="shared" si="18"/>
        <v>Virgil H. Goode, Jr.</v>
      </c>
      <c r="Q223">
        <f t="shared" si="19"/>
        <v>69</v>
      </c>
    </row>
    <row r="224" spans="1:17" x14ac:dyDescent="0.25">
      <c r="A224" s="4">
        <v>39758.58662037037</v>
      </c>
      <c r="B224" s="5">
        <f t="shared" si="15"/>
        <v>39758.58662037037</v>
      </c>
      <c r="C224" s="6" t="s">
        <v>22</v>
      </c>
      <c r="D224" s="6" t="s">
        <v>243</v>
      </c>
      <c r="E224" s="6" t="s">
        <v>8</v>
      </c>
      <c r="F224" s="6">
        <v>229</v>
      </c>
      <c r="G224" s="6">
        <v>405</v>
      </c>
      <c r="H224" s="6" t="s">
        <v>110</v>
      </c>
      <c r="I224" s="6">
        <v>0</v>
      </c>
      <c r="J224" s="2">
        <v>39758.58662037037</v>
      </c>
      <c r="K224" s="3">
        <f t="shared" si="16"/>
        <v>39758.58662037037</v>
      </c>
      <c r="N224" t="b">
        <f>A224&lt;=('Numbers On Given Date'!$E$2+1)</f>
        <v>1</v>
      </c>
      <c r="O224" t="str">
        <f t="shared" si="17"/>
        <v>BRUNSWICK COUNTY</v>
      </c>
      <c r="P224" t="str">
        <f t="shared" si="18"/>
        <v>Tom S. P. Perriello</v>
      </c>
      <c r="Q224">
        <f t="shared" si="19"/>
        <v>176</v>
      </c>
    </row>
    <row r="225" spans="1:17" x14ac:dyDescent="0.25">
      <c r="A225" s="4">
        <v>39758.579965277779</v>
      </c>
      <c r="B225" s="5">
        <f t="shared" si="15"/>
        <v>39758.579965277779</v>
      </c>
      <c r="C225" s="6" t="s">
        <v>22</v>
      </c>
      <c r="D225" s="6" t="s">
        <v>242</v>
      </c>
      <c r="E225" s="6" t="s">
        <v>11</v>
      </c>
      <c r="F225" s="6">
        <v>327</v>
      </c>
      <c r="G225" s="6">
        <v>328</v>
      </c>
      <c r="H225" s="6" t="s">
        <v>110</v>
      </c>
      <c r="I225" s="6">
        <v>0</v>
      </c>
      <c r="J225" s="2">
        <v>39758.579965277779</v>
      </c>
      <c r="K225" s="3">
        <f t="shared" si="16"/>
        <v>39758.579965277779</v>
      </c>
      <c r="N225" t="b">
        <f>A225&lt;=('Numbers On Given Date'!$E$2+1)</f>
        <v>1</v>
      </c>
      <c r="O225" t="str">
        <f t="shared" si="17"/>
        <v>BRUNSWICK COUNTY</v>
      </c>
      <c r="P225" t="str">
        <f t="shared" si="18"/>
        <v>Virgil H. Goode, Jr.</v>
      </c>
      <c r="Q225">
        <f t="shared" si="19"/>
        <v>1</v>
      </c>
    </row>
    <row r="226" spans="1:17" x14ac:dyDescent="0.25">
      <c r="A226" s="4">
        <v>39800.465543981481</v>
      </c>
      <c r="B226" s="5">
        <f t="shared" si="15"/>
        <v>39800.465543981481</v>
      </c>
      <c r="C226" s="6" t="s">
        <v>18</v>
      </c>
      <c r="D226" s="6" t="s">
        <v>107</v>
      </c>
      <c r="E226" s="6" t="s">
        <v>11</v>
      </c>
      <c r="F226" s="6">
        <v>852</v>
      </c>
      <c r="G226" s="6">
        <v>854</v>
      </c>
      <c r="H226" s="6" t="s">
        <v>101</v>
      </c>
      <c r="I226" s="6" t="s">
        <v>102</v>
      </c>
      <c r="J226" s="2">
        <v>39800.465543981481</v>
      </c>
      <c r="K226" s="3">
        <f t="shared" si="16"/>
        <v>39800.465543981481</v>
      </c>
      <c r="N226" t="b">
        <f>A226&lt;=('Numbers On Given Date'!$E$2+1)</f>
        <v>0</v>
      </c>
      <c r="O226" t="str">
        <f t="shared" si="17"/>
        <v>BEDFORD COUNTY</v>
      </c>
      <c r="P226" t="str">
        <f t="shared" si="18"/>
        <v>Virgil H. Goode, Jr.</v>
      </c>
      <c r="Q226">
        <f t="shared" si="19"/>
        <v>2</v>
      </c>
    </row>
    <row r="227" spans="1:17" x14ac:dyDescent="0.25">
      <c r="A227" s="4">
        <v>39800.465543981481</v>
      </c>
      <c r="B227" s="5">
        <f t="shared" si="15"/>
        <v>39800.465543981481</v>
      </c>
      <c r="C227" s="6" t="s">
        <v>18</v>
      </c>
      <c r="D227" s="6" t="s">
        <v>107</v>
      </c>
      <c r="E227" s="6" t="s">
        <v>8</v>
      </c>
      <c r="F227" s="6">
        <v>537</v>
      </c>
      <c r="G227" s="6">
        <v>540</v>
      </c>
      <c r="H227" s="6" t="s">
        <v>101</v>
      </c>
      <c r="I227" s="6" t="s">
        <v>102</v>
      </c>
      <c r="J227" s="2">
        <v>39800.465543981481</v>
      </c>
      <c r="K227" s="3">
        <f t="shared" si="16"/>
        <v>39800.465543981481</v>
      </c>
      <c r="N227" t="b">
        <f>A227&lt;=('Numbers On Given Date'!$E$2+1)</f>
        <v>0</v>
      </c>
      <c r="O227" t="str">
        <f t="shared" si="17"/>
        <v>BEDFORD COUNTY</v>
      </c>
      <c r="P227" t="str">
        <f t="shared" si="18"/>
        <v>Tom S. P. Perriello</v>
      </c>
      <c r="Q227">
        <f t="shared" si="19"/>
        <v>3</v>
      </c>
    </row>
    <row r="228" spans="1:17" x14ac:dyDescent="0.25">
      <c r="A228" s="4">
        <v>39758.81523148148</v>
      </c>
      <c r="B228" s="5">
        <f t="shared" si="15"/>
        <v>39758.81523148148</v>
      </c>
      <c r="C228" s="6" t="s">
        <v>18</v>
      </c>
      <c r="D228" s="6" t="s">
        <v>111</v>
      </c>
      <c r="E228" s="6" t="s">
        <v>12</v>
      </c>
      <c r="F228" s="6">
        <v>0</v>
      </c>
      <c r="G228" s="6">
        <v>0</v>
      </c>
      <c r="H228" s="6" t="s">
        <v>112</v>
      </c>
      <c r="I228" s="6">
        <v>0</v>
      </c>
      <c r="J228" s="2">
        <v>39758.81523148148</v>
      </c>
      <c r="K228" s="3">
        <f t="shared" si="16"/>
        <v>39758.81523148148</v>
      </c>
      <c r="N228" t="b">
        <f>A228&lt;=('Numbers On Given Date'!$E$2+1)</f>
        <v>1</v>
      </c>
      <c r="O228" t="str">
        <f t="shared" si="17"/>
        <v>BEDFORD COUNTY</v>
      </c>
      <c r="P228" t="str">
        <f t="shared" si="18"/>
        <v>Write In</v>
      </c>
      <c r="Q228">
        <f t="shared" si="19"/>
        <v>0</v>
      </c>
    </row>
    <row r="229" spans="1:17" x14ac:dyDescent="0.25">
      <c r="A229" s="4">
        <v>39758.81523148148</v>
      </c>
      <c r="B229" s="5">
        <f t="shared" si="15"/>
        <v>39758.81523148148</v>
      </c>
      <c r="C229" s="6" t="s">
        <v>18</v>
      </c>
      <c r="D229" s="6" t="s">
        <v>111</v>
      </c>
      <c r="E229" s="6" t="s">
        <v>11</v>
      </c>
      <c r="F229" s="6">
        <v>0</v>
      </c>
      <c r="G229" s="6">
        <v>6</v>
      </c>
      <c r="H229" s="6" t="s">
        <v>112</v>
      </c>
      <c r="I229" s="6">
        <v>0</v>
      </c>
      <c r="J229" s="2">
        <v>39758.81523148148</v>
      </c>
      <c r="K229" s="3">
        <f t="shared" si="16"/>
        <v>39758.81523148148</v>
      </c>
      <c r="N229" t="b">
        <f>A229&lt;=('Numbers On Given Date'!$E$2+1)</f>
        <v>1</v>
      </c>
      <c r="O229" t="str">
        <f t="shared" si="17"/>
        <v>BEDFORD COUNTY</v>
      </c>
      <c r="P229" t="str">
        <f t="shared" si="18"/>
        <v>Virgil H. Goode, Jr.</v>
      </c>
      <c r="Q229">
        <f t="shared" si="19"/>
        <v>6</v>
      </c>
    </row>
    <row r="230" spans="1:17" x14ac:dyDescent="0.25">
      <c r="A230" s="4">
        <v>39758.81523148148</v>
      </c>
      <c r="B230" s="5">
        <f t="shared" si="15"/>
        <v>39758.81523148148</v>
      </c>
      <c r="C230" s="6" t="s">
        <v>18</v>
      </c>
      <c r="D230" s="6" t="s">
        <v>111</v>
      </c>
      <c r="E230" s="6" t="s">
        <v>8</v>
      </c>
      <c r="F230" s="6">
        <v>0</v>
      </c>
      <c r="G230" s="6">
        <v>5</v>
      </c>
      <c r="H230" s="6" t="s">
        <v>112</v>
      </c>
      <c r="I230" s="6">
        <v>0</v>
      </c>
      <c r="J230" s="2">
        <v>39758.81523148148</v>
      </c>
      <c r="K230" s="3">
        <f t="shared" si="16"/>
        <v>39758.81523148148</v>
      </c>
      <c r="N230" t="b">
        <f>A230&lt;=('Numbers On Given Date'!$E$2+1)</f>
        <v>1</v>
      </c>
      <c r="O230" t="str">
        <f t="shared" si="17"/>
        <v>BEDFORD COUNTY</v>
      </c>
      <c r="P230" t="str">
        <f t="shared" si="18"/>
        <v>Tom S. P. Perriello</v>
      </c>
      <c r="Q230">
        <f t="shared" si="19"/>
        <v>5</v>
      </c>
    </row>
    <row r="231" spans="1:17" x14ac:dyDescent="0.25">
      <c r="A231" s="4">
        <v>39758.80127314815</v>
      </c>
      <c r="B231" s="5">
        <f t="shared" si="15"/>
        <v>39758.80127314815</v>
      </c>
      <c r="C231" s="6" t="s">
        <v>18</v>
      </c>
      <c r="D231" s="6" t="s">
        <v>244</v>
      </c>
      <c r="E231" s="6" t="s">
        <v>8</v>
      </c>
      <c r="F231" s="6">
        <v>376</v>
      </c>
      <c r="G231" s="6">
        <v>377</v>
      </c>
      <c r="H231" s="6" t="s">
        <v>110</v>
      </c>
      <c r="I231" s="6">
        <v>0</v>
      </c>
      <c r="J231" s="2">
        <v>39758.80127314815</v>
      </c>
      <c r="K231" s="3">
        <f t="shared" si="16"/>
        <v>39758.80127314815</v>
      </c>
      <c r="N231" t="b">
        <f>A231&lt;=('Numbers On Given Date'!$E$2+1)</f>
        <v>1</v>
      </c>
      <c r="O231" t="str">
        <f t="shared" si="17"/>
        <v>BEDFORD COUNTY</v>
      </c>
      <c r="P231" t="str">
        <f t="shared" si="18"/>
        <v>Tom S. P. Perriello</v>
      </c>
      <c r="Q231">
        <f t="shared" si="19"/>
        <v>1</v>
      </c>
    </row>
    <row r="232" spans="1:17" x14ac:dyDescent="0.25">
      <c r="A232" s="4">
        <v>39758.796944444446</v>
      </c>
      <c r="B232" s="5">
        <f t="shared" si="15"/>
        <v>39758.796944444446</v>
      </c>
      <c r="C232" s="6" t="s">
        <v>18</v>
      </c>
      <c r="D232" s="6" t="s">
        <v>245</v>
      </c>
      <c r="E232" s="6" t="s">
        <v>11</v>
      </c>
      <c r="F232" s="6">
        <v>675</v>
      </c>
      <c r="G232" s="6">
        <v>678</v>
      </c>
      <c r="H232" s="6" t="s">
        <v>110</v>
      </c>
      <c r="I232" s="6">
        <v>0</v>
      </c>
      <c r="J232" s="2">
        <v>39758.796944444446</v>
      </c>
      <c r="K232" s="3">
        <f t="shared" si="16"/>
        <v>39758.796944444446</v>
      </c>
      <c r="N232" t="b">
        <f>A232&lt;=('Numbers On Given Date'!$E$2+1)</f>
        <v>1</v>
      </c>
      <c r="O232" t="str">
        <f t="shared" si="17"/>
        <v>BEDFORD COUNTY</v>
      </c>
      <c r="P232" t="str">
        <f t="shared" si="18"/>
        <v>Virgil H. Goode, Jr.</v>
      </c>
      <c r="Q232">
        <f t="shared" si="19"/>
        <v>3</v>
      </c>
    </row>
    <row r="233" spans="1:17" x14ac:dyDescent="0.25">
      <c r="A233" s="4">
        <v>39758.795127314814</v>
      </c>
      <c r="B233" s="5">
        <f t="shared" si="15"/>
        <v>39758.795127314814</v>
      </c>
      <c r="C233" s="6" t="s">
        <v>18</v>
      </c>
      <c r="D233" s="6" t="s">
        <v>246</v>
      </c>
      <c r="E233" s="6" t="s">
        <v>8</v>
      </c>
      <c r="F233" s="6">
        <v>447</v>
      </c>
      <c r="G233" s="6">
        <v>449</v>
      </c>
      <c r="H233" s="6" t="s">
        <v>110</v>
      </c>
      <c r="I233" s="6">
        <v>0</v>
      </c>
      <c r="J233" s="2">
        <v>39758.795127314814</v>
      </c>
      <c r="K233" s="3">
        <f t="shared" si="16"/>
        <v>39758.795127314814</v>
      </c>
      <c r="N233" t="b">
        <f>A233&lt;=('Numbers On Given Date'!$E$2+1)</f>
        <v>1</v>
      </c>
      <c r="O233" t="str">
        <f t="shared" si="17"/>
        <v>BEDFORD COUNTY</v>
      </c>
      <c r="P233" t="str">
        <f t="shared" si="18"/>
        <v>Tom S. P. Perriello</v>
      </c>
      <c r="Q233">
        <f t="shared" si="19"/>
        <v>2</v>
      </c>
    </row>
    <row r="234" spans="1:17" x14ac:dyDescent="0.25">
      <c r="A234" s="4">
        <v>39758.770787037036</v>
      </c>
      <c r="B234" s="5">
        <f t="shared" si="15"/>
        <v>39758.770787037036</v>
      </c>
      <c r="C234" s="6" t="s">
        <v>18</v>
      </c>
      <c r="D234" s="6" t="s">
        <v>247</v>
      </c>
      <c r="E234" s="6" t="s">
        <v>12</v>
      </c>
      <c r="F234" s="6">
        <v>0</v>
      </c>
      <c r="G234" s="6">
        <v>1</v>
      </c>
      <c r="H234" s="6" t="s">
        <v>110</v>
      </c>
      <c r="I234" s="6">
        <v>0</v>
      </c>
      <c r="J234" s="2">
        <v>39758.770787037036</v>
      </c>
      <c r="K234" s="3">
        <f t="shared" si="16"/>
        <v>39758.770787037036</v>
      </c>
      <c r="N234" t="b">
        <f>A234&lt;=('Numbers On Given Date'!$E$2+1)</f>
        <v>1</v>
      </c>
      <c r="O234" t="str">
        <f t="shared" si="17"/>
        <v>BEDFORD COUNTY</v>
      </c>
      <c r="P234" t="str">
        <f t="shared" si="18"/>
        <v>Write In</v>
      </c>
      <c r="Q234">
        <f t="shared" si="19"/>
        <v>1</v>
      </c>
    </row>
    <row r="235" spans="1:17" x14ac:dyDescent="0.25">
      <c r="A235" s="4">
        <v>39800.463587962964</v>
      </c>
      <c r="B235" s="5">
        <f t="shared" si="15"/>
        <v>39800.463587962964</v>
      </c>
      <c r="C235" s="6" t="s">
        <v>14</v>
      </c>
      <c r="D235" s="6" t="s">
        <v>107</v>
      </c>
      <c r="E235" s="6" t="s">
        <v>11</v>
      </c>
      <c r="F235" s="6">
        <v>391</v>
      </c>
      <c r="G235" s="6">
        <v>399</v>
      </c>
      <c r="H235" s="6" t="s">
        <v>101</v>
      </c>
      <c r="I235" s="6" t="s">
        <v>102</v>
      </c>
      <c r="J235" s="2">
        <v>39800.463587962964</v>
      </c>
      <c r="K235" s="3">
        <f t="shared" si="16"/>
        <v>39800.463587962964</v>
      </c>
      <c r="N235" t="b">
        <f>A235&lt;=('Numbers On Given Date'!$E$2+1)</f>
        <v>0</v>
      </c>
      <c r="O235" t="str">
        <f t="shared" si="17"/>
        <v>APPOMATTOX COUNTY</v>
      </c>
      <c r="P235" t="str">
        <f t="shared" si="18"/>
        <v>Virgil H. Goode, Jr.</v>
      </c>
      <c r="Q235">
        <f t="shared" si="19"/>
        <v>8</v>
      </c>
    </row>
    <row r="236" spans="1:17" x14ac:dyDescent="0.25">
      <c r="A236" s="4">
        <v>39800.463587962964</v>
      </c>
      <c r="B236" s="5">
        <f t="shared" si="15"/>
        <v>39800.463587962964</v>
      </c>
      <c r="C236" s="6" t="s">
        <v>14</v>
      </c>
      <c r="D236" s="6" t="s">
        <v>107</v>
      </c>
      <c r="E236" s="6" t="s">
        <v>8</v>
      </c>
      <c r="F236" s="6">
        <v>226</v>
      </c>
      <c r="G236" s="6">
        <v>229</v>
      </c>
      <c r="H236" s="6" t="s">
        <v>101</v>
      </c>
      <c r="I236" s="6" t="s">
        <v>102</v>
      </c>
      <c r="J236" s="2">
        <v>39800.463587962964</v>
      </c>
      <c r="K236" s="3">
        <f t="shared" si="16"/>
        <v>39800.463587962964</v>
      </c>
      <c r="N236" t="b">
        <f>A236&lt;=('Numbers On Given Date'!$E$2+1)</f>
        <v>0</v>
      </c>
      <c r="O236" t="str">
        <f t="shared" si="17"/>
        <v>APPOMATTOX COUNTY</v>
      </c>
      <c r="P236" t="str">
        <f t="shared" si="18"/>
        <v>Tom S. P. Perriello</v>
      </c>
      <c r="Q236">
        <f t="shared" si="19"/>
        <v>3</v>
      </c>
    </row>
    <row r="237" spans="1:17" x14ac:dyDescent="0.25">
      <c r="A237" s="4">
        <v>39757.586192129631</v>
      </c>
      <c r="B237" s="5">
        <f t="shared" si="15"/>
        <v>39757.586192129631</v>
      </c>
      <c r="C237" s="6" t="s">
        <v>14</v>
      </c>
      <c r="D237" s="6" t="s">
        <v>248</v>
      </c>
      <c r="E237" s="6" t="s">
        <v>8</v>
      </c>
      <c r="F237" s="6">
        <v>159</v>
      </c>
      <c r="G237" s="6">
        <v>189</v>
      </c>
      <c r="H237" s="6" t="s">
        <v>133</v>
      </c>
      <c r="I237" s="6">
        <v>0</v>
      </c>
      <c r="J237" s="2">
        <v>39757.586192129631</v>
      </c>
      <c r="K237" s="3">
        <f t="shared" si="16"/>
        <v>39757.586192129631</v>
      </c>
      <c r="N237" t="b">
        <f>A237&lt;=('Numbers On Given Date'!$E$2+1)</f>
        <v>1</v>
      </c>
      <c r="O237" t="str">
        <f t="shared" si="17"/>
        <v>APPOMATTOX COUNTY</v>
      </c>
      <c r="P237" t="str">
        <f t="shared" si="18"/>
        <v>Tom S. P. Perriello</v>
      </c>
      <c r="Q237">
        <f t="shared" si="19"/>
        <v>30</v>
      </c>
    </row>
    <row r="238" spans="1:17" x14ac:dyDescent="0.25">
      <c r="A238" s="4">
        <v>39757.582604166666</v>
      </c>
      <c r="B238" s="5">
        <f t="shared" si="15"/>
        <v>39757.582604166666</v>
      </c>
      <c r="C238" s="6" t="s">
        <v>14</v>
      </c>
      <c r="D238" s="6" t="s">
        <v>249</v>
      </c>
      <c r="E238" s="6" t="s">
        <v>12</v>
      </c>
      <c r="F238" s="6">
        <v>0</v>
      </c>
      <c r="G238" s="6">
        <v>1</v>
      </c>
      <c r="H238" s="6" t="s">
        <v>133</v>
      </c>
      <c r="I238" s="6">
        <v>0</v>
      </c>
      <c r="J238" s="2">
        <v>39757.582604166666</v>
      </c>
      <c r="K238" s="3">
        <f t="shared" si="16"/>
        <v>39757.582604166666</v>
      </c>
      <c r="N238" t="b">
        <f>A238&lt;=('Numbers On Given Date'!$E$2+1)</f>
        <v>1</v>
      </c>
      <c r="O238" t="str">
        <f t="shared" si="17"/>
        <v>APPOMATTOX COUNTY</v>
      </c>
      <c r="P238" t="str">
        <f t="shared" si="18"/>
        <v>Write In</v>
      </c>
      <c r="Q238">
        <f t="shared" si="19"/>
        <v>1</v>
      </c>
    </row>
    <row r="239" spans="1:17" x14ac:dyDescent="0.25">
      <c r="A239" s="4">
        <v>39757.582604166666</v>
      </c>
      <c r="B239" s="5">
        <f t="shared" si="15"/>
        <v>39757.582604166666</v>
      </c>
      <c r="C239" s="6" t="s">
        <v>14</v>
      </c>
      <c r="D239" s="6" t="s">
        <v>249</v>
      </c>
      <c r="E239" s="6" t="s">
        <v>8</v>
      </c>
      <c r="F239" s="6">
        <v>304</v>
      </c>
      <c r="G239" s="6">
        <v>306</v>
      </c>
      <c r="H239" s="6" t="s">
        <v>133</v>
      </c>
      <c r="I239" s="6">
        <v>0</v>
      </c>
      <c r="J239" s="2">
        <v>39757.582604166666</v>
      </c>
      <c r="K239" s="3">
        <f t="shared" si="16"/>
        <v>39757.582604166666</v>
      </c>
      <c r="N239" t="b">
        <f>A239&lt;=('Numbers On Given Date'!$E$2+1)</f>
        <v>1</v>
      </c>
      <c r="O239" t="str">
        <f t="shared" si="17"/>
        <v>APPOMATTOX COUNTY</v>
      </c>
      <c r="P239" t="str">
        <f t="shared" si="18"/>
        <v>Tom S. P. Perriello</v>
      </c>
      <c r="Q239">
        <f t="shared" si="19"/>
        <v>2</v>
      </c>
    </row>
    <row r="240" spans="1:17" x14ac:dyDescent="0.25">
      <c r="A240" s="4">
        <v>39800.457199074073</v>
      </c>
      <c r="B240" s="5">
        <f t="shared" si="15"/>
        <v>39800.457199074073</v>
      </c>
      <c r="C240" s="6" t="s">
        <v>7</v>
      </c>
      <c r="D240" s="6" t="s">
        <v>107</v>
      </c>
      <c r="E240" s="6" t="s">
        <v>11</v>
      </c>
      <c r="F240" s="6">
        <v>2094</v>
      </c>
      <c r="G240" s="6">
        <v>2089</v>
      </c>
      <c r="H240" s="6" t="s">
        <v>101</v>
      </c>
      <c r="I240" s="6" t="s">
        <v>102</v>
      </c>
      <c r="J240" s="2">
        <v>39800.457199074073</v>
      </c>
      <c r="K240" s="3">
        <f t="shared" si="16"/>
        <v>39800.457199074073</v>
      </c>
      <c r="N240" t="b">
        <f>A240&lt;=('Numbers On Given Date'!$E$2+1)</f>
        <v>0</v>
      </c>
      <c r="O240" t="str">
        <f t="shared" si="17"/>
        <v>ALBEMARLE COUNTY</v>
      </c>
      <c r="P240" t="str">
        <f t="shared" si="18"/>
        <v>Virgil H. Goode, Jr.</v>
      </c>
      <c r="Q240">
        <f t="shared" si="19"/>
        <v>-5</v>
      </c>
    </row>
    <row r="241" spans="1:17" x14ac:dyDescent="0.25">
      <c r="A241" s="4">
        <v>39800.457199074073</v>
      </c>
      <c r="B241" s="5">
        <f t="shared" si="15"/>
        <v>39800.457199074073</v>
      </c>
      <c r="C241" s="6" t="s">
        <v>7</v>
      </c>
      <c r="D241" s="6" t="s">
        <v>107</v>
      </c>
      <c r="E241" s="6" t="s">
        <v>8</v>
      </c>
      <c r="F241" s="6">
        <v>4541</v>
      </c>
      <c r="G241" s="6">
        <v>4539</v>
      </c>
      <c r="H241" s="6" t="s">
        <v>101</v>
      </c>
      <c r="I241" s="6" t="s">
        <v>102</v>
      </c>
      <c r="J241" s="2">
        <v>39800.457199074073</v>
      </c>
      <c r="K241" s="3">
        <f t="shared" si="16"/>
        <v>39800.457199074073</v>
      </c>
      <c r="N241" t="b">
        <f>A241&lt;=('Numbers On Given Date'!$E$2+1)</f>
        <v>0</v>
      </c>
      <c r="O241" t="str">
        <f t="shared" si="17"/>
        <v>ALBEMARLE COUNTY</v>
      </c>
      <c r="P241" t="str">
        <f t="shared" si="18"/>
        <v>Tom S. P. Perriello</v>
      </c>
      <c r="Q241">
        <f t="shared" si="19"/>
        <v>-2</v>
      </c>
    </row>
    <row r="242" spans="1:17" x14ac:dyDescent="0.25">
      <c r="A242" s="4">
        <v>39759.578321759262</v>
      </c>
      <c r="B242" s="5">
        <f t="shared" si="15"/>
        <v>39759.578321759262</v>
      </c>
      <c r="C242" s="6" t="s">
        <v>7</v>
      </c>
      <c r="D242" s="6" t="s">
        <v>111</v>
      </c>
      <c r="E242" s="6" t="s">
        <v>12</v>
      </c>
      <c r="F242" s="6">
        <v>0</v>
      </c>
      <c r="G242" s="6">
        <v>1</v>
      </c>
      <c r="H242" s="6" t="s">
        <v>112</v>
      </c>
      <c r="I242" s="6" t="s">
        <v>250</v>
      </c>
      <c r="J242" s="2">
        <v>39759.578321759262</v>
      </c>
      <c r="K242" s="3">
        <f t="shared" si="16"/>
        <v>39759.578321759262</v>
      </c>
      <c r="N242" t="b">
        <f>A242&lt;=('Numbers On Given Date'!$E$2+1)</f>
        <v>1</v>
      </c>
      <c r="O242" t="str">
        <f t="shared" si="17"/>
        <v>ALBEMARLE COUNTY</v>
      </c>
      <c r="P242" t="str">
        <f t="shared" si="18"/>
        <v>Write In</v>
      </c>
      <c r="Q242">
        <f t="shared" si="19"/>
        <v>1</v>
      </c>
    </row>
    <row r="243" spans="1:17" x14ac:dyDescent="0.25">
      <c r="A243" s="4">
        <v>39759.578321759262</v>
      </c>
      <c r="B243" s="5">
        <f t="shared" si="15"/>
        <v>39759.578321759262</v>
      </c>
      <c r="C243" s="6" t="s">
        <v>7</v>
      </c>
      <c r="D243" s="6" t="s">
        <v>111</v>
      </c>
      <c r="E243" s="6" t="s">
        <v>11</v>
      </c>
      <c r="F243" s="6">
        <v>0</v>
      </c>
      <c r="G243" s="6">
        <v>21</v>
      </c>
      <c r="H243" s="6" t="s">
        <v>112</v>
      </c>
      <c r="I243" s="6" t="s">
        <v>250</v>
      </c>
      <c r="J243" s="2">
        <v>39759.578321759262</v>
      </c>
      <c r="K243" s="3">
        <f t="shared" si="16"/>
        <v>39759.578321759262</v>
      </c>
      <c r="N243" t="b">
        <f>A243&lt;=('Numbers On Given Date'!$E$2+1)</f>
        <v>1</v>
      </c>
      <c r="O243" t="str">
        <f t="shared" si="17"/>
        <v>ALBEMARLE COUNTY</v>
      </c>
      <c r="P243" t="str">
        <f t="shared" si="18"/>
        <v>Virgil H. Goode, Jr.</v>
      </c>
      <c r="Q243">
        <f t="shared" si="19"/>
        <v>21</v>
      </c>
    </row>
    <row r="244" spans="1:17" x14ac:dyDescent="0.25">
      <c r="A244" s="4">
        <v>39759.578321759262</v>
      </c>
      <c r="B244" s="5">
        <f t="shared" si="15"/>
        <v>39759.578321759262</v>
      </c>
      <c r="C244" s="6" t="s">
        <v>7</v>
      </c>
      <c r="D244" s="6" t="s">
        <v>111</v>
      </c>
      <c r="E244" s="6" t="s">
        <v>8</v>
      </c>
      <c r="F244" s="6">
        <v>0</v>
      </c>
      <c r="G244" s="6">
        <v>25</v>
      </c>
      <c r="H244" s="6" t="s">
        <v>112</v>
      </c>
      <c r="I244" s="6" t="s">
        <v>250</v>
      </c>
      <c r="J244" s="2">
        <v>39759.578321759262</v>
      </c>
      <c r="K244" s="3">
        <f t="shared" si="16"/>
        <v>39759.578321759262</v>
      </c>
      <c r="N244" t="b">
        <f>A244&lt;=('Numbers On Given Date'!$E$2+1)</f>
        <v>1</v>
      </c>
      <c r="O244" t="str">
        <f t="shared" si="17"/>
        <v>ALBEMARLE COUNTY</v>
      </c>
      <c r="P244" t="str">
        <f t="shared" si="18"/>
        <v>Tom S. P. Perriello</v>
      </c>
      <c r="Q244">
        <f t="shared" si="19"/>
        <v>25</v>
      </c>
    </row>
    <row r="245" spans="1:17" x14ac:dyDescent="0.25">
      <c r="A245" s="4">
        <v>39759.569618055553</v>
      </c>
      <c r="B245" s="5">
        <f t="shared" si="15"/>
        <v>39759.569618055553</v>
      </c>
      <c r="C245" s="6" t="s">
        <v>7</v>
      </c>
      <c r="D245" s="6" t="s">
        <v>251</v>
      </c>
      <c r="E245" s="6" t="s">
        <v>8</v>
      </c>
      <c r="F245" s="6">
        <v>442</v>
      </c>
      <c r="G245" s="6">
        <v>542</v>
      </c>
      <c r="H245" s="6" t="s">
        <v>138</v>
      </c>
      <c r="I245" s="6" t="s">
        <v>252</v>
      </c>
      <c r="J245" s="2">
        <v>39759.569618055553</v>
      </c>
      <c r="K245" s="3">
        <f t="shared" si="16"/>
        <v>39759.569618055553</v>
      </c>
      <c r="N245" t="b">
        <f>A245&lt;=('Numbers On Given Date'!$E$2+1)</f>
        <v>1</v>
      </c>
      <c r="O245" t="str">
        <f t="shared" si="17"/>
        <v>ALBEMARLE COUNTY</v>
      </c>
      <c r="P245" t="str">
        <f t="shared" si="18"/>
        <v>Tom S. P. Perriello</v>
      </c>
      <c r="Q245">
        <f t="shared" si="19"/>
        <v>100</v>
      </c>
    </row>
    <row r="246" spans="1:17" x14ac:dyDescent="0.25">
      <c r="A246" s="4">
        <v>39759.567476851851</v>
      </c>
      <c r="B246" s="5">
        <f t="shared" si="15"/>
        <v>39759.567476851851</v>
      </c>
      <c r="C246" s="6" t="s">
        <v>7</v>
      </c>
      <c r="D246" s="6" t="s">
        <v>253</v>
      </c>
      <c r="E246" s="6" t="s">
        <v>8</v>
      </c>
      <c r="F246" s="6">
        <v>626</v>
      </c>
      <c r="G246" s="6">
        <v>627</v>
      </c>
      <c r="H246" s="6" t="s">
        <v>110</v>
      </c>
      <c r="I246" s="6" t="s">
        <v>254</v>
      </c>
      <c r="J246" s="2">
        <v>39759.567476851851</v>
      </c>
      <c r="K246" s="3">
        <f t="shared" si="16"/>
        <v>39759.567476851851</v>
      </c>
      <c r="N246" t="b">
        <f>A246&lt;=('Numbers On Given Date'!$E$2+1)</f>
        <v>1</v>
      </c>
      <c r="O246" t="str">
        <f t="shared" si="17"/>
        <v>ALBEMARLE COUNTY</v>
      </c>
      <c r="P246" t="str">
        <f t="shared" si="18"/>
        <v>Tom S. P. Perriello</v>
      </c>
      <c r="Q246">
        <f t="shared" si="19"/>
        <v>1</v>
      </c>
    </row>
    <row r="247" spans="1:17" x14ac:dyDescent="0.25">
      <c r="A247" s="4">
        <v>39759.556319444448</v>
      </c>
      <c r="B247" s="5">
        <f t="shared" si="15"/>
        <v>39759.556319444448</v>
      </c>
      <c r="C247" s="6" t="s">
        <v>7</v>
      </c>
      <c r="D247" s="6" t="s">
        <v>255</v>
      </c>
      <c r="E247" s="6" t="s">
        <v>12</v>
      </c>
      <c r="F247" s="6">
        <v>1</v>
      </c>
      <c r="G247" s="6">
        <v>2</v>
      </c>
      <c r="H247" s="6" t="s">
        <v>108</v>
      </c>
      <c r="I247" s="6" t="s">
        <v>256</v>
      </c>
      <c r="J247" s="2">
        <v>39759.556319444448</v>
      </c>
      <c r="K247" s="3">
        <f t="shared" si="16"/>
        <v>39759.556319444448</v>
      </c>
      <c r="N247" t="b">
        <f>A247&lt;=('Numbers On Given Date'!$E$2+1)</f>
        <v>1</v>
      </c>
      <c r="O247" t="str">
        <f t="shared" si="17"/>
        <v>ALBEMARLE COUNTY</v>
      </c>
      <c r="P247" t="str">
        <f t="shared" si="18"/>
        <v>Write In</v>
      </c>
      <c r="Q247">
        <f t="shared" si="19"/>
        <v>1</v>
      </c>
    </row>
    <row r="248" spans="1:17" x14ac:dyDescent="0.25">
      <c r="A248" s="4">
        <v>39759.556319444448</v>
      </c>
      <c r="B248" s="5">
        <f t="shared" si="15"/>
        <v>39759.556319444448</v>
      </c>
      <c r="C248" s="6" t="s">
        <v>7</v>
      </c>
      <c r="D248" s="6" t="s">
        <v>255</v>
      </c>
      <c r="E248" s="6" t="s">
        <v>11</v>
      </c>
      <c r="F248" s="6">
        <v>757</v>
      </c>
      <c r="G248" s="6">
        <v>760</v>
      </c>
      <c r="H248" s="6" t="s">
        <v>108</v>
      </c>
      <c r="I248" s="6" t="s">
        <v>256</v>
      </c>
      <c r="J248" s="2">
        <v>39759.556319444448</v>
      </c>
      <c r="K248" s="3">
        <f t="shared" si="16"/>
        <v>39759.556319444448</v>
      </c>
      <c r="N248" t="b">
        <f>A248&lt;=('Numbers On Given Date'!$E$2+1)</f>
        <v>1</v>
      </c>
      <c r="O248" t="str">
        <f t="shared" si="17"/>
        <v>ALBEMARLE COUNTY</v>
      </c>
      <c r="P248" t="str">
        <f t="shared" si="18"/>
        <v>Virgil H. Goode, Jr.</v>
      </c>
      <c r="Q248">
        <f t="shared" si="19"/>
        <v>3</v>
      </c>
    </row>
    <row r="249" spans="1:17" x14ac:dyDescent="0.25">
      <c r="A249" s="4">
        <v>39759.556319444448</v>
      </c>
      <c r="B249" s="5">
        <f t="shared" si="15"/>
        <v>39759.556319444448</v>
      </c>
      <c r="C249" s="6" t="s">
        <v>7</v>
      </c>
      <c r="D249" s="6" t="s">
        <v>255</v>
      </c>
      <c r="E249" s="6" t="s">
        <v>8</v>
      </c>
      <c r="F249" s="6">
        <v>1085</v>
      </c>
      <c r="G249" s="6">
        <v>1087</v>
      </c>
      <c r="H249" s="6" t="s">
        <v>108</v>
      </c>
      <c r="I249" s="6" t="s">
        <v>256</v>
      </c>
      <c r="J249" s="2">
        <v>39759.556319444448</v>
      </c>
      <c r="K249" s="3">
        <f t="shared" si="16"/>
        <v>39759.556319444448</v>
      </c>
      <c r="N249" t="b">
        <f>A249&lt;=('Numbers On Given Date'!$E$2+1)</f>
        <v>1</v>
      </c>
      <c r="O249" t="str">
        <f t="shared" si="17"/>
        <v>ALBEMARLE COUNTY</v>
      </c>
      <c r="P249" t="str">
        <f t="shared" si="18"/>
        <v>Tom S. P. Perriello</v>
      </c>
      <c r="Q249">
        <f t="shared" si="19"/>
        <v>2</v>
      </c>
    </row>
    <row r="250" spans="1:17" x14ac:dyDescent="0.25">
      <c r="A250" s="4">
        <v>39758.775983796295</v>
      </c>
      <c r="B250" s="5">
        <f t="shared" si="15"/>
        <v>39758.775983796295</v>
      </c>
      <c r="C250" s="6" t="s">
        <v>41</v>
      </c>
      <c r="D250" s="6" t="s">
        <v>111</v>
      </c>
      <c r="E250" s="6" t="s">
        <v>12</v>
      </c>
      <c r="F250" s="6">
        <v>0</v>
      </c>
      <c r="G250" s="6">
        <v>0</v>
      </c>
      <c r="H250" s="6" t="s">
        <v>112</v>
      </c>
      <c r="I250" s="6" t="s">
        <v>111</v>
      </c>
      <c r="J250" s="2">
        <v>39758.775983796295</v>
      </c>
      <c r="K250" s="3">
        <f t="shared" si="16"/>
        <v>39758.775983796295</v>
      </c>
      <c r="N250" t="b">
        <f>A250&lt;=('Numbers On Given Date'!$E$2+1)</f>
        <v>1</v>
      </c>
      <c r="O250" t="str">
        <f t="shared" si="17"/>
        <v>FLUVANNA COUNTY</v>
      </c>
      <c r="P250" t="str">
        <f t="shared" si="18"/>
        <v>Write In</v>
      </c>
      <c r="Q250">
        <f t="shared" si="19"/>
        <v>0</v>
      </c>
    </row>
    <row r="251" spans="1:17" x14ac:dyDescent="0.25">
      <c r="A251" s="4">
        <v>39758.775983796295</v>
      </c>
      <c r="B251" s="5">
        <f t="shared" si="15"/>
        <v>39758.775983796295</v>
      </c>
      <c r="C251" s="6" t="s">
        <v>41</v>
      </c>
      <c r="D251" s="6" t="s">
        <v>111</v>
      </c>
      <c r="E251" s="6" t="s">
        <v>11</v>
      </c>
      <c r="F251" s="6">
        <v>0</v>
      </c>
      <c r="G251" s="6">
        <v>5</v>
      </c>
      <c r="H251" s="6" t="s">
        <v>112</v>
      </c>
      <c r="I251" s="6" t="s">
        <v>111</v>
      </c>
      <c r="J251" s="2">
        <v>39758.775983796295</v>
      </c>
      <c r="K251" s="3">
        <f t="shared" si="16"/>
        <v>39758.775983796295</v>
      </c>
      <c r="N251" t="b">
        <f>A251&lt;=('Numbers On Given Date'!$E$2+1)</f>
        <v>1</v>
      </c>
      <c r="O251" t="str">
        <f t="shared" si="17"/>
        <v>FLUVANNA COUNTY</v>
      </c>
      <c r="P251" t="str">
        <f t="shared" si="18"/>
        <v>Virgil H. Goode, Jr.</v>
      </c>
      <c r="Q251">
        <f t="shared" si="19"/>
        <v>5</v>
      </c>
    </row>
    <row r="252" spans="1:17" x14ac:dyDescent="0.25">
      <c r="A252" s="4">
        <v>39758.775983796295</v>
      </c>
      <c r="B252" s="5">
        <f t="shared" si="15"/>
        <v>39758.775983796295</v>
      </c>
      <c r="C252" s="6" t="s">
        <v>41</v>
      </c>
      <c r="D252" s="6" t="s">
        <v>111</v>
      </c>
      <c r="E252" s="6" t="s">
        <v>8</v>
      </c>
      <c r="F252" s="6">
        <v>0</v>
      </c>
      <c r="G252" s="6">
        <v>6</v>
      </c>
      <c r="H252" s="6" t="s">
        <v>112</v>
      </c>
      <c r="I252" s="6" t="s">
        <v>111</v>
      </c>
      <c r="J252" s="2">
        <v>39758.775983796295</v>
      </c>
      <c r="K252" s="3">
        <f t="shared" si="16"/>
        <v>39758.775983796295</v>
      </c>
      <c r="N252" t="b">
        <f>A252&lt;=('Numbers On Given Date'!$E$2+1)</f>
        <v>1</v>
      </c>
      <c r="O252" t="str">
        <f t="shared" si="17"/>
        <v>FLUVANNA COUNTY</v>
      </c>
      <c r="P252" t="str">
        <f t="shared" si="18"/>
        <v>Tom S. P. Perriello</v>
      </c>
      <c r="Q252">
        <f t="shared" si="19"/>
        <v>6</v>
      </c>
    </row>
    <row r="253" spans="1:17" x14ac:dyDescent="0.25">
      <c r="A253" s="4">
        <v>39758.766412037039</v>
      </c>
      <c r="B253" s="5">
        <f t="shared" si="15"/>
        <v>39758.766412037039</v>
      </c>
      <c r="C253" s="6" t="s">
        <v>41</v>
      </c>
      <c r="D253" s="6" t="s">
        <v>257</v>
      </c>
      <c r="E253" s="6" t="s">
        <v>11</v>
      </c>
      <c r="F253" s="6">
        <v>1290</v>
      </c>
      <c r="G253" s="6">
        <v>1291</v>
      </c>
      <c r="H253" s="6" t="s">
        <v>138</v>
      </c>
      <c r="I253" s="6" t="s">
        <v>258</v>
      </c>
      <c r="J253" s="2">
        <v>39758.766412037039</v>
      </c>
      <c r="K253" s="3">
        <f t="shared" si="16"/>
        <v>39758.766412037039</v>
      </c>
      <c r="N253" t="b">
        <f>A253&lt;=('Numbers On Given Date'!$E$2+1)</f>
        <v>1</v>
      </c>
      <c r="O253" t="str">
        <f t="shared" si="17"/>
        <v>FLUVANNA COUNTY</v>
      </c>
      <c r="P253" t="str">
        <f t="shared" si="18"/>
        <v>Virgil H. Goode, Jr.</v>
      </c>
      <c r="Q253">
        <f t="shared" si="19"/>
        <v>1</v>
      </c>
    </row>
    <row r="254" spans="1:17" x14ac:dyDescent="0.25">
      <c r="A254" s="4">
        <v>39758.766412037039</v>
      </c>
      <c r="B254" s="5">
        <f t="shared" si="15"/>
        <v>39758.766412037039</v>
      </c>
      <c r="C254" s="6" t="s">
        <v>41</v>
      </c>
      <c r="D254" s="6" t="s">
        <v>257</v>
      </c>
      <c r="E254" s="6" t="s">
        <v>8</v>
      </c>
      <c r="F254" s="6">
        <v>1281</v>
      </c>
      <c r="G254" s="6">
        <v>1282</v>
      </c>
      <c r="H254" s="6" t="s">
        <v>138</v>
      </c>
      <c r="I254" s="6" t="s">
        <v>258</v>
      </c>
      <c r="J254" s="2">
        <v>39758.766412037039</v>
      </c>
      <c r="K254" s="3">
        <f t="shared" si="16"/>
        <v>39758.766412037039</v>
      </c>
      <c r="N254" t="b">
        <f>A254&lt;=('Numbers On Given Date'!$E$2+1)</f>
        <v>1</v>
      </c>
      <c r="O254" t="str">
        <f t="shared" si="17"/>
        <v>FLUVANNA COUNTY</v>
      </c>
      <c r="P254" t="str">
        <f t="shared" si="18"/>
        <v>Tom S. P. Perriello</v>
      </c>
      <c r="Q254">
        <f t="shared" si="19"/>
        <v>1</v>
      </c>
    </row>
    <row r="255" spans="1:17" x14ac:dyDescent="0.25">
      <c r="A255" s="4">
        <v>39758.76489583333</v>
      </c>
      <c r="B255" s="5">
        <f t="shared" si="15"/>
        <v>39758.76489583333</v>
      </c>
      <c r="C255" s="6" t="s">
        <v>41</v>
      </c>
      <c r="D255" s="6" t="s">
        <v>259</v>
      </c>
      <c r="E255" s="6" t="s">
        <v>11</v>
      </c>
      <c r="F255" s="6">
        <v>1086</v>
      </c>
      <c r="G255" s="6">
        <v>1088</v>
      </c>
      <c r="H255" s="6" t="s">
        <v>138</v>
      </c>
      <c r="I255" s="6" t="s">
        <v>258</v>
      </c>
      <c r="J255" s="2">
        <v>39758.76489583333</v>
      </c>
      <c r="K255" s="3">
        <f t="shared" si="16"/>
        <v>39758.76489583333</v>
      </c>
      <c r="N255" t="b">
        <f>A255&lt;=('Numbers On Given Date'!$E$2+1)</f>
        <v>1</v>
      </c>
      <c r="O255" t="str">
        <f t="shared" si="17"/>
        <v>FLUVANNA COUNTY</v>
      </c>
      <c r="P255" t="str">
        <f t="shared" si="18"/>
        <v>Virgil H. Goode, Jr.</v>
      </c>
      <c r="Q255">
        <f t="shared" si="19"/>
        <v>2</v>
      </c>
    </row>
    <row r="256" spans="1:17" x14ac:dyDescent="0.25">
      <c r="A256" s="4">
        <v>39758.76489583333</v>
      </c>
      <c r="B256" s="5">
        <f t="shared" si="15"/>
        <v>39758.76489583333</v>
      </c>
      <c r="C256" s="6" t="s">
        <v>41</v>
      </c>
      <c r="D256" s="6" t="s">
        <v>259</v>
      </c>
      <c r="E256" s="6" t="s">
        <v>8</v>
      </c>
      <c r="F256" s="6">
        <v>715</v>
      </c>
      <c r="G256" s="6">
        <v>717</v>
      </c>
      <c r="H256" s="6" t="s">
        <v>138</v>
      </c>
      <c r="I256" s="6" t="s">
        <v>258</v>
      </c>
      <c r="J256" s="2">
        <v>39758.76489583333</v>
      </c>
      <c r="K256" s="3">
        <f t="shared" si="16"/>
        <v>39758.76489583333</v>
      </c>
      <c r="N256" t="b">
        <f>A256&lt;=('Numbers On Given Date'!$E$2+1)</f>
        <v>1</v>
      </c>
      <c r="O256" t="str">
        <f t="shared" si="17"/>
        <v>FLUVANNA COUNTY</v>
      </c>
      <c r="P256" t="str">
        <f t="shared" si="18"/>
        <v>Tom S. P. Perriello</v>
      </c>
      <c r="Q256">
        <f t="shared" si="19"/>
        <v>2</v>
      </c>
    </row>
    <row r="257" spans="1:17" x14ac:dyDescent="0.25">
      <c r="A257" s="4">
        <v>39758.762499999997</v>
      </c>
      <c r="B257" s="5">
        <f t="shared" si="15"/>
        <v>39758.762499999997</v>
      </c>
      <c r="C257" s="6" t="s">
        <v>41</v>
      </c>
      <c r="D257" s="6" t="s">
        <v>260</v>
      </c>
      <c r="E257" s="6" t="s">
        <v>11</v>
      </c>
      <c r="F257" s="6">
        <v>551</v>
      </c>
      <c r="G257" s="6">
        <v>552</v>
      </c>
      <c r="H257" s="6" t="s">
        <v>138</v>
      </c>
      <c r="I257" s="6" t="s">
        <v>258</v>
      </c>
      <c r="J257" s="2">
        <v>39758.762499999997</v>
      </c>
      <c r="K257" s="3">
        <f t="shared" si="16"/>
        <v>39758.762499999997</v>
      </c>
      <c r="N257" t="b">
        <f>A257&lt;=('Numbers On Given Date'!$E$2+1)</f>
        <v>1</v>
      </c>
      <c r="O257" t="str">
        <f t="shared" si="17"/>
        <v>FLUVANNA COUNTY</v>
      </c>
      <c r="P257" t="str">
        <f t="shared" si="18"/>
        <v>Virgil H. Goode, Jr.</v>
      </c>
      <c r="Q257">
        <f t="shared" si="19"/>
        <v>1</v>
      </c>
    </row>
    <row r="258" spans="1:17" x14ac:dyDescent="0.25">
      <c r="A258" s="4">
        <v>39758.474340277775</v>
      </c>
      <c r="B258" s="5">
        <f t="shared" si="15"/>
        <v>39758.474340277775</v>
      </c>
      <c r="C258" s="6" t="s">
        <v>49</v>
      </c>
      <c r="D258" s="6" t="s">
        <v>111</v>
      </c>
      <c r="E258" s="6" t="s">
        <v>12</v>
      </c>
      <c r="F258" s="6">
        <v>0</v>
      </c>
      <c r="G258" s="6">
        <v>0</v>
      </c>
      <c r="H258" s="6" t="s">
        <v>101</v>
      </c>
      <c r="I258" s="6" t="s">
        <v>261</v>
      </c>
      <c r="J258" s="2">
        <v>39758.474340277775</v>
      </c>
      <c r="K258" s="3">
        <f t="shared" si="16"/>
        <v>39758.474340277775</v>
      </c>
      <c r="N258" t="b">
        <f>A258&lt;=('Numbers On Given Date'!$E$2+1)</f>
        <v>1</v>
      </c>
      <c r="O258" t="str">
        <f t="shared" si="17"/>
        <v>GREENE COUNTY</v>
      </c>
      <c r="P258" t="str">
        <f t="shared" si="18"/>
        <v>Write In</v>
      </c>
      <c r="Q258">
        <f t="shared" si="19"/>
        <v>0</v>
      </c>
    </row>
    <row r="259" spans="1:17" x14ac:dyDescent="0.25">
      <c r="A259" s="4">
        <v>39758.474340277775</v>
      </c>
      <c r="B259" s="5">
        <f t="shared" ref="B259:B273" si="20">A259</f>
        <v>39758.474340277775</v>
      </c>
      <c r="C259" s="6" t="s">
        <v>49</v>
      </c>
      <c r="D259" s="6" t="s">
        <v>111</v>
      </c>
      <c r="E259" s="6" t="s">
        <v>11</v>
      </c>
      <c r="F259" s="6">
        <v>0</v>
      </c>
      <c r="G259" s="6">
        <v>2</v>
      </c>
      <c r="H259" s="6" t="s">
        <v>101</v>
      </c>
      <c r="I259" s="6" t="s">
        <v>261</v>
      </c>
      <c r="J259" s="2">
        <v>39758.474340277775</v>
      </c>
      <c r="K259" s="3">
        <f t="shared" ref="K259:K273" si="21">J259</f>
        <v>39758.474340277775</v>
      </c>
      <c r="N259" t="b">
        <f>A259&lt;=('Numbers On Given Date'!$E$2+1)</f>
        <v>1</v>
      </c>
      <c r="O259" t="str">
        <f t="shared" ref="O259:O273" si="22">C259</f>
        <v>GREENE COUNTY</v>
      </c>
      <c r="P259" t="str">
        <f t="shared" ref="P259:P273" si="23">E259</f>
        <v>Virgil H. Goode, Jr.</v>
      </c>
      <c r="Q259">
        <f t="shared" ref="Q259:Q273" si="24">G259-F259</f>
        <v>2</v>
      </c>
    </row>
    <row r="260" spans="1:17" x14ac:dyDescent="0.25">
      <c r="A260" s="4">
        <v>39758.474340277775</v>
      </c>
      <c r="B260" s="5">
        <f t="shared" si="20"/>
        <v>39758.474340277775</v>
      </c>
      <c r="C260" s="6" t="s">
        <v>49</v>
      </c>
      <c r="D260" s="6" t="s">
        <v>111</v>
      </c>
      <c r="E260" s="6" t="s">
        <v>8</v>
      </c>
      <c r="F260" s="6">
        <v>0</v>
      </c>
      <c r="G260" s="6">
        <v>2</v>
      </c>
      <c r="H260" s="6" t="s">
        <v>101</v>
      </c>
      <c r="I260" s="6" t="s">
        <v>261</v>
      </c>
      <c r="J260" s="2">
        <v>39758.474340277775</v>
      </c>
      <c r="K260" s="3">
        <f t="shared" si="21"/>
        <v>39758.474340277775</v>
      </c>
      <c r="N260" t="b">
        <f>A260&lt;=('Numbers On Given Date'!$E$2+1)</f>
        <v>1</v>
      </c>
      <c r="O260" t="str">
        <f t="shared" si="22"/>
        <v>GREENE COUNTY</v>
      </c>
      <c r="P260" t="str">
        <f t="shared" si="23"/>
        <v>Tom S. P. Perriello</v>
      </c>
      <c r="Q260">
        <f t="shared" si="24"/>
        <v>2</v>
      </c>
    </row>
    <row r="261" spans="1:17" x14ac:dyDescent="0.25">
      <c r="A261" s="4">
        <v>39757.624537037038</v>
      </c>
      <c r="B261" s="5">
        <f t="shared" si="20"/>
        <v>39757.624537037038</v>
      </c>
      <c r="C261" s="6" t="s">
        <v>49</v>
      </c>
      <c r="D261" s="6" t="s">
        <v>262</v>
      </c>
      <c r="E261" s="6" t="s">
        <v>11</v>
      </c>
      <c r="F261" s="6">
        <v>1191</v>
      </c>
      <c r="G261" s="6">
        <v>1195</v>
      </c>
      <c r="H261" s="6" t="s">
        <v>110</v>
      </c>
      <c r="I261" s="6">
        <v>0</v>
      </c>
      <c r="J261" s="2">
        <v>39757.624537037038</v>
      </c>
      <c r="K261" s="3">
        <f t="shared" si="21"/>
        <v>39757.624537037038</v>
      </c>
      <c r="N261" t="b">
        <f>A261&lt;=('Numbers On Given Date'!$E$2+1)</f>
        <v>1</v>
      </c>
      <c r="O261" t="str">
        <f t="shared" si="22"/>
        <v>GREENE COUNTY</v>
      </c>
      <c r="P261" t="str">
        <f t="shared" si="23"/>
        <v>Virgil H. Goode, Jr.</v>
      </c>
      <c r="Q261">
        <f t="shared" si="24"/>
        <v>4</v>
      </c>
    </row>
    <row r="262" spans="1:17" x14ac:dyDescent="0.25">
      <c r="A262" s="4">
        <v>39757.624537037038</v>
      </c>
      <c r="B262" s="5">
        <f t="shared" si="20"/>
        <v>39757.624537037038</v>
      </c>
      <c r="C262" s="6" t="s">
        <v>49</v>
      </c>
      <c r="D262" s="6" t="s">
        <v>263</v>
      </c>
      <c r="E262" s="6" t="s">
        <v>8</v>
      </c>
      <c r="F262" s="6">
        <v>220</v>
      </c>
      <c r="G262" s="6">
        <v>260</v>
      </c>
      <c r="H262" s="6" t="s">
        <v>110</v>
      </c>
      <c r="I262" s="6">
        <v>0</v>
      </c>
      <c r="J262" s="2">
        <v>39757.624537037038</v>
      </c>
      <c r="K262" s="3">
        <f t="shared" si="21"/>
        <v>39757.624537037038</v>
      </c>
      <c r="N262" t="b">
        <f>A262&lt;=('Numbers On Given Date'!$E$2+1)</f>
        <v>1</v>
      </c>
      <c r="O262" t="str">
        <f t="shared" si="22"/>
        <v>GREENE COUNTY</v>
      </c>
      <c r="P262" t="str">
        <f t="shared" si="23"/>
        <v>Tom S. P. Perriello</v>
      </c>
      <c r="Q262">
        <f t="shared" si="24"/>
        <v>40</v>
      </c>
    </row>
    <row r="263" spans="1:17" x14ac:dyDescent="0.25">
      <c r="A263" s="4">
        <v>39757.596261574072</v>
      </c>
      <c r="B263" s="5">
        <f t="shared" si="20"/>
        <v>39757.596261574072</v>
      </c>
      <c r="C263" s="6" t="s">
        <v>26</v>
      </c>
      <c r="D263" s="6" t="s">
        <v>264</v>
      </c>
      <c r="E263" s="6" t="s">
        <v>12</v>
      </c>
      <c r="F263" s="6">
        <v>0</v>
      </c>
      <c r="G263" s="6">
        <v>1</v>
      </c>
      <c r="H263" s="6" t="s">
        <v>138</v>
      </c>
      <c r="I263" s="6">
        <v>0</v>
      </c>
      <c r="J263" s="2">
        <v>39757.596261574072</v>
      </c>
      <c r="K263" s="3">
        <f t="shared" si="21"/>
        <v>39757.596261574072</v>
      </c>
      <c r="N263" t="b">
        <f>A263&lt;=('Numbers On Given Date'!$E$2+1)</f>
        <v>1</v>
      </c>
      <c r="O263" t="str">
        <f t="shared" si="22"/>
        <v>BUCKINGHAM COUNTY</v>
      </c>
      <c r="P263" t="str">
        <f t="shared" si="23"/>
        <v>Write In</v>
      </c>
      <c r="Q263">
        <f t="shared" si="24"/>
        <v>1</v>
      </c>
    </row>
    <row r="264" spans="1:17" x14ac:dyDescent="0.25">
      <c r="A264" s="4">
        <v>39757.5781712963</v>
      </c>
      <c r="B264" s="5">
        <f t="shared" si="20"/>
        <v>39757.5781712963</v>
      </c>
      <c r="C264" s="6" t="s">
        <v>60</v>
      </c>
      <c r="D264" s="6" t="s">
        <v>265</v>
      </c>
      <c r="E264" s="6" t="s">
        <v>11</v>
      </c>
      <c r="F264" s="6">
        <v>159</v>
      </c>
      <c r="G264" s="6">
        <v>157</v>
      </c>
      <c r="H264" s="6" t="s">
        <v>101</v>
      </c>
      <c r="I264" s="6" t="s">
        <v>266</v>
      </c>
      <c r="J264" s="2">
        <v>39757.5781712963</v>
      </c>
      <c r="K264" s="3">
        <f t="shared" si="21"/>
        <v>39757.5781712963</v>
      </c>
      <c r="N264" t="b">
        <f>A264&lt;=('Numbers On Given Date'!$E$2+1)</f>
        <v>1</v>
      </c>
      <c r="O264" t="str">
        <f t="shared" si="22"/>
        <v>LUNENBURG COUNTY</v>
      </c>
      <c r="P264" t="str">
        <f t="shared" si="23"/>
        <v>Virgil H. Goode, Jr.</v>
      </c>
      <c r="Q264">
        <f t="shared" si="24"/>
        <v>-2</v>
      </c>
    </row>
    <row r="265" spans="1:17" x14ac:dyDescent="0.25">
      <c r="A265" s="4">
        <v>39757.576018518521</v>
      </c>
      <c r="B265" s="5">
        <f t="shared" si="20"/>
        <v>39757.576018518521</v>
      </c>
      <c r="C265" s="6" t="s">
        <v>60</v>
      </c>
      <c r="D265" s="6" t="s">
        <v>267</v>
      </c>
      <c r="E265" s="6" t="s">
        <v>8</v>
      </c>
      <c r="F265" s="6">
        <v>343</v>
      </c>
      <c r="G265" s="6">
        <v>344</v>
      </c>
      <c r="H265" s="6" t="s">
        <v>101</v>
      </c>
      <c r="I265" s="6" t="s">
        <v>266</v>
      </c>
      <c r="J265" s="2">
        <v>39757.576018518521</v>
      </c>
      <c r="K265" s="3">
        <f t="shared" si="21"/>
        <v>39757.576018518521</v>
      </c>
      <c r="N265" t="b">
        <f>A265&lt;=('Numbers On Given Date'!$E$2+1)</f>
        <v>1</v>
      </c>
      <c r="O265" t="str">
        <f t="shared" si="22"/>
        <v>LUNENBURG COUNTY</v>
      </c>
      <c r="P265" t="str">
        <f t="shared" si="23"/>
        <v>Tom S. P. Perriello</v>
      </c>
      <c r="Q265">
        <f t="shared" si="24"/>
        <v>1</v>
      </c>
    </row>
    <row r="266" spans="1:17" x14ac:dyDescent="0.25">
      <c r="A266" s="4">
        <v>39757.573773148149</v>
      </c>
      <c r="B266" s="5">
        <f t="shared" si="20"/>
        <v>39757.573773148149</v>
      </c>
      <c r="C266" s="6" t="s">
        <v>60</v>
      </c>
      <c r="D266" s="6" t="s">
        <v>268</v>
      </c>
      <c r="E266" s="6" t="s">
        <v>12</v>
      </c>
      <c r="F266" s="6">
        <v>0</v>
      </c>
      <c r="G266" s="6">
        <v>0</v>
      </c>
      <c r="H266" s="6" t="s">
        <v>101</v>
      </c>
      <c r="I266" s="6" t="s">
        <v>266</v>
      </c>
      <c r="J266" s="2">
        <v>39757.573773148149</v>
      </c>
      <c r="K266" s="3">
        <f t="shared" si="21"/>
        <v>39757.573773148149</v>
      </c>
      <c r="N266" t="b">
        <f>A266&lt;=('Numbers On Given Date'!$E$2+1)</f>
        <v>1</v>
      </c>
      <c r="O266" t="str">
        <f t="shared" si="22"/>
        <v>LUNENBURG COUNTY</v>
      </c>
      <c r="P266" t="str">
        <f t="shared" si="23"/>
        <v>Write In</v>
      </c>
      <c r="Q266">
        <f t="shared" si="24"/>
        <v>0</v>
      </c>
    </row>
    <row r="267" spans="1:17" x14ac:dyDescent="0.25">
      <c r="A267" s="4">
        <v>39757.56758101852</v>
      </c>
      <c r="B267" s="5">
        <f t="shared" si="20"/>
        <v>39757.56758101852</v>
      </c>
      <c r="C267" s="6" t="s">
        <v>60</v>
      </c>
      <c r="D267" s="6" t="s">
        <v>269</v>
      </c>
      <c r="E267" s="6" t="s">
        <v>12</v>
      </c>
      <c r="F267" s="6">
        <v>1</v>
      </c>
      <c r="G267" s="6">
        <v>0</v>
      </c>
      <c r="H267" s="6" t="s">
        <v>101</v>
      </c>
      <c r="I267" s="6" t="s">
        <v>270</v>
      </c>
      <c r="J267" s="2">
        <v>39757.56758101852</v>
      </c>
      <c r="K267" s="3">
        <f t="shared" si="21"/>
        <v>39757.56758101852</v>
      </c>
      <c r="N267" t="b">
        <f>A267&lt;=('Numbers On Given Date'!$E$2+1)</f>
        <v>1</v>
      </c>
      <c r="O267" t="str">
        <f t="shared" si="22"/>
        <v>LUNENBURG COUNTY</v>
      </c>
      <c r="P267" t="str">
        <f t="shared" si="23"/>
        <v>Write In</v>
      </c>
      <c r="Q267">
        <f t="shared" si="24"/>
        <v>-1</v>
      </c>
    </row>
    <row r="268" spans="1:17" x14ac:dyDescent="0.25">
      <c r="A268" s="4">
        <v>39757.564293981479</v>
      </c>
      <c r="B268" s="5">
        <f t="shared" si="20"/>
        <v>39757.564293981479</v>
      </c>
      <c r="C268" s="6" t="s">
        <v>60</v>
      </c>
      <c r="D268" s="6" t="s">
        <v>271</v>
      </c>
      <c r="E268" s="6" t="s">
        <v>12</v>
      </c>
      <c r="F268" s="6">
        <v>0</v>
      </c>
      <c r="G268" s="6">
        <v>1</v>
      </c>
      <c r="H268" s="6" t="s">
        <v>101</v>
      </c>
      <c r="I268" s="6" t="s">
        <v>270</v>
      </c>
      <c r="J268" s="2">
        <v>39757.564293981479</v>
      </c>
      <c r="K268" s="3">
        <f t="shared" si="21"/>
        <v>39757.564293981479</v>
      </c>
      <c r="N268" t="b">
        <f>A268&lt;=('Numbers On Given Date'!$E$2+1)</f>
        <v>1</v>
      </c>
      <c r="O268" t="str">
        <f t="shared" si="22"/>
        <v>LUNENBURG COUNTY</v>
      </c>
      <c r="P268" t="str">
        <f t="shared" si="23"/>
        <v>Write In</v>
      </c>
      <c r="Q268">
        <f t="shared" si="24"/>
        <v>1</v>
      </c>
    </row>
    <row r="269" spans="1:17" x14ac:dyDescent="0.25">
      <c r="A269" s="4">
        <v>39757.468310185184</v>
      </c>
      <c r="B269" s="5">
        <f t="shared" si="20"/>
        <v>39757.468310185184</v>
      </c>
      <c r="C269" s="6" t="s">
        <v>60</v>
      </c>
      <c r="D269" s="6" t="s">
        <v>272</v>
      </c>
      <c r="E269" s="6" t="s">
        <v>8</v>
      </c>
      <c r="F269" s="6">
        <v>188</v>
      </c>
      <c r="G269" s="6">
        <v>488</v>
      </c>
      <c r="H269" s="6" t="s">
        <v>108</v>
      </c>
      <c r="I269" s="6">
        <v>0</v>
      </c>
      <c r="J269" s="2">
        <v>39757.468310185184</v>
      </c>
      <c r="K269" s="3">
        <f t="shared" si="21"/>
        <v>39757.468310185184</v>
      </c>
      <c r="N269" t="b">
        <f>A269&lt;=('Numbers On Given Date'!$E$2+1)</f>
        <v>1</v>
      </c>
      <c r="O269" t="str">
        <f t="shared" si="22"/>
        <v>LUNENBURG COUNTY</v>
      </c>
      <c r="P269" t="str">
        <f t="shared" si="23"/>
        <v>Tom S. P. Perriello</v>
      </c>
      <c r="Q269">
        <f t="shared" si="24"/>
        <v>300</v>
      </c>
    </row>
    <row r="270" spans="1:17" x14ac:dyDescent="0.25">
      <c r="A270" s="4">
        <v>39757.415451388886</v>
      </c>
      <c r="B270" s="5">
        <f t="shared" si="20"/>
        <v>39757.415451388886</v>
      </c>
      <c r="C270" s="6" t="s">
        <v>60</v>
      </c>
      <c r="D270" s="6" t="s">
        <v>271</v>
      </c>
      <c r="E270" s="6" t="s">
        <v>12</v>
      </c>
      <c r="F270" s="6">
        <v>0</v>
      </c>
      <c r="G270" s="6">
        <v>0</v>
      </c>
      <c r="H270" s="6" t="s">
        <v>112</v>
      </c>
      <c r="I270" s="6">
        <v>0</v>
      </c>
      <c r="J270" s="2">
        <v>39757.415451388886</v>
      </c>
      <c r="K270" s="3">
        <f t="shared" si="21"/>
        <v>39757.415451388886</v>
      </c>
      <c r="N270" t="b">
        <f>A270&lt;=('Numbers On Given Date'!$E$2+1)</f>
        <v>1</v>
      </c>
      <c r="O270" t="str">
        <f t="shared" si="22"/>
        <v>LUNENBURG COUNTY</v>
      </c>
      <c r="P270" t="str">
        <f t="shared" si="23"/>
        <v>Write In</v>
      </c>
      <c r="Q270">
        <f t="shared" si="24"/>
        <v>0</v>
      </c>
    </row>
    <row r="271" spans="1:17" x14ac:dyDescent="0.25">
      <c r="A271" s="4">
        <v>39757.415451388886</v>
      </c>
      <c r="B271" s="5">
        <f t="shared" si="20"/>
        <v>39757.415451388886</v>
      </c>
      <c r="C271" s="6" t="s">
        <v>60</v>
      </c>
      <c r="D271" s="6" t="s">
        <v>271</v>
      </c>
      <c r="E271" s="6" t="s">
        <v>11</v>
      </c>
      <c r="F271" s="6">
        <v>0</v>
      </c>
      <c r="G271" s="6">
        <v>351</v>
      </c>
      <c r="H271" s="6" t="s">
        <v>112</v>
      </c>
      <c r="I271" s="6">
        <v>0</v>
      </c>
      <c r="J271" s="2">
        <v>39757.415451388886</v>
      </c>
      <c r="K271" s="3">
        <f t="shared" si="21"/>
        <v>39757.415451388886</v>
      </c>
      <c r="N271" t="b">
        <f>A271&lt;=('Numbers On Given Date'!$E$2+1)</f>
        <v>1</v>
      </c>
      <c r="O271" t="str">
        <f t="shared" si="22"/>
        <v>LUNENBURG COUNTY</v>
      </c>
      <c r="P271" t="str">
        <f t="shared" si="23"/>
        <v>Virgil H. Goode, Jr.</v>
      </c>
      <c r="Q271">
        <f t="shared" si="24"/>
        <v>351</v>
      </c>
    </row>
    <row r="272" spans="1:17" x14ac:dyDescent="0.25">
      <c r="A272" s="4">
        <v>39757.415451388886</v>
      </c>
      <c r="B272" s="5">
        <f t="shared" si="20"/>
        <v>39757.415451388886</v>
      </c>
      <c r="C272" s="6" t="s">
        <v>60</v>
      </c>
      <c r="D272" s="6" t="s">
        <v>271</v>
      </c>
      <c r="E272" s="6" t="s">
        <v>8</v>
      </c>
      <c r="F272" s="6">
        <v>0</v>
      </c>
      <c r="G272" s="6">
        <v>207</v>
      </c>
      <c r="H272" s="6" t="s">
        <v>112</v>
      </c>
      <c r="I272" s="6">
        <v>0</v>
      </c>
      <c r="J272" s="2">
        <v>39757.415451388886</v>
      </c>
      <c r="K272" s="3">
        <f t="shared" si="21"/>
        <v>39757.415451388886</v>
      </c>
      <c r="N272" t="b">
        <f>A272&lt;=('Numbers On Given Date'!$E$2+1)</f>
        <v>1</v>
      </c>
      <c r="O272" t="str">
        <f t="shared" si="22"/>
        <v>LUNENBURG COUNTY</v>
      </c>
      <c r="P272" t="str">
        <f t="shared" si="23"/>
        <v>Tom S. P. Perriello</v>
      </c>
      <c r="Q272">
        <f t="shared" si="24"/>
        <v>207</v>
      </c>
    </row>
    <row r="273" spans="1:17" x14ac:dyDescent="0.25">
      <c r="A273" s="4">
        <v>39757.490405092591</v>
      </c>
      <c r="B273" s="5">
        <f t="shared" si="20"/>
        <v>39757.490405092591</v>
      </c>
      <c r="C273" s="6" t="s">
        <v>74</v>
      </c>
      <c r="D273" s="6" t="s">
        <v>111</v>
      </c>
      <c r="E273" s="6" t="s">
        <v>8</v>
      </c>
      <c r="F273" s="6">
        <v>0</v>
      </c>
      <c r="G273" s="6">
        <v>1</v>
      </c>
      <c r="H273" s="6" t="s">
        <v>112</v>
      </c>
      <c r="I273" s="6" t="s">
        <v>273</v>
      </c>
      <c r="J273" s="2">
        <v>39757.490405092591</v>
      </c>
      <c r="K273" s="3">
        <f t="shared" si="21"/>
        <v>39757.490405092591</v>
      </c>
      <c r="N273" t="b">
        <f>A273&lt;=('Numbers On Given Date'!$E$2+1)</f>
        <v>1</v>
      </c>
      <c r="O273" t="str">
        <f t="shared" si="22"/>
        <v>PRINCE EDWARD COUNTY</v>
      </c>
      <c r="P273" t="str">
        <f t="shared" si="23"/>
        <v>Tom S. P. Perriello</v>
      </c>
      <c r="Q273">
        <f t="shared" si="24"/>
        <v>1</v>
      </c>
    </row>
    <row r="276" spans="1:17" x14ac:dyDescent="0.25">
      <c r="A276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7"/>
  <sheetViews>
    <sheetView showGridLines="0" topLeftCell="C1" workbookViewId="0">
      <pane ySplit="1" topLeftCell="A2" activePane="bottomLeft" state="frozen"/>
      <selection activeCell="C1" sqref="C1"/>
      <selection pane="bottomLeft" activeCell="C2" sqref="C2"/>
    </sheetView>
  </sheetViews>
  <sheetFormatPr defaultRowHeight="15" x14ac:dyDescent="0.25"/>
  <cols>
    <col min="1" max="1" width="0" hidden="1" customWidth="1"/>
    <col min="2" max="2" width="22.28515625" hidden="1" customWidth="1"/>
    <col min="3" max="3" width="17.5703125" style="2" customWidth="1"/>
    <col min="4" max="4" width="17.85546875" style="1" customWidth="1"/>
    <col min="5" max="5" width="23.85546875" bestFit="1" customWidth="1"/>
    <col min="6" max="6" width="17.5703125" bestFit="1" customWidth="1"/>
    <col min="8" max="8" width="9.42578125" style="10" customWidth="1"/>
    <col min="9" max="9" width="35.5703125" hidden="1" customWidth="1"/>
    <col min="10" max="10" width="20.85546875" customWidth="1"/>
  </cols>
  <sheetData>
    <row r="1" spans="2:10" x14ac:dyDescent="0.25">
      <c r="B1" t="s">
        <v>0</v>
      </c>
      <c r="C1" s="4" t="s">
        <v>89</v>
      </c>
      <c r="D1" s="7" t="s">
        <v>0</v>
      </c>
      <c r="E1" s="6" t="s">
        <v>1</v>
      </c>
      <c r="F1" s="6" t="s">
        <v>2</v>
      </c>
      <c r="G1" s="6" t="s">
        <v>274</v>
      </c>
      <c r="H1" s="9" t="s">
        <v>3</v>
      </c>
      <c r="I1" s="6" t="s">
        <v>4</v>
      </c>
      <c r="J1" s="6" t="s">
        <v>5</v>
      </c>
    </row>
    <row r="2" spans="2:10" x14ac:dyDescent="0.25">
      <c r="B2" s="1" t="s">
        <v>6</v>
      </c>
      <c r="C2" s="4">
        <f>DATEVALUE("11/"&amp;RIGHT(LEFT(B2,5),1)&amp;"/2008")</f>
        <v>39759</v>
      </c>
      <c r="D2" s="8">
        <f>TIMEVALUE(IF(LEFT(RIGHT(B2,6),1)="A",LEFT(RIGHT(B2,LEN(B2)-11),LEN(B2)-11-6),(LEFT(RIGHT(B2,LEN(B2)-11),LEN(B2)-11-6-3)+12)&amp;RIGHT(LEFT(B2,LEN(B2)-6),3)))</f>
        <v>0.57777777777777783</v>
      </c>
      <c r="E2" s="6" t="s">
        <v>7</v>
      </c>
      <c r="F2" s="6" t="s">
        <v>8</v>
      </c>
      <c r="G2" s="6">
        <v>31829</v>
      </c>
      <c r="H2" s="9">
        <v>0.63290000000000002</v>
      </c>
      <c r="I2" s="6" t="s">
        <v>9</v>
      </c>
      <c r="J2" s="6" t="s">
        <v>10</v>
      </c>
    </row>
    <row r="3" spans="2:10" x14ac:dyDescent="0.25">
      <c r="B3" s="1" t="s">
        <v>6</v>
      </c>
      <c r="C3" s="4">
        <f t="shared" ref="C3:C66" si="0">DATEVALUE("11/"&amp;RIGHT(LEFT(B3,5),1)&amp;"/2008")</f>
        <v>39759</v>
      </c>
      <c r="D3" s="8">
        <f t="shared" ref="D3:D66" si="1">TIMEVALUE(IF(LEFT(RIGHT(B3,6),1)="A",LEFT(RIGHT(B3,LEN(B3)-11),LEN(B3)-11-6),(LEFT(RIGHT(B3,LEN(B3)-11),LEN(B3)-11-6-3)+12)&amp;RIGHT(LEFT(B3,LEN(B3)-6),3)))</f>
        <v>0.57777777777777783</v>
      </c>
      <c r="E3" s="6" t="s">
        <v>7</v>
      </c>
      <c r="F3" s="6" t="s">
        <v>11</v>
      </c>
      <c r="G3" s="6">
        <v>18412</v>
      </c>
      <c r="H3" s="9">
        <v>0.36609999999999998</v>
      </c>
      <c r="I3" s="6" t="s">
        <v>9</v>
      </c>
      <c r="J3" s="6" t="s">
        <v>10</v>
      </c>
    </row>
    <row r="4" spans="2:10" x14ac:dyDescent="0.25">
      <c r="B4" s="1" t="s">
        <v>6</v>
      </c>
      <c r="C4" s="4">
        <f t="shared" si="0"/>
        <v>39759</v>
      </c>
      <c r="D4" s="8">
        <f t="shared" si="1"/>
        <v>0.57777777777777783</v>
      </c>
      <c r="E4" s="6" t="s">
        <v>7</v>
      </c>
      <c r="F4" s="6" t="s">
        <v>12</v>
      </c>
      <c r="G4" s="6">
        <v>45</v>
      </c>
      <c r="H4" s="9">
        <v>8.0000000000000004E-4</v>
      </c>
      <c r="I4" s="6" t="s">
        <v>9</v>
      </c>
      <c r="J4" s="6" t="s">
        <v>10</v>
      </c>
    </row>
    <row r="5" spans="2:10" x14ac:dyDescent="0.25">
      <c r="B5" s="1" t="s">
        <v>13</v>
      </c>
      <c r="C5" s="4">
        <f t="shared" si="0"/>
        <v>39757</v>
      </c>
      <c r="D5" s="8">
        <f t="shared" si="1"/>
        <v>0.58611111111111114</v>
      </c>
      <c r="E5" s="6" t="s">
        <v>14</v>
      </c>
      <c r="F5" s="6" t="s">
        <v>8</v>
      </c>
      <c r="G5" s="6">
        <v>2755</v>
      </c>
      <c r="H5" s="9">
        <v>0.36449999999999999</v>
      </c>
      <c r="I5" s="6" t="s">
        <v>15</v>
      </c>
      <c r="J5" s="6" t="s">
        <v>16</v>
      </c>
    </row>
    <row r="6" spans="2:10" x14ac:dyDescent="0.25">
      <c r="B6" s="1" t="s">
        <v>13</v>
      </c>
      <c r="C6" s="4">
        <f t="shared" si="0"/>
        <v>39757</v>
      </c>
      <c r="D6" s="8">
        <f t="shared" si="1"/>
        <v>0.58611111111111114</v>
      </c>
      <c r="E6" s="6" t="s">
        <v>14</v>
      </c>
      <c r="F6" s="6" t="s">
        <v>11</v>
      </c>
      <c r="G6" s="6">
        <v>4801</v>
      </c>
      <c r="H6" s="9">
        <v>0.63519999999999999</v>
      </c>
      <c r="I6" s="6" t="s">
        <v>15</v>
      </c>
      <c r="J6" s="6" t="s">
        <v>16</v>
      </c>
    </row>
    <row r="7" spans="2:10" x14ac:dyDescent="0.25">
      <c r="B7" s="1" t="s">
        <v>13</v>
      </c>
      <c r="C7" s="4">
        <f t="shared" si="0"/>
        <v>39757</v>
      </c>
      <c r="D7" s="8">
        <f t="shared" si="1"/>
        <v>0.58611111111111114</v>
      </c>
      <c r="E7" s="6" t="s">
        <v>14</v>
      </c>
      <c r="F7" s="6" t="s">
        <v>12</v>
      </c>
      <c r="G7" s="6">
        <v>2</v>
      </c>
      <c r="H7" s="9">
        <v>2.0000000000000001E-4</v>
      </c>
      <c r="I7" s="6" t="s">
        <v>15</v>
      </c>
      <c r="J7" s="6" t="s">
        <v>16</v>
      </c>
    </row>
    <row r="8" spans="2:10" x14ac:dyDescent="0.25">
      <c r="B8" s="1" t="s">
        <v>17</v>
      </c>
      <c r="C8" s="4">
        <f t="shared" si="0"/>
        <v>39758</v>
      </c>
      <c r="D8" s="8">
        <f t="shared" si="1"/>
        <v>0.81458333333333333</v>
      </c>
      <c r="E8" s="6" t="s">
        <v>18</v>
      </c>
      <c r="F8" s="6" t="s">
        <v>8</v>
      </c>
      <c r="G8" s="6">
        <v>7121</v>
      </c>
      <c r="H8" s="9">
        <v>0.38250000000000001</v>
      </c>
      <c r="I8" s="6" t="s">
        <v>19</v>
      </c>
      <c r="J8" s="6" t="s">
        <v>20</v>
      </c>
    </row>
    <row r="9" spans="2:10" x14ac:dyDescent="0.25">
      <c r="B9" s="1" t="s">
        <v>17</v>
      </c>
      <c r="C9" s="4">
        <f t="shared" si="0"/>
        <v>39758</v>
      </c>
      <c r="D9" s="8">
        <f t="shared" si="1"/>
        <v>0.81458333333333333</v>
      </c>
      <c r="E9" s="6" t="s">
        <v>18</v>
      </c>
      <c r="F9" s="6" t="s">
        <v>11</v>
      </c>
      <c r="G9" s="6">
        <v>11484</v>
      </c>
      <c r="H9" s="9">
        <v>0.61680000000000001</v>
      </c>
      <c r="I9" s="6" t="s">
        <v>19</v>
      </c>
      <c r="J9" s="6" t="s">
        <v>20</v>
      </c>
    </row>
    <row r="10" spans="2:10" x14ac:dyDescent="0.25">
      <c r="B10" s="1" t="s">
        <v>17</v>
      </c>
      <c r="C10" s="4">
        <f t="shared" si="0"/>
        <v>39758</v>
      </c>
      <c r="D10" s="8">
        <f t="shared" si="1"/>
        <v>0.81458333333333333</v>
      </c>
      <c r="E10" s="6" t="s">
        <v>18</v>
      </c>
      <c r="F10" s="6" t="s">
        <v>12</v>
      </c>
      <c r="G10" s="6">
        <v>11</v>
      </c>
      <c r="H10" s="9">
        <v>5.0000000000000001E-4</v>
      </c>
      <c r="I10" s="6" t="s">
        <v>19</v>
      </c>
      <c r="J10" s="6" t="s">
        <v>20</v>
      </c>
    </row>
    <row r="11" spans="2:10" x14ac:dyDescent="0.25">
      <c r="B11" s="1" t="s">
        <v>21</v>
      </c>
      <c r="C11" s="4">
        <f t="shared" si="0"/>
        <v>39758</v>
      </c>
      <c r="D11" s="8">
        <f t="shared" si="1"/>
        <v>0.65486111111111112</v>
      </c>
      <c r="E11" s="6" t="s">
        <v>22</v>
      </c>
      <c r="F11" s="6" t="s">
        <v>8</v>
      </c>
      <c r="G11" s="6">
        <v>3710</v>
      </c>
      <c r="H11" s="9">
        <v>0.62450000000000006</v>
      </c>
      <c r="I11" s="6" t="s">
        <v>23</v>
      </c>
      <c r="J11" s="6" t="s">
        <v>24</v>
      </c>
    </row>
    <row r="12" spans="2:10" x14ac:dyDescent="0.25">
      <c r="B12" s="1" t="s">
        <v>21</v>
      </c>
      <c r="C12" s="4">
        <f t="shared" si="0"/>
        <v>39758</v>
      </c>
      <c r="D12" s="8">
        <f t="shared" si="1"/>
        <v>0.65486111111111112</v>
      </c>
      <c r="E12" s="6" t="s">
        <v>22</v>
      </c>
      <c r="F12" s="6" t="s">
        <v>11</v>
      </c>
      <c r="G12" s="6">
        <v>2228</v>
      </c>
      <c r="H12" s="9">
        <v>0.375</v>
      </c>
      <c r="I12" s="6" t="s">
        <v>23</v>
      </c>
      <c r="J12" s="6" t="s">
        <v>24</v>
      </c>
    </row>
    <row r="13" spans="2:10" x14ac:dyDescent="0.25">
      <c r="B13" s="1" t="s">
        <v>21</v>
      </c>
      <c r="C13" s="4">
        <f t="shared" si="0"/>
        <v>39758</v>
      </c>
      <c r="D13" s="8">
        <f t="shared" si="1"/>
        <v>0.65486111111111112</v>
      </c>
      <c r="E13" s="6" t="s">
        <v>22</v>
      </c>
      <c r="F13" s="6" t="s">
        <v>12</v>
      </c>
      <c r="G13" s="6">
        <v>2</v>
      </c>
      <c r="H13" s="9">
        <v>2.9999999999999997E-4</v>
      </c>
      <c r="I13" s="6" t="s">
        <v>23</v>
      </c>
      <c r="J13" s="6" t="s">
        <v>24</v>
      </c>
    </row>
    <row r="14" spans="2:10" x14ac:dyDescent="0.25">
      <c r="B14" s="1" t="s">
        <v>25</v>
      </c>
      <c r="C14" s="4">
        <f t="shared" si="0"/>
        <v>39757</v>
      </c>
      <c r="D14" s="8">
        <f t="shared" si="1"/>
        <v>0.59583333333333333</v>
      </c>
      <c r="E14" s="6" t="s">
        <v>26</v>
      </c>
      <c r="F14" s="6" t="s">
        <v>8</v>
      </c>
      <c r="G14" s="6">
        <v>3446</v>
      </c>
      <c r="H14" s="9">
        <v>0.50149999999999995</v>
      </c>
      <c r="I14" s="6" t="s">
        <v>27</v>
      </c>
      <c r="J14" s="6">
        <v>0</v>
      </c>
    </row>
    <row r="15" spans="2:10" x14ac:dyDescent="0.25">
      <c r="B15" s="1" t="s">
        <v>25</v>
      </c>
      <c r="C15" s="4">
        <f t="shared" si="0"/>
        <v>39757</v>
      </c>
      <c r="D15" s="8">
        <f t="shared" si="1"/>
        <v>0.59583333333333333</v>
      </c>
      <c r="E15" s="6" t="s">
        <v>26</v>
      </c>
      <c r="F15" s="6" t="s">
        <v>11</v>
      </c>
      <c r="G15" s="6">
        <v>3424</v>
      </c>
      <c r="H15" s="9">
        <v>0.49830000000000002</v>
      </c>
      <c r="I15" s="6" t="s">
        <v>27</v>
      </c>
      <c r="J15" s="6">
        <v>0</v>
      </c>
    </row>
    <row r="16" spans="2:10" x14ac:dyDescent="0.25">
      <c r="B16" s="1" t="s">
        <v>25</v>
      </c>
      <c r="C16" s="4">
        <f t="shared" si="0"/>
        <v>39757</v>
      </c>
      <c r="D16" s="8">
        <f t="shared" si="1"/>
        <v>0.59583333333333333</v>
      </c>
      <c r="E16" s="6" t="s">
        <v>26</v>
      </c>
      <c r="F16" s="6" t="s">
        <v>12</v>
      </c>
      <c r="G16" s="6">
        <v>1</v>
      </c>
      <c r="H16" s="9">
        <v>1E-4</v>
      </c>
      <c r="I16" s="6" t="s">
        <v>27</v>
      </c>
      <c r="J16" s="6">
        <v>0</v>
      </c>
    </row>
    <row r="17" spans="2:10" x14ac:dyDescent="0.25">
      <c r="B17" s="1" t="s">
        <v>28</v>
      </c>
      <c r="C17" s="4">
        <f t="shared" si="0"/>
        <v>39758</v>
      </c>
      <c r="D17" s="8">
        <f t="shared" si="1"/>
        <v>0.6694444444444444</v>
      </c>
      <c r="E17" s="6" t="s">
        <v>29</v>
      </c>
      <c r="F17" s="6" t="s">
        <v>8</v>
      </c>
      <c r="G17" s="6">
        <v>8836</v>
      </c>
      <c r="H17" s="9">
        <v>0.35589999999999999</v>
      </c>
      <c r="I17" s="6" t="s">
        <v>30</v>
      </c>
      <c r="J17" s="6" t="s">
        <v>31</v>
      </c>
    </row>
    <row r="18" spans="2:10" x14ac:dyDescent="0.25">
      <c r="B18" s="1" t="s">
        <v>28</v>
      </c>
      <c r="C18" s="4">
        <f t="shared" si="0"/>
        <v>39758</v>
      </c>
      <c r="D18" s="8">
        <f t="shared" si="1"/>
        <v>0.6694444444444444</v>
      </c>
      <c r="E18" s="6" t="s">
        <v>29</v>
      </c>
      <c r="F18" s="6" t="s">
        <v>11</v>
      </c>
      <c r="G18" s="6">
        <v>15975</v>
      </c>
      <c r="H18" s="9">
        <v>0.64349999999999996</v>
      </c>
      <c r="I18" s="6" t="s">
        <v>30</v>
      </c>
      <c r="J18" s="6" t="s">
        <v>31</v>
      </c>
    </row>
    <row r="19" spans="2:10" x14ac:dyDescent="0.25">
      <c r="B19" s="1" t="s">
        <v>28</v>
      </c>
      <c r="C19" s="4">
        <f t="shared" si="0"/>
        <v>39758</v>
      </c>
      <c r="D19" s="8">
        <f t="shared" si="1"/>
        <v>0.6694444444444444</v>
      </c>
      <c r="E19" s="6" t="s">
        <v>29</v>
      </c>
      <c r="F19" s="6" t="s">
        <v>12</v>
      </c>
      <c r="G19" s="6">
        <v>14</v>
      </c>
      <c r="H19" s="9">
        <v>5.0000000000000001E-4</v>
      </c>
      <c r="I19" s="6" t="s">
        <v>30</v>
      </c>
      <c r="J19" s="6" t="s">
        <v>31</v>
      </c>
    </row>
    <row r="20" spans="2:10" x14ac:dyDescent="0.25">
      <c r="B20" s="1" t="s">
        <v>32</v>
      </c>
      <c r="C20" s="4">
        <f t="shared" si="0"/>
        <v>39759</v>
      </c>
      <c r="D20" s="8">
        <f t="shared" si="1"/>
        <v>0.61458333333333337</v>
      </c>
      <c r="E20" s="6" t="s">
        <v>33</v>
      </c>
      <c r="F20" s="6" t="s">
        <v>8</v>
      </c>
      <c r="G20" s="6">
        <v>2594</v>
      </c>
      <c r="H20" s="9">
        <v>0.44059999999999999</v>
      </c>
      <c r="I20" s="6" t="s">
        <v>34</v>
      </c>
      <c r="J20" s="6" t="s">
        <v>35</v>
      </c>
    </row>
    <row r="21" spans="2:10" x14ac:dyDescent="0.25">
      <c r="B21" s="1" t="s">
        <v>32</v>
      </c>
      <c r="C21" s="4">
        <f t="shared" si="0"/>
        <v>39759</v>
      </c>
      <c r="D21" s="8">
        <f t="shared" si="1"/>
        <v>0.61458333333333337</v>
      </c>
      <c r="E21" s="6" t="s">
        <v>33</v>
      </c>
      <c r="F21" s="6" t="s">
        <v>11</v>
      </c>
      <c r="G21" s="6">
        <v>3290</v>
      </c>
      <c r="H21" s="9">
        <v>0.55879999999999996</v>
      </c>
      <c r="I21" s="6" t="s">
        <v>34</v>
      </c>
      <c r="J21" s="6" t="s">
        <v>35</v>
      </c>
    </row>
    <row r="22" spans="2:10" x14ac:dyDescent="0.25">
      <c r="B22" s="1" t="s">
        <v>32</v>
      </c>
      <c r="C22" s="4">
        <f t="shared" si="0"/>
        <v>39759</v>
      </c>
      <c r="D22" s="8">
        <f t="shared" si="1"/>
        <v>0.61458333333333337</v>
      </c>
      <c r="E22" s="6" t="s">
        <v>33</v>
      </c>
      <c r="F22" s="6" t="s">
        <v>12</v>
      </c>
      <c r="G22" s="6">
        <v>3</v>
      </c>
      <c r="H22" s="9">
        <v>5.0000000000000001E-4</v>
      </c>
      <c r="I22" s="6" t="s">
        <v>34</v>
      </c>
      <c r="J22" s="6" t="s">
        <v>35</v>
      </c>
    </row>
    <row r="23" spans="2:10" x14ac:dyDescent="0.25">
      <c r="B23" s="1" t="s">
        <v>36</v>
      </c>
      <c r="C23" s="4">
        <f t="shared" si="0"/>
        <v>39756</v>
      </c>
      <c r="D23" s="8">
        <f t="shared" si="1"/>
        <v>0.87638888888888899</v>
      </c>
      <c r="E23" s="6" t="s">
        <v>37</v>
      </c>
      <c r="F23" s="6" t="s">
        <v>8</v>
      </c>
      <c r="G23" s="6">
        <v>2195</v>
      </c>
      <c r="H23" s="9">
        <v>0.48349999999999999</v>
      </c>
      <c r="I23" s="6" t="s">
        <v>38</v>
      </c>
      <c r="J23" s="6" t="s">
        <v>39</v>
      </c>
    </row>
    <row r="24" spans="2:10" x14ac:dyDescent="0.25">
      <c r="B24" s="1" t="s">
        <v>36</v>
      </c>
      <c r="C24" s="4">
        <f t="shared" si="0"/>
        <v>39756</v>
      </c>
      <c r="D24" s="8">
        <f t="shared" si="1"/>
        <v>0.87638888888888899</v>
      </c>
      <c r="E24" s="6" t="s">
        <v>37</v>
      </c>
      <c r="F24" s="6" t="s">
        <v>11</v>
      </c>
      <c r="G24" s="6">
        <v>2343</v>
      </c>
      <c r="H24" s="9">
        <v>0.5161</v>
      </c>
      <c r="I24" s="6" t="s">
        <v>38</v>
      </c>
      <c r="J24" s="6" t="s">
        <v>39</v>
      </c>
    </row>
    <row r="25" spans="2:10" x14ac:dyDescent="0.25">
      <c r="B25" s="1" t="s">
        <v>36</v>
      </c>
      <c r="C25" s="4">
        <f t="shared" si="0"/>
        <v>39756</v>
      </c>
      <c r="D25" s="8">
        <f t="shared" si="1"/>
        <v>0.87638888888888899</v>
      </c>
      <c r="E25" s="6" t="s">
        <v>37</v>
      </c>
      <c r="F25" s="6" t="s">
        <v>12</v>
      </c>
      <c r="G25" s="6">
        <v>1</v>
      </c>
      <c r="H25" s="9">
        <v>2.0000000000000001E-4</v>
      </c>
      <c r="I25" s="6" t="s">
        <v>38</v>
      </c>
      <c r="J25" s="6" t="s">
        <v>39</v>
      </c>
    </row>
    <row r="26" spans="2:10" x14ac:dyDescent="0.25">
      <c r="B26" s="1" t="s">
        <v>40</v>
      </c>
      <c r="C26" s="4">
        <f t="shared" si="0"/>
        <v>39758</v>
      </c>
      <c r="D26" s="8">
        <f t="shared" si="1"/>
        <v>0.77569444444444446</v>
      </c>
      <c r="E26" s="6" t="s">
        <v>41</v>
      </c>
      <c r="F26" s="6" t="s">
        <v>8</v>
      </c>
      <c r="G26" s="6">
        <v>6564</v>
      </c>
      <c r="H26" s="9">
        <v>0.52270000000000005</v>
      </c>
      <c r="I26" s="6" t="s">
        <v>42</v>
      </c>
      <c r="J26" s="6" t="s">
        <v>43</v>
      </c>
    </row>
    <row r="27" spans="2:10" x14ac:dyDescent="0.25">
      <c r="B27" s="1" t="s">
        <v>40</v>
      </c>
      <c r="C27" s="4">
        <f t="shared" si="0"/>
        <v>39758</v>
      </c>
      <c r="D27" s="8">
        <f t="shared" si="1"/>
        <v>0.77569444444444446</v>
      </c>
      <c r="E27" s="6" t="s">
        <v>41</v>
      </c>
      <c r="F27" s="6" t="s">
        <v>11</v>
      </c>
      <c r="G27" s="6">
        <v>5982</v>
      </c>
      <c r="H27" s="9">
        <v>0.47639999999999999</v>
      </c>
      <c r="I27" s="6" t="s">
        <v>42</v>
      </c>
      <c r="J27" s="6" t="s">
        <v>43</v>
      </c>
    </row>
    <row r="28" spans="2:10" x14ac:dyDescent="0.25">
      <c r="B28" s="1" t="s">
        <v>40</v>
      </c>
      <c r="C28" s="4">
        <f t="shared" si="0"/>
        <v>39758</v>
      </c>
      <c r="D28" s="8">
        <f t="shared" si="1"/>
        <v>0.77569444444444446</v>
      </c>
      <c r="E28" s="6" t="s">
        <v>41</v>
      </c>
      <c r="F28" s="6" t="s">
        <v>12</v>
      </c>
      <c r="G28" s="6">
        <v>10</v>
      </c>
      <c r="H28" s="9">
        <v>6.9999999999999999E-4</v>
      </c>
      <c r="I28" s="6" t="s">
        <v>42</v>
      </c>
      <c r="J28" s="6" t="s">
        <v>43</v>
      </c>
    </row>
    <row r="29" spans="2:10" x14ac:dyDescent="0.25">
      <c r="B29" s="1" t="s">
        <v>44</v>
      </c>
      <c r="C29" s="4">
        <f t="shared" si="0"/>
        <v>39758</v>
      </c>
      <c r="D29" s="8">
        <f t="shared" si="1"/>
        <v>3.0555555555555669E-2</v>
      </c>
      <c r="E29" s="6" t="s">
        <v>45</v>
      </c>
      <c r="F29" s="6" t="s">
        <v>8</v>
      </c>
      <c r="G29" s="6">
        <v>9475</v>
      </c>
      <c r="H29" s="9">
        <v>0.37680000000000002</v>
      </c>
      <c r="I29" s="6" t="s">
        <v>46</v>
      </c>
      <c r="J29" s="6" t="s">
        <v>47</v>
      </c>
    </row>
    <row r="30" spans="2:10" x14ac:dyDescent="0.25">
      <c r="B30" s="1" t="s">
        <v>44</v>
      </c>
      <c r="C30" s="4">
        <f t="shared" si="0"/>
        <v>39758</v>
      </c>
      <c r="D30" s="8">
        <f t="shared" si="1"/>
        <v>3.0555555555555669E-2</v>
      </c>
      <c r="E30" s="6" t="s">
        <v>45</v>
      </c>
      <c r="F30" s="6" t="s">
        <v>11</v>
      </c>
      <c r="G30" s="6">
        <v>15654</v>
      </c>
      <c r="H30" s="9">
        <v>0.62260000000000004</v>
      </c>
      <c r="I30" s="6" t="s">
        <v>46</v>
      </c>
      <c r="J30" s="6" t="s">
        <v>47</v>
      </c>
    </row>
    <row r="31" spans="2:10" x14ac:dyDescent="0.25">
      <c r="B31" s="1" t="s">
        <v>44</v>
      </c>
      <c r="C31" s="4">
        <f t="shared" si="0"/>
        <v>39758</v>
      </c>
      <c r="D31" s="8">
        <f t="shared" si="1"/>
        <v>3.0555555555555669E-2</v>
      </c>
      <c r="E31" s="6" t="s">
        <v>45</v>
      </c>
      <c r="F31" s="6" t="s">
        <v>12</v>
      </c>
      <c r="G31" s="6">
        <v>11</v>
      </c>
      <c r="H31" s="9">
        <v>4.0000000000000002E-4</v>
      </c>
      <c r="I31" s="6" t="s">
        <v>46</v>
      </c>
      <c r="J31" s="6" t="s">
        <v>47</v>
      </c>
    </row>
    <row r="32" spans="2:10" x14ac:dyDescent="0.25">
      <c r="B32" s="1" t="s">
        <v>48</v>
      </c>
      <c r="C32" s="4">
        <f t="shared" si="0"/>
        <v>39758</v>
      </c>
      <c r="D32" s="8">
        <f t="shared" si="1"/>
        <v>0.47430555555555554</v>
      </c>
      <c r="E32" s="6" t="s">
        <v>49</v>
      </c>
      <c r="F32" s="6" t="s">
        <v>8</v>
      </c>
      <c r="G32" s="6">
        <v>3733</v>
      </c>
      <c r="H32" s="9">
        <v>0.4602</v>
      </c>
      <c r="I32" s="6" t="s">
        <v>50</v>
      </c>
      <c r="J32" s="6">
        <v>0</v>
      </c>
    </row>
    <row r="33" spans="2:10" x14ac:dyDescent="0.25">
      <c r="B33" s="1" t="s">
        <v>48</v>
      </c>
      <c r="C33" s="4">
        <f t="shared" si="0"/>
        <v>39758</v>
      </c>
      <c r="D33" s="8">
        <f t="shared" si="1"/>
        <v>0.47430555555555554</v>
      </c>
      <c r="E33" s="6" t="s">
        <v>49</v>
      </c>
      <c r="F33" s="6" t="s">
        <v>11</v>
      </c>
      <c r="G33" s="6">
        <v>4373</v>
      </c>
      <c r="H33" s="9">
        <v>0.53920000000000001</v>
      </c>
      <c r="I33" s="6" t="s">
        <v>50</v>
      </c>
      <c r="J33" s="6">
        <v>0</v>
      </c>
    </row>
    <row r="34" spans="2:10" x14ac:dyDescent="0.25">
      <c r="B34" s="1" t="s">
        <v>48</v>
      </c>
      <c r="C34" s="4">
        <f t="shared" si="0"/>
        <v>39758</v>
      </c>
      <c r="D34" s="8">
        <f t="shared" si="1"/>
        <v>0.47430555555555554</v>
      </c>
      <c r="E34" s="6" t="s">
        <v>49</v>
      </c>
      <c r="F34" s="6" t="s">
        <v>12</v>
      </c>
      <c r="G34" s="6">
        <v>4</v>
      </c>
      <c r="H34" s="9">
        <v>4.0000000000000002E-4</v>
      </c>
      <c r="I34" s="6" t="s">
        <v>50</v>
      </c>
      <c r="J34" s="6">
        <v>0</v>
      </c>
    </row>
    <row r="35" spans="2:10" x14ac:dyDescent="0.25">
      <c r="B35" s="1" t="s">
        <v>51</v>
      </c>
      <c r="C35" s="4">
        <f t="shared" si="0"/>
        <v>39759</v>
      </c>
      <c r="D35" s="8">
        <f t="shared" si="1"/>
        <v>0.59791666666666665</v>
      </c>
      <c r="E35" s="6" t="s">
        <v>52</v>
      </c>
      <c r="F35" s="6" t="s">
        <v>8</v>
      </c>
      <c r="G35" s="6">
        <v>7508</v>
      </c>
      <c r="H35" s="9">
        <v>0.46860000000000002</v>
      </c>
      <c r="I35" s="6" t="s">
        <v>53</v>
      </c>
      <c r="J35" s="6" t="s">
        <v>54</v>
      </c>
    </row>
    <row r="36" spans="2:10" x14ac:dyDescent="0.25">
      <c r="B36" s="1" t="s">
        <v>51</v>
      </c>
      <c r="C36" s="4">
        <f t="shared" si="0"/>
        <v>39759</v>
      </c>
      <c r="D36" s="8">
        <f t="shared" si="1"/>
        <v>0.59791666666666665</v>
      </c>
      <c r="E36" s="6" t="s">
        <v>52</v>
      </c>
      <c r="F36" s="6" t="s">
        <v>11</v>
      </c>
      <c r="G36" s="6">
        <v>8507</v>
      </c>
      <c r="H36" s="9">
        <v>0.53100000000000003</v>
      </c>
      <c r="I36" s="6" t="s">
        <v>53</v>
      </c>
      <c r="J36" s="6" t="s">
        <v>54</v>
      </c>
    </row>
    <row r="37" spans="2:10" x14ac:dyDescent="0.25">
      <c r="B37" s="1" t="s">
        <v>51</v>
      </c>
      <c r="C37" s="4">
        <f t="shared" si="0"/>
        <v>39759</v>
      </c>
      <c r="D37" s="8">
        <f t="shared" si="1"/>
        <v>0.59791666666666665</v>
      </c>
      <c r="E37" s="6" t="s">
        <v>52</v>
      </c>
      <c r="F37" s="6" t="s">
        <v>12</v>
      </c>
      <c r="G37" s="6">
        <v>5</v>
      </c>
      <c r="H37" s="9">
        <v>2.9999999999999997E-4</v>
      </c>
      <c r="I37" s="6" t="s">
        <v>53</v>
      </c>
      <c r="J37" s="6" t="s">
        <v>54</v>
      </c>
    </row>
    <row r="38" spans="2:10" x14ac:dyDescent="0.25">
      <c r="B38" s="1" t="s">
        <v>55</v>
      </c>
      <c r="C38" s="4">
        <f t="shared" si="0"/>
        <v>39758</v>
      </c>
      <c r="D38" s="8">
        <f t="shared" si="1"/>
        <v>4.8611111111112049E-3</v>
      </c>
      <c r="E38" s="6" t="s">
        <v>56</v>
      </c>
      <c r="F38" s="6" t="s">
        <v>8</v>
      </c>
      <c r="G38" s="6">
        <v>6844</v>
      </c>
      <c r="H38" s="9">
        <v>0.42930000000000001</v>
      </c>
      <c r="I38" s="6" t="s">
        <v>57</v>
      </c>
      <c r="J38" s="6" t="s">
        <v>58</v>
      </c>
    </row>
    <row r="39" spans="2:10" x14ac:dyDescent="0.25">
      <c r="B39" s="1" t="s">
        <v>55</v>
      </c>
      <c r="C39" s="4">
        <f t="shared" si="0"/>
        <v>39758</v>
      </c>
      <c r="D39" s="8">
        <f t="shared" si="1"/>
        <v>4.8611111111112049E-3</v>
      </c>
      <c r="E39" s="6" t="s">
        <v>56</v>
      </c>
      <c r="F39" s="6" t="s">
        <v>11</v>
      </c>
      <c r="G39" s="6">
        <v>9094</v>
      </c>
      <c r="H39" s="9">
        <v>0.57040000000000002</v>
      </c>
      <c r="I39" s="6" t="s">
        <v>57</v>
      </c>
      <c r="J39" s="6" t="s">
        <v>58</v>
      </c>
    </row>
    <row r="40" spans="2:10" x14ac:dyDescent="0.25">
      <c r="B40" s="1" t="s">
        <v>55</v>
      </c>
      <c r="C40" s="4">
        <f t="shared" si="0"/>
        <v>39758</v>
      </c>
      <c r="D40" s="8">
        <f t="shared" si="1"/>
        <v>4.8611111111112049E-3</v>
      </c>
      <c r="E40" s="6" t="s">
        <v>56</v>
      </c>
      <c r="F40" s="6" t="s">
        <v>12</v>
      </c>
      <c r="G40" s="6">
        <v>3</v>
      </c>
      <c r="H40" s="9">
        <v>1E-4</v>
      </c>
      <c r="I40" s="6" t="s">
        <v>57</v>
      </c>
      <c r="J40" s="6" t="s">
        <v>58</v>
      </c>
    </row>
    <row r="41" spans="2:10" x14ac:dyDescent="0.25">
      <c r="B41" s="1" t="s">
        <v>59</v>
      </c>
      <c r="C41" s="4">
        <f t="shared" si="0"/>
        <v>39757</v>
      </c>
      <c r="D41" s="8">
        <f t="shared" si="1"/>
        <v>0.57777777777777783</v>
      </c>
      <c r="E41" s="6" t="s">
        <v>60</v>
      </c>
      <c r="F41" s="6" t="s">
        <v>8</v>
      </c>
      <c r="G41" s="6">
        <v>2737</v>
      </c>
      <c r="H41" s="9">
        <v>0.49540000000000001</v>
      </c>
      <c r="I41" s="6" t="s">
        <v>61</v>
      </c>
      <c r="J41" s="6" t="s">
        <v>62</v>
      </c>
    </row>
    <row r="42" spans="2:10" x14ac:dyDescent="0.25">
      <c r="B42" s="1" t="s">
        <v>59</v>
      </c>
      <c r="C42" s="4">
        <f t="shared" si="0"/>
        <v>39757</v>
      </c>
      <c r="D42" s="8">
        <f t="shared" si="1"/>
        <v>0.57777777777777783</v>
      </c>
      <c r="E42" s="6" t="s">
        <v>60</v>
      </c>
      <c r="F42" s="6" t="s">
        <v>11</v>
      </c>
      <c r="G42" s="6">
        <v>2786</v>
      </c>
      <c r="H42" s="9">
        <v>0.50429999999999997</v>
      </c>
      <c r="I42" s="6" t="s">
        <v>61</v>
      </c>
      <c r="J42" s="6" t="s">
        <v>62</v>
      </c>
    </row>
    <row r="43" spans="2:10" x14ac:dyDescent="0.25">
      <c r="B43" s="1" t="s">
        <v>59</v>
      </c>
      <c r="C43" s="4">
        <f t="shared" si="0"/>
        <v>39757</v>
      </c>
      <c r="D43" s="8">
        <f t="shared" si="1"/>
        <v>0.57777777777777783</v>
      </c>
      <c r="E43" s="6" t="s">
        <v>60</v>
      </c>
      <c r="F43" s="6" t="s">
        <v>12</v>
      </c>
      <c r="G43" s="6">
        <v>1</v>
      </c>
      <c r="H43" s="9">
        <v>1E-4</v>
      </c>
      <c r="I43" s="6" t="s">
        <v>61</v>
      </c>
      <c r="J43" s="6" t="s">
        <v>62</v>
      </c>
    </row>
    <row r="44" spans="2:10" x14ac:dyDescent="0.25">
      <c r="B44" s="1" t="s">
        <v>63</v>
      </c>
      <c r="C44" s="4">
        <f t="shared" si="0"/>
        <v>39759</v>
      </c>
      <c r="D44" s="8">
        <f t="shared" si="1"/>
        <v>0.61597222222222225</v>
      </c>
      <c r="E44" s="6" t="s">
        <v>64</v>
      </c>
      <c r="F44" s="6" t="s">
        <v>8</v>
      </c>
      <c r="G44" s="6">
        <v>6459</v>
      </c>
      <c r="H44" s="9">
        <v>0.44629999999999997</v>
      </c>
      <c r="I44" s="6" t="s">
        <v>65</v>
      </c>
      <c r="J44" s="6">
        <v>0</v>
      </c>
    </row>
    <row r="45" spans="2:10" x14ac:dyDescent="0.25">
      <c r="B45" s="1" t="s">
        <v>63</v>
      </c>
      <c r="C45" s="4">
        <f t="shared" si="0"/>
        <v>39759</v>
      </c>
      <c r="D45" s="8">
        <f t="shared" si="1"/>
        <v>0.61597222222222225</v>
      </c>
      <c r="E45" s="6" t="s">
        <v>64</v>
      </c>
      <c r="F45" s="6" t="s">
        <v>11</v>
      </c>
      <c r="G45" s="6">
        <v>8011</v>
      </c>
      <c r="H45" s="9">
        <v>0.55349999999999999</v>
      </c>
      <c r="I45" s="6" t="s">
        <v>65</v>
      </c>
      <c r="J45" s="6">
        <v>0</v>
      </c>
    </row>
    <row r="46" spans="2:10" x14ac:dyDescent="0.25">
      <c r="B46" s="1" t="s">
        <v>63</v>
      </c>
      <c r="C46" s="4">
        <f t="shared" si="0"/>
        <v>39759</v>
      </c>
      <c r="D46" s="8">
        <f t="shared" si="1"/>
        <v>0.61597222222222225</v>
      </c>
      <c r="E46" s="6" t="s">
        <v>64</v>
      </c>
      <c r="F46" s="6" t="s">
        <v>12</v>
      </c>
      <c r="G46" s="6">
        <v>2</v>
      </c>
      <c r="H46" s="9">
        <v>1E-4</v>
      </c>
      <c r="I46" s="6" t="s">
        <v>65</v>
      </c>
      <c r="J46" s="6">
        <v>0</v>
      </c>
    </row>
    <row r="47" spans="2:10" x14ac:dyDescent="0.25">
      <c r="B47" s="1" t="s">
        <v>66</v>
      </c>
      <c r="C47" s="4">
        <f t="shared" si="0"/>
        <v>39759</v>
      </c>
      <c r="D47" s="8">
        <f t="shared" si="1"/>
        <v>0.49861111111111112</v>
      </c>
      <c r="E47" s="6" t="s">
        <v>67</v>
      </c>
      <c r="F47" s="6" t="s">
        <v>8</v>
      </c>
      <c r="G47" s="6">
        <v>4540</v>
      </c>
      <c r="H47" s="9">
        <v>0.56220000000000003</v>
      </c>
      <c r="I47" s="6" t="s">
        <v>68</v>
      </c>
      <c r="J47" s="6">
        <v>0</v>
      </c>
    </row>
    <row r="48" spans="2:10" x14ac:dyDescent="0.25">
      <c r="B48" s="1" t="s">
        <v>66</v>
      </c>
      <c r="C48" s="4">
        <f t="shared" si="0"/>
        <v>39759</v>
      </c>
      <c r="D48" s="8">
        <f t="shared" si="1"/>
        <v>0.49861111111111112</v>
      </c>
      <c r="E48" s="6" t="s">
        <v>67</v>
      </c>
      <c r="F48" s="6" t="s">
        <v>11</v>
      </c>
      <c r="G48" s="6">
        <v>3532</v>
      </c>
      <c r="H48" s="9">
        <v>0.43740000000000001</v>
      </c>
      <c r="I48" s="6" t="s">
        <v>68</v>
      </c>
      <c r="J48" s="6">
        <v>0</v>
      </c>
    </row>
    <row r="49" spans="2:10" x14ac:dyDescent="0.25">
      <c r="B49" s="1" t="s">
        <v>66</v>
      </c>
      <c r="C49" s="4">
        <f t="shared" si="0"/>
        <v>39759</v>
      </c>
      <c r="D49" s="8">
        <f t="shared" si="1"/>
        <v>0.49861111111111112</v>
      </c>
      <c r="E49" s="6" t="s">
        <v>67</v>
      </c>
      <c r="F49" s="6" t="s">
        <v>12</v>
      </c>
      <c r="G49" s="6">
        <v>2</v>
      </c>
      <c r="H49" s="9">
        <v>2.0000000000000001E-4</v>
      </c>
      <c r="I49" s="6" t="s">
        <v>68</v>
      </c>
      <c r="J49" s="6">
        <v>0</v>
      </c>
    </row>
    <row r="50" spans="2:10" x14ac:dyDescent="0.25">
      <c r="B50" s="1" t="s">
        <v>69</v>
      </c>
      <c r="C50" s="4">
        <f t="shared" si="0"/>
        <v>39758</v>
      </c>
      <c r="D50" s="8">
        <f t="shared" si="1"/>
        <v>0.67083333333333339</v>
      </c>
      <c r="E50" s="6" t="s">
        <v>70</v>
      </c>
      <c r="F50" s="6" t="s">
        <v>8</v>
      </c>
      <c r="G50" s="6">
        <v>11013</v>
      </c>
      <c r="H50" s="9">
        <v>0.37719999999999998</v>
      </c>
      <c r="I50" s="6" t="s">
        <v>71</v>
      </c>
      <c r="J50" s="6" t="s">
        <v>72</v>
      </c>
    </row>
    <row r="51" spans="2:10" x14ac:dyDescent="0.25">
      <c r="B51" s="1" t="s">
        <v>69</v>
      </c>
      <c r="C51" s="4">
        <f t="shared" si="0"/>
        <v>39758</v>
      </c>
      <c r="D51" s="8">
        <f t="shared" si="1"/>
        <v>0.67083333333333339</v>
      </c>
      <c r="E51" s="6" t="s">
        <v>70</v>
      </c>
      <c r="F51" s="6" t="s">
        <v>11</v>
      </c>
      <c r="G51" s="6">
        <v>18175</v>
      </c>
      <c r="H51" s="9">
        <v>0.62250000000000005</v>
      </c>
      <c r="I51" s="6" t="s">
        <v>71</v>
      </c>
      <c r="J51" s="6" t="s">
        <v>72</v>
      </c>
    </row>
    <row r="52" spans="2:10" x14ac:dyDescent="0.25">
      <c r="B52" s="1" t="s">
        <v>69</v>
      </c>
      <c r="C52" s="4">
        <f t="shared" si="0"/>
        <v>39758</v>
      </c>
      <c r="D52" s="8">
        <f t="shared" si="1"/>
        <v>0.67083333333333339</v>
      </c>
      <c r="E52" s="6" t="s">
        <v>70</v>
      </c>
      <c r="F52" s="6" t="s">
        <v>12</v>
      </c>
      <c r="G52" s="6">
        <v>7</v>
      </c>
      <c r="H52" s="9">
        <v>2.0000000000000001E-4</v>
      </c>
      <c r="I52" s="6" t="s">
        <v>71</v>
      </c>
      <c r="J52" s="6" t="s">
        <v>72</v>
      </c>
    </row>
    <row r="53" spans="2:10" x14ac:dyDescent="0.25">
      <c r="B53" s="1" t="s">
        <v>73</v>
      </c>
      <c r="C53" s="4">
        <f t="shared" si="0"/>
        <v>39757</v>
      </c>
      <c r="D53" s="8">
        <f t="shared" si="1"/>
        <v>0.49027777777777781</v>
      </c>
      <c r="E53" s="6" t="s">
        <v>74</v>
      </c>
      <c r="F53" s="6" t="s">
        <v>8</v>
      </c>
      <c r="G53" s="6">
        <v>4697</v>
      </c>
      <c r="H53" s="9">
        <v>0.53820000000000001</v>
      </c>
      <c r="I53" s="6" t="s">
        <v>75</v>
      </c>
      <c r="J53" s="6">
        <v>0</v>
      </c>
    </row>
    <row r="54" spans="2:10" x14ac:dyDescent="0.25">
      <c r="B54" s="1" t="s">
        <v>73</v>
      </c>
      <c r="C54" s="4">
        <f t="shared" si="0"/>
        <v>39757</v>
      </c>
      <c r="D54" s="8">
        <f t="shared" si="1"/>
        <v>0.49027777777777781</v>
      </c>
      <c r="E54" s="6" t="s">
        <v>74</v>
      </c>
      <c r="F54" s="6" t="s">
        <v>11</v>
      </c>
      <c r="G54" s="6">
        <v>4019</v>
      </c>
      <c r="H54" s="9">
        <v>0.46050000000000002</v>
      </c>
      <c r="I54" s="6" t="s">
        <v>75</v>
      </c>
      <c r="J54" s="6">
        <v>0</v>
      </c>
    </row>
    <row r="55" spans="2:10" x14ac:dyDescent="0.25">
      <c r="B55" s="1" t="s">
        <v>73</v>
      </c>
      <c r="C55" s="4">
        <f t="shared" si="0"/>
        <v>39757</v>
      </c>
      <c r="D55" s="8">
        <f t="shared" si="1"/>
        <v>0.49027777777777781</v>
      </c>
      <c r="E55" s="6" t="s">
        <v>74</v>
      </c>
      <c r="F55" s="6" t="s">
        <v>12</v>
      </c>
      <c r="G55" s="6">
        <v>11</v>
      </c>
      <c r="H55" s="9">
        <v>1.1999999999999999E-3</v>
      </c>
      <c r="I55" s="6" t="s">
        <v>75</v>
      </c>
      <c r="J55" s="6">
        <v>0</v>
      </c>
    </row>
    <row r="56" spans="2:10" x14ac:dyDescent="0.25">
      <c r="B56" s="1" t="s">
        <v>76</v>
      </c>
      <c r="C56" s="4">
        <f t="shared" si="0"/>
        <v>39756</v>
      </c>
      <c r="D56" s="8">
        <f t="shared" si="1"/>
        <v>0.92499999999999993</v>
      </c>
      <c r="E56" s="6" t="s">
        <v>77</v>
      </c>
      <c r="F56" s="6" t="s">
        <v>8</v>
      </c>
      <c r="G56" s="6">
        <v>1316</v>
      </c>
      <c r="H56" s="9">
        <v>0.49669999999999997</v>
      </c>
      <c r="I56" s="6" t="s">
        <v>78</v>
      </c>
      <c r="J56" s="6" t="s">
        <v>79</v>
      </c>
    </row>
    <row r="57" spans="2:10" x14ac:dyDescent="0.25">
      <c r="B57" s="1" t="s">
        <v>76</v>
      </c>
      <c r="C57" s="4">
        <f t="shared" si="0"/>
        <v>39756</v>
      </c>
      <c r="D57" s="8">
        <f t="shared" si="1"/>
        <v>0.92499999999999993</v>
      </c>
      <c r="E57" s="6" t="s">
        <v>77</v>
      </c>
      <c r="F57" s="6" t="s">
        <v>11</v>
      </c>
      <c r="G57" s="6">
        <v>1332</v>
      </c>
      <c r="H57" s="9">
        <v>0.50280000000000002</v>
      </c>
      <c r="I57" s="6" t="s">
        <v>78</v>
      </c>
      <c r="J57" s="6" t="s">
        <v>79</v>
      </c>
    </row>
    <row r="58" spans="2:10" x14ac:dyDescent="0.25">
      <c r="B58" s="1" t="s">
        <v>76</v>
      </c>
      <c r="C58" s="4">
        <f t="shared" si="0"/>
        <v>39756</v>
      </c>
      <c r="D58" s="8">
        <f t="shared" si="1"/>
        <v>0.92499999999999993</v>
      </c>
      <c r="E58" s="6" t="s">
        <v>77</v>
      </c>
      <c r="F58" s="6" t="s">
        <v>12</v>
      </c>
      <c r="G58" s="6">
        <v>1</v>
      </c>
      <c r="H58" s="9">
        <v>2.9999999999999997E-4</v>
      </c>
      <c r="I58" s="6" t="s">
        <v>78</v>
      </c>
      <c r="J58" s="6" t="s">
        <v>79</v>
      </c>
    </row>
    <row r="59" spans="2:10" x14ac:dyDescent="0.25">
      <c r="B59" s="1" t="s">
        <v>80</v>
      </c>
      <c r="C59" s="4">
        <f t="shared" si="0"/>
        <v>39758</v>
      </c>
      <c r="D59" s="8">
        <f t="shared" si="1"/>
        <v>0.58680555555555558</v>
      </c>
      <c r="E59" s="6" t="s">
        <v>81</v>
      </c>
      <c r="F59" s="6" t="s">
        <v>8</v>
      </c>
      <c r="G59" s="6">
        <v>15908</v>
      </c>
      <c r="H59" s="9">
        <v>0.80989999999999995</v>
      </c>
      <c r="I59" s="6" t="s">
        <v>82</v>
      </c>
      <c r="J59" s="6">
        <v>0</v>
      </c>
    </row>
    <row r="60" spans="2:10" x14ac:dyDescent="0.25">
      <c r="B60" s="1" t="s">
        <v>80</v>
      </c>
      <c r="C60" s="4">
        <f t="shared" si="0"/>
        <v>39758</v>
      </c>
      <c r="D60" s="8">
        <f t="shared" si="1"/>
        <v>0.58680555555555558</v>
      </c>
      <c r="E60" s="6" t="s">
        <v>81</v>
      </c>
      <c r="F60" s="6" t="s">
        <v>11</v>
      </c>
      <c r="G60" s="6">
        <v>3733</v>
      </c>
      <c r="H60" s="9">
        <v>0.19</v>
      </c>
      <c r="I60" s="6" t="s">
        <v>82</v>
      </c>
      <c r="J60" s="6">
        <v>0</v>
      </c>
    </row>
    <row r="61" spans="2:10" x14ac:dyDescent="0.25">
      <c r="B61" s="1" t="s">
        <v>80</v>
      </c>
      <c r="C61" s="4">
        <f t="shared" si="0"/>
        <v>39758</v>
      </c>
      <c r="D61" s="8">
        <f t="shared" si="1"/>
        <v>0.58680555555555558</v>
      </c>
      <c r="E61" s="6" t="s">
        <v>81</v>
      </c>
      <c r="F61" s="6" t="s">
        <v>12</v>
      </c>
      <c r="G61" s="6">
        <v>0</v>
      </c>
      <c r="H61" s="9">
        <v>0</v>
      </c>
      <c r="I61" s="6" t="s">
        <v>82</v>
      </c>
      <c r="J61" s="6">
        <v>0</v>
      </c>
    </row>
    <row r="62" spans="2:10" x14ac:dyDescent="0.25">
      <c r="B62" s="1" t="s">
        <v>83</v>
      </c>
      <c r="C62" s="4">
        <f t="shared" si="0"/>
        <v>39758</v>
      </c>
      <c r="D62" s="8">
        <f t="shared" si="1"/>
        <v>0.82152777777777775</v>
      </c>
      <c r="E62" s="6" t="s">
        <v>84</v>
      </c>
      <c r="F62" s="6" t="s">
        <v>8</v>
      </c>
      <c r="G62" s="6">
        <v>11485</v>
      </c>
      <c r="H62" s="9">
        <v>0.5796</v>
      </c>
      <c r="I62" s="6" t="s">
        <v>85</v>
      </c>
      <c r="J62" s="6">
        <v>0</v>
      </c>
    </row>
    <row r="63" spans="2:10" x14ac:dyDescent="0.25">
      <c r="B63" s="1" t="s">
        <v>83</v>
      </c>
      <c r="C63" s="4">
        <f t="shared" si="0"/>
        <v>39758</v>
      </c>
      <c r="D63" s="8">
        <f t="shared" si="1"/>
        <v>0.82152777777777775</v>
      </c>
      <c r="E63" s="6" t="s">
        <v>84</v>
      </c>
      <c r="F63" s="6" t="s">
        <v>11</v>
      </c>
      <c r="G63" s="6">
        <v>8322</v>
      </c>
      <c r="H63" s="9">
        <v>0.42</v>
      </c>
      <c r="I63" s="6" t="s">
        <v>85</v>
      </c>
      <c r="J63" s="6">
        <v>0</v>
      </c>
    </row>
    <row r="64" spans="2:10" x14ac:dyDescent="0.25">
      <c r="B64" s="1" t="s">
        <v>83</v>
      </c>
      <c r="C64" s="4">
        <f t="shared" si="0"/>
        <v>39758</v>
      </c>
      <c r="D64" s="8">
        <f t="shared" si="1"/>
        <v>0.82152777777777775</v>
      </c>
      <c r="E64" s="6" t="s">
        <v>84</v>
      </c>
      <c r="F64" s="6" t="s">
        <v>12</v>
      </c>
      <c r="G64" s="6">
        <v>6</v>
      </c>
      <c r="H64" s="9">
        <v>2.9999999999999997E-4</v>
      </c>
      <c r="I64" s="6" t="s">
        <v>85</v>
      </c>
      <c r="J64" s="6">
        <v>0</v>
      </c>
    </row>
    <row r="65" spans="2:10" x14ac:dyDescent="0.25">
      <c r="B65" s="1" t="s">
        <v>86</v>
      </c>
      <c r="C65" s="4">
        <f t="shared" si="0"/>
        <v>39758</v>
      </c>
      <c r="D65" s="8">
        <f t="shared" si="1"/>
        <v>0.71666666666666667</v>
      </c>
      <c r="E65" s="6" t="s">
        <v>87</v>
      </c>
      <c r="F65" s="6" t="s">
        <v>8</v>
      </c>
      <c r="G65" s="6">
        <v>3938</v>
      </c>
      <c r="H65" s="9">
        <v>0.61329999999999996</v>
      </c>
      <c r="I65" s="6" t="s">
        <v>88</v>
      </c>
      <c r="J65" s="6">
        <v>0</v>
      </c>
    </row>
    <row r="66" spans="2:10" x14ac:dyDescent="0.25">
      <c r="B66" s="1" t="s">
        <v>86</v>
      </c>
      <c r="C66" s="4">
        <f t="shared" si="0"/>
        <v>39758</v>
      </c>
      <c r="D66" s="8">
        <f t="shared" si="1"/>
        <v>0.71666666666666667</v>
      </c>
      <c r="E66" s="6" t="s">
        <v>87</v>
      </c>
      <c r="F66" s="6" t="s">
        <v>11</v>
      </c>
      <c r="G66" s="6">
        <v>2481</v>
      </c>
      <c r="H66" s="9">
        <v>0.38629999999999998</v>
      </c>
      <c r="I66" s="6" t="s">
        <v>88</v>
      </c>
      <c r="J66" s="6">
        <v>0</v>
      </c>
    </row>
    <row r="67" spans="2:10" x14ac:dyDescent="0.25">
      <c r="B67" s="1" t="s">
        <v>86</v>
      </c>
      <c r="C67" s="4">
        <f t="shared" ref="C67" si="2">DATEVALUE("11/"&amp;RIGHT(LEFT(B67,5),1)&amp;"/2008")</f>
        <v>39758</v>
      </c>
      <c r="D67" s="8">
        <f t="shared" ref="D67" si="3">TIMEVALUE(IF(LEFT(RIGHT(B67,6),1)="A",LEFT(RIGHT(B67,LEN(B67)-11),LEN(B67)-11-6),(LEFT(RIGHT(B67,LEN(B67)-11),LEN(B67)-11-6-3)+12)&amp;RIGHT(LEFT(B67,LEN(B67)-6),3)))</f>
        <v>0.71666666666666667</v>
      </c>
      <c r="E67" s="6" t="s">
        <v>87</v>
      </c>
      <c r="F67" s="6" t="s">
        <v>12</v>
      </c>
      <c r="G67" s="6">
        <v>2</v>
      </c>
      <c r="H67" s="9">
        <v>2.9999999999999997E-4</v>
      </c>
      <c r="I67" s="6" t="s">
        <v>88</v>
      </c>
      <c r="J67" s="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Numbers On Given Date</vt:lpstr>
      <vt:lpstr>Final Numbers</vt:lpstr>
      <vt:lpstr>Change Log</vt:lpstr>
      <vt:lpstr>Initial Numbers (As of 11-8)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</dc:creator>
  <cp:lastModifiedBy>Samuel R</cp:lastModifiedBy>
  <dcterms:created xsi:type="dcterms:W3CDTF">2013-11-06T21:28:59Z</dcterms:created>
  <dcterms:modified xsi:type="dcterms:W3CDTF">2014-03-07T00:44:09Z</dcterms:modified>
</cp:coreProperties>
</file>