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Яндекс\YandexDisk\Projects_2022\HvacAppStreamlit\input_data\InputFiles\"/>
    </mc:Choice>
  </mc:AlternateContent>
  <bookViews>
    <workbookView xWindow="0" yWindow="0" windowWidth="28800" windowHeight="11265" activeTab="4"/>
  </bookViews>
  <sheets>
    <sheet name="supply_air_c" sheetId="1" r:id="rId1"/>
    <sheet name="exaust_air_c" sheetId="2" r:id="rId2"/>
    <sheet name="supply_air_r" sheetId="3" r:id="rId3"/>
    <sheet name="exaust_air_r" sheetId="4" r:id="rId4"/>
    <sheet name="fancoil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l="1"/>
  <c r="C6" i="1"/>
  <c r="C4" i="2"/>
  <c r="C5" i="2"/>
  <c r="C6" i="2"/>
  <c r="C4" i="3"/>
  <c r="C4" i="4"/>
  <c r="C2" i="3" l="1"/>
  <c r="C3" i="3"/>
  <c r="C2" i="4"/>
  <c r="C3" i="4"/>
  <c r="C3" i="5" l="1"/>
  <c r="C4" i="5" s="1"/>
  <c r="C5" i="5" s="1"/>
  <c r="C6" i="5" s="1"/>
  <c r="F3" i="5" l="1"/>
  <c r="F4" i="5" s="1"/>
  <c r="F5" i="5" s="1"/>
  <c r="F6" i="5" s="1"/>
  <c r="C3" i="2"/>
  <c r="C2" i="2"/>
  <c r="C3" i="1"/>
  <c r="C2" i="1"/>
</calcChain>
</file>

<file path=xl/sharedStrings.xml><?xml version="1.0" encoding="utf-8"?>
<sst xmlns="http://schemas.openxmlformats.org/spreadsheetml/2006/main" count="197" uniqueCount="44">
  <si>
    <t>family_instance_name</t>
  </si>
  <si>
    <t>max_flow</t>
  </si>
  <si>
    <t>geometry</t>
  </si>
  <si>
    <t>device_purpose</t>
  </si>
  <si>
    <t>manufacture</t>
  </si>
  <si>
    <t>ADSK_Диффузор_Круглый_Приточный</t>
  </si>
  <si>
    <t>normal_velocity</t>
  </si>
  <si>
    <t>air supply</t>
  </si>
  <si>
    <t>Systemair</t>
  </si>
  <si>
    <t>ADSK_Диффузор_Круглый_Вытяжной</t>
  </si>
  <si>
    <t>air exaust</t>
  </si>
  <si>
    <t>ADSK_Диффузор_Прямоугольный_Приточный</t>
  </si>
  <si>
    <t>s</t>
  </si>
  <si>
    <t>ADSK_Диффузор_Прямоугольный_Вытяжной</t>
  </si>
  <si>
    <t>42GWC Carrier_univ</t>
  </si>
  <si>
    <t>42GWC 200</t>
  </si>
  <si>
    <t>42GWC 300</t>
  </si>
  <si>
    <t>42GWC 400</t>
  </si>
  <si>
    <t>42GWC 500</t>
  </si>
  <si>
    <t>42GWC 600</t>
  </si>
  <si>
    <t>CARRIER</t>
  </si>
  <si>
    <t>fancoil</t>
  </si>
  <si>
    <t>family_device_name</t>
  </si>
  <si>
    <t>D</t>
  </si>
  <si>
    <t>o</t>
  </si>
  <si>
    <t>ДП_100</t>
  </si>
  <si>
    <t>ДП_200</t>
  </si>
  <si>
    <t>ДП_125</t>
  </si>
  <si>
    <t>ДП_160</t>
  </si>
  <si>
    <t>ДП_250</t>
  </si>
  <si>
    <t>ДВ_100</t>
  </si>
  <si>
    <t>ДВ_125</t>
  </si>
  <si>
    <t>ДВ_160</t>
  </si>
  <si>
    <t>ДВ_200</t>
  </si>
  <si>
    <t>ДВ_250</t>
  </si>
  <si>
    <t>300х300</t>
  </si>
  <si>
    <t>450х450</t>
  </si>
  <si>
    <t>600х600</t>
  </si>
  <si>
    <t>sys_name_parametr</t>
  </si>
  <si>
    <t>sys_flow_parametr_name</t>
  </si>
  <si>
    <t>ИмяСистемы</t>
  </si>
  <si>
    <t>ADSK_Расход воздуха</t>
  </si>
  <si>
    <t>FANCOIL_01</t>
  </si>
  <si>
    <t>dimension1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</si>
</sst>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232629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1" xfId="1" applyNumberFormat="1" applyFont="1" applyBorder="1" applyAlignment="1"/>
    <xf numFmtId="0" fontId="1" fillId="2" borderId="2" xfId="1" applyNumberFormat="1" applyFont="1" applyFill="1" applyBorder="1" applyAlignment="1"/>
    <xf numFmtId="0" fontId="2" fillId="0" borderId="0" xfId="0" applyFont="1"/>
    <xf numFmtId="0" fontId="0" fillId="2" borderId="2" xfId="0" applyFont="1" applyFill="1" applyBorder="1"/>
    <xf numFmtId="0" fontId="0" fillId="0" borderId="2" xfId="0" applyFont="1" applyBorder="1"/>
  </cellXfs>
  <cellStyles count="2">
    <cellStyle name="Обычный" xfId="0" builtinId="0"/>
    <cellStyle name="Обычный 2" xfId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J8" totalsRowShown="0">
  <autoFilter ref="A1:J8"/>
  <tableColumns count="10">
    <tableColumn id="1" name="family_device_name" dataCellStyle="Обычный 2"/>
    <tableColumn id="2" name="family_instance_name"/>
    <tableColumn id="3" name="max_flow" dataDxfId="4">
      <calculatedColumnFormula>0.0036*Таблица2[normal_velocity]*
3.14*Таблица2[dimension1]^2/4</calculatedColumnFormula>
    </tableColumn>
    <tableColumn id="9" name="normal_velocity"/>
    <tableColumn id="4" name="geometry"/>
    <tableColumn id="5" name="dimension1"/>
    <tableColumn id="6" name="device_purpose"/>
    <tableColumn id="8" name="manufacture"/>
    <tableColumn id="7" name="sys_flow_parametr_name"/>
    <tableColumn id="10" name="sys_name_parame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22" displayName="Таблица22" ref="A1:J8" totalsRowShown="0">
  <autoFilter ref="A1:J8"/>
  <tableColumns count="10">
    <tableColumn id="1" name="family_device_name" dataCellStyle="Обычный 2"/>
    <tableColumn id="2" name="family_instance_name"/>
    <tableColumn id="3" name="max_flow" dataDxfId="3">
      <calculatedColumnFormula>0.0036*Таблица22[normal_velocity]*
3.14*Таблица22[dimension1]^2/4</calculatedColumnFormula>
    </tableColumn>
    <tableColumn id="9" name="normal_velocity"/>
    <tableColumn id="4" name="geometry"/>
    <tableColumn id="5" name="dimension1"/>
    <tableColumn id="6" name="device_purpose"/>
    <tableColumn id="8" name="manufacture"/>
    <tableColumn id="7" name="sys_flow_parametr_name"/>
    <tableColumn id="10" name="sys_name_paramet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A1:J7" totalsRowShown="0">
  <autoFilter ref="A1:J7"/>
  <tableColumns count="10">
    <tableColumn id="1" name="family_device_name" dataCellStyle="Обычный 2"/>
    <tableColumn id="2" name="family_instance_name"/>
    <tableColumn id="3" name="max_flow" dataDxfId="2">
      <calculatedColumnFormula>0.0036*Таблица24[normal_velocity]*
Таблица24[dimension1]*Таблица24[dimension1]</calculatedColumnFormula>
    </tableColumn>
    <tableColumn id="9" name="normal_velocity"/>
    <tableColumn id="4" name="geometry"/>
    <tableColumn id="5" name="dimension1"/>
    <tableColumn id="6" name="device_purpose"/>
    <tableColumn id="8" name="manufacture"/>
    <tableColumn id="7" name="sys_flow_parametr_name"/>
    <tableColumn id="10" name="sys_name_paramet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245" displayName="Таблица245" ref="A1:I4" totalsRowShown="0">
  <autoFilter ref="A1:I4"/>
  <tableColumns count="9">
    <tableColumn id="1" name="family_device_name" dataCellStyle="Обычный 2"/>
    <tableColumn id="2" name="family_instance_name"/>
    <tableColumn id="3" name="max_flow" dataDxfId="1">
      <calculatedColumnFormula>0.0036*Таблица245[normal_velocity]*
Таблица245[dimension1]*Таблица245[dimension1]</calculatedColumnFormula>
    </tableColumn>
    <tableColumn id="9" name="normal_velocity"/>
    <tableColumn id="4" name="geometry"/>
    <tableColumn id="5" name="dimension1"/>
    <tableColumn id="6" name="device_purpose"/>
    <tableColumn id="8" name="manufacture"/>
    <tableColumn id="7" name="sys_flow_parametr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2456" displayName="Таблица2456" ref="A1:J6" totalsRowShown="0">
  <autoFilter ref="A1:J6"/>
  <tableColumns count="10">
    <tableColumn id="1" name="family_device_name" dataCellStyle="Обычный 2"/>
    <tableColumn id="2" name="family_instance_name"/>
    <tableColumn id="3" name="max_flow" dataDxfId="0">
      <calculatedColumnFormula>0.0036*Таблица2456[normal_velocity]*
Таблица2456[dimension1]*#REF!</calculatedColumnFormula>
    </tableColumn>
    <tableColumn id="9" name="normal_velocity"/>
    <tableColumn id="4" name="geometry"/>
    <tableColumn id="5" name="dimension1"/>
    <tableColumn id="6" name="device_purpose"/>
    <tableColumn id="8" name="manufacture"/>
    <tableColumn id="7" name="sys_flow_parametr_name"/>
    <tableColumn id="10" name="sys_name_parame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"/>
    </sheetView>
  </sheetViews>
  <sheetFormatPr defaultRowHeight="15" x14ac:dyDescent="0.25"/>
  <cols>
    <col min="1" max="1" width="37.28515625" customWidth="1"/>
    <col min="2" max="2" width="20.42578125" customWidth="1"/>
    <col min="3" max="3" width="11.5703125" customWidth="1"/>
    <col min="4" max="4" width="8.5703125" customWidth="1"/>
    <col min="5" max="5" width="7.85546875" customWidth="1"/>
    <col min="6" max="6" width="12.42578125" customWidth="1"/>
    <col min="7" max="7" width="16.42578125" customWidth="1"/>
    <col min="8" max="8" width="12.7109375" customWidth="1"/>
    <col min="9" max="9" width="22.28515625" customWidth="1"/>
    <col min="10" max="10" width="21.42578125" bestFit="1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6</v>
      </c>
      <c r="E1" t="s">
        <v>2</v>
      </c>
      <c r="F1" t="s">
        <v>43</v>
      </c>
      <c r="G1" t="s">
        <v>3</v>
      </c>
      <c r="H1" t="s">
        <v>4</v>
      </c>
      <c r="I1" t="s">
        <v>39</v>
      </c>
      <c r="J1" t="s">
        <v>38</v>
      </c>
    </row>
    <row r="2" spans="1:10" x14ac:dyDescent="0.25">
      <c r="A2" s="1" t="s">
        <v>5</v>
      </c>
      <c r="B2" t="s">
        <v>25</v>
      </c>
      <c r="C2">
        <f>0.0036*Таблица2[normal_velocity]*
3.14*Таблица2[dimension1]^2/4</f>
        <v>56.519999999999996</v>
      </c>
      <c r="D2">
        <v>2</v>
      </c>
      <c r="E2" t="s">
        <v>24</v>
      </c>
      <c r="F2">
        <v>100</v>
      </c>
      <c r="G2" t="s">
        <v>7</v>
      </c>
      <c r="H2" t="s">
        <v>8</v>
      </c>
      <c r="I2" t="s">
        <v>41</v>
      </c>
      <c r="J2" t="s">
        <v>40</v>
      </c>
    </row>
    <row r="3" spans="1:10" x14ac:dyDescent="0.25">
      <c r="A3" s="1" t="s">
        <v>5</v>
      </c>
      <c r="B3" t="s">
        <v>27</v>
      </c>
      <c r="C3">
        <f>0.0036*Таблица2[normal_velocity]*
3.14*Таблица2[dimension1]^2/4</f>
        <v>88.3125</v>
      </c>
      <c r="D3">
        <v>2</v>
      </c>
      <c r="E3" t="s">
        <v>24</v>
      </c>
      <c r="F3">
        <v>125</v>
      </c>
      <c r="G3" t="s">
        <v>7</v>
      </c>
      <c r="H3" t="s">
        <v>8</v>
      </c>
      <c r="I3" t="s">
        <v>41</v>
      </c>
      <c r="J3" t="s">
        <v>40</v>
      </c>
    </row>
    <row r="4" spans="1:10" x14ac:dyDescent="0.25">
      <c r="A4" s="1" t="s">
        <v>5</v>
      </c>
      <c r="B4" t="s">
        <v>28</v>
      </c>
      <c r="C4">
        <f>0.0036*Таблица2[normal_velocity]*
3.14*Таблица2[dimension1]^2/4</f>
        <v>144.69120000000001</v>
      </c>
      <c r="D4">
        <v>2</v>
      </c>
      <c r="E4" t="s">
        <v>24</v>
      </c>
      <c r="F4">
        <v>160</v>
      </c>
      <c r="G4" t="s">
        <v>7</v>
      </c>
      <c r="H4" t="s">
        <v>8</v>
      </c>
      <c r="I4" t="s">
        <v>41</v>
      </c>
      <c r="J4" t="s">
        <v>40</v>
      </c>
    </row>
    <row r="5" spans="1:10" x14ac:dyDescent="0.25">
      <c r="A5" s="1" t="s">
        <v>5</v>
      </c>
      <c r="B5" t="s">
        <v>26</v>
      </c>
      <c r="C5">
        <f>0.0036*Таблица2[normal_velocity]*
3.14*Таблица2[dimension1]^2/4</f>
        <v>226.07999999999998</v>
      </c>
      <c r="D5">
        <v>2</v>
      </c>
      <c r="E5" t="s">
        <v>24</v>
      </c>
      <c r="F5">
        <v>200</v>
      </c>
      <c r="G5" t="s">
        <v>7</v>
      </c>
      <c r="H5" t="s">
        <v>8</v>
      </c>
      <c r="I5" t="s">
        <v>41</v>
      </c>
      <c r="J5" t="s">
        <v>40</v>
      </c>
    </row>
    <row r="6" spans="1:10" x14ac:dyDescent="0.25">
      <c r="A6" s="1" t="s">
        <v>5</v>
      </c>
      <c r="B6" t="s">
        <v>29</v>
      </c>
      <c r="C6">
        <f>0.0036*Таблица2[normal_velocity]*
3.14*Таблица2[dimension1]^2/4</f>
        <v>353.25</v>
      </c>
      <c r="D6">
        <v>2</v>
      </c>
      <c r="E6" t="s">
        <v>24</v>
      </c>
      <c r="F6">
        <v>250</v>
      </c>
      <c r="G6" t="s">
        <v>7</v>
      </c>
      <c r="H6" t="s">
        <v>8</v>
      </c>
      <c r="I6" t="s">
        <v>41</v>
      </c>
      <c r="J6" t="s">
        <v>40</v>
      </c>
    </row>
    <row r="7" spans="1:10" x14ac:dyDescent="0.25">
      <c r="A7" s="1"/>
    </row>
    <row r="8" spans="1:10" x14ac:dyDescent="0.25">
      <c r="A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"/>
    </sheetView>
  </sheetViews>
  <sheetFormatPr defaultRowHeight="15" x14ac:dyDescent="0.25"/>
  <cols>
    <col min="1" max="1" width="37.28515625" customWidth="1"/>
    <col min="2" max="2" width="23.140625" customWidth="1"/>
    <col min="3" max="4" width="11.85546875" customWidth="1"/>
    <col min="5" max="5" width="10.140625" customWidth="1"/>
    <col min="6" max="6" width="13.42578125" customWidth="1"/>
    <col min="7" max="7" width="16.42578125" customWidth="1"/>
    <col min="9" max="9" width="24" bestFit="1" customWidth="1"/>
    <col min="10" max="10" width="21.42578125" bestFit="1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6</v>
      </c>
      <c r="E1" t="s">
        <v>2</v>
      </c>
      <c r="F1" t="s">
        <v>43</v>
      </c>
      <c r="G1" t="s">
        <v>3</v>
      </c>
      <c r="H1" t="s">
        <v>4</v>
      </c>
      <c r="I1" t="s">
        <v>39</v>
      </c>
      <c r="J1" t="s">
        <v>38</v>
      </c>
    </row>
    <row r="2" spans="1:10" x14ac:dyDescent="0.25">
      <c r="A2" s="1" t="s">
        <v>9</v>
      </c>
      <c r="B2" t="s">
        <v>30</v>
      </c>
      <c r="C2">
        <f>0.0036*Таблица22[normal_velocity]*
3.14*Таблица22[dimension1]^2/4</f>
        <v>56.519999999999996</v>
      </c>
      <c r="D2">
        <v>2</v>
      </c>
      <c r="E2" t="s">
        <v>24</v>
      </c>
      <c r="F2">
        <v>100</v>
      </c>
      <c r="G2" t="s">
        <v>10</v>
      </c>
      <c r="H2" t="s">
        <v>8</v>
      </c>
      <c r="I2" t="s">
        <v>41</v>
      </c>
      <c r="J2" t="s">
        <v>40</v>
      </c>
    </row>
    <row r="3" spans="1:10" x14ac:dyDescent="0.25">
      <c r="A3" s="1" t="s">
        <v>9</v>
      </c>
      <c r="B3" t="s">
        <v>31</v>
      </c>
      <c r="C3">
        <f>0.0036*Таблица22[normal_velocity]*
3.14*Таблица22[dimension1]^2/4</f>
        <v>88.3125</v>
      </c>
      <c r="D3">
        <v>2</v>
      </c>
      <c r="E3" t="s">
        <v>24</v>
      </c>
      <c r="F3">
        <v>125</v>
      </c>
      <c r="G3" t="s">
        <v>10</v>
      </c>
      <c r="H3" t="s">
        <v>8</v>
      </c>
      <c r="I3" t="s">
        <v>41</v>
      </c>
      <c r="J3" t="s">
        <v>40</v>
      </c>
    </row>
    <row r="4" spans="1:10" x14ac:dyDescent="0.25">
      <c r="A4" s="1" t="s">
        <v>9</v>
      </c>
      <c r="B4" t="s">
        <v>32</v>
      </c>
      <c r="C4">
        <f>0.0036*Таблица22[normal_velocity]*
3.14*Таблица22[dimension1]^2/4</f>
        <v>144.69120000000001</v>
      </c>
      <c r="D4">
        <v>2</v>
      </c>
      <c r="E4" t="s">
        <v>24</v>
      </c>
      <c r="F4">
        <v>160</v>
      </c>
      <c r="G4" t="s">
        <v>10</v>
      </c>
      <c r="H4" t="s">
        <v>8</v>
      </c>
      <c r="I4" t="s">
        <v>41</v>
      </c>
      <c r="J4" t="s">
        <v>40</v>
      </c>
    </row>
    <row r="5" spans="1:10" x14ac:dyDescent="0.25">
      <c r="A5" s="1" t="s">
        <v>9</v>
      </c>
      <c r="B5" t="s">
        <v>33</v>
      </c>
      <c r="C5">
        <f>0.0036*Таблица22[normal_velocity]*
3.14*Таблица22[dimension1]^2/4</f>
        <v>226.07999999999998</v>
      </c>
      <c r="D5">
        <v>2</v>
      </c>
      <c r="E5" t="s">
        <v>24</v>
      </c>
      <c r="F5">
        <v>200</v>
      </c>
      <c r="G5" t="s">
        <v>10</v>
      </c>
      <c r="H5" t="s">
        <v>8</v>
      </c>
      <c r="I5" t="s">
        <v>41</v>
      </c>
      <c r="J5" t="s">
        <v>40</v>
      </c>
    </row>
    <row r="6" spans="1:10" x14ac:dyDescent="0.25">
      <c r="A6" s="1" t="s">
        <v>9</v>
      </c>
      <c r="B6" t="s">
        <v>34</v>
      </c>
      <c r="C6">
        <f>0.0036*Таблица22[normal_velocity]*
3.14*Таблица22[dimension1]^2/4</f>
        <v>353.25</v>
      </c>
      <c r="D6">
        <v>2</v>
      </c>
      <c r="E6" t="s">
        <v>24</v>
      </c>
      <c r="F6">
        <v>250</v>
      </c>
      <c r="G6" t="s">
        <v>10</v>
      </c>
      <c r="H6" t="s">
        <v>8</v>
      </c>
      <c r="I6" t="s">
        <v>41</v>
      </c>
      <c r="J6" t="s">
        <v>40</v>
      </c>
    </row>
    <row r="7" spans="1:10" x14ac:dyDescent="0.25">
      <c r="A7" s="1"/>
    </row>
    <row r="8" spans="1:10" x14ac:dyDescent="0.25">
      <c r="A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1"/>
    </sheetView>
  </sheetViews>
  <sheetFormatPr defaultRowHeight="15" x14ac:dyDescent="0.25"/>
  <cols>
    <col min="1" max="1" width="43.28515625" customWidth="1"/>
    <col min="2" max="2" width="22.28515625" customWidth="1"/>
    <col min="3" max="3" width="11.5703125" customWidth="1"/>
    <col min="4" max="4" width="8.5703125" customWidth="1"/>
    <col min="5" max="5" width="7.85546875" customWidth="1"/>
    <col min="6" max="6" width="12.42578125" customWidth="1"/>
    <col min="7" max="7" width="16.42578125" customWidth="1"/>
    <col min="9" max="9" width="24" bestFit="1" customWidth="1"/>
    <col min="10" max="10" width="21.42578125" bestFit="1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6</v>
      </c>
      <c r="E1" t="s">
        <v>2</v>
      </c>
      <c r="F1" t="s">
        <v>43</v>
      </c>
      <c r="G1" t="s">
        <v>3</v>
      </c>
      <c r="H1" t="s">
        <v>4</v>
      </c>
      <c r="I1" t="s">
        <v>39</v>
      </c>
      <c r="J1" t="s">
        <v>38</v>
      </c>
    </row>
    <row r="2" spans="1:10" x14ac:dyDescent="0.25">
      <c r="A2" s="1" t="s">
        <v>11</v>
      </c>
      <c r="B2" t="s">
        <v>35</v>
      </c>
      <c r="C2">
        <f>0.0036*Таблица24[normal_velocity]*
Таблица24[dimension1]*Таблица24[dimension1]</f>
        <v>648</v>
      </c>
      <c r="D2">
        <v>2</v>
      </c>
      <c r="E2" t="s">
        <v>12</v>
      </c>
      <c r="F2">
        <v>300</v>
      </c>
      <c r="G2" t="s">
        <v>7</v>
      </c>
      <c r="H2" t="s">
        <v>8</v>
      </c>
      <c r="I2" t="s">
        <v>41</v>
      </c>
      <c r="J2" t="s">
        <v>40</v>
      </c>
    </row>
    <row r="3" spans="1:10" x14ac:dyDescent="0.25">
      <c r="A3" s="1" t="s">
        <v>11</v>
      </c>
      <c r="B3" t="s">
        <v>36</v>
      </c>
      <c r="C3">
        <f>0.0036*Таблица24[normal_velocity]*
Таблица24[dimension1]*Таблица24[dimension1]</f>
        <v>1458</v>
      </c>
      <c r="D3">
        <v>2</v>
      </c>
      <c r="E3" t="s">
        <v>12</v>
      </c>
      <c r="F3">
        <v>450</v>
      </c>
      <c r="G3" t="s">
        <v>7</v>
      </c>
      <c r="H3" t="s">
        <v>8</v>
      </c>
      <c r="I3" t="s">
        <v>41</v>
      </c>
      <c r="J3" t="s">
        <v>40</v>
      </c>
    </row>
    <row r="4" spans="1:10" x14ac:dyDescent="0.25">
      <c r="A4" s="1" t="s">
        <v>11</v>
      </c>
      <c r="B4" t="s">
        <v>37</v>
      </c>
      <c r="C4">
        <f>0.0036*Таблица24[normal_velocity]*
Таблица24[dimension1]*Таблица24[dimension1]</f>
        <v>2592</v>
      </c>
      <c r="D4">
        <v>2</v>
      </c>
      <c r="E4" t="s">
        <v>12</v>
      </c>
      <c r="F4">
        <v>600</v>
      </c>
      <c r="G4" t="s">
        <v>7</v>
      </c>
      <c r="H4" t="s">
        <v>8</v>
      </c>
      <c r="I4" t="s">
        <v>41</v>
      </c>
      <c r="J4" t="s">
        <v>40</v>
      </c>
    </row>
    <row r="5" spans="1:10" x14ac:dyDescent="0.25">
      <c r="A5" s="1"/>
    </row>
    <row r="6" spans="1:10" x14ac:dyDescent="0.25">
      <c r="A6" s="1"/>
    </row>
    <row r="7" spans="1:10" x14ac:dyDescent="0.25">
      <c r="A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1"/>
    </sheetView>
  </sheetViews>
  <sheetFormatPr defaultRowHeight="15" x14ac:dyDescent="0.25"/>
  <cols>
    <col min="1" max="1" width="43.28515625" customWidth="1"/>
    <col min="2" max="2" width="22.28515625" customWidth="1"/>
    <col min="3" max="3" width="11.5703125" customWidth="1"/>
    <col min="4" max="4" width="8.5703125" customWidth="1"/>
    <col min="5" max="5" width="7.85546875" customWidth="1"/>
    <col min="6" max="6" width="12.42578125" customWidth="1"/>
    <col min="7" max="7" width="16.42578125" customWidth="1"/>
    <col min="9" max="9" width="21.42578125" customWidth="1"/>
    <col min="10" max="10" width="19.140625" bestFit="1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6</v>
      </c>
      <c r="E1" t="s">
        <v>2</v>
      </c>
      <c r="F1" t="s">
        <v>43</v>
      </c>
      <c r="G1" t="s">
        <v>3</v>
      </c>
      <c r="H1" t="s">
        <v>4</v>
      </c>
      <c r="I1" t="s">
        <v>39</v>
      </c>
      <c r="J1" t="s">
        <v>38</v>
      </c>
    </row>
    <row r="2" spans="1:10" x14ac:dyDescent="0.25">
      <c r="A2" s="2" t="s">
        <v>13</v>
      </c>
      <c r="B2" t="s">
        <v>35</v>
      </c>
      <c r="C2">
        <f>0.0036*Таблица245[normal_velocity]*
Таблица245[dimension1]*Таблица245[dimension1]</f>
        <v>648</v>
      </c>
      <c r="D2">
        <v>2</v>
      </c>
      <c r="E2" t="s">
        <v>12</v>
      </c>
      <c r="F2">
        <v>300</v>
      </c>
      <c r="G2" t="s">
        <v>10</v>
      </c>
      <c r="H2" t="s">
        <v>8</v>
      </c>
      <c r="I2" t="s">
        <v>41</v>
      </c>
      <c r="J2" s="5" t="s">
        <v>40</v>
      </c>
    </row>
    <row r="3" spans="1:10" x14ac:dyDescent="0.25">
      <c r="A3" s="2" t="s">
        <v>13</v>
      </c>
      <c r="B3" t="s">
        <v>36</v>
      </c>
      <c r="C3">
        <f>0.0036*Таблица245[normal_velocity]*
Таблица245[dimension1]*Таблица245[dimension1]</f>
        <v>1458</v>
      </c>
      <c r="D3">
        <v>2</v>
      </c>
      <c r="E3" t="s">
        <v>12</v>
      </c>
      <c r="F3">
        <v>450</v>
      </c>
      <c r="G3" t="s">
        <v>10</v>
      </c>
      <c r="H3" t="s">
        <v>8</v>
      </c>
      <c r="I3" t="s">
        <v>41</v>
      </c>
      <c r="J3" s="6" t="s">
        <v>40</v>
      </c>
    </row>
    <row r="4" spans="1:10" x14ac:dyDescent="0.25">
      <c r="A4" s="2" t="s">
        <v>13</v>
      </c>
      <c r="B4" t="s">
        <v>37</v>
      </c>
      <c r="C4">
        <f>0.0036*Таблица245[normal_velocity]*
Таблица245[dimension1]*Таблица245[dimension1]</f>
        <v>2592</v>
      </c>
      <c r="D4">
        <v>2</v>
      </c>
      <c r="E4" t="s">
        <v>12</v>
      </c>
      <c r="F4">
        <v>600</v>
      </c>
      <c r="G4" t="s">
        <v>10</v>
      </c>
      <c r="H4" t="s">
        <v>8</v>
      </c>
      <c r="I4" t="s">
        <v>41</v>
      </c>
      <c r="J4" s="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5" sqref="D5"/>
    </sheetView>
  </sheetViews>
  <sheetFormatPr defaultRowHeight="15" x14ac:dyDescent="0.25"/>
  <cols>
    <col min="1" max="1" width="20" customWidth="1"/>
    <col min="2" max="2" width="15.7109375" customWidth="1"/>
    <col min="3" max="3" width="11.42578125" customWidth="1"/>
    <col min="4" max="4" width="9.7109375" customWidth="1"/>
    <col min="5" max="5" width="7.85546875" customWidth="1"/>
    <col min="6" max="6" width="12.42578125" customWidth="1"/>
    <col min="7" max="7" width="16.42578125" customWidth="1"/>
    <col min="9" max="9" width="18" customWidth="1"/>
    <col min="10" max="10" width="14.5703125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6</v>
      </c>
      <c r="E1" t="s">
        <v>2</v>
      </c>
      <c r="F1" t="s">
        <v>43</v>
      </c>
      <c r="G1" t="s">
        <v>3</v>
      </c>
      <c r="H1" t="s">
        <v>4</v>
      </c>
      <c r="I1" t="s">
        <v>39</v>
      </c>
      <c r="J1" t="s">
        <v>38</v>
      </c>
    </row>
    <row r="2" spans="1:10" x14ac:dyDescent="0.25">
      <c r="A2" s="3" t="s">
        <v>14</v>
      </c>
      <c r="B2" t="s">
        <v>15</v>
      </c>
      <c r="C2">
        <v>2000</v>
      </c>
      <c r="D2">
        <v>2</v>
      </c>
      <c r="E2" s="4" t="s">
        <v>23</v>
      </c>
      <c r="F2">
        <v>400</v>
      </c>
      <c r="G2" t="s">
        <v>21</v>
      </c>
      <c r="H2" t="s">
        <v>20</v>
      </c>
      <c r="I2" t="s">
        <v>42</v>
      </c>
      <c r="J2" t="s">
        <v>40</v>
      </c>
    </row>
    <row r="3" spans="1:10" x14ac:dyDescent="0.25">
      <c r="A3" s="3" t="s">
        <v>14</v>
      </c>
      <c r="B3" t="s">
        <v>16</v>
      </c>
      <c r="C3">
        <f>C2+2000</f>
        <v>4000</v>
      </c>
      <c r="D3">
        <v>2</v>
      </c>
      <c r="E3" s="4" t="s">
        <v>23</v>
      </c>
      <c r="F3">
        <f>F2+100</f>
        <v>500</v>
      </c>
      <c r="G3" t="s">
        <v>21</v>
      </c>
      <c r="H3" t="s">
        <v>20</v>
      </c>
      <c r="I3" t="s">
        <v>42</v>
      </c>
      <c r="J3" t="s">
        <v>40</v>
      </c>
    </row>
    <row r="4" spans="1:10" x14ac:dyDescent="0.25">
      <c r="A4" s="3" t="s">
        <v>14</v>
      </c>
      <c r="B4" t="s">
        <v>17</v>
      </c>
      <c r="C4">
        <f t="shared" ref="C4:C6" si="0">C3+2000</f>
        <v>6000</v>
      </c>
      <c r="D4">
        <v>2</v>
      </c>
      <c r="E4" s="4" t="s">
        <v>23</v>
      </c>
      <c r="F4">
        <f t="shared" ref="F4:F6" si="1">F3+100</f>
        <v>600</v>
      </c>
      <c r="G4" t="s">
        <v>21</v>
      </c>
      <c r="H4" t="s">
        <v>20</v>
      </c>
      <c r="I4" t="s">
        <v>42</v>
      </c>
      <c r="J4" t="s">
        <v>40</v>
      </c>
    </row>
    <row r="5" spans="1:10" x14ac:dyDescent="0.25">
      <c r="A5" s="3" t="s">
        <v>14</v>
      </c>
      <c r="B5" t="s">
        <v>18</v>
      </c>
      <c r="C5">
        <f t="shared" si="0"/>
        <v>8000</v>
      </c>
      <c r="D5">
        <v>2</v>
      </c>
      <c r="E5" s="4" t="s">
        <v>23</v>
      </c>
      <c r="F5">
        <f t="shared" si="1"/>
        <v>700</v>
      </c>
      <c r="G5" t="s">
        <v>21</v>
      </c>
      <c r="H5" t="s">
        <v>20</v>
      </c>
      <c r="I5" t="s">
        <v>42</v>
      </c>
      <c r="J5" t="s">
        <v>40</v>
      </c>
    </row>
    <row r="6" spans="1:10" x14ac:dyDescent="0.25">
      <c r="A6" s="3" t="s">
        <v>14</v>
      </c>
      <c r="B6" t="s">
        <v>19</v>
      </c>
      <c r="C6">
        <f t="shared" si="0"/>
        <v>10000</v>
      </c>
      <c r="D6">
        <v>2</v>
      </c>
      <c r="E6" s="4" t="s">
        <v>23</v>
      </c>
      <c r="F6">
        <f t="shared" si="1"/>
        <v>800</v>
      </c>
      <c r="G6" t="s">
        <v>21</v>
      </c>
      <c r="H6" t="s">
        <v>20</v>
      </c>
      <c r="I6" t="s">
        <v>42</v>
      </c>
      <c r="J6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supply_air_c</vt:lpstr>
      <vt:lpstr>exaust_air_c</vt:lpstr>
      <vt:lpstr>supply_air_r</vt:lpstr>
      <vt:lpstr>exaust_air_r</vt:lpstr>
      <vt:lpstr>fancoils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Strakhov</dc:creator>
  <cp:lastModifiedBy>Iru</cp:lastModifiedBy>
  <dcterms:created xsi:type="dcterms:W3CDTF">2022-07-15T16:12:23Z</dcterms:created>
  <dcterms:modified xsi:type="dcterms:W3CDTF">2023-02-18T15:27:24Z</dcterms:modified>
</cp:coreProperties>
</file>