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iotr\Desktop\matura\17\it2017\praktyka\sugar\solved in excel\"/>
    </mc:Choice>
  </mc:AlternateContent>
  <xr:revisionPtr revIDLastSave="0" documentId="13_ncr:1_{39021D58-1246-4DA7-ADF8-F621A6E6FB6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Zadanie 4.1" sheetId="6" r:id="rId1"/>
    <sheet name="Zadanie 4.3" sheetId="7" r:id="rId2"/>
    <sheet name="cukier" sheetId="2" r:id="rId3"/>
    <sheet name="cennik" sheetId="5" r:id="rId4"/>
  </sheets>
  <definedNames>
    <definedName name="DaneZewnętrzne_1" localSheetId="3" hidden="1">'cennik'!$A$1:$B$11</definedName>
    <definedName name="DaneZewnętrzne_1" localSheetId="2" hidden="1">'cukier'!$A$1:$C$2163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K2" i="2"/>
  <c r="M2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1202" i="2"/>
  <c r="I1202" i="2" s="1"/>
  <c r="H1203" i="2"/>
  <c r="I1203" i="2" s="1"/>
  <c r="H1204" i="2"/>
  <c r="I1204" i="2" s="1"/>
  <c r="H1205" i="2"/>
  <c r="I1205" i="2" s="1"/>
  <c r="H1206" i="2"/>
  <c r="I1206" i="2" s="1"/>
  <c r="H1207" i="2"/>
  <c r="I1207" i="2" s="1"/>
  <c r="H1208" i="2"/>
  <c r="I1208" i="2" s="1"/>
  <c r="H1209" i="2"/>
  <c r="I1209" i="2" s="1"/>
  <c r="H1210" i="2"/>
  <c r="I1210" i="2" s="1"/>
  <c r="H1211" i="2"/>
  <c r="I1211" i="2" s="1"/>
  <c r="H1212" i="2"/>
  <c r="I1212" i="2" s="1"/>
  <c r="H1213" i="2"/>
  <c r="I1213" i="2" s="1"/>
  <c r="H1214" i="2"/>
  <c r="I1214" i="2" s="1"/>
  <c r="H1215" i="2"/>
  <c r="I1215" i="2" s="1"/>
  <c r="H1216" i="2"/>
  <c r="I1216" i="2" s="1"/>
  <c r="H1217" i="2"/>
  <c r="I1217" i="2" s="1"/>
  <c r="H1218" i="2"/>
  <c r="I1218" i="2" s="1"/>
  <c r="H1219" i="2"/>
  <c r="I1219" i="2" s="1"/>
  <c r="H1220" i="2"/>
  <c r="I1220" i="2" s="1"/>
  <c r="H1221" i="2"/>
  <c r="I1221" i="2" s="1"/>
  <c r="H1222" i="2"/>
  <c r="I1222" i="2" s="1"/>
  <c r="H1223" i="2"/>
  <c r="I1223" i="2" s="1"/>
  <c r="H1224" i="2"/>
  <c r="I1224" i="2" s="1"/>
  <c r="H1225" i="2"/>
  <c r="I1225" i="2" s="1"/>
  <c r="H1226" i="2"/>
  <c r="I1226" i="2" s="1"/>
  <c r="H1227" i="2"/>
  <c r="I1227" i="2" s="1"/>
  <c r="H1228" i="2"/>
  <c r="I1228" i="2" s="1"/>
  <c r="H1229" i="2"/>
  <c r="I1229" i="2" s="1"/>
  <c r="H1230" i="2"/>
  <c r="I1230" i="2" s="1"/>
  <c r="H1231" i="2"/>
  <c r="I1231" i="2" s="1"/>
  <c r="H1232" i="2"/>
  <c r="I1232" i="2" s="1"/>
  <c r="H1233" i="2"/>
  <c r="I1233" i="2" s="1"/>
  <c r="H1234" i="2"/>
  <c r="I1234" i="2" s="1"/>
  <c r="H1235" i="2"/>
  <c r="I1235" i="2" s="1"/>
  <c r="H1236" i="2"/>
  <c r="I1236" i="2" s="1"/>
  <c r="H1237" i="2"/>
  <c r="I1237" i="2" s="1"/>
  <c r="H1238" i="2"/>
  <c r="I1238" i="2" s="1"/>
  <c r="H1239" i="2"/>
  <c r="I1239" i="2" s="1"/>
  <c r="H1240" i="2"/>
  <c r="I1240" i="2" s="1"/>
  <c r="H1241" i="2"/>
  <c r="I1241" i="2" s="1"/>
  <c r="H1242" i="2"/>
  <c r="I1242" i="2" s="1"/>
  <c r="H1243" i="2"/>
  <c r="I1243" i="2" s="1"/>
  <c r="H1244" i="2"/>
  <c r="I1244" i="2" s="1"/>
  <c r="H1245" i="2"/>
  <c r="I1245" i="2" s="1"/>
  <c r="H1246" i="2"/>
  <c r="I1246" i="2" s="1"/>
  <c r="H1247" i="2"/>
  <c r="I1247" i="2" s="1"/>
  <c r="H1248" i="2"/>
  <c r="I1248" i="2" s="1"/>
  <c r="H1249" i="2"/>
  <c r="I1249" i="2" s="1"/>
  <c r="H1250" i="2"/>
  <c r="I1250" i="2" s="1"/>
  <c r="H1251" i="2"/>
  <c r="I1251" i="2" s="1"/>
  <c r="H1252" i="2"/>
  <c r="I1252" i="2" s="1"/>
  <c r="H1253" i="2"/>
  <c r="I1253" i="2" s="1"/>
  <c r="H1254" i="2"/>
  <c r="I1254" i="2" s="1"/>
  <c r="H1255" i="2"/>
  <c r="I1255" i="2" s="1"/>
  <c r="H1256" i="2"/>
  <c r="I1256" i="2" s="1"/>
  <c r="H1257" i="2"/>
  <c r="I1257" i="2" s="1"/>
  <c r="H1258" i="2"/>
  <c r="I1258" i="2" s="1"/>
  <c r="H1259" i="2"/>
  <c r="I1259" i="2" s="1"/>
  <c r="H1260" i="2"/>
  <c r="I1260" i="2" s="1"/>
  <c r="H1261" i="2"/>
  <c r="I1261" i="2" s="1"/>
  <c r="H1262" i="2"/>
  <c r="I1262" i="2" s="1"/>
  <c r="H1263" i="2"/>
  <c r="I1263" i="2" s="1"/>
  <c r="H1264" i="2"/>
  <c r="I1264" i="2" s="1"/>
  <c r="H1265" i="2"/>
  <c r="I1265" i="2" s="1"/>
  <c r="H1266" i="2"/>
  <c r="I1266" i="2" s="1"/>
  <c r="H1267" i="2"/>
  <c r="I1267" i="2" s="1"/>
  <c r="H1268" i="2"/>
  <c r="I1268" i="2" s="1"/>
  <c r="H1269" i="2"/>
  <c r="I1269" i="2" s="1"/>
  <c r="H1270" i="2"/>
  <c r="I1270" i="2" s="1"/>
  <c r="H1271" i="2"/>
  <c r="I1271" i="2" s="1"/>
  <c r="H1272" i="2"/>
  <c r="I1272" i="2" s="1"/>
  <c r="H1273" i="2"/>
  <c r="I1273" i="2" s="1"/>
  <c r="H1274" i="2"/>
  <c r="I1274" i="2" s="1"/>
  <c r="H1275" i="2"/>
  <c r="I1275" i="2" s="1"/>
  <c r="H1276" i="2"/>
  <c r="I1276" i="2" s="1"/>
  <c r="H1277" i="2"/>
  <c r="I1277" i="2" s="1"/>
  <c r="H1278" i="2"/>
  <c r="I1278" i="2" s="1"/>
  <c r="H1279" i="2"/>
  <c r="I1279" i="2" s="1"/>
  <c r="H1280" i="2"/>
  <c r="I1280" i="2" s="1"/>
  <c r="H1281" i="2"/>
  <c r="I1281" i="2" s="1"/>
  <c r="H1282" i="2"/>
  <c r="I1282" i="2" s="1"/>
  <c r="H1283" i="2"/>
  <c r="I1283" i="2" s="1"/>
  <c r="H1284" i="2"/>
  <c r="I1284" i="2" s="1"/>
  <c r="H1285" i="2"/>
  <c r="I1285" i="2" s="1"/>
  <c r="H1286" i="2"/>
  <c r="I1286" i="2" s="1"/>
  <c r="H1287" i="2"/>
  <c r="I1287" i="2" s="1"/>
  <c r="H1288" i="2"/>
  <c r="I1288" i="2" s="1"/>
  <c r="H1289" i="2"/>
  <c r="I1289" i="2" s="1"/>
  <c r="H1290" i="2"/>
  <c r="I1290" i="2" s="1"/>
  <c r="H1291" i="2"/>
  <c r="I1291" i="2" s="1"/>
  <c r="H1292" i="2"/>
  <c r="I1292" i="2" s="1"/>
  <c r="H1293" i="2"/>
  <c r="I1293" i="2" s="1"/>
  <c r="H1294" i="2"/>
  <c r="I1294" i="2" s="1"/>
  <c r="H1295" i="2"/>
  <c r="I1295" i="2" s="1"/>
  <c r="H1296" i="2"/>
  <c r="I1296" i="2" s="1"/>
  <c r="H1297" i="2"/>
  <c r="I1297" i="2" s="1"/>
  <c r="H1298" i="2"/>
  <c r="I1298" i="2" s="1"/>
  <c r="H1299" i="2"/>
  <c r="I1299" i="2" s="1"/>
  <c r="H1300" i="2"/>
  <c r="I1300" i="2" s="1"/>
  <c r="H1301" i="2"/>
  <c r="I1301" i="2" s="1"/>
  <c r="H1302" i="2"/>
  <c r="I1302" i="2" s="1"/>
  <c r="H1303" i="2"/>
  <c r="I1303" i="2" s="1"/>
  <c r="H1304" i="2"/>
  <c r="I1304" i="2" s="1"/>
  <c r="H1305" i="2"/>
  <c r="I1305" i="2" s="1"/>
  <c r="H1306" i="2"/>
  <c r="I1306" i="2" s="1"/>
  <c r="H1307" i="2"/>
  <c r="I1307" i="2" s="1"/>
  <c r="H1308" i="2"/>
  <c r="I1308" i="2" s="1"/>
  <c r="H1309" i="2"/>
  <c r="I1309" i="2" s="1"/>
  <c r="H1310" i="2"/>
  <c r="I1310" i="2" s="1"/>
  <c r="H1311" i="2"/>
  <c r="I1311" i="2" s="1"/>
  <c r="H1312" i="2"/>
  <c r="I1312" i="2" s="1"/>
  <c r="H1313" i="2"/>
  <c r="I1313" i="2" s="1"/>
  <c r="H1314" i="2"/>
  <c r="I1314" i="2" s="1"/>
  <c r="H1315" i="2"/>
  <c r="I1315" i="2" s="1"/>
  <c r="H1316" i="2"/>
  <c r="I1316" i="2" s="1"/>
  <c r="H1317" i="2"/>
  <c r="I1317" i="2" s="1"/>
  <c r="H1318" i="2"/>
  <c r="I1318" i="2" s="1"/>
  <c r="H1319" i="2"/>
  <c r="I1319" i="2" s="1"/>
  <c r="H1320" i="2"/>
  <c r="I1320" i="2" s="1"/>
  <c r="H1321" i="2"/>
  <c r="I1321" i="2" s="1"/>
  <c r="H1322" i="2"/>
  <c r="I1322" i="2" s="1"/>
  <c r="H1323" i="2"/>
  <c r="I1323" i="2" s="1"/>
  <c r="H1324" i="2"/>
  <c r="I1324" i="2" s="1"/>
  <c r="H1325" i="2"/>
  <c r="I1325" i="2" s="1"/>
  <c r="H1326" i="2"/>
  <c r="I1326" i="2" s="1"/>
  <c r="H1327" i="2"/>
  <c r="I1327" i="2" s="1"/>
  <c r="H1328" i="2"/>
  <c r="I1328" i="2" s="1"/>
  <c r="H1329" i="2"/>
  <c r="I1329" i="2" s="1"/>
  <c r="H1330" i="2"/>
  <c r="I1330" i="2" s="1"/>
  <c r="H1331" i="2"/>
  <c r="I1331" i="2" s="1"/>
  <c r="H1332" i="2"/>
  <c r="I1332" i="2" s="1"/>
  <c r="H1333" i="2"/>
  <c r="I1333" i="2" s="1"/>
  <c r="H1334" i="2"/>
  <c r="I1334" i="2" s="1"/>
  <c r="H1335" i="2"/>
  <c r="I1335" i="2" s="1"/>
  <c r="H1336" i="2"/>
  <c r="I1336" i="2" s="1"/>
  <c r="H1337" i="2"/>
  <c r="I1337" i="2" s="1"/>
  <c r="H1338" i="2"/>
  <c r="I1338" i="2" s="1"/>
  <c r="H1339" i="2"/>
  <c r="I1339" i="2" s="1"/>
  <c r="H1340" i="2"/>
  <c r="I1340" i="2" s="1"/>
  <c r="H1341" i="2"/>
  <c r="I1341" i="2" s="1"/>
  <c r="H1342" i="2"/>
  <c r="I1342" i="2" s="1"/>
  <c r="H1343" i="2"/>
  <c r="I1343" i="2" s="1"/>
  <c r="H1344" i="2"/>
  <c r="I1344" i="2" s="1"/>
  <c r="H1345" i="2"/>
  <c r="I1345" i="2" s="1"/>
  <c r="H1346" i="2"/>
  <c r="I1346" i="2" s="1"/>
  <c r="H1347" i="2"/>
  <c r="I1347" i="2" s="1"/>
  <c r="H1348" i="2"/>
  <c r="I1348" i="2" s="1"/>
  <c r="H1349" i="2"/>
  <c r="I1349" i="2" s="1"/>
  <c r="H1350" i="2"/>
  <c r="I1350" i="2" s="1"/>
  <c r="H1351" i="2"/>
  <c r="I1351" i="2" s="1"/>
  <c r="H1352" i="2"/>
  <c r="I1352" i="2" s="1"/>
  <c r="H1353" i="2"/>
  <c r="I1353" i="2" s="1"/>
  <c r="H1354" i="2"/>
  <c r="I1354" i="2" s="1"/>
  <c r="H1355" i="2"/>
  <c r="I1355" i="2" s="1"/>
  <c r="H1356" i="2"/>
  <c r="I1356" i="2" s="1"/>
  <c r="H1357" i="2"/>
  <c r="I1357" i="2" s="1"/>
  <c r="H1358" i="2"/>
  <c r="I1358" i="2" s="1"/>
  <c r="H1359" i="2"/>
  <c r="I1359" i="2" s="1"/>
  <c r="H1360" i="2"/>
  <c r="I1360" i="2" s="1"/>
  <c r="H1361" i="2"/>
  <c r="I1361" i="2" s="1"/>
  <c r="H1362" i="2"/>
  <c r="I1362" i="2" s="1"/>
  <c r="H1363" i="2"/>
  <c r="I1363" i="2" s="1"/>
  <c r="H1364" i="2"/>
  <c r="I1364" i="2" s="1"/>
  <c r="H1365" i="2"/>
  <c r="I1365" i="2" s="1"/>
  <c r="H1366" i="2"/>
  <c r="I1366" i="2" s="1"/>
  <c r="H1367" i="2"/>
  <c r="I1367" i="2" s="1"/>
  <c r="H1368" i="2"/>
  <c r="I1368" i="2" s="1"/>
  <c r="H1369" i="2"/>
  <c r="I1369" i="2" s="1"/>
  <c r="H1370" i="2"/>
  <c r="I1370" i="2" s="1"/>
  <c r="H1371" i="2"/>
  <c r="I1371" i="2" s="1"/>
  <c r="H1372" i="2"/>
  <c r="I1372" i="2" s="1"/>
  <c r="H1373" i="2"/>
  <c r="I1373" i="2" s="1"/>
  <c r="H1374" i="2"/>
  <c r="I1374" i="2" s="1"/>
  <c r="H1375" i="2"/>
  <c r="I1375" i="2" s="1"/>
  <c r="H1376" i="2"/>
  <c r="I1376" i="2" s="1"/>
  <c r="H1377" i="2"/>
  <c r="I1377" i="2" s="1"/>
  <c r="H1378" i="2"/>
  <c r="I1378" i="2" s="1"/>
  <c r="H1379" i="2"/>
  <c r="I1379" i="2" s="1"/>
  <c r="H1380" i="2"/>
  <c r="I1380" i="2" s="1"/>
  <c r="H1381" i="2"/>
  <c r="I1381" i="2" s="1"/>
  <c r="H1382" i="2"/>
  <c r="I1382" i="2" s="1"/>
  <c r="H1383" i="2"/>
  <c r="I1383" i="2" s="1"/>
  <c r="H1384" i="2"/>
  <c r="I1384" i="2" s="1"/>
  <c r="H1385" i="2"/>
  <c r="I1385" i="2" s="1"/>
  <c r="H1386" i="2"/>
  <c r="I1386" i="2" s="1"/>
  <c r="H1387" i="2"/>
  <c r="I1387" i="2" s="1"/>
  <c r="H1388" i="2"/>
  <c r="I1388" i="2" s="1"/>
  <c r="H1389" i="2"/>
  <c r="I1389" i="2" s="1"/>
  <c r="H1390" i="2"/>
  <c r="I1390" i="2" s="1"/>
  <c r="H1391" i="2"/>
  <c r="I1391" i="2" s="1"/>
  <c r="H1392" i="2"/>
  <c r="I1392" i="2" s="1"/>
  <c r="H1393" i="2"/>
  <c r="I1393" i="2" s="1"/>
  <c r="H1394" i="2"/>
  <c r="I1394" i="2" s="1"/>
  <c r="H1395" i="2"/>
  <c r="I1395" i="2" s="1"/>
  <c r="H1396" i="2"/>
  <c r="I1396" i="2" s="1"/>
  <c r="H1397" i="2"/>
  <c r="I1397" i="2" s="1"/>
  <c r="H1398" i="2"/>
  <c r="I1398" i="2" s="1"/>
  <c r="H1399" i="2"/>
  <c r="I1399" i="2" s="1"/>
  <c r="H1400" i="2"/>
  <c r="I1400" i="2" s="1"/>
  <c r="H1401" i="2"/>
  <c r="I1401" i="2" s="1"/>
  <c r="H1402" i="2"/>
  <c r="I1402" i="2" s="1"/>
  <c r="H1403" i="2"/>
  <c r="I1403" i="2" s="1"/>
  <c r="H1404" i="2"/>
  <c r="I1404" i="2" s="1"/>
  <c r="H1405" i="2"/>
  <c r="I1405" i="2" s="1"/>
  <c r="H1406" i="2"/>
  <c r="I1406" i="2" s="1"/>
  <c r="H1407" i="2"/>
  <c r="I1407" i="2" s="1"/>
  <c r="H1408" i="2"/>
  <c r="I1408" i="2" s="1"/>
  <c r="H1409" i="2"/>
  <c r="I1409" i="2" s="1"/>
  <c r="H1410" i="2"/>
  <c r="I1410" i="2" s="1"/>
  <c r="H1411" i="2"/>
  <c r="I1411" i="2" s="1"/>
  <c r="H1412" i="2"/>
  <c r="I1412" i="2" s="1"/>
  <c r="H1413" i="2"/>
  <c r="I1413" i="2" s="1"/>
  <c r="H1414" i="2"/>
  <c r="I1414" i="2" s="1"/>
  <c r="H1415" i="2"/>
  <c r="I1415" i="2" s="1"/>
  <c r="H1416" i="2"/>
  <c r="I1416" i="2" s="1"/>
  <c r="H1417" i="2"/>
  <c r="I1417" i="2" s="1"/>
  <c r="H1418" i="2"/>
  <c r="I1418" i="2" s="1"/>
  <c r="H1419" i="2"/>
  <c r="I1419" i="2" s="1"/>
  <c r="H1420" i="2"/>
  <c r="I1420" i="2" s="1"/>
  <c r="H1421" i="2"/>
  <c r="I1421" i="2" s="1"/>
  <c r="H1422" i="2"/>
  <c r="I1422" i="2" s="1"/>
  <c r="H1423" i="2"/>
  <c r="I1423" i="2" s="1"/>
  <c r="H1424" i="2"/>
  <c r="I1424" i="2" s="1"/>
  <c r="H1425" i="2"/>
  <c r="I1425" i="2" s="1"/>
  <c r="H1426" i="2"/>
  <c r="I1426" i="2" s="1"/>
  <c r="H1427" i="2"/>
  <c r="I1427" i="2" s="1"/>
  <c r="H1428" i="2"/>
  <c r="I1428" i="2" s="1"/>
  <c r="H1429" i="2"/>
  <c r="I1429" i="2" s="1"/>
  <c r="H1430" i="2"/>
  <c r="I1430" i="2" s="1"/>
  <c r="H1431" i="2"/>
  <c r="I1431" i="2" s="1"/>
  <c r="H1432" i="2"/>
  <c r="I1432" i="2" s="1"/>
  <c r="H1433" i="2"/>
  <c r="I1433" i="2" s="1"/>
  <c r="H1434" i="2"/>
  <c r="I1434" i="2" s="1"/>
  <c r="H1435" i="2"/>
  <c r="I1435" i="2" s="1"/>
  <c r="H1436" i="2"/>
  <c r="I1436" i="2" s="1"/>
  <c r="H1437" i="2"/>
  <c r="I1437" i="2" s="1"/>
  <c r="H1438" i="2"/>
  <c r="I1438" i="2" s="1"/>
  <c r="H1439" i="2"/>
  <c r="I1439" i="2" s="1"/>
  <c r="H1440" i="2"/>
  <c r="I1440" i="2" s="1"/>
  <c r="H1441" i="2"/>
  <c r="I1441" i="2" s="1"/>
  <c r="H1442" i="2"/>
  <c r="I1442" i="2" s="1"/>
  <c r="H1443" i="2"/>
  <c r="I1443" i="2" s="1"/>
  <c r="H1444" i="2"/>
  <c r="I1444" i="2" s="1"/>
  <c r="H1445" i="2"/>
  <c r="I1445" i="2" s="1"/>
  <c r="H1446" i="2"/>
  <c r="I1446" i="2" s="1"/>
  <c r="H1447" i="2"/>
  <c r="I1447" i="2" s="1"/>
  <c r="H1448" i="2"/>
  <c r="I1448" i="2" s="1"/>
  <c r="H1449" i="2"/>
  <c r="I1449" i="2" s="1"/>
  <c r="H1450" i="2"/>
  <c r="I1450" i="2" s="1"/>
  <c r="H1451" i="2"/>
  <c r="I1451" i="2" s="1"/>
  <c r="H1452" i="2"/>
  <c r="I1452" i="2" s="1"/>
  <c r="H1453" i="2"/>
  <c r="I1453" i="2" s="1"/>
  <c r="H1454" i="2"/>
  <c r="I1454" i="2" s="1"/>
  <c r="H1455" i="2"/>
  <c r="I1455" i="2" s="1"/>
  <c r="H1456" i="2"/>
  <c r="I1456" i="2" s="1"/>
  <c r="H1457" i="2"/>
  <c r="I1457" i="2" s="1"/>
  <c r="H1458" i="2"/>
  <c r="I1458" i="2" s="1"/>
  <c r="H1459" i="2"/>
  <c r="I1459" i="2" s="1"/>
  <c r="H1460" i="2"/>
  <c r="I1460" i="2" s="1"/>
  <c r="H1461" i="2"/>
  <c r="I1461" i="2" s="1"/>
  <c r="H1462" i="2"/>
  <c r="I1462" i="2" s="1"/>
  <c r="H1463" i="2"/>
  <c r="I1463" i="2" s="1"/>
  <c r="H1464" i="2"/>
  <c r="I1464" i="2" s="1"/>
  <c r="H1465" i="2"/>
  <c r="I1465" i="2" s="1"/>
  <c r="H1466" i="2"/>
  <c r="I1466" i="2" s="1"/>
  <c r="H1467" i="2"/>
  <c r="I1467" i="2" s="1"/>
  <c r="H1468" i="2"/>
  <c r="I1468" i="2" s="1"/>
  <c r="H1469" i="2"/>
  <c r="I1469" i="2" s="1"/>
  <c r="H1470" i="2"/>
  <c r="I1470" i="2" s="1"/>
  <c r="H1471" i="2"/>
  <c r="I1471" i="2" s="1"/>
  <c r="H1472" i="2"/>
  <c r="I1472" i="2" s="1"/>
  <c r="H1473" i="2"/>
  <c r="I1473" i="2" s="1"/>
  <c r="H1474" i="2"/>
  <c r="I1474" i="2" s="1"/>
  <c r="H1475" i="2"/>
  <c r="I1475" i="2" s="1"/>
  <c r="H1476" i="2"/>
  <c r="I1476" i="2" s="1"/>
  <c r="H1477" i="2"/>
  <c r="I1477" i="2" s="1"/>
  <c r="H1478" i="2"/>
  <c r="I1478" i="2" s="1"/>
  <c r="H1479" i="2"/>
  <c r="I1479" i="2" s="1"/>
  <c r="H1480" i="2"/>
  <c r="I1480" i="2" s="1"/>
  <c r="H1481" i="2"/>
  <c r="I1481" i="2" s="1"/>
  <c r="H1482" i="2"/>
  <c r="I1482" i="2" s="1"/>
  <c r="H1483" i="2"/>
  <c r="I1483" i="2" s="1"/>
  <c r="H1484" i="2"/>
  <c r="I1484" i="2" s="1"/>
  <c r="H1485" i="2"/>
  <c r="I1485" i="2" s="1"/>
  <c r="H1486" i="2"/>
  <c r="I1486" i="2" s="1"/>
  <c r="H1487" i="2"/>
  <c r="I1487" i="2" s="1"/>
  <c r="H1488" i="2"/>
  <c r="I1488" i="2" s="1"/>
  <c r="H1489" i="2"/>
  <c r="I1489" i="2" s="1"/>
  <c r="H1490" i="2"/>
  <c r="I1490" i="2" s="1"/>
  <c r="H1491" i="2"/>
  <c r="I1491" i="2" s="1"/>
  <c r="H1492" i="2"/>
  <c r="I1492" i="2" s="1"/>
  <c r="H1493" i="2"/>
  <c r="I1493" i="2" s="1"/>
  <c r="H1494" i="2"/>
  <c r="I1494" i="2" s="1"/>
  <c r="H1495" i="2"/>
  <c r="I1495" i="2" s="1"/>
  <c r="H1496" i="2"/>
  <c r="I1496" i="2" s="1"/>
  <c r="H1497" i="2"/>
  <c r="I1497" i="2" s="1"/>
  <c r="H1498" i="2"/>
  <c r="I1498" i="2" s="1"/>
  <c r="H1499" i="2"/>
  <c r="I1499" i="2" s="1"/>
  <c r="H1500" i="2"/>
  <c r="I1500" i="2" s="1"/>
  <c r="H1501" i="2"/>
  <c r="I1501" i="2" s="1"/>
  <c r="H1502" i="2"/>
  <c r="I1502" i="2" s="1"/>
  <c r="H1503" i="2"/>
  <c r="I1503" i="2" s="1"/>
  <c r="H1504" i="2"/>
  <c r="I1504" i="2" s="1"/>
  <c r="H1505" i="2"/>
  <c r="I1505" i="2" s="1"/>
  <c r="H1506" i="2"/>
  <c r="I1506" i="2" s="1"/>
  <c r="H1507" i="2"/>
  <c r="I1507" i="2" s="1"/>
  <c r="H1508" i="2"/>
  <c r="I1508" i="2" s="1"/>
  <c r="H1509" i="2"/>
  <c r="I1509" i="2" s="1"/>
  <c r="H1510" i="2"/>
  <c r="I1510" i="2" s="1"/>
  <c r="H1511" i="2"/>
  <c r="I1511" i="2" s="1"/>
  <c r="H1512" i="2"/>
  <c r="I1512" i="2" s="1"/>
  <c r="H1513" i="2"/>
  <c r="I1513" i="2" s="1"/>
  <c r="H1514" i="2"/>
  <c r="I1514" i="2" s="1"/>
  <c r="H1515" i="2"/>
  <c r="I1515" i="2" s="1"/>
  <c r="H1516" i="2"/>
  <c r="I1516" i="2" s="1"/>
  <c r="H1517" i="2"/>
  <c r="I1517" i="2" s="1"/>
  <c r="H1518" i="2"/>
  <c r="I1518" i="2" s="1"/>
  <c r="H1519" i="2"/>
  <c r="I1519" i="2" s="1"/>
  <c r="H1520" i="2"/>
  <c r="I1520" i="2" s="1"/>
  <c r="H1521" i="2"/>
  <c r="I1521" i="2" s="1"/>
  <c r="H1522" i="2"/>
  <c r="I1522" i="2" s="1"/>
  <c r="H1523" i="2"/>
  <c r="I1523" i="2" s="1"/>
  <c r="H1524" i="2"/>
  <c r="I1524" i="2" s="1"/>
  <c r="H1525" i="2"/>
  <c r="I1525" i="2" s="1"/>
  <c r="H1526" i="2"/>
  <c r="I1526" i="2" s="1"/>
  <c r="H1527" i="2"/>
  <c r="I1527" i="2" s="1"/>
  <c r="H1528" i="2"/>
  <c r="I1528" i="2" s="1"/>
  <c r="H1529" i="2"/>
  <c r="I1529" i="2" s="1"/>
  <c r="H1530" i="2"/>
  <c r="I1530" i="2" s="1"/>
  <c r="H1531" i="2"/>
  <c r="I1531" i="2" s="1"/>
  <c r="H1532" i="2"/>
  <c r="I1532" i="2" s="1"/>
  <c r="H1533" i="2"/>
  <c r="I1533" i="2" s="1"/>
  <c r="H1534" i="2"/>
  <c r="I1534" i="2" s="1"/>
  <c r="H1535" i="2"/>
  <c r="I1535" i="2" s="1"/>
  <c r="H1536" i="2"/>
  <c r="I1536" i="2" s="1"/>
  <c r="H1537" i="2"/>
  <c r="I1537" i="2" s="1"/>
  <c r="H1538" i="2"/>
  <c r="I1538" i="2" s="1"/>
  <c r="H1539" i="2"/>
  <c r="I1539" i="2" s="1"/>
  <c r="H1540" i="2"/>
  <c r="I1540" i="2" s="1"/>
  <c r="H1541" i="2"/>
  <c r="I1541" i="2" s="1"/>
  <c r="H1542" i="2"/>
  <c r="I1542" i="2" s="1"/>
  <c r="H1543" i="2"/>
  <c r="I1543" i="2" s="1"/>
  <c r="H1544" i="2"/>
  <c r="I1544" i="2" s="1"/>
  <c r="H1545" i="2"/>
  <c r="I1545" i="2" s="1"/>
  <c r="H1546" i="2"/>
  <c r="I1546" i="2" s="1"/>
  <c r="H1547" i="2"/>
  <c r="I1547" i="2" s="1"/>
  <c r="H1548" i="2"/>
  <c r="I1548" i="2" s="1"/>
  <c r="H1549" i="2"/>
  <c r="I1549" i="2" s="1"/>
  <c r="H1550" i="2"/>
  <c r="I1550" i="2" s="1"/>
  <c r="H1551" i="2"/>
  <c r="I1551" i="2" s="1"/>
  <c r="H1552" i="2"/>
  <c r="I1552" i="2" s="1"/>
  <c r="H1553" i="2"/>
  <c r="I1553" i="2" s="1"/>
  <c r="H1554" i="2"/>
  <c r="I1554" i="2" s="1"/>
  <c r="H1555" i="2"/>
  <c r="I1555" i="2" s="1"/>
  <c r="H1556" i="2"/>
  <c r="I1556" i="2" s="1"/>
  <c r="H1557" i="2"/>
  <c r="I1557" i="2" s="1"/>
  <c r="H1558" i="2"/>
  <c r="I1558" i="2" s="1"/>
  <c r="H1559" i="2"/>
  <c r="I1559" i="2" s="1"/>
  <c r="H1560" i="2"/>
  <c r="I1560" i="2" s="1"/>
  <c r="H1561" i="2"/>
  <c r="I1561" i="2" s="1"/>
  <c r="H1562" i="2"/>
  <c r="I1562" i="2" s="1"/>
  <c r="H1563" i="2"/>
  <c r="I1563" i="2" s="1"/>
  <c r="H1564" i="2"/>
  <c r="I1564" i="2" s="1"/>
  <c r="H1565" i="2"/>
  <c r="I1565" i="2" s="1"/>
  <c r="H1566" i="2"/>
  <c r="I1566" i="2" s="1"/>
  <c r="H1567" i="2"/>
  <c r="I1567" i="2" s="1"/>
  <c r="H1568" i="2"/>
  <c r="I1568" i="2" s="1"/>
  <c r="H1569" i="2"/>
  <c r="I1569" i="2" s="1"/>
  <c r="H1570" i="2"/>
  <c r="I1570" i="2" s="1"/>
  <c r="H1571" i="2"/>
  <c r="I1571" i="2" s="1"/>
  <c r="H1572" i="2"/>
  <c r="I1572" i="2" s="1"/>
  <c r="H1573" i="2"/>
  <c r="I1573" i="2" s="1"/>
  <c r="H1574" i="2"/>
  <c r="I1574" i="2" s="1"/>
  <c r="H1575" i="2"/>
  <c r="I1575" i="2" s="1"/>
  <c r="H1576" i="2"/>
  <c r="I1576" i="2" s="1"/>
  <c r="H1577" i="2"/>
  <c r="I1577" i="2" s="1"/>
  <c r="H1578" i="2"/>
  <c r="I1578" i="2" s="1"/>
  <c r="H1579" i="2"/>
  <c r="I1579" i="2" s="1"/>
  <c r="H1580" i="2"/>
  <c r="I1580" i="2" s="1"/>
  <c r="H1581" i="2"/>
  <c r="I1581" i="2" s="1"/>
  <c r="H1582" i="2"/>
  <c r="I1582" i="2" s="1"/>
  <c r="H1583" i="2"/>
  <c r="I1583" i="2" s="1"/>
  <c r="H1584" i="2"/>
  <c r="I1584" i="2" s="1"/>
  <c r="H1585" i="2"/>
  <c r="I1585" i="2" s="1"/>
  <c r="H1586" i="2"/>
  <c r="I1586" i="2" s="1"/>
  <c r="H1587" i="2"/>
  <c r="I1587" i="2" s="1"/>
  <c r="H1588" i="2"/>
  <c r="I1588" i="2" s="1"/>
  <c r="H1589" i="2"/>
  <c r="I1589" i="2" s="1"/>
  <c r="H1590" i="2"/>
  <c r="I1590" i="2" s="1"/>
  <c r="H1591" i="2"/>
  <c r="I1591" i="2" s="1"/>
  <c r="H1592" i="2"/>
  <c r="I1592" i="2" s="1"/>
  <c r="H1593" i="2"/>
  <c r="I1593" i="2" s="1"/>
  <c r="H1594" i="2"/>
  <c r="I1594" i="2" s="1"/>
  <c r="H1595" i="2"/>
  <c r="I1595" i="2" s="1"/>
  <c r="H1596" i="2"/>
  <c r="I1596" i="2" s="1"/>
  <c r="H1597" i="2"/>
  <c r="I1597" i="2" s="1"/>
  <c r="H1598" i="2"/>
  <c r="I1598" i="2" s="1"/>
  <c r="H1599" i="2"/>
  <c r="I1599" i="2" s="1"/>
  <c r="H1600" i="2"/>
  <c r="I1600" i="2" s="1"/>
  <c r="H1601" i="2"/>
  <c r="I1601" i="2" s="1"/>
  <c r="H1602" i="2"/>
  <c r="I1602" i="2" s="1"/>
  <c r="H1603" i="2"/>
  <c r="I1603" i="2" s="1"/>
  <c r="H1604" i="2"/>
  <c r="I1604" i="2" s="1"/>
  <c r="H1605" i="2"/>
  <c r="I1605" i="2" s="1"/>
  <c r="H1606" i="2"/>
  <c r="I1606" i="2" s="1"/>
  <c r="H1607" i="2"/>
  <c r="I1607" i="2" s="1"/>
  <c r="H1608" i="2"/>
  <c r="I1608" i="2" s="1"/>
  <c r="H1609" i="2"/>
  <c r="I1609" i="2" s="1"/>
  <c r="H1610" i="2"/>
  <c r="I1610" i="2" s="1"/>
  <c r="H1611" i="2"/>
  <c r="I1611" i="2" s="1"/>
  <c r="H1612" i="2"/>
  <c r="I1612" i="2" s="1"/>
  <c r="H1613" i="2"/>
  <c r="I1613" i="2" s="1"/>
  <c r="H1614" i="2"/>
  <c r="I1614" i="2" s="1"/>
  <c r="H1615" i="2"/>
  <c r="I1615" i="2" s="1"/>
  <c r="H1616" i="2"/>
  <c r="I1616" i="2" s="1"/>
  <c r="H1617" i="2"/>
  <c r="I1617" i="2" s="1"/>
  <c r="H1618" i="2"/>
  <c r="I1618" i="2" s="1"/>
  <c r="H1619" i="2"/>
  <c r="I1619" i="2" s="1"/>
  <c r="H1620" i="2"/>
  <c r="I1620" i="2" s="1"/>
  <c r="H1621" i="2"/>
  <c r="I1621" i="2" s="1"/>
  <c r="H1622" i="2"/>
  <c r="I1622" i="2" s="1"/>
  <c r="H1623" i="2"/>
  <c r="I1623" i="2" s="1"/>
  <c r="H1624" i="2"/>
  <c r="I1624" i="2" s="1"/>
  <c r="H1625" i="2"/>
  <c r="I1625" i="2" s="1"/>
  <c r="H1626" i="2"/>
  <c r="I1626" i="2" s="1"/>
  <c r="H1627" i="2"/>
  <c r="I1627" i="2" s="1"/>
  <c r="H1628" i="2"/>
  <c r="I1628" i="2" s="1"/>
  <c r="H1629" i="2"/>
  <c r="I1629" i="2" s="1"/>
  <c r="H1630" i="2"/>
  <c r="I1630" i="2" s="1"/>
  <c r="H1631" i="2"/>
  <c r="I1631" i="2" s="1"/>
  <c r="H1632" i="2"/>
  <c r="I1632" i="2" s="1"/>
  <c r="H1633" i="2"/>
  <c r="I1633" i="2" s="1"/>
  <c r="H1634" i="2"/>
  <c r="I1634" i="2" s="1"/>
  <c r="H1635" i="2"/>
  <c r="I1635" i="2" s="1"/>
  <c r="H1636" i="2"/>
  <c r="I1636" i="2" s="1"/>
  <c r="H1637" i="2"/>
  <c r="I1637" i="2" s="1"/>
  <c r="H1638" i="2"/>
  <c r="I1638" i="2" s="1"/>
  <c r="H1639" i="2"/>
  <c r="I1639" i="2" s="1"/>
  <c r="H1640" i="2"/>
  <c r="I1640" i="2" s="1"/>
  <c r="H1641" i="2"/>
  <c r="I1641" i="2" s="1"/>
  <c r="H1642" i="2"/>
  <c r="I1642" i="2" s="1"/>
  <c r="H1643" i="2"/>
  <c r="I1643" i="2" s="1"/>
  <c r="H1644" i="2"/>
  <c r="I1644" i="2" s="1"/>
  <c r="H1645" i="2"/>
  <c r="I1645" i="2" s="1"/>
  <c r="H1646" i="2"/>
  <c r="I1646" i="2" s="1"/>
  <c r="H1647" i="2"/>
  <c r="I1647" i="2" s="1"/>
  <c r="H1648" i="2"/>
  <c r="I1648" i="2" s="1"/>
  <c r="H1649" i="2"/>
  <c r="I1649" i="2" s="1"/>
  <c r="H1650" i="2"/>
  <c r="I1650" i="2" s="1"/>
  <c r="H1651" i="2"/>
  <c r="I1651" i="2" s="1"/>
  <c r="H1652" i="2"/>
  <c r="I1652" i="2" s="1"/>
  <c r="H1653" i="2"/>
  <c r="I1653" i="2" s="1"/>
  <c r="H1654" i="2"/>
  <c r="I1654" i="2" s="1"/>
  <c r="H1655" i="2"/>
  <c r="I1655" i="2" s="1"/>
  <c r="H1656" i="2"/>
  <c r="I1656" i="2" s="1"/>
  <c r="H1657" i="2"/>
  <c r="I1657" i="2" s="1"/>
  <c r="H1658" i="2"/>
  <c r="I1658" i="2" s="1"/>
  <c r="H1659" i="2"/>
  <c r="I1659" i="2" s="1"/>
  <c r="H1660" i="2"/>
  <c r="I1660" i="2" s="1"/>
  <c r="H1661" i="2"/>
  <c r="I1661" i="2" s="1"/>
  <c r="H1662" i="2"/>
  <c r="I1662" i="2" s="1"/>
  <c r="H1663" i="2"/>
  <c r="I1663" i="2" s="1"/>
  <c r="H1664" i="2"/>
  <c r="I1664" i="2" s="1"/>
  <c r="H1665" i="2"/>
  <c r="I1665" i="2" s="1"/>
  <c r="H1666" i="2"/>
  <c r="I1666" i="2" s="1"/>
  <c r="H1667" i="2"/>
  <c r="I1667" i="2" s="1"/>
  <c r="H1668" i="2"/>
  <c r="I1668" i="2" s="1"/>
  <c r="H1669" i="2"/>
  <c r="I1669" i="2" s="1"/>
  <c r="H1670" i="2"/>
  <c r="I1670" i="2" s="1"/>
  <c r="H1671" i="2"/>
  <c r="I1671" i="2" s="1"/>
  <c r="H1672" i="2"/>
  <c r="I1672" i="2" s="1"/>
  <c r="H1673" i="2"/>
  <c r="I1673" i="2" s="1"/>
  <c r="H1674" i="2"/>
  <c r="I1674" i="2" s="1"/>
  <c r="H1675" i="2"/>
  <c r="I1675" i="2" s="1"/>
  <c r="H1676" i="2"/>
  <c r="I1676" i="2" s="1"/>
  <c r="H1677" i="2"/>
  <c r="I1677" i="2" s="1"/>
  <c r="H1678" i="2"/>
  <c r="I1678" i="2" s="1"/>
  <c r="H1679" i="2"/>
  <c r="I1679" i="2" s="1"/>
  <c r="H1680" i="2"/>
  <c r="I1680" i="2" s="1"/>
  <c r="H1681" i="2"/>
  <c r="I1681" i="2" s="1"/>
  <c r="H1682" i="2"/>
  <c r="I1682" i="2" s="1"/>
  <c r="H1683" i="2"/>
  <c r="I1683" i="2" s="1"/>
  <c r="H1684" i="2"/>
  <c r="I1684" i="2" s="1"/>
  <c r="H1685" i="2"/>
  <c r="I1685" i="2" s="1"/>
  <c r="H1686" i="2"/>
  <c r="I1686" i="2" s="1"/>
  <c r="H1687" i="2"/>
  <c r="I1687" i="2" s="1"/>
  <c r="H1688" i="2"/>
  <c r="I1688" i="2" s="1"/>
  <c r="H1689" i="2"/>
  <c r="I1689" i="2" s="1"/>
  <c r="H1690" i="2"/>
  <c r="I1690" i="2" s="1"/>
  <c r="H1691" i="2"/>
  <c r="I1691" i="2" s="1"/>
  <c r="H1692" i="2"/>
  <c r="I1692" i="2" s="1"/>
  <c r="H1693" i="2"/>
  <c r="I1693" i="2" s="1"/>
  <c r="H1694" i="2"/>
  <c r="I1694" i="2" s="1"/>
  <c r="H1695" i="2"/>
  <c r="I1695" i="2" s="1"/>
  <c r="H1696" i="2"/>
  <c r="I1696" i="2" s="1"/>
  <c r="H1697" i="2"/>
  <c r="I1697" i="2" s="1"/>
  <c r="H1698" i="2"/>
  <c r="I1698" i="2" s="1"/>
  <c r="H1699" i="2"/>
  <c r="I1699" i="2" s="1"/>
  <c r="H1700" i="2"/>
  <c r="I1700" i="2" s="1"/>
  <c r="H1701" i="2"/>
  <c r="I1701" i="2" s="1"/>
  <c r="H1702" i="2"/>
  <c r="I1702" i="2" s="1"/>
  <c r="H1703" i="2"/>
  <c r="I1703" i="2" s="1"/>
  <c r="H1704" i="2"/>
  <c r="I1704" i="2" s="1"/>
  <c r="H1705" i="2"/>
  <c r="I1705" i="2" s="1"/>
  <c r="H1706" i="2"/>
  <c r="I1706" i="2" s="1"/>
  <c r="H1707" i="2"/>
  <c r="I1707" i="2" s="1"/>
  <c r="H1708" i="2"/>
  <c r="I1708" i="2" s="1"/>
  <c r="H1709" i="2"/>
  <c r="I1709" i="2" s="1"/>
  <c r="H1710" i="2"/>
  <c r="I1710" i="2" s="1"/>
  <c r="H1711" i="2"/>
  <c r="I1711" i="2" s="1"/>
  <c r="H1712" i="2"/>
  <c r="I1712" i="2" s="1"/>
  <c r="H1713" i="2"/>
  <c r="I1713" i="2" s="1"/>
  <c r="H1714" i="2"/>
  <c r="I1714" i="2" s="1"/>
  <c r="H1715" i="2"/>
  <c r="I1715" i="2" s="1"/>
  <c r="H1716" i="2"/>
  <c r="I1716" i="2" s="1"/>
  <c r="H1717" i="2"/>
  <c r="I1717" i="2" s="1"/>
  <c r="H1718" i="2"/>
  <c r="I1718" i="2" s="1"/>
  <c r="H1719" i="2"/>
  <c r="I1719" i="2" s="1"/>
  <c r="H1720" i="2"/>
  <c r="I1720" i="2" s="1"/>
  <c r="H1721" i="2"/>
  <c r="I1721" i="2" s="1"/>
  <c r="H1722" i="2"/>
  <c r="I1722" i="2" s="1"/>
  <c r="H1723" i="2"/>
  <c r="I1723" i="2" s="1"/>
  <c r="H1724" i="2"/>
  <c r="I1724" i="2" s="1"/>
  <c r="H1725" i="2"/>
  <c r="I1725" i="2" s="1"/>
  <c r="H1726" i="2"/>
  <c r="I1726" i="2" s="1"/>
  <c r="H1727" i="2"/>
  <c r="I1727" i="2" s="1"/>
  <c r="H1728" i="2"/>
  <c r="I1728" i="2" s="1"/>
  <c r="H1729" i="2"/>
  <c r="I1729" i="2" s="1"/>
  <c r="H1730" i="2"/>
  <c r="I1730" i="2" s="1"/>
  <c r="H1731" i="2"/>
  <c r="I1731" i="2" s="1"/>
  <c r="H1732" i="2"/>
  <c r="I1732" i="2" s="1"/>
  <c r="H1733" i="2"/>
  <c r="I1733" i="2" s="1"/>
  <c r="H1734" i="2"/>
  <c r="I1734" i="2" s="1"/>
  <c r="H1735" i="2"/>
  <c r="I1735" i="2" s="1"/>
  <c r="H1736" i="2"/>
  <c r="I1736" i="2" s="1"/>
  <c r="H1737" i="2"/>
  <c r="I1737" i="2" s="1"/>
  <c r="H1738" i="2"/>
  <c r="I1738" i="2" s="1"/>
  <c r="H1739" i="2"/>
  <c r="I1739" i="2" s="1"/>
  <c r="H1740" i="2"/>
  <c r="I1740" i="2" s="1"/>
  <c r="H1741" i="2"/>
  <c r="I1741" i="2" s="1"/>
  <c r="H1742" i="2"/>
  <c r="I1742" i="2" s="1"/>
  <c r="H1743" i="2"/>
  <c r="I1743" i="2" s="1"/>
  <c r="H1744" i="2"/>
  <c r="I1744" i="2" s="1"/>
  <c r="H1745" i="2"/>
  <c r="I1745" i="2" s="1"/>
  <c r="H1746" i="2"/>
  <c r="I1746" i="2" s="1"/>
  <c r="H1747" i="2"/>
  <c r="I1747" i="2" s="1"/>
  <c r="H1748" i="2"/>
  <c r="I1748" i="2" s="1"/>
  <c r="H1749" i="2"/>
  <c r="I1749" i="2" s="1"/>
  <c r="H1750" i="2"/>
  <c r="I1750" i="2" s="1"/>
  <c r="H1751" i="2"/>
  <c r="I1751" i="2" s="1"/>
  <c r="H1752" i="2"/>
  <c r="I1752" i="2" s="1"/>
  <c r="H1753" i="2"/>
  <c r="I1753" i="2" s="1"/>
  <c r="H1754" i="2"/>
  <c r="I1754" i="2" s="1"/>
  <c r="H1755" i="2"/>
  <c r="I1755" i="2" s="1"/>
  <c r="H1756" i="2"/>
  <c r="I1756" i="2" s="1"/>
  <c r="H1757" i="2"/>
  <c r="I1757" i="2" s="1"/>
  <c r="H1758" i="2"/>
  <c r="I1758" i="2" s="1"/>
  <c r="H1759" i="2"/>
  <c r="I1759" i="2" s="1"/>
  <c r="H1760" i="2"/>
  <c r="I1760" i="2" s="1"/>
  <c r="H1761" i="2"/>
  <c r="I1761" i="2" s="1"/>
  <c r="H1762" i="2"/>
  <c r="I1762" i="2" s="1"/>
  <c r="H1763" i="2"/>
  <c r="I1763" i="2" s="1"/>
  <c r="H1764" i="2"/>
  <c r="I1764" i="2" s="1"/>
  <c r="H1765" i="2"/>
  <c r="I1765" i="2" s="1"/>
  <c r="H1766" i="2"/>
  <c r="I1766" i="2" s="1"/>
  <c r="H1767" i="2"/>
  <c r="I1767" i="2" s="1"/>
  <c r="H1768" i="2"/>
  <c r="I1768" i="2" s="1"/>
  <c r="H1769" i="2"/>
  <c r="I1769" i="2" s="1"/>
  <c r="H1770" i="2"/>
  <c r="I1770" i="2" s="1"/>
  <c r="H1771" i="2"/>
  <c r="I1771" i="2" s="1"/>
  <c r="H1772" i="2"/>
  <c r="I1772" i="2" s="1"/>
  <c r="H1773" i="2"/>
  <c r="I1773" i="2" s="1"/>
  <c r="H1774" i="2"/>
  <c r="I1774" i="2" s="1"/>
  <c r="H1775" i="2"/>
  <c r="I1775" i="2" s="1"/>
  <c r="H1776" i="2"/>
  <c r="I1776" i="2" s="1"/>
  <c r="H1777" i="2"/>
  <c r="I1777" i="2" s="1"/>
  <c r="H1778" i="2"/>
  <c r="I1778" i="2" s="1"/>
  <c r="H1779" i="2"/>
  <c r="I1779" i="2" s="1"/>
  <c r="H1780" i="2"/>
  <c r="I1780" i="2" s="1"/>
  <c r="H1781" i="2"/>
  <c r="I1781" i="2" s="1"/>
  <c r="H1782" i="2"/>
  <c r="I1782" i="2" s="1"/>
  <c r="H1783" i="2"/>
  <c r="I1783" i="2" s="1"/>
  <c r="H1784" i="2"/>
  <c r="I1784" i="2" s="1"/>
  <c r="H1785" i="2"/>
  <c r="I1785" i="2" s="1"/>
  <c r="H1786" i="2"/>
  <c r="I1786" i="2" s="1"/>
  <c r="H1787" i="2"/>
  <c r="I1787" i="2" s="1"/>
  <c r="H1788" i="2"/>
  <c r="I1788" i="2" s="1"/>
  <c r="H1789" i="2"/>
  <c r="I1789" i="2" s="1"/>
  <c r="H1790" i="2"/>
  <c r="I1790" i="2" s="1"/>
  <c r="H1791" i="2"/>
  <c r="I1791" i="2" s="1"/>
  <c r="H1792" i="2"/>
  <c r="I1792" i="2" s="1"/>
  <c r="H1793" i="2"/>
  <c r="I1793" i="2" s="1"/>
  <c r="H1794" i="2"/>
  <c r="I1794" i="2" s="1"/>
  <c r="H1795" i="2"/>
  <c r="I1795" i="2" s="1"/>
  <c r="H1796" i="2"/>
  <c r="I1796" i="2" s="1"/>
  <c r="H1797" i="2"/>
  <c r="I1797" i="2" s="1"/>
  <c r="H1798" i="2"/>
  <c r="I1798" i="2" s="1"/>
  <c r="H1799" i="2"/>
  <c r="I1799" i="2" s="1"/>
  <c r="H1800" i="2"/>
  <c r="I1800" i="2" s="1"/>
  <c r="H1801" i="2"/>
  <c r="I1801" i="2" s="1"/>
  <c r="H1802" i="2"/>
  <c r="I1802" i="2" s="1"/>
  <c r="H1803" i="2"/>
  <c r="I1803" i="2" s="1"/>
  <c r="H1804" i="2"/>
  <c r="I1804" i="2" s="1"/>
  <c r="H1805" i="2"/>
  <c r="I1805" i="2" s="1"/>
  <c r="H1806" i="2"/>
  <c r="I1806" i="2" s="1"/>
  <c r="H1807" i="2"/>
  <c r="I1807" i="2" s="1"/>
  <c r="H1808" i="2"/>
  <c r="I1808" i="2" s="1"/>
  <c r="H1809" i="2"/>
  <c r="I1809" i="2" s="1"/>
  <c r="H1810" i="2"/>
  <c r="I1810" i="2" s="1"/>
  <c r="H1811" i="2"/>
  <c r="I1811" i="2" s="1"/>
  <c r="H1812" i="2"/>
  <c r="I1812" i="2" s="1"/>
  <c r="H1813" i="2"/>
  <c r="I1813" i="2" s="1"/>
  <c r="H1814" i="2"/>
  <c r="I1814" i="2" s="1"/>
  <c r="H1815" i="2"/>
  <c r="I1815" i="2" s="1"/>
  <c r="H1816" i="2"/>
  <c r="I1816" i="2" s="1"/>
  <c r="H1817" i="2"/>
  <c r="I1817" i="2" s="1"/>
  <c r="H1818" i="2"/>
  <c r="I1818" i="2" s="1"/>
  <c r="H1819" i="2"/>
  <c r="I1819" i="2" s="1"/>
  <c r="H1820" i="2"/>
  <c r="I1820" i="2" s="1"/>
  <c r="H1821" i="2"/>
  <c r="I1821" i="2" s="1"/>
  <c r="H1822" i="2"/>
  <c r="I1822" i="2" s="1"/>
  <c r="H1823" i="2"/>
  <c r="I1823" i="2" s="1"/>
  <c r="H1824" i="2"/>
  <c r="I1824" i="2" s="1"/>
  <c r="H1825" i="2"/>
  <c r="I1825" i="2" s="1"/>
  <c r="H1826" i="2"/>
  <c r="I1826" i="2" s="1"/>
  <c r="H1827" i="2"/>
  <c r="I1827" i="2" s="1"/>
  <c r="H1828" i="2"/>
  <c r="I1828" i="2" s="1"/>
  <c r="H1829" i="2"/>
  <c r="I1829" i="2" s="1"/>
  <c r="H1830" i="2"/>
  <c r="I1830" i="2" s="1"/>
  <c r="H1831" i="2"/>
  <c r="I1831" i="2" s="1"/>
  <c r="H1832" i="2"/>
  <c r="I1832" i="2" s="1"/>
  <c r="H1833" i="2"/>
  <c r="I1833" i="2" s="1"/>
  <c r="H1834" i="2"/>
  <c r="I1834" i="2" s="1"/>
  <c r="H1835" i="2"/>
  <c r="I1835" i="2" s="1"/>
  <c r="H1836" i="2"/>
  <c r="I1836" i="2" s="1"/>
  <c r="H1837" i="2"/>
  <c r="I1837" i="2" s="1"/>
  <c r="H1838" i="2"/>
  <c r="I1838" i="2" s="1"/>
  <c r="H1839" i="2"/>
  <c r="I1839" i="2" s="1"/>
  <c r="H1840" i="2"/>
  <c r="I1840" i="2" s="1"/>
  <c r="H1841" i="2"/>
  <c r="I1841" i="2" s="1"/>
  <c r="H1842" i="2"/>
  <c r="I1842" i="2" s="1"/>
  <c r="H1843" i="2"/>
  <c r="I1843" i="2" s="1"/>
  <c r="H1844" i="2"/>
  <c r="I1844" i="2" s="1"/>
  <c r="H1845" i="2"/>
  <c r="I1845" i="2" s="1"/>
  <c r="H1846" i="2"/>
  <c r="I1846" i="2" s="1"/>
  <c r="H1847" i="2"/>
  <c r="I1847" i="2" s="1"/>
  <c r="H1848" i="2"/>
  <c r="I1848" i="2" s="1"/>
  <c r="H1849" i="2"/>
  <c r="I1849" i="2" s="1"/>
  <c r="H1850" i="2"/>
  <c r="I1850" i="2" s="1"/>
  <c r="H1851" i="2"/>
  <c r="I1851" i="2" s="1"/>
  <c r="H1852" i="2"/>
  <c r="I1852" i="2" s="1"/>
  <c r="H1853" i="2"/>
  <c r="I1853" i="2" s="1"/>
  <c r="H1854" i="2"/>
  <c r="I1854" i="2" s="1"/>
  <c r="H1855" i="2"/>
  <c r="I1855" i="2" s="1"/>
  <c r="H1856" i="2"/>
  <c r="I1856" i="2" s="1"/>
  <c r="H1857" i="2"/>
  <c r="I1857" i="2" s="1"/>
  <c r="H1858" i="2"/>
  <c r="I1858" i="2" s="1"/>
  <c r="H1859" i="2"/>
  <c r="I1859" i="2" s="1"/>
  <c r="H1860" i="2"/>
  <c r="I1860" i="2" s="1"/>
  <c r="H1861" i="2"/>
  <c r="I1861" i="2" s="1"/>
  <c r="H1862" i="2"/>
  <c r="I1862" i="2" s="1"/>
  <c r="H1863" i="2"/>
  <c r="I1863" i="2" s="1"/>
  <c r="H1864" i="2"/>
  <c r="I1864" i="2" s="1"/>
  <c r="H1865" i="2"/>
  <c r="I1865" i="2" s="1"/>
  <c r="H1866" i="2"/>
  <c r="I1866" i="2" s="1"/>
  <c r="H1867" i="2"/>
  <c r="I1867" i="2" s="1"/>
  <c r="H1868" i="2"/>
  <c r="I1868" i="2" s="1"/>
  <c r="H1869" i="2"/>
  <c r="I1869" i="2" s="1"/>
  <c r="H1870" i="2"/>
  <c r="I1870" i="2" s="1"/>
  <c r="H1871" i="2"/>
  <c r="I1871" i="2" s="1"/>
  <c r="H1872" i="2"/>
  <c r="I1872" i="2" s="1"/>
  <c r="H1873" i="2"/>
  <c r="I1873" i="2" s="1"/>
  <c r="H1874" i="2"/>
  <c r="I1874" i="2" s="1"/>
  <c r="H1875" i="2"/>
  <c r="I1875" i="2" s="1"/>
  <c r="H1876" i="2"/>
  <c r="I1876" i="2" s="1"/>
  <c r="H1877" i="2"/>
  <c r="I1877" i="2" s="1"/>
  <c r="H1878" i="2"/>
  <c r="I1878" i="2" s="1"/>
  <c r="H1879" i="2"/>
  <c r="I1879" i="2" s="1"/>
  <c r="H1880" i="2"/>
  <c r="I1880" i="2" s="1"/>
  <c r="H1881" i="2"/>
  <c r="I1881" i="2" s="1"/>
  <c r="H1882" i="2"/>
  <c r="I1882" i="2" s="1"/>
  <c r="H1883" i="2"/>
  <c r="I1883" i="2" s="1"/>
  <c r="H1884" i="2"/>
  <c r="I1884" i="2" s="1"/>
  <c r="H1885" i="2"/>
  <c r="I1885" i="2" s="1"/>
  <c r="H1886" i="2"/>
  <c r="I1886" i="2" s="1"/>
  <c r="H1887" i="2"/>
  <c r="I1887" i="2" s="1"/>
  <c r="H1888" i="2"/>
  <c r="I1888" i="2" s="1"/>
  <c r="H1889" i="2"/>
  <c r="I1889" i="2" s="1"/>
  <c r="H1890" i="2"/>
  <c r="I1890" i="2" s="1"/>
  <c r="H1891" i="2"/>
  <c r="I1891" i="2" s="1"/>
  <c r="H1892" i="2"/>
  <c r="I1892" i="2" s="1"/>
  <c r="H1893" i="2"/>
  <c r="I1893" i="2" s="1"/>
  <c r="H1894" i="2"/>
  <c r="I1894" i="2" s="1"/>
  <c r="H1895" i="2"/>
  <c r="I1895" i="2" s="1"/>
  <c r="H1896" i="2"/>
  <c r="I1896" i="2" s="1"/>
  <c r="H1897" i="2"/>
  <c r="I1897" i="2" s="1"/>
  <c r="H1898" i="2"/>
  <c r="I1898" i="2" s="1"/>
  <c r="H1899" i="2"/>
  <c r="I1899" i="2" s="1"/>
  <c r="H1900" i="2"/>
  <c r="I1900" i="2" s="1"/>
  <c r="H1901" i="2"/>
  <c r="I1901" i="2" s="1"/>
  <c r="H1902" i="2"/>
  <c r="I1902" i="2" s="1"/>
  <c r="H1903" i="2"/>
  <c r="I1903" i="2" s="1"/>
  <c r="H1904" i="2"/>
  <c r="I1904" i="2" s="1"/>
  <c r="H1905" i="2"/>
  <c r="I1905" i="2" s="1"/>
  <c r="H1906" i="2"/>
  <c r="I1906" i="2" s="1"/>
  <c r="H1907" i="2"/>
  <c r="I1907" i="2" s="1"/>
  <c r="H1908" i="2"/>
  <c r="I1908" i="2" s="1"/>
  <c r="H1909" i="2"/>
  <c r="I1909" i="2" s="1"/>
  <c r="H1910" i="2"/>
  <c r="I1910" i="2" s="1"/>
  <c r="H1911" i="2"/>
  <c r="I1911" i="2" s="1"/>
  <c r="H1912" i="2"/>
  <c r="I1912" i="2" s="1"/>
  <c r="H1913" i="2"/>
  <c r="I1913" i="2" s="1"/>
  <c r="H1914" i="2"/>
  <c r="I1914" i="2" s="1"/>
  <c r="H1915" i="2"/>
  <c r="I1915" i="2" s="1"/>
  <c r="H1916" i="2"/>
  <c r="I1916" i="2" s="1"/>
  <c r="H1917" i="2"/>
  <c r="I1917" i="2" s="1"/>
  <c r="H1918" i="2"/>
  <c r="I1918" i="2" s="1"/>
  <c r="H1919" i="2"/>
  <c r="I1919" i="2" s="1"/>
  <c r="H1920" i="2"/>
  <c r="I1920" i="2" s="1"/>
  <c r="H1921" i="2"/>
  <c r="I1921" i="2" s="1"/>
  <c r="H1922" i="2"/>
  <c r="I1922" i="2" s="1"/>
  <c r="H1923" i="2"/>
  <c r="I1923" i="2" s="1"/>
  <c r="H1924" i="2"/>
  <c r="I1924" i="2" s="1"/>
  <c r="H1925" i="2"/>
  <c r="I1925" i="2" s="1"/>
  <c r="H1926" i="2"/>
  <c r="I1926" i="2" s="1"/>
  <c r="H1927" i="2"/>
  <c r="I1927" i="2" s="1"/>
  <c r="H1928" i="2"/>
  <c r="I1928" i="2" s="1"/>
  <c r="H1929" i="2"/>
  <c r="I1929" i="2" s="1"/>
  <c r="H1930" i="2"/>
  <c r="I1930" i="2" s="1"/>
  <c r="H1931" i="2"/>
  <c r="I1931" i="2" s="1"/>
  <c r="H1932" i="2"/>
  <c r="I1932" i="2" s="1"/>
  <c r="H1933" i="2"/>
  <c r="I1933" i="2" s="1"/>
  <c r="H1934" i="2"/>
  <c r="I1934" i="2" s="1"/>
  <c r="H1935" i="2"/>
  <c r="I1935" i="2" s="1"/>
  <c r="H1936" i="2"/>
  <c r="I1936" i="2" s="1"/>
  <c r="H1937" i="2"/>
  <c r="I1937" i="2" s="1"/>
  <c r="H1938" i="2"/>
  <c r="I1938" i="2" s="1"/>
  <c r="H1939" i="2"/>
  <c r="I1939" i="2" s="1"/>
  <c r="H1940" i="2"/>
  <c r="I1940" i="2" s="1"/>
  <c r="H1941" i="2"/>
  <c r="I1941" i="2" s="1"/>
  <c r="H1942" i="2"/>
  <c r="I1942" i="2" s="1"/>
  <c r="H1943" i="2"/>
  <c r="I1943" i="2" s="1"/>
  <c r="H1944" i="2"/>
  <c r="I1944" i="2" s="1"/>
  <c r="H1945" i="2"/>
  <c r="I1945" i="2" s="1"/>
  <c r="H1946" i="2"/>
  <c r="I1946" i="2" s="1"/>
  <c r="H1947" i="2"/>
  <c r="I1947" i="2" s="1"/>
  <c r="H1948" i="2"/>
  <c r="I1948" i="2" s="1"/>
  <c r="H1949" i="2"/>
  <c r="I1949" i="2" s="1"/>
  <c r="H1950" i="2"/>
  <c r="I1950" i="2" s="1"/>
  <c r="H1951" i="2"/>
  <c r="I1951" i="2" s="1"/>
  <c r="H1952" i="2"/>
  <c r="I1952" i="2" s="1"/>
  <c r="H1953" i="2"/>
  <c r="I1953" i="2" s="1"/>
  <c r="H1954" i="2"/>
  <c r="I1954" i="2" s="1"/>
  <c r="H1955" i="2"/>
  <c r="I1955" i="2" s="1"/>
  <c r="H1956" i="2"/>
  <c r="I1956" i="2" s="1"/>
  <c r="H1957" i="2"/>
  <c r="I1957" i="2" s="1"/>
  <c r="H1958" i="2"/>
  <c r="I1958" i="2" s="1"/>
  <c r="H1959" i="2"/>
  <c r="I1959" i="2" s="1"/>
  <c r="H1960" i="2"/>
  <c r="I1960" i="2" s="1"/>
  <c r="H1961" i="2"/>
  <c r="I1961" i="2" s="1"/>
  <c r="H1962" i="2"/>
  <c r="I1962" i="2" s="1"/>
  <c r="H1963" i="2"/>
  <c r="I1963" i="2" s="1"/>
  <c r="H1964" i="2"/>
  <c r="I1964" i="2" s="1"/>
  <c r="H1965" i="2"/>
  <c r="I1965" i="2" s="1"/>
  <c r="H1966" i="2"/>
  <c r="I1966" i="2" s="1"/>
  <c r="H1967" i="2"/>
  <c r="I1967" i="2" s="1"/>
  <c r="H1968" i="2"/>
  <c r="I1968" i="2" s="1"/>
  <c r="H1969" i="2"/>
  <c r="I1969" i="2" s="1"/>
  <c r="H1970" i="2"/>
  <c r="I1970" i="2" s="1"/>
  <c r="H1971" i="2"/>
  <c r="I1971" i="2" s="1"/>
  <c r="H1972" i="2"/>
  <c r="I1972" i="2" s="1"/>
  <c r="H1973" i="2"/>
  <c r="I1973" i="2" s="1"/>
  <c r="H1974" i="2"/>
  <c r="I1974" i="2" s="1"/>
  <c r="H1975" i="2"/>
  <c r="I1975" i="2" s="1"/>
  <c r="H1976" i="2"/>
  <c r="I1976" i="2" s="1"/>
  <c r="H1977" i="2"/>
  <c r="I1977" i="2" s="1"/>
  <c r="H1978" i="2"/>
  <c r="I1978" i="2" s="1"/>
  <c r="H1979" i="2"/>
  <c r="I1979" i="2" s="1"/>
  <c r="H1980" i="2"/>
  <c r="I1980" i="2" s="1"/>
  <c r="H1981" i="2"/>
  <c r="I1981" i="2" s="1"/>
  <c r="H1982" i="2"/>
  <c r="I1982" i="2" s="1"/>
  <c r="H1983" i="2"/>
  <c r="I1983" i="2" s="1"/>
  <c r="H1984" i="2"/>
  <c r="I1984" i="2" s="1"/>
  <c r="H1985" i="2"/>
  <c r="I1985" i="2" s="1"/>
  <c r="H1986" i="2"/>
  <c r="I1986" i="2" s="1"/>
  <c r="H1987" i="2"/>
  <c r="I1987" i="2" s="1"/>
  <c r="H1988" i="2"/>
  <c r="I1988" i="2" s="1"/>
  <c r="H1989" i="2"/>
  <c r="I1989" i="2" s="1"/>
  <c r="H1990" i="2"/>
  <c r="I1990" i="2" s="1"/>
  <c r="H1991" i="2"/>
  <c r="I1991" i="2" s="1"/>
  <c r="H1992" i="2"/>
  <c r="I1992" i="2" s="1"/>
  <c r="H1993" i="2"/>
  <c r="I1993" i="2" s="1"/>
  <c r="H1994" i="2"/>
  <c r="I1994" i="2" s="1"/>
  <c r="H1995" i="2"/>
  <c r="I1995" i="2" s="1"/>
  <c r="H1996" i="2"/>
  <c r="I1996" i="2" s="1"/>
  <c r="H1997" i="2"/>
  <c r="I1997" i="2" s="1"/>
  <c r="H1998" i="2"/>
  <c r="I1998" i="2" s="1"/>
  <c r="H1999" i="2"/>
  <c r="I1999" i="2" s="1"/>
  <c r="H2000" i="2"/>
  <c r="I2000" i="2" s="1"/>
  <c r="H2001" i="2"/>
  <c r="I2001" i="2" s="1"/>
  <c r="H2002" i="2"/>
  <c r="I2002" i="2" s="1"/>
  <c r="H2003" i="2"/>
  <c r="I2003" i="2" s="1"/>
  <c r="H2004" i="2"/>
  <c r="I2004" i="2" s="1"/>
  <c r="H2005" i="2"/>
  <c r="I2005" i="2" s="1"/>
  <c r="H2006" i="2"/>
  <c r="I2006" i="2" s="1"/>
  <c r="H2007" i="2"/>
  <c r="I2007" i="2" s="1"/>
  <c r="H2008" i="2"/>
  <c r="I2008" i="2" s="1"/>
  <c r="H2009" i="2"/>
  <c r="I2009" i="2" s="1"/>
  <c r="H2010" i="2"/>
  <c r="I2010" i="2" s="1"/>
  <c r="H2011" i="2"/>
  <c r="I2011" i="2" s="1"/>
  <c r="H2012" i="2"/>
  <c r="I2012" i="2" s="1"/>
  <c r="H2013" i="2"/>
  <c r="I2013" i="2" s="1"/>
  <c r="H2014" i="2"/>
  <c r="I2014" i="2" s="1"/>
  <c r="H2015" i="2"/>
  <c r="I2015" i="2" s="1"/>
  <c r="H2016" i="2"/>
  <c r="I2016" i="2" s="1"/>
  <c r="H2017" i="2"/>
  <c r="I2017" i="2" s="1"/>
  <c r="H2018" i="2"/>
  <c r="I2018" i="2" s="1"/>
  <c r="H2019" i="2"/>
  <c r="I2019" i="2" s="1"/>
  <c r="H2020" i="2"/>
  <c r="I2020" i="2" s="1"/>
  <c r="H2021" i="2"/>
  <c r="I2021" i="2" s="1"/>
  <c r="H2022" i="2"/>
  <c r="I2022" i="2" s="1"/>
  <c r="H2023" i="2"/>
  <c r="I2023" i="2" s="1"/>
  <c r="H2024" i="2"/>
  <c r="I2024" i="2" s="1"/>
  <c r="H2025" i="2"/>
  <c r="I2025" i="2" s="1"/>
  <c r="H2026" i="2"/>
  <c r="I2026" i="2" s="1"/>
  <c r="H2027" i="2"/>
  <c r="I2027" i="2" s="1"/>
  <c r="H2028" i="2"/>
  <c r="I2028" i="2" s="1"/>
  <c r="H2029" i="2"/>
  <c r="I2029" i="2" s="1"/>
  <c r="H2030" i="2"/>
  <c r="I2030" i="2" s="1"/>
  <c r="H2031" i="2"/>
  <c r="I2031" i="2" s="1"/>
  <c r="H2032" i="2"/>
  <c r="I2032" i="2" s="1"/>
  <c r="H2033" i="2"/>
  <c r="I2033" i="2" s="1"/>
  <c r="H2034" i="2"/>
  <c r="I2034" i="2" s="1"/>
  <c r="H2035" i="2"/>
  <c r="I2035" i="2" s="1"/>
  <c r="H2036" i="2"/>
  <c r="I2036" i="2" s="1"/>
  <c r="H2037" i="2"/>
  <c r="I2037" i="2" s="1"/>
  <c r="H2038" i="2"/>
  <c r="I2038" i="2" s="1"/>
  <c r="H2039" i="2"/>
  <c r="I2039" i="2" s="1"/>
  <c r="H2040" i="2"/>
  <c r="I2040" i="2" s="1"/>
  <c r="H2041" i="2"/>
  <c r="I2041" i="2" s="1"/>
  <c r="H2042" i="2"/>
  <c r="I2042" i="2" s="1"/>
  <c r="H2043" i="2"/>
  <c r="I2043" i="2" s="1"/>
  <c r="H2044" i="2"/>
  <c r="I2044" i="2" s="1"/>
  <c r="H2045" i="2"/>
  <c r="I2045" i="2" s="1"/>
  <c r="H2046" i="2"/>
  <c r="I2046" i="2" s="1"/>
  <c r="H2047" i="2"/>
  <c r="I2047" i="2" s="1"/>
  <c r="H2048" i="2"/>
  <c r="I2048" i="2" s="1"/>
  <c r="H2049" i="2"/>
  <c r="I2049" i="2" s="1"/>
  <c r="H2050" i="2"/>
  <c r="I2050" i="2" s="1"/>
  <c r="H2051" i="2"/>
  <c r="I2051" i="2" s="1"/>
  <c r="H2052" i="2"/>
  <c r="I2052" i="2" s="1"/>
  <c r="H2053" i="2"/>
  <c r="I2053" i="2" s="1"/>
  <c r="H2054" i="2"/>
  <c r="I2054" i="2" s="1"/>
  <c r="H2055" i="2"/>
  <c r="I2055" i="2" s="1"/>
  <c r="H2056" i="2"/>
  <c r="I2056" i="2" s="1"/>
  <c r="H2057" i="2"/>
  <c r="I2057" i="2" s="1"/>
  <c r="H2058" i="2"/>
  <c r="I2058" i="2" s="1"/>
  <c r="H2059" i="2"/>
  <c r="I2059" i="2" s="1"/>
  <c r="H2060" i="2"/>
  <c r="I2060" i="2" s="1"/>
  <c r="H2061" i="2"/>
  <c r="I2061" i="2" s="1"/>
  <c r="H2062" i="2"/>
  <c r="I2062" i="2" s="1"/>
  <c r="H2063" i="2"/>
  <c r="I2063" i="2" s="1"/>
  <c r="H2064" i="2"/>
  <c r="I2064" i="2" s="1"/>
  <c r="H2065" i="2"/>
  <c r="I2065" i="2" s="1"/>
  <c r="H2066" i="2"/>
  <c r="I2066" i="2" s="1"/>
  <c r="H2067" i="2"/>
  <c r="I2067" i="2" s="1"/>
  <c r="H2068" i="2"/>
  <c r="I2068" i="2" s="1"/>
  <c r="H2069" i="2"/>
  <c r="I2069" i="2" s="1"/>
  <c r="H2070" i="2"/>
  <c r="I2070" i="2" s="1"/>
  <c r="H2071" i="2"/>
  <c r="I2071" i="2" s="1"/>
  <c r="H2072" i="2"/>
  <c r="I2072" i="2" s="1"/>
  <c r="H2073" i="2"/>
  <c r="I2073" i="2" s="1"/>
  <c r="H2074" i="2"/>
  <c r="I2074" i="2" s="1"/>
  <c r="H2075" i="2"/>
  <c r="I2075" i="2" s="1"/>
  <c r="H2076" i="2"/>
  <c r="I2076" i="2" s="1"/>
  <c r="H2077" i="2"/>
  <c r="I2077" i="2" s="1"/>
  <c r="H2078" i="2"/>
  <c r="I2078" i="2" s="1"/>
  <c r="H2079" i="2"/>
  <c r="I2079" i="2" s="1"/>
  <c r="H2080" i="2"/>
  <c r="I2080" i="2" s="1"/>
  <c r="H2081" i="2"/>
  <c r="I2081" i="2" s="1"/>
  <c r="H2082" i="2"/>
  <c r="I2082" i="2" s="1"/>
  <c r="H2083" i="2"/>
  <c r="I2083" i="2" s="1"/>
  <c r="H2084" i="2"/>
  <c r="I2084" i="2" s="1"/>
  <c r="H2085" i="2"/>
  <c r="I2085" i="2" s="1"/>
  <c r="H2086" i="2"/>
  <c r="I2086" i="2" s="1"/>
  <c r="H2087" i="2"/>
  <c r="I2087" i="2" s="1"/>
  <c r="H2088" i="2"/>
  <c r="I2088" i="2" s="1"/>
  <c r="H2089" i="2"/>
  <c r="I2089" i="2" s="1"/>
  <c r="H2090" i="2"/>
  <c r="I2090" i="2" s="1"/>
  <c r="H2091" i="2"/>
  <c r="I2091" i="2" s="1"/>
  <c r="H2092" i="2"/>
  <c r="I2092" i="2" s="1"/>
  <c r="H2093" i="2"/>
  <c r="I2093" i="2" s="1"/>
  <c r="H2094" i="2"/>
  <c r="I2094" i="2" s="1"/>
  <c r="H2095" i="2"/>
  <c r="I2095" i="2" s="1"/>
  <c r="H2096" i="2"/>
  <c r="I2096" i="2" s="1"/>
  <c r="H2097" i="2"/>
  <c r="I2097" i="2" s="1"/>
  <c r="H2098" i="2"/>
  <c r="I2098" i="2" s="1"/>
  <c r="H2099" i="2"/>
  <c r="I2099" i="2" s="1"/>
  <c r="H2100" i="2"/>
  <c r="I2100" i="2" s="1"/>
  <c r="H2101" i="2"/>
  <c r="I2101" i="2" s="1"/>
  <c r="H2102" i="2"/>
  <c r="I2102" i="2" s="1"/>
  <c r="H2103" i="2"/>
  <c r="I2103" i="2" s="1"/>
  <c r="H2104" i="2"/>
  <c r="I2104" i="2" s="1"/>
  <c r="H2105" i="2"/>
  <c r="I2105" i="2" s="1"/>
  <c r="H2106" i="2"/>
  <c r="I2106" i="2" s="1"/>
  <c r="H2107" i="2"/>
  <c r="I2107" i="2" s="1"/>
  <c r="H2108" i="2"/>
  <c r="I2108" i="2" s="1"/>
  <c r="H2109" i="2"/>
  <c r="I2109" i="2" s="1"/>
  <c r="H2110" i="2"/>
  <c r="I2110" i="2" s="1"/>
  <c r="H2111" i="2"/>
  <c r="I2111" i="2" s="1"/>
  <c r="H2112" i="2"/>
  <c r="I2112" i="2" s="1"/>
  <c r="H2113" i="2"/>
  <c r="I2113" i="2" s="1"/>
  <c r="H2114" i="2"/>
  <c r="I2114" i="2" s="1"/>
  <c r="H2115" i="2"/>
  <c r="I2115" i="2" s="1"/>
  <c r="H2116" i="2"/>
  <c r="I2116" i="2" s="1"/>
  <c r="H2117" i="2"/>
  <c r="I2117" i="2" s="1"/>
  <c r="H2118" i="2"/>
  <c r="I2118" i="2" s="1"/>
  <c r="H2119" i="2"/>
  <c r="I2119" i="2" s="1"/>
  <c r="H2120" i="2"/>
  <c r="I2120" i="2" s="1"/>
  <c r="H2121" i="2"/>
  <c r="I2121" i="2" s="1"/>
  <c r="H2122" i="2"/>
  <c r="I2122" i="2" s="1"/>
  <c r="H2123" i="2"/>
  <c r="I2123" i="2" s="1"/>
  <c r="H2124" i="2"/>
  <c r="I2124" i="2" s="1"/>
  <c r="H2125" i="2"/>
  <c r="I2125" i="2" s="1"/>
  <c r="H2126" i="2"/>
  <c r="I2126" i="2" s="1"/>
  <c r="H2127" i="2"/>
  <c r="I2127" i="2" s="1"/>
  <c r="H2128" i="2"/>
  <c r="I2128" i="2" s="1"/>
  <c r="H2129" i="2"/>
  <c r="I2129" i="2" s="1"/>
  <c r="H2130" i="2"/>
  <c r="I2130" i="2" s="1"/>
  <c r="H2131" i="2"/>
  <c r="I2131" i="2" s="1"/>
  <c r="H2132" i="2"/>
  <c r="I2132" i="2" s="1"/>
  <c r="H2133" i="2"/>
  <c r="I2133" i="2" s="1"/>
  <c r="H2134" i="2"/>
  <c r="I2134" i="2" s="1"/>
  <c r="H2135" i="2"/>
  <c r="I2135" i="2" s="1"/>
  <c r="H2136" i="2"/>
  <c r="I2136" i="2" s="1"/>
  <c r="H2137" i="2"/>
  <c r="I2137" i="2" s="1"/>
  <c r="H2138" i="2"/>
  <c r="I2138" i="2" s="1"/>
  <c r="H2139" i="2"/>
  <c r="I2139" i="2" s="1"/>
  <c r="H2140" i="2"/>
  <c r="I2140" i="2" s="1"/>
  <c r="H2141" i="2"/>
  <c r="I2141" i="2" s="1"/>
  <c r="H2142" i="2"/>
  <c r="I2142" i="2" s="1"/>
  <c r="H2143" i="2"/>
  <c r="I2143" i="2" s="1"/>
  <c r="H2144" i="2"/>
  <c r="I2144" i="2" s="1"/>
  <c r="H2145" i="2"/>
  <c r="I2145" i="2" s="1"/>
  <c r="H2146" i="2"/>
  <c r="I2146" i="2" s="1"/>
  <c r="H2147" i="2"/>
  <c r="I2147" i="2" s="1"/>
  <c r="H2148" i="2"/>
  <c r="I2148" i="2" s="1"/>
  <c r="H2149" i="2"/>
  <c r="I2149" i="2" s="1"/>
  <c r="H2150" i="2"/>
  <c r="I2150" i="2" s="1"/>
  <c r="H2151" i="2"/>
  <c r="I2151" i="2" s="1"/>
  <c r="H2152" i="2"/>
  <c r="I2152" i="2" s="1"/>
  <c r="H2153" i="2"/>
  <c r="I2153" i="2" s="1"/>
  <c r="H2154" i="2"/>
  <c r="I2154" i="2" s="1"/>
  <c r="H2155" i="2"/>
  <c r="I2155" i="2" s="1"/>
  <c r="H2156" i="2"/>
  <c r="I2156" i="2" s="1"/>
  <c r="H2157" i="2"/>
  <c r="I2157" i="2" s="1"/>
  <c r="H2158" i="2"/>
  <c r="I2158" i="2" s="1"/>
  <c r="H2159" i="2"/>
  <c r="I2159" i="2" s="1"/>
  <c r="H2160" i="2"/>
  <c r="I2160" i="2" s="1"/>
  <c r="H2161" i="2"/>
  <c r="I2161" i="2" s="1"/>
  <c r="H2162" i="2"/>
  <c r="I2162" i="2" s="1"/>
  <c r="H2163" i="2"/>
  <c r="I2163" i="2" s="1"/>
  <c r="D2" i="2"/>
  <c r="F2" i="2" s="1"/>
  <c r="G2" i="2" s="1"/>
  <c r="D3" i="2"/>
  <c r="F3" i="2" s="1"/>
  <c r="G3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8" i="2"/>
  <c r="F8" i="2" s="1"/>
  <c r="G8" i="2" s="1"/>
  <c r="D9" i="2"/>
  <c r="F9" i="2" s="1"/>
  <c r="G9" i="2" s="1"/>
  <c r="D10" i="2"/>
  <c r="F10" i="2" s="1"/>
  <c r="G10" i="2" s="1"/>
  <c r="D11" i="2"/>
  <c r="F11" i="2" s="1"/>
  <c r="G11" i="2" s="1"/>
  <c r="D12" i="2"/>
  <c r="F12" i="2" s="1"/>
  <c r="G12" i="2" s="1"/>
  <c r="D13" i="2"/>
  <c r="F13" i="2" s="1"/>
  <c r="G13" i="2" s="1"/>
  <c r="D14" i="2"/>
  <c r="F14" i="2" s="1"/>
  <c r="G14" i="2" s="1"/>
  <c r="D15" i="2"/>
  <c r="F15" i="2" s="1"/>
  <c r="G15" i="2" s="1"/>
  <c r="D16" i="2"/>
  <c r="F16" i="2" s="1"/>
  <c r="G16" i="2" s="1"/>
  <c r="D17" i="2"/>
  <c r="F17" i="2" s="1"/>
  <c r="G17" i="2" s="1"/>
  <c r="D18" i="2"/>
  <c r="F18" i="2" s="1"/>
  <c r="G18" i="2" s="1"/>
  <c r="D19" i="2"/>
  <c r="F19" i="2" s="1"/>
  <c r="G19" i="2" s="1"/>
  <c r="D20" i="2"/>
  <c r="F20" i="2" s="1"/>
  <c r="G20" i="2" s="1"/>
  <c r="D21" i="2"/>
  <c r="F21" i="2" s="1"/>
  <c r="G21" i="2" s="1"/>
  <c r="D22" i="2"/>
  <c r="F22" i="2" s="1"/>
  <c r="G22" i="2" s="1"/>
  <c r="D23" i="2"/>
  <c r="F23" i="2" s="1"/>
  <c r="G23" i="2" s="1"/>
  <c r="D24" i="2"/>
  <c r="F24" i="2" s="1"/>
  <c r="G24" i="2" s="1"/>
  <c r="D25" i="2"/>
  <c r="F25" i="2" s="1"/>
  <c r="G25" i="2" s="1"/>
  <c r="D26" i="2"/>
  <c r="F26" i="2" s="1"/>
  <c r="G26" i="2" s="1"/>
  <c r="D27" i="2"/>
  <c r="F27" i="2" s="1"/>
  <c r="G27" i="2" s="1"/>
  <c r="D28" i="2"/>
  <c r="F28" i="2" s="1"/>
  <c r="G28" i="2" s="1"/>
  <c r="D29" i="2"/>
  <c r="F29" i="2" s="1"/>
  <c r="G29" i="2" s="1"/>
  <c r="D30" i="2"/>
  <c r="F30" i="2" s="1"/>
  <c r="G30" i="2" s="1"/>
  <c r="D31" i="2"/>
  <c r="F31" i="2" s="1"/>
  <c r="G31" i="2" s="1"/>
  <c r="D32" i="2"/>
  <c r="F32" i="2" s="1"/>
  <c r="G32" i="2" s="1"/>
  <c r="D33" i="2"/>
  <c r="F33" i="2" s="1"/>
  <c r="G33" i="2" s="1"/>
  <c r="D34" i="2"/>
  <c r="F34" i="2" s="1"/>
  <c r="G34" i="2" s="1"/>
  <c r="D35" i="2"/>
  <c r="F35" i="2" s="1"/>
  <c r="G35" i="2" s="1"/>
  <c r="D36" i="2"/>
  <c r="F36" i="2" s="1"/>
  <c r="G36" i="2" s="1"/>
  <c r="D37" i="2"/>
  <c r="F37" i="2" s="1"/>
  <c r="G37" i="2" s="1"/>
  <c r="D38" i="2"/>
  <c r="F38" i="2" s="1"/>
  <c r="G38" i="2" s="1"/>
  <c r="D39" i="2"/>
  <c r="F39" i="2" s="1"/>
  <c r="G39" i="2" s="1"/>
  <c r="D40" i="2"/>
  <c r="F40" i="2" s="1"/>
  <c r="G40" i="2" s="1"/>
  <c r="D41" i="2"/>
  <c r="F41" i="2" s="1"/>
  <c r="G41" i="2" s="1"/>
  <c r="D42" i="2"/>
  <c r="F42" i="2" s="1"/>
  <c r="G42" i="2" s="1"/>
  <c r="D43" i="2"/>
  <c r="F43" i="2" s="1"/>
  <c r="G43" i="2" s="1"/>
  <c r="D44" i="2"/>
  <c r="F44" i="2" s="1"/>
  <c r="G44" i="2" s="1"/>
  <c r="D45" i="2"/>
  <c r="F45" i="2" s="1"/>
  <c r="G45" i="2" s="1"/>
  <c r="D46" i="2"/>
  <c r="F46" i="2" s="1"/>
  <c r="G46" i="2" s="1"/>
  <c r="D47" i="2"/>
  <c r="F47" i="2" s="1"/>
  <c r="G47" i="2" s="1"/>
  <c r="D48" i="2"/>
  <c r="F48" i="2" s="1"/>
  <c r="G48" i="2" s="1"/>
  <c r="D49" i="2"/>
  <c r="F49" i="2" s="1"/>
  <c r="G49" i="2" s="1"/>
  <c r="D50" i="2"/>
  <c r="F50" i="2" s="1"/>
  <c r="G50" i="2" s="1"/>
  <c r="D51" i="2"/>
  <c r="F51" i="2" s="1"/>
  <c r="G51" i="2" s="1"/>
  <c r="D52" i="2"/>
  <c r="F52" i="2" s="1"/>
  <c r="G52" i="2" s="1"/>
  <c r="D53" i="2"/>
  <c r="F53" i="2" s="1"/>
  <c r="G53" i="2" s="1"/>
  <c r="D54" i="2"/>
  <c r="F54" i="2" s="1"/>
  <c r="G54" i="2" s="1"/>
  <c r="D55" i="2"/>
  <c r="F55" i="2" s="1"/>
  <c r="G55" i="2" s="1"/>
  <c r="D56" i="2"/>
  <c r="F56" i="2" s="1"/>
  <c r="G56" i="2" s="1"/>
  <c r="D57" i="2"/>
  <c r="F57" i="2" s="1"/>
  <c r="G57" i="2" s="1"/>
  <c r="D58" i="2"/>
  <c r="F58" i="2" s="1"/>
  <c r="G58" i="2" s="1"/>
  <c r="D59" i="2"/>
  <c r="F59" i="2" s="1"/>
  <c r="G59" i="2" s="1"/>
  <c r="D60" i="2"/>
  <c r="F60" i="2" s="1"/>
  <c r="G60" i="2" s="1"/>
  <c r="D61" i="2"/>
  <c r="F61" i="2" s="1"/>
  <c r="G61" i="2" s="1"/>
  <c r="D62" i="2"/>
  <c r="F62" i="2" s="1"/>
  <c r="G62" i="2" s="1"/>
  <c r="D63" i="2"/>
  <c r="F63" i="2" s="1"/>
  <c r="G63" i="2" s="1"/>
  <c r="D64" i="2"/>
  <c r="F64" i="2" s="1"/>
  <c r="G64" i="2" s="1"/>
  <c r="D65" i="2"/>
  <c r="F65" i="2" s="1"/>
  <c r="G65" i="2" s="1"/>
  <c r="D66" i="2"/>
  <c r="F66" i="2" s="1"/>
  <c r="G66" i="2" s="1"/>
  <c r="D67" i="2"/>
  <c r="F67" i="2" s="1"/>
  <c r="G67" i="2" s="1"/>
  <c r="D68" i="2"/>
  <c r="F68" i="2" s="1"/>
  <c r="G68" i="2" s="1"/>
  <c r="D69" i="2"/>
  <c r="F69" i="2" s="1"/>
  <c r="G69" i="2" s="1"/>
  <c r="D70" i="2"/>
  <c r="F70" i="2" s="1"/>
  <c r="G70" i="2" s="1"/>
  <c r="D71" i="2"/>
  <c r="F71" i="2" s="1"/>
  <c r="G71" i="2" s="1"/>
  <c r="D72" i="2"/>
  <c r="F72" i="2" s="1"/>
  <c r="G72" i="2" s="1"/>
  <c r="D73" i="2"/>
  <c r="F73" i="2" s="1"/>
  <c r="G73" i="2" s="1"/>
  <c r="D74" i="2"/>
  <c r="F74" i="2" s="1"/>
  <c r="G74" i="2" s="1"/>
  <c r="D75" i="2"/>
  <c r="F75" i="2" s="1"/>
  <c r="G75" i="2" s="1"/>
  <c r="D76" i="2"/>
  <c r="F76" i="2" s="1"/>
  <c r="G76" i="2" s="1"/>
  <c r="D77" i="2"/>
  <c r="F77" i="2" s="1"/>
  <c r="G77" i="2" s="1"/>
  <c r="D78" i="2"/>
  <c r="F78" i="2" s="1"/>
  <c r="G78" i="2" s="1"/>
  <c r="D79" i="2"/>
  <c r="F79" i="2" s="1"/>
  <c r="G79" i="2" s="1"/>
  <c r="D80" i="2"/>
  <c r="F80" i="2" s="1"/>
  <c r="G80" i="2" s="1"/>
  <c r="D81" i="2"/>
  <c r="F81" i="2" s="1"/>
  <c r="G81" i="2" s="1"/>
  <c r="D82" i="2"/>
  <c r="F82" i="2" s="1"/>
  <c r="G82" i="2" s="1"/>
  <c r="D83" i="2"/>
  <c r="F83" i="2" s="1"/>
  <c r="G83" i="2" s="1"/>
  <c r="D84" i="2"/>
  <c r="F84" i="2" s="1"/>
  <c r="G84" i="2" s="1"/>
  <c r="D85" i="2"/>
  <c r="F85" i="2" s="1"/>
  <c r="G85" i="2" s="1"/>
  <c r="D86" i="2"/>
  <c r="F86" i="2" s="1"/>
  <c r="G86" i="2" s="1"/>
  <c r="D87" i="2"/>
  <c r="F87" i="2" s="1"/>
  <c r="G87" i="2" s="1"/>
  <c r="D88" i="2"/>
  <c r="F88" i="2" s="1"/>
  <c r="G88" i="2" s="1"/>
  <c r="D89" i="2"/>
  <c r="F89" i="2" s="1"/>
  <c r="G89" i="2" s="1"/>
  <c r="D90" i="2"/>
  <c r="F90" i="2" s="1"/>
  <c r="G90" i="2" s="1"/>
  <c r="D91" i="2"/>
  <c r="F91" i="2" s="1"/>
  <c r="G91" i="2" s="1"/>
  <c r="D92" i="2"/>
  <c r="F92" i="2" s="1"/>
  <c r="G92" i="2" s="1"/>
  <c r="D93" i="2"/>
  <c r="F93" i="2" s="1"/>
  <c r="G93" i="2" s="1"/>
  <c r="D94" i="2"/>
  <c r="F94" i="2" s="1"/>
  <c r="G94" i="2" s="1"/>
  <c r="D95" i="2"/>
  <c r="F95" i="2" s="1"/>
  <c r="G95" i="2" s="1"/>
  <c r="D96" i="2"/>
  <c r="F96" i="2" s="1"/>
  <c r="G96" i="2" s="1"/>
  <c r="D97" i="2"/>
  <c r="F97" i="2" s="1"/>
  <c r="G97" i="2" s="1"/>
  <c r="D98" i="2"/>
  <c r="F98" i="2" s="1"/>
  <c r="G98" i="2" s="1"/>
  <c r="D99" i="2"/>
  <c r="F99" i="2" s="1"/>
  <c r="G99" i="2" s="1"/>
  <c r="D100" i="2"/>
  <c r="F100" i="2" s="1"/>
  <c r="G100" i="2" s="1"/>
  <c r="D101" i="2"/>
  <c r="F101" i="2" s="1"/>
  <c r="G101" i="2" s="1"/>
  <c r="D102" i="2"/>
  <c r="F102" i="2" s="1"/>
  <c r="G102" i="2" s="1"/>
  <c r="D103" i="2"/>
  <c r="F103" i="2" s="1"/>
  <c r="G103" i="2" s="1"/>
  <c r="D104" i="2"/>
  <c r="F104" i="2" s="1"/>
  <c r="G104" i="2" s="1"/>
  <c r="D105" i="2"/>
  <c r="F105" i="2" s="1"/>
  <c r="G105" i="2" s="1"/>
  <c r="D106" i="2"/>
  <c r="F106" i="2" s="1"/>
  <c r="G106" i="2" s="1"/>
  <c r="D107" i="2"/>
  <c r="F107" i="2" s="1"/>
  <c r="G107" i="2" s="1"/>
  <c r="D108" i="2"/>
  <c r="F108" i="2" s="1"/>
  <c r="G108" i="2" s="1"/>
  <c r="D109" i="2"/>
  <c r="F109" i="2" s="1"/>
  <c r="G109" i="2" s="1"/>
  <c r="D110" i="2"/>
  <c r="F110" i="2" s="1"/>
  <c r="G110" i="2" s="1"/>
  <c r="D111" i="2"/>
  <c r="F111" i="2" s="1"/>
  <c r="G111" i="2" s="1"/>
  <c r="D112" i="2"/>
  <c r="F112" i="2" s="1"/>
  <c r="G112" i="2" s="1"/>
  <c r="D113" i="2"/>
  <c r="F113" i="2" s="1"/>
  <c r="G113" i="2" s="1"/>
  <c r="D114" i="2"/>
  <c r="F114" i="2" s="1"/>
  <c r="G114" i="2" s="1"/>
  <c r="D115" i="2"/>
  <c r="F115" i="2" s="1"/>
  <c r="G115" i="2" s="1"/>
  <c r="D116" i="2"/>
  <c r="F116" i="2" s="1"/>
  <c r="G116" i="2" s="1"/>
  <c r="D117" i="2"/>
  <c r="F117" i="2" s="1"/>
  <c r="G117" i="2" s="1"/>
  <c r="D118" i="2"/>
  <c r="F118" i="2" s="1"/>
  <c r="G118" i="2" s="1"/>
  <c r="D119" i="2"/>
  <c r="F119" i="2" s="1"/>
  <c r="G119" i="2" s="1"/>
  <c r="D120" i="2"/>
  <c r="F120" i="2" s="1"/>
  <c r="G120" i="2" s="1"/>
  <c r="D121" i="2"/>
  <c r="F121" i="2" s="1"/>
  <c r="G121" i="2" s="1"/>
  <c r="D122" i="2"/>
  <c r="F122" i="2" s="1"/>
  <c r="G122" i="2" s="1"/>
  <c r="D123" i="2"/>
  <c r="F123" i="2" s="1"/>
  <c r="G123" i="2" s="1"/>
  <c r="D124" i="2"/>
  <c r="F124" i="2" s="1"/>
  <c r="G124" i="2" s="1"/>
  <c r="D125" i="2"/>
  <c r="F125" i="2" s="1"/>
  <c r="G125" i="2" s="1"/>
  <c r="D126" i="2"/>
  <c r="F126" i="2" s="1"/>
  <c r="G126" i="2" s="1"/>
  <c r="D127" i="2"/>
  <c r="F127" i="2" s="1"/>
  <c r="G127" i="2" s="1"/>
  <c r="D128" i="2"/>
  <c r="F128" i="2" s="1"/>
  <c r="G128" i="2" s="1"/>
  <c r="D129" i="2"/>
  <c r="F129" i="2" s="1"/>
  <c r="G129" i="2" s="1"/>
  <c r="D130" i="2"/>
  <c r="F130" i="2" s="1"/>
  <c r="G130" i="2" s="1"/>
  <c r="D131" i="2"/>
  <c r="F131" i="2" s="1"/>
  <c r="G131" i="2" s="1"/>
  <c r="D132" i="2"/>
  <c r="F132" i="2" s="1"/>
  <c r="G132" i="2" s="1"/>
  <c r="D133" i="2"/>
  <c r="F133" i="2" s="1"/>
  <c r="G133" i="2" s="1"/>
  <c r="D134" i="2"/>
  <c r="F134" i="2" s="1"/>
  <c r="G134" i="2" s="1"/>
  <c r="D135" i="2"/>
  <c r="F135" i="2" s="1"/>
  <c r="G135" i="2" s="1"/>
  <c r="D136" i="2"/>
  <c r="F136" i="2" s="1"/>
  <c r="G136" i="2" s="1"/>
  <c r="D137" i="2"/>
  <c r="F137" i="2" s="1"/>
  <c r="G137" i="2" s="1"/>
  <c r="D138" i="2"/>
  <c r="F138" i="2" s="1"/>
  <c r="G138" i="2" s="1"/>
  <c r="D139" i="2"/>
  <c r="F139" i="2" s="1"/>
  <c r="G139" i="2" s="1"/>
  <c r="D140" i="2"/>
  <c r="F140" i="2" s="1"/>
  <c r="G140" i="2" s="1"/>
  <c r="D141" i="2"/>
  <c r="F141" i="2" s="1"/>
  <c r="G141" i="2" s="1"/>
  <c r="D142" i="2"/>
  <c r="F142" i="2" s="1"/>
  <c r="G142" i="2" s="1"/>
  <c r="D143" i="2"/>
  <c r="F143" i="2" s="1"/>
  <c r="G143" i="2" s="1"/>
  <c r="D144" i="2"/>
  <c r="F144" i="2" s="1"/>
  <c r="G144" i="2" s="1"/>
  <c r="D145" i="2"/>
  <c r="F145" i="2" s="1"/>
  <c r="G145" i="2" s="1"/>
  <c r="D146" i="2"/>
  <c r="F146" i="2" s="1"/>
  <c r="G146" i="2" s="1"/>
  <c r="D147" i="2"/>
  <c r="F147" i="2" s="1"/>
  <c r="G147" i="2" s="1"/>
  <c r="D148" i="2"/>
  <c r="F148" i="2" s="1"/>
  <c r="G148" i="2" s="1"/>
  <c r="D149" i="2"/>
  <c r="F149" i="2" s="1"/>
  <c r="G149" i="2" s="1"/>
  <c r="D150" i="2"/>
  <c r="F150" i="2" s="1"/>
  <c r="G150" i="2" s="1"/>
  <c r="D151" i="2"/>
  <c r="F151" i="2" s="1"/>
  <c r="G151" i="2" s="1"/>
  <c r="D152" i="2"/>
  <c r="F152" i="2" s="1"/>
  <c r="G152" i="2" s="1"/>
  <c r="D153" i="2"/>
  <c r="F153" i="2" s="1"/>
  <c r="G153" i="2" s="1"/>
  <c r="D154" i="2"/>
  <c r="F154" i="2" s="1"/>
  <c r="G154" i="2" s="1"/>
  <c r="D155" i="2"/>
  <c r="F155" i="2" s="1"/>
  <c r="G155" i="2" s="1"/>
  <c r="D156" i="2"/>
  <c r="F156" i="2" s="1"/>
  <c r="G156" i="2" s="1"/>
  <c r="D157" i="2"/>
  <c r="F157" i="2" s="1"/>
  <c r="G157" i="2" s="1"/>
  <c r="D158" i="2"/>
  <c r="F158" i="2" s="1"/>
  <c r="G158" i="2" s="1"/>
  <c r="D159" i="2"/>
  <c r="F159" i="2" s="1"/>
  <c r="G159" i="2" s="1"/>
  <c r="D160" i="2"/>
  <c r="F160" i="2" s="1"/>
  <c r="G160" i="2" s="1"/>
  <c r="D161" i="2"/>
  <c r="F161" i="2" s="1"/>
  <c r="G161" i="2" s="1"/>
  <c r="D162" i="2"/>
  <c r="F162" i="2" s="1"/>
  <c r="G162" i="2" s="1"/>
  <c r="D163" i="2"/>
  <c r="F163" i="2" s="1"/>
  <c r="G163" i="2" s="1"/>
  <c r="D164" i="2"/>
  <c r="F164" i="2" s="1"/>
  <c r="G164" i="2" s="1"/>
  <c r="D165" i="2"/>
  <c r="F165" i="2" s="1"/>
  <c r="G165" i="2" s="1"/>
  <c r="D166" i="2"/>
  <c r="F166" i="2" s="1"/>
  <c r="G166" i="2" s="1"/>
  <c r="D167" i="2"/>
  <c r="F167" i="2" s="1"/>
  <c r="G167" i="2" s="1"/>
  <c r="D168" i="2"/>
  <c r="F168" i="2" s="1"/>
  <c r="G168" i="2" s="1"/>
  <c r="D169" i="2"/>
  <c r="F169" i="2" s="1"/>
  <c r="G169" i="2" s="1"/>
  <c r="D170" i="2"/>
  <c r="F170" i="2" s="1"/>
  <c r="G170" i="2" s="1"/>
  <c r="D171" i="2"/>
  <c r="F171" i="2" s="1"/>
  <c r="G171" i="2" s="1"/>
  <c r="D172" i="2"/>
  <c r="F172" i="2" s="1"/>
  <c r="G172" i="2" s="1"/>
  <c r="D173" i="2"/>
  <c r="F173" i="2" s="1"/>
  <c r="G173" i="2" s="1"/>
  <c r="D174" i="2"/>
  <c r="F174" i="2" s="1"/>
  <c r="G174" i="2" s="1"/>
  <c r="D175" i="2"/>
  <c r="F175" i="2" s="1"/>
  <c r="G175" i="2" s="1"/>
  <c r="D176" i="2"/>
  <c r="F176" i="2" s="1"/>
  <c r="G176" i="2" s="1"/>
  <c r="D177" i="2"/>
  <c r="F177" i="2" s="1"/>
  <c r="G177" i="2" s="1"/>
  <c r="D178" i="2"/>
  <c r="F178" i="2" s="1"/>
  <c r="G178" i="2" s="1"/>
  <c r="D179" i="2"/>
  <c r="F179" i="2" s="1"/>
  <c r="G179" i="2" s="1"/>
  <c r="D180" i="2"/>
  <c r="F180" i="2" s="1"/>
  <c r="G180" i="2" s="1"/>
  <c r="D181" i="2"/>
  <c r="F181" i="2" s="1"/>
  <c r="G181" i="2" s="1"/>
  <c r="D182" i="2"/>
  <c r="F182" i="2" s="1"/>
  <c r="G182" i="2" s="1"/>
  <c r="D183" i="2"/>
  <c r="F183" i="2" s="1"/>
  <c r="G183" i="2" s="1"/>
  <c r="D184" i="2"/>
  <c r="F184" i="2" s="1"/>
  <c r="G184" i="2" s="1"/>
  <c r="D185" i="2"/>
  <c r="F185" i="2" s="1"/>
  <c r="G185" i="2" s="1"/>
  <c r="D186" i="2"/>
  <c r="F186" i="2" s="1"/>
  <c r="G186" i="2" s="1"/>
  <c r="D187" i="2"/>
  <c r="F187" i="2" s="1"/>
  <c r="G187" i="2" s="1"/>
  <c r="D188" i="2"/>
  <c r="F188" i="2" s="1"/>
  <c r="G188" i="2" s="1"/>
  <c r="D189" i="2"/>
  <c r="F189" i="2" s="1"/>
  <c r="G189" i="2" s="1"/>
  <c r="D190" i="2"/>
  <c r="F190" i="2" s="1"/>
  <c r="G190" i="2" s="1"/>
  <c r="D191" i="2"/>
  <c r="F191" i="2" s="1"/>
  <c r="G191" i="2" s="1"/>
  <c r="D192" i="2"/>
  <c r="F192" i="2" s="1"/>
  <c r="G192" i="2" s="1"/>
  <c r="D193" i="2"/>
  <c r="F193" i="2" s="1"/>
  <c r="G193" i="2" s="1"/>
  <c r="D194" i="2"/>
  <c r="F194" i="2" s="1"/>
  <c r="G194" i="2" s="1"/>
  <c r="D195" i="2"/>
  <c r="F195" i="2" s="1"/>
  <c r="G195" i="2" s="1"/>
  <c r="D196" i="2"/>
  <c r="F196" i="2" s="1"/>
  <c r="G196" i="2" s="1"/>
  <c r="D197" i="2"/>
  <c r="F197" i="2" s="1"/>
  <c r="G197" i="2" s="1"/>
  <c r="D198" i="2"/>
  <c r="F198" i="2" s="1"/>
  <c r="G198" i="2" s="1"/>
  <c r="D199" i="2"/>
  <c r="F199" i="2" s="1"/>
  <c r="G199" i="2" s="1"/>
  <c r="D200" i="2"/>
  <c r="F200" i="2" s="1"/>
  <c r="G200" i="2" s="1"/>
  <c r="D201" i="2"/>
  <c r="F201" i="2" s="1"/>
  <c r="G201" i="2" s="1"/>
  <c r="D202" i="2"/>
  <c r="F202" i="2" s="1"/>
  <c r="G202" i="2" s="1"/>
  <c r="D203" i="2"/>
  <c r="F203" i="2" s="1"/>
  <c r="G203" i="2" s="1"/>
  <c r="D204" i="2"/>
  <c r="F204" i="2" s="1"/>
  <c r="G204" i="2" s="1"/>
  <c r="D205" i="2"/>
  <c r="F205" i="2" s="1"/>
  <c r="G205" i="2" s="1"/>
  <c r="D206" i="2"/>
  <c r="F206" i="2" s="1"/>
  <c r="G206" i="2" s="1"/>
  <c r="D207" i="2"/>
  <c r="F207" i="2" s="1"/>
  <c r="G207" i="2" s="1"/>
  <c r="D208" i="2"/>
  <c r="F208" i="2" s="1"/>
  <c r="G208" i="2" s="1"/>
  <c r="D209" i="2"/>
  <c r="F209" i="2" s="1"/>
  <c r="G209" i="2" s="1"/>
  <c r="D210" i="2"/>
  <c r="F210" i="2" s="1"/>
  <c r="G210" i="2" s="1"/>
  <c r="D211" i="2"/>
  <c r="F211" i="2" s="1"/>
  <c r="G211" i="2" s="1"/>
  <c r="D212" i="2"/>
  <c r="F212" i="2" s="1"/>
  <c r="G212" i="2" s="1"/>
  <c r="D213" i="2"/>
  <c r="F213" i="2" s="1"/>
  <c r="G213" i="2" s="1"/>
  <c r="D214" i="2"/>
  <c r="F214" i="2" s="1"/>
  <c r="G214" i="2" s="1"/>
  <c r="D215" i="2"/>
  <c r="F215" i="2" s="1"/>
  <c r="G215" i="2" s="1"/>
  <c r="D216" i="2"/>
  <c r="F216" i="2" s="1"/>
  <c r="G216" i="2" s="1"/>
  <c r="D217" i="2"/>
  <c r="F217" i="2" s="1"/>
  <c r="G217" i="2" s="1"/>
  <c r="D218" i="2"/>
  <c r="F218" i="2" s="1"/>
  <c r="G218" i="2" s="1"/>
  <c r="D219" i="2"/>
  <c r="F219" i="2" s="1"/>
  <c r="G219" i="2" s="1"/>
  <c r="D220" i="2"/>
  <c r="F220" i="2" s="1"/>
  <c r="G220" i="2" s="1"/>
  <c r="D221" i="2"/>
  <c r="F221" i="2" s="1"/>
  <c r="G221" i="2" s="1"/>
  <c r="D222" i="2"/>
  <c r="F222" i="2" s="1"/>
  <c r="G222" i="2" s="1"/>
  <c r="D223" i="2"/>
  <c r="F223" i="2" s="1"/>
  <c r="G223" i="2" s="1"/>
  <c r="D224" i="2"/>
  <c r="F224" i="2" s="1"/>
  <c r="G224" i="2" s="1"/>
  <c r="D225" i="2"/>
  <c r="F225" i="2" s="1"/>
  <c r="G225" i="2" s="1"/>
  <c r="D226" i="2"/>
  <c r="F226" i="2" s="1"/>
  <c r="G226" i="2" s="1"/>
  <c r="D227" i="2"/>
  <c r="F227" i="2" s="1"/>
  <c r="G227" i="2" s="1"/>
  <c r="D228" i="2"/>
  <c r="F228" i="2" s="1"/>
  <c r="G228" i="2" s="1"/>
  <c r="D229" i="2"/>
  <c r="F229" i="2" s="1"/>
  <c r="G229" i="2" s="1"/>
  <c r="D230" i="2"/>
  <c r="F230" i="2" s="1"/>
  <c r="G230" i="2" s="1"/>
  <c r="D231" i="2"/>
  <c r="F231" i="2" s="1"/>
  <c r="G231" i="2" s="1"/>
  <c r="D232" i="2"/>
  <c r="F232" i="2" s="1"/>
  <c r="G232" i="2" s="1"/>
  <c r="D233" i="2"/>
  <c r="F233" i="2" s="1"/>
  <c r="G233" i="2" s="1"/>
  <c r="D234" i="2"/>
  <c r="F234" i="2" s="1"/>
  <c r="G234" i="2" s="1"/>
  <c r="D235" i="2"/>
  <c r="F235" i="2" s="1"/>
  <c r="G235" i="2" s="1"/>
  <c r="D236" i="2"/>
  <c r="F236" i="2" s="1"/>
  <c r="G236" i="2" s="1"/>
  <c r="D237" i="2"/>
  <c r="F237" i="2" s="1"/>
  <c r="G237" i="2" s="1"/>
  <c r="D238" i="2"/>
  <c r="F238" i="2" s="1"/>
  <c r="G238" i="2" s="1"/>
  <c r="D239" i="2"/>
  <c r="F239" i="2" s="1"/>
  <c r="G239" i="2" s="1"/>
  <c r="D240" i="2"/>
  <c r="F240" i="2" s="1"/>
  <c r="G240" i="2" s="1"/>
  <c r="D241" i="2"/>
  <c r="F241" i="2" s="1"/>
  <c r="G241" i="2" s="1"/>
  <c r="D242" i="2"/>
  <c r="F242" i="2" s="1"/>
  <c r="G242" i="2" s="1"/>
  <c r="D243" i="2"/>
  <c r="F243" i="2" s="1"/>
  <c r="G243" i="2" s="1"/>
  <c r="D244" i="2"/>
  <c r="F244" i="2" s="1"/>
  <c r="G244" i="2" s="1"/>
  <c r="D245" i="2"/>
  <c r="F245" i="2" s="1"/>
  <c r="G245" i="2" s="1"/>
  <c r="D246" i="2"/>
  <c r="F246" i="2" s="1"/>
  <c r="G246" i="2" s="1"/>
  <c r="D247" i="2"/>
  <c r="F247" i="2" s="1"/>
  <c r="G247" i="2" s="1"/>
  <c r="D248" i="2"/>
  <c r="F248" i="2" s="1"/>
  <c r="G248" i="2" s="1"/>
  <c r="D249" i="2"/>
  <c r="F249" i="2" s="1"/>
  <c r="G249" i="2" s="1"/>
  <c r="D250" i="2"/>
  <c r="F250" i="2" s="1"/>
  <c r="G250" i="2" s="1"/>
  <c r="D251" i="2"/>
  <c r="F251" i="2" s="1"/>
  <c r="G251" i="2" s="1"/>
  <c r="D252" i="2"/>
  <c r="F252" i="2" s="1"/>
  <c r="G252" i="2" s="1"/>
  <c r="D253" i="2"/>
  <c r="F253" i="2" s="1"/>
  <c r="G253" i="2" s="1"/>
  <c r="D254" i="2"/>
  <c r="F254" i="2" s="1"/>
  <c r="G254" i="2" s="1"/>
  <c r="D255" i="2"/>
  <c r="F255" i="2" s="1"/>
  <c r="G255" i="2" s="1"/>
  <c r="D256" i="2"/>
  <c r="F256" i="2" s="1"/>
  <c r="G256" i="2" s="1"/>
  <c r="D257" i="2"/>
  <c r="F257" i="2" s="1"/>
  <c r="G257" i="2" s="1"/>
  <c r="D258" i="2"/>
  <c r="F258" i="2" s="1"/>
  <c r="G258" i="2" s="1"/>
  <c r="D259" i="2"/>
  <c r="F259" i="2" s="1"/>
  <c r="G259" i="2" s="1"/>
  <c r="D260" i="2"/>
  <c r="F260" i="2" s="1"/>
  <c r="G260" i="2" s="1"/>
  <c r="D261" i="2"/>
  <c r="F261" i="2" s="1"/>
  <c r="G261" i="2" s="1"/>
  <c r="D262" i="2"/>
  <c r="F262" i="2" s="1"/>
  <c r="G262" i="2" s="1"/>
  <c r="D263" i="2"/>
  <c r="F263" i="2" s="1"/>
  <c r="G263" i="2" s="1"/>
  <c r="D264" i="2"/>
  <c r="F264" i="2" s="1"/>
  <c r="G264" i="2" s="1"/>
  <c r="D265" i="2"/>
  <c r="F265" i="2" s="1"/>
  <c r="G265" i="2" s="1"/>
  <c r="D266" i="2"/>
  <c r="F266" i="2" s="1"/>
  <c r="G266" i="2" s="1"/>
  <c r="D267" i="2"/>
  <c r="F267" i="2" s="1"/>
  <c r="G267" i="2" s="1"/>
  <c r="D268" i="2"/>
  <c r="F268" i="2" s="1"/>
  <c r="G268" i="2" s="1"/>
  <c r="D269" i="2"/>
  <c r="F269" i="2" s="1"/>
  <c r="G269" i="2" s="1"/>
  <c r="D270" i="2"/>
  <c r="F270" i="2" s="1"/>
  <c r="G270" i="2" s="1"/>
  <c r="D271" i="2"/>
  <c r="F271" i="2" s="1"/>
  <c r="G271" i="2" s="1"/>
  <c r="D272" i="2"/>
  <c r="F272" i="2" s="1"/>
  <c r="G272" i="2" s="1"/>
  <c r="D273" i="2"/>
  <c r="F273" i="2" s="1"/>
  <c r="G273" i="2" s="1"/>
  <c r="D274" i="2"/>
  <c r="F274" i="2" s="1"/>
  <c r="G274" i="2" s="1"/>
  <c r="D275" i="2"/>
  <c r="F275" i="2" s="1"/>
  <c r="G275" i="2" s="1"/>
  <c r="D276" i="2"/>
  <c r="F276" i="2" s="1"/>
  <c r="G276" i="2" s="1"/>
  <c r="D277" i="2"/>
  <c r="F277" i="2" s="1"/>
  <c r="G277" i="2" s="1"/>
  <c r="D278" i="2"/>
  <c r="F278" i="2" s="1"/>
  <c r="G278" i="2" s="1"/>
  <c r="D279" i="2"/>
  <c r="F279" i="2" s="1"/>
  <c r="G279" i="2" s="1"/>
  <c r="D280" i="2"/>
  <c r="F280" i="2" s="1"/>
  <c r="G280" i="2" s="1"/>
  <c r="D281" i="2"/>
  <c r="F281" i="2" s="1"/>
  <c r="G281" i="2" s="1"/>
  <c r="D282" i="2"/>
  <c r="F282" i="2" s="1"/>
  <c r="G282" i="2" s="1"/>
  <c r="D283" i="2"/>
  <c r="F283" i="2" s="1"/>
  <c r="G283" i="2" s="1"/>
  <c r="D284" i="2"/>
  <c r="F284" i="2" s="1"/>
  <c r="G284" i="2" s="1"/>
  <c r="D285" i="2"/>
  <c r="F285" i="2" s="1"/>
  <c r="G285" i="2" s="1"/>
  <c r="D286" i="2"/>
  <c r="F286" i="2" s="1"/>
  <c r="G286" i="2" s="1"/>
  <c r="D287" i="2"/>
  <c r="F287" i="2" s="1"/>
  <c r="G287" i="2" s="1"/>
  <c r="D288" i="2"/>
  <c r="F288" i="2" s="1"/>
  <c r="G288" i="2" s="1"/>
  <c r="D289" i="2"/>
  <c r="F289" i="2" s="1"/>
  <c r="G289" i="2" s="1"/>
  <c r="D290" i="2"/>
  <c r="F290" i="2" s="1"/>
  <c r="G290" i="2" s="1"/>
  <c r="D291" i="2"/>
  <c r="F291" i="2" s="1"/>
  <c r="G291" i="2" s="1"/>
  <c r="D292" i="2"/>
  <c r="F292" i="2" s="1"/>
  <c r="G292" i="2" s="1"/>
  <c r="D293" i="2"/>
  <c r="F293" i="2" s="1"/>
  <c r="G293" i="2" s="1"/>
  <c r="D294" i="2"/>
  <c r="F294" i="2" s="1"/>
  <c r="G294" i="2" s="1"/>
  <c r="D295" i="2"/>
  <c r="F295" i="2" s="1"/>
  <c r="G295" i="2" s="1"/>
  <c r="D296" i="2"/>
  <c r="F296" i="2" s="1"/>
  <c r="G296" i="2" s="1"/>
  <c r="D297" i="2"/>
  <c r="F297" i="2" s="1"/>
  <c r="G297" i="2" s="1"/>
  <c r="D298" i="2"/>
  <c r="F298" i="2" s="1"/>
  <c r="G298" i="2" s="1"/>
  <c r="D299" i="2"/>
  <c r="F299" i="2" s="1"/>
  <c r="G299" i="2" s="1"/>
  <c r="D300" i="2"/>
  <c r="F300" i="2" s="1"/>
  <c r="G300" i="2" s="1"/>
  <c r="D301" i="2"/>
  <c r="F301" i="2" s="1"/>
  <c r="G301" i="2" s="1"/>
  <c r="D302" i="2"/>
  <c r="F302" i="2" s="1"/>
  <c r="G302" i="2" s="1"/>
  <c r="D303" i="2"/>
  <c r="F303" i="2" s="1"/>
  <c r="G303" i="2" s="1"/>
  <c r="D304" i="2"/>
  <c r="F304" i="2" s="1"/>
  <c r="G304" i="2" s="1"/>
  <c r="D305" i="2"/>
  <c r="F305" i="2" s="1"/>
  <c r="G305" i="2" s="1"/>
  <c r="D306" i="2"/>
  <c r="F306" i="2" s="1"/>
  <c r="G306" i="2" s="1"/>
  <c r="D307" i="2"/>
  <c r="F307" i="2" s="1"/>
  <c r="G307" i="2" s="1"/>
  <c r="D308" i="2"/>
  <c r="F308" i="2" s="1"/>
  <c r="G308" i="2" s="1"/>
  <c r="D309" i="2"/>
  <c r="F309" i="2" s="1"/>
  <c r="G309" i="2" s="1"/>
  <c r="D310" i="2"/>
  <c r="F310" i="2" s="1"/>
  <c r="G310" i="2" s="1"/>
  <c r="D311" i="2"/>
  <c r="F311" i="2" s="1"/>
  <c r="G311" i="2" s="1"/>
  <c r="D312" i="2"/>
  <c r="F312" i="2" s="1"/>
  <c r="G312" i="2" s="1"/>
  <c r="D313" i="2"/>
  <c r="F313" i="2" s="1"/>
  <c r="G313" i="2" s="1"/>
  <c r="D314" i="2"/>
  <c r="F314" i="2" s="1"/>
  <c r="G314" i="2" s="1"/>
  <c r="D315" i="2"/>
  <c r="F315" i="2" s="1"/>
  <c r="G315" i="2" s="1"/>
  <c r="D316" i="2"/>
  <c r="F316" i="2" s="1"/>
  <c r="G316" i="2" s="1"/>
  <c r="D317" i="2"/>
  <c r="F317" i="2" s="1"/>
  <c r="G317" i="2" s="1"/>
  <c r="D318" i="2"/>
  <c r="F318" i="2" s="1"/>
  <c r="G318" i="2" s="1"/>
  <c r="D319" i="2"/>
  <c r="F319" i="2" s="1"/>
  <c r="G319" i="2" s="1"/>
  <c r="D320" i="2"/>
  <c r="F320" i="2" s="1"/>
  <c r="G320" i="2" s="1"/>
  <c r="D321" i="2"/>
  <c r="F321" i="2" s="1"/>
  <c r="G321" i="2" s="1"/>
  <c r="D322" i="2"/>
  <c r="F322" i="2" s="1"/>
  <c r="G322" i="2" s="1"/>
  <c r="D323" i="2"/>
  <c r="F323" i="2" s="1"/>
  <c r="G323" i="2" s="1"/>
  <c r="D324" i="2"/>
  <c r="F324" i="2" s="1"/>
  <c r="G324" i="2" s="1"/>
  <c r="D325" i="2"/>
  <c r="F325" i="2" s="1"/>
  <c r="G325" i="2" s="1"/>
  <c r="D326" i="2"/>
  <c r="F326" i="2" s="1"/>
  <c r="G326" i="2" s="1"/>
  <c r="D327" i="2"/>
  <c r="F327" i="2" s="1"/>
  <c r="G327" i="2" s="1"/>
  <c r="D328" i="2"/>
  <c r="F328" i="2" s="1"/>
  <c r="G328" i="2" s="1"/>
  <c r="D329" i="2"/>
  <c r="F329" i="2" s="1"/>
  <c r="G329" i="2" s="1"/>
  <c r="D330" i="2"/>
  <c r="F330" i="2" s="1"/>
  <c r="G330" i="2" s="1"/>
  <c r="D331" i="2"/>
  <c r="F331" i="2" s="1"/>
  <c r="G331" i="2" s="1"/>
  <c r="D332" i="2"/>
  <c r="F332" i="2" s="1"/>
  <c r="G332" i="2" s="1"/>
  <c r="D333" i="2"/>
  <c r="F333" i="2" s="1"/>
  <c r="G333" i="2" s="1"/>
  <c r="D334" i="2"/>
  <c r="F334" i="2" s="1"/>
  <c r="G334" i="2" s="1"/>
  <c r="D335" i="2"/>
  <c r="F335" i="2" s="1"/>
  <c r="G335" i="2" s="1"/>
  <c r="D336" i="2"/>
  <c r="F336" i="2" s="1"/>
  <c r="G336" i="2" s="1"/>
  <c r="D337" i="2"/>
  <c r="F337" i="2" s="1"/>
  <c r="G337" i="2" s="1"/>
  <c r="D338" i="2"/>
  <c r="F338" i="2" s="1"/>
  <c r="G338" i="2" s="1"/>
  <c r="D339" i="2"/>
  <c r="F339" i="2" s="1"/>
  <c r="G339" i="2" s="1"/>
  <c r="D340" i="2"/>
  <c r="F340" i="2" s="1"/>
  <c r="G340" i="2" s="1"/>
  <c r="D341" i="2"/>
  <c r="F341" i="2" s="1"/>
  <c r="G341" i="2" s="1"/>
  <c r="D342" i="2"/>
  <c r="F342" i="2" s="1"/>
  <c r="G342" i="2" s="1"/>
  <c r="D343" i="2"/>
  <c r="F343" i="2" s="1"/>
  <c r="G343" i="2" s="1"/>
  <c r="D344" i="2"/>
  <c r="F344" i="2" s="1"/>
  <c r="G344" i="2" s="1"/>
  <c r="D345" i="2"/>
  <c r="F345" i="2" s="1"/>
  <c r="G345" i="2" s="1"/>
  <c r="D346" i="2"/>
  <c r="F346" i="2" s="1"/>
  <c r="G346" i="2" s="1"/>
  <c r="D347" i="2"/>
  <c r="F347" i="2" s="1"/>
  <c r="G347" i="2" s="1"/>
  <c r="D348" i="2"/>
  <c r="F348" i="2" s="1"/>
  <c r="G348" i="2" s="1"/>
  <c r="D349" i="2"/>
  <c r="F349" i="2" s="1"/>
  <c r="G349" i="2" s="1"/>
  <c r="D350" i="2"/>
  <c r="F350" i="2" s="1"/>
  <c r="G350" i="2" s="1"/>
  <c r="D351" i="2"/>
  <c r="F351" i="2" s="1"/>
  <c r="G351" i="2" s="1"/>
  <c r="D352" i="2"/>
  <c r="F352" i="2" s="1"/>
  <c r="G352" i="2" s="1"/>
  <c r="D353" i="2"/>
  <c r="F353" i="2" s="1"/>
  <c r="G353" i="2" s="1"/>
  <c r="D354" i="2"/>
  <c r="F354" i="2" s="1"/>
  <c r="G354" i="2" s="1"/>
  <c r="D355" i="2"/>
  <c r="F355" i="2" s="1"/>
  <c r="G355" i="2" s="1"/>
  <c r="D356" i="2"/>
  <c r="F356" i="2" s="1"/>
  <c r="G356" i="2" s="1"/>
  <c r="D357" i="2"/>
  <c r="F357" i="2" s="1"/>
  <c r="G357" i="2" s="1"/>
  <c r="D358" i="2"/>
  <c r="F358" i="2" s="1"/>
  <c r="G358" i="2" s="1"/>
  <c r="D359" i="2"/>
  <c r="F359" i="2" s="1"/>
  <c r="G359" i="2" s="1"/>
  <c r="D360" i="2"/>
  <c r="F360" i="2" s="1"/>
  <c r="G360" i="2" s="1"/>
  <c r="D361" i="2"/>
  <c r="F361" i="2" s="1"/>
  <c r="G361" i="2" s="1"/>
  <c r="D362" i="2"/>
  <c r="F362" i="2" s="1"/>
  <c r="G362" i="2" s="1"/>
  <c r="D363" i="2"/>
  <c r="F363" i="2" s="1"/>
  <c r="G363" i="2" s="1"/>
  <c r="D364" i="2"/>
  <c r="F364" i="2" s="1"/>
  <c r="G364" i="2" s="1"/>
  <c r="D365" i="2"/>
  <c r="F365" i="2" s="1"/>
  <c r="G365" i="2" s="1"/>
  <c r="D366" i="2"/>
  <c r="F366" i="2" s="1"/>
  <c r="G366" i="2" s="1"/>
  <c r="D367" i="2"/>
  <c r="F367" i="2" s="1"/>
  <c r="G367" i="2" s="1"/>
  <c r="D368" i="2"/>
  <c r="F368" i="2" s="1"/>
  <c r="G368" i="2" s="1"/>
  <c r="D369" i="2"/>
  <c r="F369" i="2" s="1"/>
  <c r="G369" i="2" s="1"/>
  <c r="D370" i="2"/>
  <c r="F370" i="2" s="1"/>
  <c r="G370" i="2" s="1"/>
  <c r="D371" i="2"/>
  <c r="F371" i="2" s="1"/>
  <c r="G371" i="2" s="1"/>
  <c r="D372" i="2"/>
  <c r="F372" i="2" s="1"/>
  <c r="G372" i="2" s="1"/>
  <c r="D373" i="2"/>
  <c r="F373" i="2" s="1"/>
  <c r="G373" i="2" s="1"/>
  <c r="D374" i="2"/>
  <c r="F374" i="2" s="1"/>
  <c r="G374" i="2" s="1"/>
  <c r="D375" i="2"/>
  <c r="F375" i="2" s="1"/>
  <c r="G375" i="2" s="1"/>
  <c r="D376" i="2"/>
  <c r="F376" i="2" s="1"/>
  <c r="G376" i="2" s="1"/>
  <c r="D377" i="2"/>
  <c r="F377" i="2" s="1"/>
  <c r="G377" i="2" s="1"/>
  <c r="D378" i="2"/>
  <c r="F378" i="2" s="1"/>
  <c r="G378" i="2" s="1"/>
  <c r="D379" i="2"/>
  <c r="F379" i="2" s="1"/>
  <c r="G379" i="2" s="1"/>
  <c r="D380" i="2"/>
  <c r="F380" i="2" s="1"/>
  <c r="G380" i="2" s="1"/>
  <c r="D381" i="2"/>
  <c r="F381" i="2" s="1"/>
  <c r="G381" i="2" s="1"/>
  <c r="D382" i="2"/>
  <c r="F382" i="2" s="1"/>
  <c r="G382" i="2" s="1"/>
  <c r="D383" i="2"/>
  <c r="F383" i="2" s="1"/>
  <c r="G383" i="2" s="1"/>
  <c r="D384" i="2"/>
  <c r="F384" i="2" s="1"/>
  <c r="G384" i="2" s="1"/>
  <c r="D385" i="2"/>
  <c r="F385" i="2" s="1"/>
  <c r="G385" i="2" s="1"/>
  <c r="D386" i="2"/>
  <c r="F386" i="2" s="1"/>
  <c r="G386" i="2" s="1"/>
  <c r="D387" i="2"/>
  <c r="F387" i="2" s="1"/>
  <c r="G387" i="2" s="1"/>
  <c r="D388" i="2"/>
  <c r="F388" i="2" s="1"/>
  <c r="G388" i="2" s="1"/>
  <c r="D389" i="2"/>
  <c r="F389" i="2" s="1"/>
  <c r="G389" i="2" s="1"/>
  <c r="D390" i="2"/>
  <c r="F390" i="2" s="1"/>
  <c r="G390" i="2" s="1"/>
  <c r="D391" i="2"/>
  <c r="F391" i="2" s="1"/>
  <c r="G391" i="2" s="1"/>
  <c r="D392" i="2"/>
  <c r="F392" i="2" s="1"/>
  <c r="G392" i="2" s="1"/>
  <c r="D393" i="2"/>
  <c r="F393" i="2" s="1"/>
  <c r="G393" i="2" s="1"/>
  <c r="D394" i="2"/>
  <c r="F394" i="2" s="1"/>
  <c r="G394" i="2" s="1"/>
  <c r="D395" i="2"/>
  <c r="F395" i="2" s="1"/>
  <c r="G395" i="2" s="1"/>
  <c r="D396" i="2"/>
  <c r="F396" i="2" s="1"/>
  <c r="G396" i="2" s="1"/>
  <c r="D397" i="2"/>
  <c r="F397" i="2" s="1"/>
  <c r="G397" i="2" s="1"/>
  <c r="D398" i="2"/>
  <c r="F398" i="2" s="1"/>
  <c r="G398" i="2" s="1"/>
  <c r="D399" i="2"/>
  <c r="F399" i="2" s="1"/>
  <c r="G399" i="2" s="1"/>
  <c r="D400" i="2"/>
  <c r="F400" i="2" s="1"/>
  <c r="G400" i="2" s="1"/>
  <c r="D401" i="2"/>
  <c r="F401" i="2" s="1"/>
  <c r="G401" i="2" s="1"/>
  <c r="D402" i="2"/>
  <c r="F402" i="2" s="1"/>
  <c r="G402" i="2" s="1"/>
  <c r="D403" i="2"/>
  <c r="F403" i="2" s="1"/>
  <c r="G403" i="2" s="1"/>
  <c r="D404" i="2"/>
  <c r="F404" i="2" s="1"/>
  <c r="G404" i="2" s="1"/>
  <c r="D405" i="2"/>
  <c r="F405" i="2" s="1"/>
  <c r="G405" i="2" s="1"/>
  <c r="D406" i="2"/>
  <c r="F406" i="2" s="1"/>
  <c r="G406" i="2" s="1"/>
  <c r="D407" i="2"/>
  <c r="F407" i="2" s="1"/>
  <c r="G407" i="2" s="1"/>
  <c r="D408" i="2"/>
  <c r="F408" i="2" s="1"/>
  <c r="G408" i="2" s="1"/>
  <c r="D409" i="2"/>
  <c r="F409" i="2" s="1"/>
  <c r="G409" i="2" s="1"/>
  <c r="D410" i="2"/>
  <c r="F410" i="2" s="1"/>
  <c r="G410" i="2" s="1"/>
  <c r="D411" i="2"/>
  <c r="F411" i="2" s="1"/>
  <c r="G411" i="2" s="1"/>
  <c r="D412" i="2"/>
  <c r="F412" i="2" s="1"/>
  <c r="G412" i="2" s="1"/>
  <c r="D413" i="2"/>
  <c r="F413" i="2" s="1"/>
  <c r="G413" i="2" s="1"/>
  <c r="D414" i="2"/>
  <c r="F414" i="2" s="1"/>
  <c r="G414" i="2" s="1"/>
  <c r="D415" i="2"/>
  <c r="F415" i="2" s="1"/>
  <c r="G415" i="2" s="1"/>
  <c r="D416" i="2"/>
  <c r="F416" i="2" s="1"/>
  <c r="G416" i="2" s="1"/>
  <c r="D417" i="2"/>
  <c r="F417" i="2" s="1"/>
  <c r="G417" i="2" s="1"/>
  <c r="D418" i="2"/>
  <c r="F418" i="2" s="1"/>
  <c r="G418" i="2" s="1"/>
  <c r="D419" i="2"/>
  <c r="F419" i="2" s="1"/>
  <c r="G419" i="2" s="1"/>
  <c r="D420" i="2"/>
  <c r="F420" i="2" s="1"/>
  <c r="G420" i="2" s="1"/>
  <c r="D421" i="2"/>
  <c r="F421" i="2" s="1"/>
  <c r="G421" i="2" s="1"/>
  <c r="D422" i="2"/>
  <c r="F422" i="2" s="1"/>
  <c r="G422" i="2" s="1"/>
  <c r="D423" i="2"/>
  <c r="F423" i="2" s="1"/>
  <c r="G423" i="2" s="1"/>
  <c r="D424" i="2"/>
  <c r="F424" i="2" s="1"/>
  <c r="G424" i="2" s="1"/>
  <c r="D425" i="2"/>
  <c r="F425" i="2" s="1"/>
  <c r="G425" i="2" s="1"/>
  <c r="D426" i="2"/>
  <c r="F426" i="2" s="1"/>
  <c r="G426" i="2" s="1"/>
  <c r="D427" i="2"/>
  <c r="F427" i="2" s="1"/>
  <c r="G427" i="2" s="1"/>
  <c r="D428" i="2"/>
  <c r="F428" i="2" s="1"/>
  <c r="G428" i="2" s="1"/>
  <c r="D429" i="2"/>
  <c r="F429" i="2" s="1"/>
  <c r="G429" i="2" s="1"/>
  <c r="D430" i="2"/>
  <c r="F430" i="2" s="1"/>
  <c r="G430" i="2" s="1"/>
  <c r="D431" i="2"/>
  <c r="F431" i="2" s="1"/>
  <c r="G431" i="2" s="1"/>
  <c r="D432" i="2"/>
  <c r="F432" i="2" s="1"/>
  <c r="G432" i="2" s="1"/>
  <c r="D433" i="2"/>
  <c r="F433" i="2" s="1"/>
  <c r="G433" i="2" s="1"/>
  <c r="D434" i="2"/>
  <c r="F434" i="2" s="1"/>
  <c r="G434" i="2" s="1"/>
  <c r="D435" i="2"/>
  <c r="F435" i="2" s="1"/>
  <c r="G435" i="2" s="1"/>
  <c r="D436" i="2"/>
  <c r="F436" i="2" s="1"/>
  <c r="G436" i="2" s="1"/>
  <c r="D437" i="2"/>
  <c r="F437" i="2" s="1"/>
  <c r="G437" i="2" s="1"/>
  <c r="D438" i="2"/>
  <c r="F438" i="2" s="1"/>
  <c r="G438" i="2" s="1"/>
  <c r="D439" i="2"/>
  <c r="F439" i="2" s="1"/>
  <c r="G439" i="2" s="1"/>
  <c r="D440" i="2"/>
  <c r="F440" i="2" s="1"/>
  <c r="G440" i="2" s="1"/>
  <c r="D441" i="2"/>
  <c r="F441" i="2" s="1"/>
  <c r="G441" i="2" s="1"/>
  <c r="D442" i="2"/>
  <c r="F442" i="2" s="1"/>
  <c r="G442" i="2" s="1"/>
  <c r="D443" i="2"/>
  <c r="F443" i="2" s="1"/>
  <c r="G443" i="2" s="1"/>
  <c r="D444" i="2"/>
  <c r="F444" i="2" s="1"/>
  <c r="G444" i="2" s="1"/>
  <c r="D445" i="2"/>
  <c r="F445" i="2" s="1"/>
  <c r="G445" i="2" s="1"/>
  <c r="D446" i="2"/>
  <c r="F446" i="2" s="1"/>
  <c r="G446" i="2" s="1"/>
  <c r="D447" i="2"/>
  <c r="F447" i="2" s="1"/>
  <c r="G447" i="2" s="1"/>
  <c r="D448" i="2"/>
  <c r="F448" i="2" s="1"/>
  <c r="G448" i="2" s="1"/>
  <c r="D449" i="2"/>
  <c r="F449" i="2" s="1"/>
  <c r="G449" i="2" s="1"/>
  <c r="D450" i="2"/>
  <c r="F450" i="2" s="1"/>
  <c r="G450" i="2" s="1"/>
  <c r="D451" i="2"/>
  <c r="F451" i="2" s="1"/>
  <c r="G451" i="2" s="1"/>
  <c r="D452" i="2"/>
  <c r="F452" i="2" s="1"/>
  <c r="G452" i="2" s="1"/>
  <c r="D453" i="2"/>
  <c r="F453" i="2" s="1"/>
  <c r="G453" i="2" s="1"/>
  <c r="D454" i="2"/>
  <c r="F454" i="2" s="1"/>
  <c r="G454" i="2" s="1"/>
  <c r="D455" i="2"/>
  <c r="F455" i="2" s="1"/>
  <c r="G455" i="2" s="1"/>
  <c r="D456" i="2"/>
  <c r="F456" i="2" s="1"/>
  <c r="G456" i="2" s="1"/>
  <c r="D457" i="2"/>
  <c r="F457" i="2" s="1"/>
  <c r="G457" i="2" s="1"/>
  <c r="D458" i="2"/>
  <c r="F458" i="2" s="1"/>
  <c r="G458" i="2" s="1"/>
  <c r="D459" i="2"/>
  <c r="F459" i="2" s="1"/>
  <c r="G459" i="2" s="1"/>
  <c r="D460" i="2"/>
  <c r="F460" i="2" s="1"/>
  <c r="G460" i="2" s="1"/>
  <c r="D461" i="2"/>
  <c r="F461" i="2" s="1"/>
  <c r="G461" i="2" s="1"/>
  <c r="D462" i="2"/>
  <c r="F462" i="2" s="1"/>
  <c r="G462" i="2" s="1"/>
  <c r="D463" i="2"/>
  <c r="F463" i="2" s="1"/>
  <c r="G463" i="2" s="1"/>
  <c r="D464" i="2"/>
  <c r="F464" i="2" s="1"/>
  <c r="G464" i="2" s="1"/>
  <c r="D465" i="2"/>
  <c r="F465" i="2" s="1"/>
  <c r="G465" i="2" s="1"/>
  <c r="D466" i="2"/>
  <c r="F466" i="2" s="1"/>
  <c r="G466" i="2" s="1"/>
  <c r="D467" i="2"/>
  <c r="F467" i="2" s="1"/>
  <c r="G467" i="2" s="1"/>
  <c r="D468" i="2"/>
  <c r="F468" i="2" s="1"/>
  <c r="G468" i="2" s="1"/>
  <c r="D469" i="2"/>
  <c r="F469" i="2" s="1"/>
  <c r="G469" i="2" s="1"/>
  <c r="D470" i="2"/>
  <c r="F470" i="2" s="1"/>
  <c r="G470" i="2" s="1"/>
  <c r="D471" i="2"/>
  <c r="F471" i="2" s="1"/>
  <c r="G471" i="2" s="1"/>
  <c r="D472" i="2"/>
  <c r="F472" i="2" s="1"/>
  <c r="G472" i="2" s="1"/>
  <c r="D473" i="2"/>
  <c r="F473" i="2" s="1"/>
  <c r="G473" i="2" s="1"/>
  <c r="D474" i="2"/>
  <c r="F474" i="2" s="1"/>
  <c r="G474" i="2" s="1"/>
  <c r="D475" i="2"/>
  <c r="F475" i="2" s="1"/>
  <c r="G475" i="2" s="1"/>
  <c r="D476" i="2"/>
  <c r="F476" i="2" s="1"/>
  <c r="G476" i="2" s="1"/>
  <c r="D477" i="2"/>
  <c r="F477" i="2" s="1"/>
  <c r="G477" i="2" s="1"/>
  <c r="D478" i="2"/>
  <c r="F478" i="2" s="1"/>
  <c r="G478" i="2" s="1"/>
  <c r="D479" i="2"/>
  <c r="F479" i="2" s="1"/>
  <c r="G479" i="2" s="1"/>
  <c r="D480" i="2"/>
  <c r="F480" i="2" s="1"/>
  <c r="G480" i="2" s="1"/>
  <c r="D481" i="2"/>
  <c r="F481" i="2" s="1"/>
  <c r="G481" i="2" s="1"/>
  <c r="D482" i="2"/>
  <c r="F482" i="2" s="1"/>
  <c r="G482" i="2" s="1"/>
  <c r="D483" i="2"/>
  <c r="F483" i="2" s="1"/>
  <c r="G483" i="2" s="1"/>
  <c r="D484" i="2"/>
  <c r="F484" i="2" s="1"/>
  <c r="G484" i="2" s="1"/>
  <c r="D485" i="2"/>
  <c r="F485" i="2" s="1"/>
  <c r="G485" i="2" s="1"/>
  <c r="D486" i="2"/>
  <c r="F486" i="2" s="1"/>
  <c r="G486" i="2" s="1"/>
  <c r="D487" i="2"/>
  <c r="F487" i="2" s="1"/>
  <c r="G487" i="2" s="1"/>
  <c r="D488" i="2"/>
  <c r="F488" i="2" s="1"/>
  <c r="G488" i="2" s="1"/>
  <c r="D489" i="2"/>
  <c r="F489" i="2" s="1"/>
  <c r="G489" i="2" s="1"/>
  <c r="D490" i="2"/>
  <c r="F490" i="2" s="1"/>
  <c r="G490" i="2" s="1"/>
  <c r="D491" i="2"/>
  <c r="F491" i="2" s="1"/>
  <c r="G491" i="2" s="1"/>
  <c r="D492" i="2"/>
  <c r="F492" i="2" s="1"/>
  <c r="G492" i="2" s="1"/>
  <c r="D493" i="2"/>
  <c r="F493" i="2" s="1"/>
  <c r="G493" i="2" s="1"/>
  <c r="D494" i="2"/>
  <c r="F494" i="2" s="1"/>
  <c r="G494" i="2" s="1"/>
  <c r="D495" i="2"/>
  <c r="F495" i="2" s="1"/>
  <c r="G495" i="2" s="1"/>
  <c r="D496" i="2"/>
  <c r="F496" i="2" s="1"/>
  <c r="G496" i="2" s="1"/>
  <c r="D497" i="2"/>
  <c r="F497" i="2" s="1"/>
  <c r="G497" i="2" s="1"/>
  <c r="D498" i="2"/>
  <c r="F498" i="2" s="1"/>
  <c r="G498" i="2" s="1"/>
  <c r="D499" i="2"/>
  <c r="F499" i="2" s="1"/>
  <c r="G499" i="2" s="1"/>
  <c r="D500" i="2"/>
  <c r="F500" i="2" s="1"/>
  <c r="G500" i="2" s="1"/>
  <c r="D501" i="2"/>
  <c r="F501" i="2" s="1"/>
  <c r="G501" i="2" s="1"/>
  <c r="D502" i="2"/>
  <c r="F502" i="2" s="1"/>
  <c r="G502" i="2" s="1"/>
  <c r="D503" i="2"/>
  <c r="F503" i="2" s="1"/>
  <c r="G503" i="2" s="1"/>
  <c r="D504" i="2"/>
  <c r="F504" i="2" s="1"/>
  <c r="G504" i="2" s="1"/>
  <c r="D505" i="2"/>
  <c r="F505" i="2" s="1"/>
  <c r="G505" i="2" s="1"/>
  <c r="D506" i="2"/>
  <c r="F506" i="2" s="1"/>
  <c r="G506" i="2" s="1"/>
  <c r="D507" i="2"/>
  <c r="F507" i="2" s="1"/>
  <c r="G507" i="2" s="1"/>
  <c r="D508" i="2"/>
  <c r="F508" i="2" s="1"/>
  <c r="G508" i="2" s="1"/>
  <c r="D509" i="2"/>
  <c r="F509" i="2" s="1"/>
  <c r="G509" i="2" s="1"/>
  <c r="D510" i="2"/>
  <c r="F510" i="2" s="1"/>
  <c r="G510" i="2" s="1"/>
  <c r="D511" i="2"/>
  <c r="F511" i="2" s="1"/>
  <c r="G511" i="2" s="1"/>
  <c r="D512" i="2"/>
  <c r="F512" i="2" s="1"/>
  <c r="G512" i="2" s="1"/>
  <c r="D513" i="2"/>
  <c r="F513" i="2" s="1"/>
  <c r="G513" i="2" s="1"/>
  <c r="D514" i="2"/>
  <c r="F514" i="2" s="1"/>
  <c r="G514" i="2" s="1"/>
  <c r="D515" i="2"/>
  <c r="F515" i="2" s="1"/>
  <c r="G515" i="2" s="1"/>
  <c r="D516" i="2"/>
  <c r="F516" i="2" s="1"/>
  <c r="G516" i="2" s="1"/>
  <c r="D517" i="2"/>
  <c r="F517" i="2" s="1"/>
  <c r="G517" i="2" s="1"/>
  <c r="D518" i="2"/>
  <c r="F518" i="2" s="1"/>
  <c r="G518" i="2" s="1"/>
  <c r="D519" i="2"/>
  <c r="F519" i="2" s="1"/>
  <c r="G519" i="2" s="1"/>
  <c r="D520" i="2"/>
  <c r="F520" i="2" s="1"/>
  <c r="G520" i="2" s="1"/>
  <c r="D521" i="2"/>
  <c r="F521" i="2" s="1"/>
  <c r="G521" i="2" s="1"/>
  <c r="D522" i="2"/>
  <c r="F522" i="2" s="1"/>
  <c r="G522" i="2" s="1"/>
  <c r="D523" i="2"/>
  <c r="F523" i="2" s="1"/>
  <c r="G523" i="2" s="1"/>
  <c r="D524" i="2"/>
  <c r="F524" i="2" s="1"/>
  <c r="G524" i="2" s="1"/>
  <c r="D525" i="2"/>
  <c r="F525" i="2" s="1"/>
  <c r="G525" i="2" s="1"/>
  <c r="D526" i="2"/>
  <c r="F526" i="2" s="1"/>
  <c r="G526" i="2" s="1"/>
  <c r="D527" i="2"/>
  <c r="F527" i="2" s="1"/>
  <c r="G527" i="2" s="1"/>
  <c r="D528" i="2"/>
  <c r="F528" i="2" s="1"/>
  <c r="G528" i="2" s="1"/>
  <c r="D529" i="2"/>
  <c r="F529" i="2" s="1"/>
  <c r="G529" i="2" s="1"/>
  <c r="D530" i="2"/>
  <c r="F530" i="2" s="1"/>
  <c r="G530" i="2" s="1"/>
  <c r="D531" i="2"/>
  <c r="F531" i="2" s="1"/>
  <c r="G531" i="2" s="1"/>
  <c r="D532" i="2"/>
  <c r="F532" i="2" s="1"/>
  <c r="G532" i="2" s="1"/>
  <c r="D533" i="2"/>
  <c r="F533" i="2" s="1"/>
  <c r="G533" i="2" s="1"/>
  <c r="D534" i="2"/>
  <c r="F534" i="2" s="1"/>
  <c r="G534" i="2" s="1"/>
  <c r="D535" i="2"/>
  <c r="F535" i="2" s="1"/>
  <c r="G535" i="2" s="1"/>
  <c r="D536" i="2"/>
  <c r="F536" i="2" s="1"/>
  <c r="G536" i="2" s="1"/>
  <c r="D537" i="2"/>
  <c r="F537" i="2" s="1"/>
  <c r="G537" i="2" s="1"/>
  <c r="D538" i="2"/>
  <c r="F538" i="2" s="1"/>
  <c r="G538" i="2" s="1"/>
  <c r="D539" i="2"/>
  <c r="F539" i="2" s="1"/>
  <c r="G539" i="2" s="1"/>
  <c r="D540" i="2"/>
  <c r="F540" i="2" s="1"/>
  <c r="G540" i="2" s="1"/>
  <c r="D541" i="2"/>
  <c r="F541" i="2" s="1"/>
  <c r="G541" i="2" s="1"/>
  <c r="D542" i="2"/>
  <c r="F542" i="2" s="1"/>
  <c r="G542" i="2" s="1"/>
  <c r="D543" i="2"/>
  <c r="F543" i="2" s="1"/>
  <c r="G543" i="2" s="1"/>
  <c r="D544" i="2"/>
  <c r="F544" i="2" s="1"/>
  <c r="G544" i="2" s="1"/>
  <c r="D545" i="2"/>
  <c r="F545" i="2" s="1"/>
  <c r="G545" i="2" s="1"/>
  <c r="D546" i="2"/>
  <c r="F546" i="2" s="1"/>
  <c r="G546" i="2" s="1"/>
  <c r="D547" i="2"/>
  <c r="F547" i="2" s="1"/>
  <c r="G547" i="2" s="1"/>
  <c r="D548" i="2"/>
  <c r="F548" i="2" s="1"/>
  <c r="G548" i="2" s="1"/>
  <c r="D549" i="2"/>
  <c r="F549" i="2" s="1"/>
  <c r="G549" i="2" s="1"/>
  <c r="D550" i="2"/>
  <c r="F550" i="2" s="1"/>
  <c r="G550" i="2" s="1"/>
  <c r="D551" i="2"/>
  <c r="F551" i="2" s="1"/>
  <c r="G551" i="2" s="1"/>
  <c r="D552" i="2"/>
  <c r="F552" i="2" s="1"/>
  <c r="G552" i="2" s="1"/>
  <c r="D553" i="2"/>
  <c r="F553" i="2" s="1"/>
  <c r="G553" i="2" s="1"/>
  <c r="D554" i="2"/>
  <c r="F554" i="2" s="1"/>
  <c r="G554" i="2" s="1"/>
  <c r="D555" i="2"/>
  <c r="F555" i="2" s="1"/>
  <c r="G555" i="2" s="1"/>
  <c r="D556" i="2"/>
  <c r="F556" i="2" s="1"/>
  <c r="G556" i="2" s="1"/>
  <c r="D557" i="2"/>
  <c r="F557" i="2" s="1"/>
  <c r="G557" i="2" s="1"/>
  <c r="D558" i="2"/>
  <c r="F558" i="2" s="1"/>
  <c r="G558" i="2" s="1"/>
  <c r="D559" i="2"/>
  <c r="F559" i="2" s="1"/>
  <c r="G559" i="2" s="1"/>
  <c r="D560" i="2"/>
  <c r="F560" i="2" s="1"/>
  <c r="G560" i="2" s="1"/>
  <c r="D561" i="2"/>
  <c r="F561" i="2" s="1"/>
  <c r="G561" i="2" s="1"/>
  <c r="D562" i="2"/>
  <c r="F562" i="2" s="1"/>
  <c r="G562" i="2" s="1"/>
  <c r="D563" i="2"/>
  <c r="F563" i="2" s="1"/>
  <c r="G563" i="2" s="1"/>
  <c r="D564" i="2"/>
  <c r="F564" i="2" s="1"/>
  <c r="G564" i="2" s="1"/>
  <c r="D565" i="2"/>
  <c r="F565" i="2" s="1"/>
  <c r="G565" i="2" s="1"/>
  <c r="D566" i="2"/>
  <c r="F566" i="2" s="1"/>
  <c r="G566" i="2" s="1"/>
  <c r="D567" i="2"/>
  <c r="F567" i="2" s="1"/>
  <c r="G567" i="2" s="1"/>
  <c r="D568" i="2"/>
  <c r="F568" i="2" s="1"/>
  <c r="G568" i="2" s="1"/>
  <c r="D569" i="2"/>
  <c r="F569" i="2" s="1"/>
  <c r="G569" i="2" s="1"/>
  <c r="D570" i="2"/>
  <c r="F570" i="2" s="1"/>
  <c r="G570" i="2" s="1"/>
  <c r="D571" i="2"/>
  <c r="F571" i="2" s="1"/>
  <c r="G571" i="2" s="1"/>
  <c r="D572" i="2"/>
  <c r="F572" i="2" s="1"/>
  <c r="G572" i="2" s="1"/>
  <c r="D573" i="2"/>
  <c r="F573" i="2" s="1"/>
  <c r="G573" i="2" s="1"/>
  <c r="D574" i="2"/>
  <c r="F574" i="2" s="1"/>
  <c r="G574" i="2" s="1"/>
  <c r="D575" i="2"/>
  <c r="F575" i="2" s="1"/>
  <c r="G575" i="2" s="1"/>
  <c r="D576" i="2"/>
  <c r="F576" i="2" s="1"/>
  <c r="G576" i="2" s="1"/>
  <c r="D577" i="2"/>
  <c r="F577" i="2" s="1"/>
  <c r="G577" i="2" s="1"/>
  <c r="D578" i="2"/>
  <c r="F578" i="2" s="1"/>
  <c r="G578" i="2" s="1"/>
  <c r="D579" i="2"/>
  <c r="F579" i="2" s="1"/>
  <c r="G579" i="2" s="1"/>
  <c r="D580" i="2"/>
  <c r="F580" i="2" s="1"/>
  <c r="G580" i="2" s="1"/>
  <c r="D581" i="2"/>
  <c r="F581" i="2" s="1"/>
  <c r="G581" i="2" s="1"/>
  <c r="D582" i="2"/>
  <c r="F582" i="2" s="1"/>
  <c r="G582" i="2" s="1"/>
  <c r="D583" i="2"/>
  <c r="F583" i="2" s="1"/>
  <c r="G583" i="2" s="1"/>
  <c r="D584" i="2"/>
  <c r="F584" i="2" s="1"/>
  <c r="G584" i="2" s="1"/>
  <c r="D585" i="2"/>
  <c r="F585" i="2" s="1"/>
  <c r="G585" i="2" s="1"/>
  <c r="D586" i="2"/>
  <c r="F586" i="2" s="1"/>
  <c r="G586" i="2" s="1"/>
  <c r="D587" i="2"/>
  <c r="F587" i="2" s="1"/>
  <c r="G587" i="2" s="1"/>
  <c r="D588" i="2"/>
  <c r="F588" i="2" s="1"/>
  <c r="G588" i="2" s="1"/>
  <c r="D589" i="2"/>
  <c r="F589" i="2" s="1"/>
  <c r="G589" i="2" s="1"/>
  <c r="D590" i="2"/>
  <c r="F590" i="2" s="1"/>
  <c r="G590" i="2" s="1"/>
  <c r="D591" i="2"/>
  <c r="F591" i="2" s="1"/>
  <c r="G591" i="2" s="1"/>
  <c r="D592" i="2"/>
  <c r="F592" i="2" s="1"/>
  <c r="G592" i="2" s="1"/>
  <c r="D593" i="2"/>
  <c r="F593" i="2" s="1"/>
  <c r="G593" i="2" s="1"/>
  <c r="D594" i="2"/>
  <c r="F594" i="2" s="1"/>
  <c r="G594" i="2" s="1"/>
  <c r="D595" i="2"/>
  <c r="F595" i="2" s="1"/>
  <c r="G595" i="2" s="1"/>
  <c r="D596" i="2"/>
  <c r="F596" i="2" s="1"/>
  <c r="G596" i="2" s="1"/>
  <c r="D597" i="2"/>
  <c r="F597" i="2" s="1"/>
  <c r="G597" i="2" s="1"/>
  <c r="D598" i="2"/>
  <c r="F598" i="2" s="1"/>
  <c r="G598" i="2" s="1"/>
  <c r="D599" i="2"/>
  <c r="F599" i="2" s="1"/>
  <c r="G599" i="2" s="1"/>
  <c r="D600" i="2"/>
  <c r="F600" i="2" s="1"/>
  <c r="G600" i="2" s="1"/>
  <c r="D601" i="2"/>
  <c r="F601" i="2" s="1"/>
  <c r="G601" i="2" s="1"/>
  <c r="D602" i="2"/>
  <c r="F602" i="2" s="1"/>
  <c r="G602" i="2" s="1"/>
  <c r="D603" i="2"/>
  <c r="F603" i="2" s="1"/>
  <c r="G603" i="2" s="1"/>
  <c r="D604" i="2"/>
  <c r="F604" i="2" s="1"/>
  <c r="G604" i="2" s="1"/>
  <c r="D605" i="2"/>
  <c r="F605" i="2" s="1"/>
  <c r="G605" i="2" s="1"/>
  <c r="D606" i="2"/>
  <c r="F606" i="2" s="1"/>
  <c r="G606" i="2" s="1"/>
  <c r="D607" i="2"/>
  <c r="F607" i="2" s="1"/>
  <c r="G607" i="2" s="1"/>
  <c r="D608" i="2"/>
  <c r="F608" i="2" s="1"/>
  <c r="G608" i="2" s="1"/>
  <c r="D609" i="2"/>
  <c r="F609" i="2" s="1"/>
  <c r="G609" i="2" s="1"/>
  <c r="D610" i="2"/>
  <c r="F610" i="2" s="1"/>
  <c r="G610" i="2" s="1"/>
  <c r="D611" i="2"/>
  <c r="F611" i="2" s="1"/>
  <c r="G611" i="2" s="1"/>
  <c r="D612" i="2"/>
  <c r="F612" i="2" s="1"/>
  <c r="G612" i="2" s="1"/>
  <c r="D613" i="2"/>
  <c r="F613" i="2" s="1"/>
  <c r="G613" i="2" s="1"/>
  <c r="D614" i="2"/>
  <c r="F614" i="2" s="1"/>
  <c r="G614" i="2" s="1"/>
  <c r="D615" i="2"/>
  <c r="F615" i="2" s="1"/>
  <c r="G615" i="2" s="1"/>
  <c r="D616" i="2"/>
  <c r="F616" i="2" s="1"/>
  <c r="G616" i="2" s="1"/>
  <c r="D617" i="2"/>
  <c r="F617" i="2" s="1"/>
  <c r="G617" i="2" s="1"/>
  <c r="D618" i="2"/>
  <c r="F618" i="2" s="1"/>
  <c r="G618" i="2" s="1"/>
  <c r="D619" i="2"/>
  <c r="F619" i="2" s="1"/>
  <c r="G619" i="2" s="1"/>
  <c r="D620" i="2"/>
  <c r="F620" i="2" s="1"/>
  <c r="G620" i="2" s="1"/>
  <c r="D621" i="2"/>
  <c r="F621" i="2" s="1"/>
  <c r="G621" i="2" s="1"/>
  <c r="D622" i="2"/>
  <c r="F622" i="2" s="1"/>
  <c r="G622" i="2" s="1"/>
  <c r="D623" i="2"/>
  <c r="F623" i="2" s="1"/>
  <c r="G623" i="2" s="1"/>
  <c r="D624" i="2"/>
  <c r="F624" i="2" s="1"/>
  <c r="G624" i="2" s="1"/>
  <c r="D625" i="2"/>
  <c r="F625" i="2" s="1"/>
  <c r="G625" i="2" s="1"/>
  <c r="D626" i="2"/>
  <c r="F626" i="2" s="1"/>
  <c r="G626" i="2" s="1"/>
  <c r="D627" i="2"/>
  <c r="F627" i="2" s="1"/>
  <c r="G627" i="2" s="1"/>
  <c r="D628" i="2"/>
  <c r="F628" i="2" s="1"/>
  <c r="G628" i="2" s="1"/>
  <c r="D629" i="2"/>
  <c r="F629" i="2" s="1"/>
  <c r="G629" i="2" s="1"/>
  <c r="D630" i="2"/>
  <c r="F630" i="2" s="1"/>
  <c r="G630" i="2" s="1"/>
  <c r="D631" i="2"/>
  <c r="F631" i="2" s="1"/>
  <c r="G631" i="2" s="1"/>
  <c r="D632" i="2"/>
  <c r="F632" i="2" s="1"/>
  <c r="G632" i="2" s="1"/>
  <c r="D633" i="2"/>
  <c r="F633" i="2" s="1"/>
  <c r="G633" i="2" s="1"/>
  <c r="D634" i="2"/>
  <c r="F634" i="2" s="1"/>
  <c r="G634" i="2" s="1"/>
  <c r="D635" i="2"/>
  <c r="F635" i="2" s="1"/>
  <c r="G635" i="2" s="1"/>
  <c r="D636" i="2"/>
  <c r="F636" i="2" s="1"/>
  <c r="G636" i="2" s="1"/>
  <c r="D637" i="2"/>
  <c r="F637" i="2" s="1"/>
  <c r="G637" i="2" s="1"/>
  <c r="D638" i="2"/>
  <c r="F638" i="2" s="1"/>
  <c r="G638" i="2" s="1"/>
  <c r="D639" i="2"/>
  <c r="F639" i="2" s="1"/>
  <c r="G639" i="2" s="1"/>
  <c r="D640" i="2"/>
  <c r="F640" i="2" s="1"/>
  <c r="G640" i="2" s="1"/>
  <c r="D641" i="2"/>
  <c r="F641" i="2" s="1"/>
  <c r="G641" i="2" s="1"/>
  <c r="D642" i="2"/>
  <c r="F642" i="2" s="1"/>
  <c r="G642" i="2" s="1"/>
  <c r="D643" i="2"/>
  <c r="F643" i="2" s="1"/>
  <c r="G643" i="2" s="1"/>
  <c r="D644" i="2"/>
  <c r="F644" i="2" s="1"/>
  <c r="G644" i="2" s="1"/>
  <c r="D645" i="2"/>
  <c r="F645" i="2" s="1"/>
  <c r="G645" i="2" s="1"/>
  <c r="D646" i="2"/>
  <c r="F646" i="2" s="1"/>
  <c r="G646" i="2" s="1"/>
  <c r="D647" i="2"/>
  <c r="F647" i="2" s="1"/>
  <c r="G647" i="2" s="1"/>
  <c r="D648" i="2"/>
  <c r="F648" i="2" s="1"/>
  <c r="G648" i="2" s="1"/>
  <c r="D649" i="2"/>
  <c r="F649" i="2" s="1"/>
  <c r="G649" i="2" s="1"/>
  <c r="D650" i="2"/>
  <c r="F650" i="2" s="1"/>
  <c r="G650" i="2" s="1"/>
  <c r="D651" i="2"/>
  <c r="F651" i="2" s="1"/>
  <c r="G651" i="2" s="1"/>
  <c r="D652" i="2"/>
  <c r="F652" i="2" s="1"/>
  <c r="G652" i="2" s="1"/>
  <c r="D653" i="2"/>
  <c r="F653" i="2" s="1"/>
  <c r="G653" i="2" s="1"/>
  <c r="D654" i="2"/>
  <c r="F654" i="2" s="1"/>
  <c r="G654" i="2" s="1"/>
  <c r="D655" i="2"/>
  <c r="F655" i="2" s="1"/>
  <c r="G655" i="2" s="1"/>
  <c r="D656" i="2"/>
  <c r="F656" i="2" s="1"/>
  <c r="G656" i="2" s="1"/>
  <c r="D657" i="2"/>
  <c r="F657" i="2" s="1"/>
  <c r="G657" i="2" s="1"/>
  <c r="D658" i="2"/>
  <c r="F658" i="2" s="1"/>
  <c r="G658" i="2" s="1"/>
  <c r="D659" i="2"/>
  <c r="F659" i="2" s="1"/>
  <c r="G659" i="2" s="1"/>
  <c r="D660" i="2"/>
  <c r="F660" i="2" s="1"/>
  <c r="G660" i="2" s="1"/>
  <c r="D661" i="2"/>
  <c r="F661" i="2" s="1"/>
  <c r="G661" i="2" s="1"/>
  <c r="D662" i="2"/>
  <c r="F662" i="2" s="1"/>
  <c r="G662" i="2" s="1"/>
  <c r="D663" i="2"/>
  <c r="F663" i="2" s="1"/>
  <c r="G663" i="2" s="1"/>
  <c r="D664" i="2"/>
  <c r="F664" i="2" s="1"/>
  <c r="G664" i="2" s="1"/>
  <c r="D665" i="2"/>
  <c r="F665" i="2" s="1"/>
  <c r="G665" i="2" s="1"/>
  <c r="D666" i="2"/>
  <c r="F666" i="2" s="1"/>
  <c r="G666" i="2" s="1"/>
  <c r="D667" i="2"/>
  <c r="F667" i="2" s="1"/>
  <c r="G667" i="2" s="1"/>
  <c r="D668" i="2"/>
  <c r="F668" i="2" s="1"/>
  <c r="G668" i="2" s="1"/>
  <c r="D669" i="2"/>
  <c r="F669" i="2" s="1"/>
  <c r="G669" i="2" s="1"/>
  <c r="D670" i="2"/>
  <c r="F670" i="2" s="1"/>
  <c r="G670" i="2" s="1"/>
  <c r="D671" i="2"/>
  <c r="F671" i="2" s="1"/>
  <c r="G671" i="2" s="1"/>
  <c r="D672" i="2"/>
  <c r="F672" i="2" s="1"/>
  <c r="G672" i="2" s="1"/>
  <c r="D673" i="2"/>
  <c r="F673" i="2" s="1"/>
  <c r="G673" i="2" s="1"/>
  <c r="D674" i="2"/>
  <c r="F674" i="2" s="1"/>
  <c r="G674" i="2" s="1"/>
  <c r="D675" i="2"/>
  <c r="F675" i="2" s="1"/>
  <c r="G675" i="2" s="1"/>
  <c r="D676" i="2"/>
  <c r="F676" i="2" s="1"/>
  <c r="G676" i="2" s="1"/>
  <c r="D677" i="2"/>
  <c r="F677" i="2" s="1"/>
  <c r="G677" i="2" s="1"/>
  <c r="D678" i="2"/>
  <c r="F678" i="2" s="1"/>
  <c r="G678" i="2" s="1"/>
  <c r="D679" i="2"/>
  <c r="F679" i="2" s="1"/>
  <c r="G679" i="2" s="1"/>
  <c r="D680" i="2"/>
  <c r="F680" i="2" s="1"/>
  <c r="G680" i="2" s="1"/>
  <c r="D681" i="2"/>
  <c r="F681" i="2" s="1"/>
  <c r="G681" i="2" s="1"/>
  <c r="D682" i="2"/>
  <c r="F682" i="2" s="1"/>
  <c r="G682" i="2" s="1"/>
  <c r="D683" i="2"/>
  <c r="F683" i="2" s="1"/>
  <c r="G683" i="2" s="1"/>
  <c r="D684" i="2"/>
  <c r="F684" i="2" s="1"/>
  <c r="G684" i="2" s="1"/>
  <c r="D685" i="2"/>
  <c r="F685" i="2" s="1"/>
  <c r="G685" i="2" s="1"/>
  <c r="D686" i="2"/>
  <c r="F686" i="2" s="1"/>
  <c r="G686" i="2" s="1"/>
  <c r="D687" i="2"/>
  <c r="F687" i="2" s="1"/>
  <c r="G687" i="2" s="1"/>
  <c r="D688" i="2"/>
  <c r="F688" i="2" s="1"/>
  <c r="G688" i="2" s="1"/>
  <c r="D689" i="2"/>
  <c r="F689" i="2" s="1"/>
  <c r="G689" i="2" s="1"/>
  <c r="D690" i="2"/>
  <c r="F690" i="2" s="1"/>
  <c r="G690" i="2" s="1"/>
  <c r="D691" i="2"/>
  <c r="F691" i="2" s="1"/>
  <c r="G691" i="2" s="1"/>
  <c r="D692" i="2"/>
  <c r="F692" i="2" s="1"/>
  <c r="G692" i="2" s="1"/>
  <c r="D693" i="2"/>
  <c r="F693" i="2" s="1"/>
  <c r="G693" i="2" s="1"/>
  <c r="D694" i="2"/>
  <c r="F694" i="2" s="1"/>
  <c r="G694" i="2" s="1"/>
  <c r="D695" i="2"/>
  <c r="F695" i="2" s="1"/>
  <c r="G695" i="2" s="1"/>
  <c r="D696" i="2"/>
  <c r="F696" i="2" s="1"/>
  <c r="G696" i="2" s="1"/>
  <c r="D697" i="2"/>
  <c r="F697" i="2" s="1"/>
  <c r="G697" i="2" s="1"/>
  <c r="D698" i="2"/>
  <c r="F698" i="2" s="1"/>
  <c r="G698" i="2" s="1"/>
  <c r="D699" i="2"/>
  <c r="F699" i="2" s="1"/>
  <c r="G699" i="2" s="1"/>
  <c r="D700" i="2"/>
  <c r="F700" i="2" s="1"/>
  <c r="G700" i="2" s="1"/>
  <c r="D701" i="2"/>
  <c r="F701" i="2" s="1"/>
  <c r="G701" i="2" s="1"/>
  <c r="D702" i="2"/>
  <c r="F702" i="2" s="1"/>
  <c r="G702" i="2" s="1"/>
  <c r="D703" i="2"/>
  <c r="F703" i="2" s="1"/>
  <c r="G703" i="2" s="1"/>
  <c r="D704" i="2"/>
  <c r="F704" i="2" s="1"/>
  <c r="G704" i="2" s="1"/>
  <c r="D705" i="2"/>
  <c r="F705" i="2" s="1"/>
  <c r="G705" i="2" s="1"/>
  <c r="D706" i="2"/>
  <c r="F706" i="2" s="1"/>
  <c r="G706" i="2" s="1"/>
  <c r="D707" i="2"/>
  <c r="F707" i="2" s="1"/>
  <c r="G707" i="2" s="1"/>
  <c r="D708" i="2"/>
  <c r="F708" i="2" s="1"/>
  <c r="G708" i="2" s="1"/>
  <c r="D709" i="2"/>
  <c r="F709" i="2" s="1"/>
  <c r="G709" i="2" s="1"/>
  <c r="D710" i="2"/>
  <c r="F710" i="2" s="1"/>
  <c r="G710" i="2" s="1"/>
  <c r="D711" i="2"/>
  <c r="F711" i="2" s="1"/>
  <c r="G711" i="2" s="1"/>
  <c r="D712" i="2"/>
  <c r="F712" i="2" s="1"/>
  <c r="G712" i="2" s="1"/>
  <c r="D713" i="2"/>
  <c r="F713" i="2" s="1"/>
  <c r="G713" i="2" s="1"/>
  <c r="D714" i="2"/>
  <c r="F714" i="2" s="1"/>
  <c r="G714" i="2" s="1"/>
  <c r="D715" i="2"/>
  <c r="F715" i="2" s="1"/>
  <c r="G715" i="2" s="1"/>
  <c r="D716" i="2"/>
  <c r="F716" i="2" s="1"/>
  <c r="G716" i="2" s="1"/>
  <c r="D717" i="2"/>
  <c r="F717" i="2" s="1"/>
  <c r="G717" i="2" s="1"/>
  <c r="D718" i="2"/>
  <c r="F718" i="2" s="1"/>
  <c r="G718" i="2" s="1"/>
  <c r="D719" i="2"/>
  <c r="F719" i="2" s="1"/>
  <c r="G719" i="2" s="1"/>
  <c r="D720" i="2"/>
  <c r="F720" i="2" s="1"/>
  <c r="G720" i="2" s="1"/>
  <c r="D721" i="2"/>
  <c r="F721" i="2" s="1"/>
  <c r="G721" i="2" s="1"/>
  <c r="D722" i="2"/>
  <c r="F722" i="2" s="1"/>
  <c r="G722" i="2" s="1"/>
  <c r="D723" i="2"/>
  <c r="F723" i="2" s="1"/>
  <c r="G723" i="2" s="1"/>
  <c r="D724" i="2"/>
  <c r="F724" i="2" s="1"/>
  <c r="G724" i="2" s="1"/>
  <c r="D725" i="2"/>
  <c r="F725" i="2" s="1"/>
  <c r="G725" i="2" s="1"/>
  <c r="D726" i="2"/>
  <c r="F726" i="2" s="1"/>
  <c r="G726" i="2" s="1"/>
  <c r="D727" i="2"/>
  <c r="F727" i="2" s="1"/>
  <c r="G727" i="2" s="1"/>
  <c r="D728" i="2"/>
  <c r="F728" i="2" s="1"/>
  <c r="G728" i="2" s="1"/>
  <c r="D729" i="2"/>
  <c r="F729" i="2" s="1"/>
  <c r="G729" i="2" s="1"/>
  <c r="D730" i="2"/>
  <c r="F730" i="2" s="1"/>
  <c r="G730" i="2" s="1"/>
  <c r="D731" i="2"/>
  <c r="F731" i="2" s="1"/>
  <c r="G731" i="2" s="1"/>
  <c r="D732" i="2"/>
  <c r="F732" i="2" s="1"/>
  <c r="G732" i="2" s="1"/>
  <c r="D733" i="2"/>
  <c r="F733" i="2" s="1"/>
  <c r="G733" i="2" s="1"/>
  <c r="D734" i="2"/>
  <c r="F734" i="2" s="1"/>
  <c r="G734" i="2" s="1"/>
  <c r="D735" i="2"/>
  <c r="F735" i="2" s="1"/>
  <c r="G735" i="2" s="1"/>
  <c r="D736" i="2"/>
  <c r="F736" i="2" s="1"/>
  <c r="G736" i="2" s="1"/>
  <c r="D737" i="2"/>
  <c r="F737" i="2" s="1"/>
  <c r="G737" i="2" s="1"/>
  <c r="D738" i="2"/>
  <c r="F738" i="2" s="1"/>
  <c r="G738" i="2" s="1"/>
  <c r="D739" i="2"/>
  <c r="F739" i="2" s="1"/>
  <c r="G739" i="2" s="1"/>
  <c r="D740" i="2"/>
  <c r="F740" i="2" s="1"/>
  <c r="G740" i="2" s="1"/>
  <c r="D741" i="2"/>
  <c r="F741" i="2" s="1"/>
  <c r="G741" i="2" s="1"/>
  <c r="D742" i="2"/>
  <c r="F742" i="2" s="1"/>
  <c r="G742" i="2" s="1"/>
  <c r="D743" i="2"/>
  <c r="F743" i="2" s="1"/>
  <c r="G743" i="2" s="1"/>
  <c r="D744" i="2"/>
  <c r="F744" i="2" s="1"/>
  <c r="G744" i="2" s="1"/>
  <c r="D745" i="2"/>
  <c r="F745" i="2" s="1"/>
  <c r="G745" i="2" s="1"/>
  <c r="D746" i="2"/>
  <c r="F746" i="2" s="1"/>
  <c r="G746" i="2" s="1"/>
  <c r="D747" i="2"/>
  <c r="F747" i="2" s="1"/>
  <c r="G747" i="2" s="1"/>
  <c r="D748" i="2"/>
  <c r="F748" i="2" s="1"/>
  <c r="G748" i="2" s="1"/>
  <c r="D749" i="2"/>
  <c r="F749" i="2" s="1"/>
  <c r="G749" i="2" s="1"/>
  <c r="D750" i="2"/>
  <c r="F750" i="2" s="1"/>
  <c r="G750" i="2" s="1"/>
  <c r="D751" i="2"/>
  <c r="F751" i="2" s="1"/>
  <c r="G751" i="2" s="1"/>
  <c r="D752" i="2"/>
  <c r="F752" i="2" s="1"/>
  <c r="G752" i="2" s="1"/>
  <c r="D753" i="2"/>
  <c r="F753" i="2" s="1"/>
  <c r="G753" i="2" s="1"/>
  <c r="D754" i="2"/>
  <c r="F754" i="2" s="1"/>
  <c r="G754" i="2" s="1"/>
  <c r="D755" i="2"/>
  <c r="F755" i="2" s="1"/>
  <c r="G755" i="2" s="1"/>
  <c r="D756" i="2"/>
  <c r="F756" i="2" s="1"/>
  <c r="G756" i="2" s="1"/>
  <c r="D757" i="2"/>
  <c r="F757" i="2" s="1"/>
  <c r="G757" i="2" s="1"/>
  <c r="D758" i="2"/>
  <c r="F758" i="2" s="1"/>
  <c r="G758" i="2" s="1"/>
  <c r="D759" i="2"/>
  <c r="F759" i="2" s="1"/>
  <c r="G759" i="2" s="1"/>
  <c r="D760" i="2"/>
  <c r="F760" i="2" s="1"/>
  <c r="G760" i="2" s="1"/>
  <c r="D761" i="2"/>
  <c r="F761" i="2" s="1"/>
  <c r="G761" i="2" s="1"/>
  <c r="D762" i="2"/>
  <c r="F762" i="2" s="1"/>
  <c r="G762" i="2" s="1"/>
  <c r="D763" i="2"/>
  <c r="F763" i="2" s="1"/>
  <c r="G763" i="2" s="1"/>
  <c r="D764" i="2"/>
  <c r="F764" i="2" s="1"/>
  <c r="G764" i="2" s="1"/>
  <c r="D765" i="2"/>
  <c r="F765" i="2" s="1"/>
  <c r="G765" i="2" s="1"/>
  <c r="D766" i="2"/>
  <c r="F766" i="2" s="1"/>
  <c r="G766" i="2" s="1"/>
  <c r="D767" i="2"/>
  <c r="F767" i="2" s="1"/>
  <c r="G767" i="2" s="1"/>
  <c r="D768" i="2"/>
  <c r="F768" i="2" s="1"/>
  <c r="G768" i="2" s="1"/>
  <c r="D769" i="2"/>
  <c r="F769" i="2" s="1"/>
  <c r="G769" i="2" s="1"/>
  <c r="D770" i="2"/>
  <c r="F770" i="2" s="1"/>
  <c r="G770" i="2" s="1"/>
  <c r="D771" i="2"/>
  <c r="F771" i="2" s="1"/>
  <c r="G771" i="2" s="1"/>
  <c r="D772" i="2"/>
  <c r="F772" i="2" s="1"/>
  <c r="G772" i="2" s="1"/>
  <c r="D773" i="2"/>
  <c r="F773" i="2" s="1"/>
  <c r="G773" i="2" s="1"/>
  <c r="D774" i="2"/>
  <c r="F774" i="2" s="1"/>
  <c r="G774" i="2" s="1"/>
  <c r="D775" i="2"/>
  <c r="F775" i="2" s="1"/>
  <c r="G775" i="2" s="1"/>
  <c r="D776" i="2"/>
  <c r="F776" i="2" s="1"/>
  <c r="G776" i="2" s="1"/>
  <c r="D777" i="2"/>
  <c r="F777" i="2" s="1"/>
  <c r="G777" i="2" s="1"/>
  <c r="D778" i="2"/>
  <c r="F778" i="2" s="1"/>
  <c r="G778" i="2" s="1"/>
  <c r="D779" i="2"/>
  <c r="F779" i="2" s="1"/>
  <c r="G779" i="2" s="1"/>
  <c r="D780" i="2"/>
  <c r="F780" i="2" s="1"/>
  <c r="G780" i="2" s="1"/>
  <c r="D781" i="2"/>
  <c r="F781" i="2" s="1"/>
  <c r="G781" i="2" s="1"/>
  <c r="D782" i="2"/>
  <c r="F782" i="2" s="1"/>
  <c r="G782" i="2" s="1"/>
  <c r="D783" i="2"/>
  <c r="F783" i="2" s="1"/>
  <c r="G783" i="2" s="1"/>
  <c r="D784" i="2"/>
  <c r="F784" i="2" s="1"/>
  <c r="G784" i="2" s="1"/>
  <c r="D785" i="2"/>
  <c r="F785" i="2" s="1"/>
  <c r="G785" i="2" s="1"/>
  <c r="D786" i="2"/>
  <c r="F786" i="2" s="1"/>
  <c r="G786" i="2" s="1"/>
  <c r="D787" i="2"/>
  <c r="F787" i="2" s="1"/>
  <c r="G787" i="2" s="1"/>
  <c r="D788" i="2"/>
  <c r="F788" i="2" s="1"/>
  <c r="G788" i="2" s="1"/>
  <c r="D789" i="2"/>
  <c r="F789" i="2" s="1"/>
  <c r="G789" i="2" s="1"/>
  <c r="D790" i="2"/>
  <c r="F790" i="2" s="1"/>
  <c r="G790" i="2" s="1"/>
  <c r="D791" i="2"/>
  <c r="F791" i="2" s="1"/>
  <c r="G791" i="2" s="1"/>
  <c r="D792" i="2"/>
  <c r="F792" i="2" s="1"/>
  <c r="G792" i="2" s="1"/>
  <c r="D793" i="2"/>
  <c r="F793" i="2" s="1"/>
  <c r="G793" i="2" s="1"/>
  <c r="D794" i="2"/>
  <c r="F794" i="2" s="1"/>
  <c r="G794" i="2" s="1"/>
  <c r="D795" i="2"/>
  <c r="F795" i="2" s="1"/>
  <c r="G795" i="2" s="1"/>
  <c r="D796" i="2"/>
  <c r="F796" i="2" s="1"/>
  <c r="G796" i="2" s="1"/>
  <c r="D797" i="2"/>
  <c r="F797" i="2" s="1"/>
  <c r="G797" i="2" s="1"/>
  <c r="D798" i="2"/>
  <c r="F798" i="2" s="1"/>
  <c r="G798" i="2" s="1"/>
  <c r="D799" i="2"/>
  <c r="F799" i="2" s="1"/>
  <c r="G799" i="2" s="1"/>
  <c r="D800" i="2"/>
  <c r="F800" i="2" s="1"/>
  <c r="G800" i="2" s="1"/>
  <c r="D801" i="2"/>
  <c r="F801" i="2" s="1"/>
  <c r="G801" i="2" s="1"/>
  <c r="D802" i="2"/>
  <c r="F802" i="2" s="1"/>
  <c r="G802" i="2" s="1"/>
  <c r="D803" i="2"/>
  <c r="F803" i="2" s="1"/>
  <c r="G803" i="2" s="1"/>
  <c r="D804" i="2"/>
  <c r="F804" i="2" s="1"/>
  <c r="G804" i="2" s="1"/>
  <c r="D805" i="2"/>
  <c r="F805" i="2" s="1"/>
  <c r="G805" i="2" s="1"/>
  <c r="D806" i="2"/>
  <c r="F806" i="2" s="1"/>
  <c r="G806" i="2" s="1"/>
  <c r="D807" i="2"/>
  <c r="F807" i="2" s="1"/>
  <c r="G807" i="2" s="1"/>
  <c r="D808" i="2"/>
  <c r="F808" i="2" s="1"/>
  <c r="G808" i="2" s="1"/>
  <c r="D809" i="2"/>
  <c r="F809" i="2" s="1"/>
  <c r="G809" i="2" s="1"/>
  <c r="D810" i="2"/>
  <c r="F810" i="2" s="1"/>
  <c r="G810" i="2" s="1"/>
  <c r="D811" i="2"/>
  <c r="F811" i="2" s="1"/>
  <c r="G811" i="2" s="1"/>
  <c r="D812" i="2"/>
  <c r="F812" i="2" s="1"/>
  <c r="G812" i="2" s="1"/>
  <c r="D813" i="2"/>
  <c r="F813" i="2" s="1"/>
  <c r="G813" i="2" s="1"/>
  <c r="D814" i="2"/>
  <c r="F814" i="2" s="1"/>
  <c r="G814" i="2" s="1"/>
  <c r="D815" i="2"/>
  <c r="F815" i="2" s="1"/>
  <c r="G815" i="2" s="1"/>
  <c r="D816" i="2"/>
  <c r="F816" i="2" s="1"/>
  <c r="G816" i="2" s="1"/>
  <c r="D817" i="2"/>
  <c r="F817" i="2" s="1"/>
  <c r="G817" i="2" s="1"/>
  <c r="D818" i="2"/>
  <c r="F818" i="2" s="1"/>
  <c r="G818" i="2" s="1"/>
  <c r="D819" i="2"/>
  <c r="F819" i="2" s="1"/>
  <c r="G819" i="2" s="1"/>
  <c r="D820" i="2"/>
  <c r="F820" i="2" s="1"/>
  <c r="G820" i="2" s="1"/>
  <c r="D821" i="2"/>
  <c r="F821" i="2" s="1"/>
  <c r="G821" i="2" s="1"/>
  <c r="D822" i="2"/>
  <c r="F822" i="2" s="1"/>
  <c r="G822" i="2" s="1"/>
  <c r="D823" i="2"/>
  <c r="F823" i="2" s="1"/>
  <c r="G823" i="2" s="1"/>
  <c r="D824" i="2"/>
  <c r="F824" i="2" s="1"/>
  <c r="G824" i="2" s="1"/>
  <c r="D825" i="2"/>
  <c r="F825" i="2" s="1"/>
  <c r="G825" i="2" s="1"/>
  <c r="D826" i="2"/>
  <c r="F826" i="2" s="1"/>
  <c r="G826" i="2" s="1"/>
  <c r="D827" i="2"/>
  <c r="F827" i="2" s="1"/>
  <c r="G827" i="2" s="1"/>
  <c r="D828" i="2"/>
  <c r="F828" i="2" s="1"/>
  <c r="G828" i="2" s="1"/>
  <c r="D829" i="2"/>
  <c r="F829" i="2" s="1"/>
  <c r="G829" i="2" s="1"/>
  <c r="D830" i="2"/>
  <c r="F830" i="2" s="1"/>
  <c r="G830" i="2" s="1"/>
  <c r="D831" i="2"/>
  <c r="F831" i="2" s="1"/>
  <c r="G831" i="2" s="1"/>
  <c r="D832" i="2"/>
  <c r="F832" i="2" s="1"/>
  <c r="G832" i="2" s="1"/>
  <c r="D833" i="2"/>
  <c r="F833" i="2" s="1"/>
  <c r="G833" i="2" s="1"/>
  <c r="D834" i="2"/>
  <c r="F834" i="2" s="1"/>
  <c r="G834" i="2" s="1"/>
  <c r="D835" i="2"/>
  <c r="F835" i="2" s="1"/>
  <c r="G835" i="2" s="1"/>
  <c r="D836" i="2"/>
  <c r="F836" i="2" s="1"/>
  <c r="G836" i="2" s="1"/>
  <c r="D837" i="2"/>
  <c r="F837" i="2" s="1"/>
  <c r="G837" i="2" s="1"/>
  <c r="D838" i="2"/>
  <c r="F838" i="2" s="1"/>
  <c r="G838" i="2" s="1"/>
  <c r="D839" i="2"/>
  <c r="F839" i="2" s="1"/>
  <c r="G839" i="2" s="1"/>
  <c r="D840" i="2"/>
  <c r="F840" i="2" s="1"/>
  <c r="G840" i="2" s="1"/>
  <c r="D841" i="2"/>
  <c r="F841" i="2" s="1"/>
  <c r="G841" i="2" s="1"/>
  <c r="D842" i="2"/>
  <c r="F842" i="2" s="1"/>
  <c r="G842" i="2" s="1"/>
  <c r="D843" i="2"/>
  <c r="F843" i="2" s="1"/>
  <c r="G843" i="2" s="1"/>
  <c r="D844" i="2"/>
  <c r="F844" i="2" s="1"/>
  <c r="G844" i="2" s="1"/>
  <c r="D845" i="2"/>
  <c r="F845" i="2" s="1"/>
  <c r="G845" i="2" s="1"/>
  <c r="D846" i="2"/>
  <c r="F846" i="2" s="1"/>
  <c r="G846" i="2" s="1"/>
  <c r="D847" i="2"/>
  <c r="F847" i="2" s="1"/>
  <c r="G847" i="2" s="1"/>
  <c r="D848" i="2"/>
  <c r="F848" i="2" s="1"/>
  <c r="G848" i="2" s="1"/>
  <c r="D849" i="2"/>
  <c r="F849" i="2" s="1"/>
  <c r="G849" i="2" s="1"/>
  <c r="D850" i="2"/>
  <c r="F850" i="2" s="1"/>
  <c r="G850" i="2" s="1"/>
  <c r="D851" i="2"/>
  <c r="F851" i="2" s="1"/>
  <c r="G851" i="2" s="1"/>
  <c r="D852" i="2"/>
  <c r="F852" i="2" s="1"/>
  <c r="G852" i="2" s="1"/>
  <c r="D853" i="2"/>
  <c r="F853" i="2" s="1"/>
  <c r="G853" i="2" s="1"/>
  <c r="D854" i="2"/>
  <c r="F854" i="2" s="1"/>
  <c r="G854" i="2" s="1"/>
  <c r="D855" i="2"/>
  <c r="F855" i="2" s="1"/>
  <c r="G855" i="2" s="1"/>
  <c r="D856" i="2"/>
  <c r="F856" i="2" s="1"/>
  <c r="G856" i="2" s="1"/>
  <c r="D857" i="2"/>
  <c r="F857" i="2" s="1"/>
  <c r="G857" i="2" s="1"/>
  <c r="D858" i="2"/>
  <c r="F858" i="2" s="1"/>
  <c r="G858" i="2" s="1"/>
  <c r="D859" i="2"/>
  <c r="F859" i="2" s="1"/>
  <c r="G859" i="2" s="1"/>
  <c r="D860" i="2"/>
  <c r="F860" i="2" s="1"/>
  <c r="G860" i="2" s="1"/>
  <c r="D861" i="2"/>
  <c r="F861" i="2" s="1"/>
  <c r="G861" i="2" s="1"/>
  <c r="D862" i="2"/>
  <c r="F862" i="2" s="1"/>
  <c r="G862" i="2" s="1"/>
  <c r="D863" i="2"/>
  <c r="F863" i="2" s="1"/>
  <c r="G863" i="2" s="1"/>
  <c r="D864" i="2"/>
  <c r="F864" i="2" s="1"/>
  <c r="G864" i="2" s="1"/>
  <c r="D865" i="2"/>
  <c r="F865" i="2" s="1"/>
  <c r="G865" i="2" s="1"/>
  <c r="D866" i="2"/>
  <c r="F866" i="2" s="1"/>
  <c r="G866" i="2" s="1"/>
  <c r="D867" i="2"/>
  <c r="F867" i="2" s="1"/>
  <c r="G867" i="2" s="1"/>
  <c r="D868" i="2"/>
  <c r="F868" i="2" s="1"/>
  <c r="G868" i="2" s="1"/>
  <c r="D869" i="2"/>
  <c r="F869" i="2" s="1"/>
  <c r="G869" i="2" s="1"/>
  <c r="D870" i="2"/>
  <c r="F870" i="2" s="1"/>
  <c r="G870" i="2" s="1"/>
  <c r="D871" i="2"/>
  <c r="F871" i="2" s="1"/>
  <c r="G871" i="2" s="1"/>
  <c r="D872" i="2"/>
  <c r="F872" i="2" s="1"/>
  <c r="G872" i="2" s="1"/>
  <c r="D873" i="2"/>
  <c r="F873" i="2" s="1"/>
  <c r="G873" i="2" s="1"/>
  <c r="D874" i="2"/>
  <c r="F874" i="2" s="1"/>
  <c r="G874" i="2" s="1"/>
  <c r="D875" i="2"/>
  <c r="F875" i="2" s="1"/>
  <c r="G875" i="2" s="1"/>
  <c r="D876" i="2"/>
  <c r="F876" i="2" s="1"/>
  <c r="G876" i="2" s="1"/>
  <c r="D877" i="2"/>
  <c r="F877" i="2" s="1"/>
  <c r="G877" i="2" s="1"/>
  <c r="D878" i="2"/>
  <c r="F878" i="2" s="1"/>
  <c r="G878" i="2" s="1"/>
  <c r="D879" i="2"/>
  <c r="F879" i="2" s="1"/>
  <c r="G879" i="2" s="1"/>
  <c r="D880" i="2"/>
  <c r="F880" i="2" s="1"/>
  <c r="G880" i="2" s="1"/>
  <c r="D881" i="2"/>
  <c r="F881" i="2" s="1"/>
  <c r="G881" i="2" s="1"/>
  <c r="D882" i="2"/>
  <c r="F882" i="2" s="1"/>
  <c r="G882" i="2" s="1"/>
  <c r="D883" i="2"/>
  <c r="F883" i="2" s="1"/>
  <c r="G883" i="2" s="1"/>
  <c r="D884" i="2"/>
  <c r="F884" i="2" s="1"/>
  <c r="G884" i="2" s="1"/>
  <c r="D885" i="2"/>
  <c r="F885" i="2" s="1"/>
  <c r="G885" i="2" s="1"/>
  <c r="D886" i="2"/>
  <c r="F886" i="2" s="1"/>
  <c r="G886" i="2" s="1"/>
  <c r="D887" i="2"/>
  <c r="F887" i="2" s="1"/>
  <c r="G887" i="2" s="1"/>
  <c r="D888" i="2"/>
  <c r="F888" i="2" s="1"/>
  <c r="G888" i="2" s="1"/>
  <c r="D889" i="2"/>
  <c r="F889" i="2" s="1"/>
  <c r="G889" i="2" s="1"/>
  <c r="D890" i="2"/>
  <c r="F890" i="2" s="1"/>
  <c r="G890" i="2" s="1"/>
  <c r="D891" i="2"/>
  <c r="F891" i="2" s="1"/>
  <c r="G891" i="2" s="1"/>
  <c r="D892" i="2"/>
  <c r="F892" i="2" s="1"/>
  <c r="G892" i="2" s="1"/>
  <c r="D893" i="2"/>
  <c r="F893" i="2" s="1"/>
  <c r="G893" i="2" s="1"/>
  <c r="D894" i="2"/>
  <c r="F894" i="2" s="1"/>
  <c r="G894" i="2" s="1"/>
  <c r="D895" i="2"/>
  <c r="F895" i="2" s="1"/>
  <c r="G895" i="2" s="1"/>
  <c r="D896" i="2"/>
  <c r="F896" i="2" s="1"/>
  <c r="G896" i="2" s="1"/>
  <c r="D897" i="2"/>
  <c r="F897" i="2" s="1"/>
  <c r="G897" i="2" s="1"/>
  <c r="D898" i="2"/>
  <c r="F898" i="2" s="1"/>
  <c r="G898" i="2" s="1"/>
  <c r="D899" i="2"/>
  <c r="F899" i="2" s="1"/>
  <c r="G899" i="2" s="1"/>
  <c r="D900" i="2"/>
  <c r="F900" i="2" s="1"/>
  <c r="G900" i="2" s="1"/>
  <c r="D901" i="2"/>
  <c r="F901" i="2" s="1"/>
  <c r="G901" i="2" s="1"/>
  <c r="D902" i="2"/>
  <c r="F902" i="2" s="1"/>
  <c r="G902" i="2" s="1"/>
  <c r="D903" i="2"/>
  <c r="F903" i="2" s="1"/>
  <c r="G903" i="2" s="1"/>
  <c r="D904" i="2"/>
  <c r="F904" i="2" s="1"/>
  <c r="G904" i="2" s="1"/>
  <c r="D905" i="2"/>
  <c r="F905" i="2" s="1"/>
  <c r="G905" i="2" s="1"/>
  <c r="D906" i="2"/>
  <c r="F906" i="2" s="1"/>
  <c r="G906" i="2" s="1"/>
  <c r="D907" i="2"/>
  <c r="F907" i="2" s="1"/>
  <c r="G907" i="2" s="1"/>
  <c r="D908" i="2"/>
  <c r="F908" i="2" s="1"/>
  <c r="G908" i="2" s="1"/>
  <c r="D909" i="2"/>
  <c r="F909" i="2" s="1"/>
  <c r="G909" i="2" s="1"/>
  <c r="D910" i="2"/>
  <c r="F910" i="2" s="1"/>
  <c r="G910" i="2" s="1"/>
  <c r="D911" i="2"/>
  <c r="F911" i="2" s="1"/>
  <c r="G911" i="2" s="1"/>
  <c r="D912" i="2"/>
  <c r="F912" i="2" s="1"/>
  <c r="G912" i="2" s="1"/>
  <c r="D913" i="2"/>
  <c r="F913" i="2" s="1"/>
  <c r="G913" i="2" s="1"/>
  <c r="D914" i="2"/>
  <c r="F914" i="2" s="1"/>
  <c r="G914" i="2" s="1"/>
  <c r="D915" i="2"/>
  <c r="F915" i="2" s="1"/>
  <c r="G915" i="2" s="1"/>
  <c r="D916" i="2"/>
  <c r="F916" i="2" s="1"/>
  <c r="G916" i="2" s="1"/>
  <c r="D917" i="2"/>
  <c r="F917" i="2" s="1"/>
  <c r="G917" i="2" s="1"/>
  <c r="D918" i="2"/>
  <c r="F918" i="2" s="1"/>
  <c r="G918" i="2" s="1"/>
  <c r="D919" i="2"/>
  <c r="F919" i="2" s="1"/>
  <c r="G919" i="2" s="1"/>
  <c r="D920" i="2"/>
  <c r="F920" i="2" s="1"/>
  <c r="G920" i="2" s="1"/>
  <c r="D921" i="2"/>
  <c r="F921" i="2" s="1"/>
  <c r="G921" i="2" s="1"/>
  <c r="D922" i="2"/>
  <c r="F922" i="2" s="1"/>
  <c r="G922" i="2" s="1"/>
  <c r="D923" i="2"/>
  <c r="F923" i="2" s="1"/>
  <c r="G923" i="2" s="1"/>
  <c r="D924" i="2"/>
  <c r="F924" i="2" s="1"/>
  <c r="G924" i="2" s="1"/>
  <c r="D925" i="2"/>
  <c r="F925" i="2" s="1"/>
  <c r="G925" i="2" s="1"/>
  <c r="D926" i="2"/>
  <c r="F926" i="2" s="1"/>
  <c r="G926" i="2" s="1"/>
  <c r="D927" i="2"/>
  <c r="F927" i="2" s="1"/>
  <c r="G927" i="2" s="1"/>
  <c r="D928" i="2"/>
  <c r="F928" i="2" s="1"/>
  <c r="G928" i="2" s="1"/>
  <c r="D929" i="2"/>
  <c r="F929" i="2" s="1"/>
  <c r="G929" i="2" s="1"/>
  <c r="D930" i="2"/>
  <c r="F930" i="2" s="1"/>
  <c r="G930" i="2" s="1"/>
  <c r="D931" i="2"/>
  <c r="F931" i="2" s="1"/>
  <c r="G931" i="2" s="1"/>
  <c r="D932" i="2"/>
  <c r="F932" i="2" s="1"/>
  <c r="G932" i="2" s="1"/>
  <c r="D933" i="2"/>
  <c r="F933" i="2" s="1"/>
  <c r="G933" i="2" s="1"/>
  <c r="D934" i="2"/>
  <c r="F934" i="2" s="1"/>
  <c r="G934" i="2" s="1"/>
  <c r="D935" i="2"/>
  <c r="F935" i="2" s="1"/>
  <c r="G935" i="2" s="1"/>
  <c r="D936" i="2"/>
  <c r="F936" i="2" s="1"/>
  <c r="G936" i="2" s="1"/>
  <c r="D937" i="2"/>
  <c r="F937" i="2" s="1"/>
  <c r="G937" i="2" s="1"/>
  <c r="D938" i="2"/>
  <c r="F938" i="2" s="1"/>
  <c r="G938" i="2" s="1"/>
  <c r="D939" i="2"/>
  <c r="F939" i="2" s="1"/>
  <c r="G939" i="2" s="1"/>
  <c r="D940" i="2"/>
  <c r="F940" i="2" s="1"/>
  <c r="G940" i="2" s="1"/>
  <c r="D941" i="2"/>
  <c r="F941" i="2" s="1"/>
  <c r="G941" i="2" s="1"/>
  <c r="D942" i="2"/>
  <c r="F942" i="2" s="1"/>
  <c r="G942" i="2" s="1"/>
  <c r="D943" i="2"/>
  <c r="F943" i="2" s="1"/>
  <c r="G943" i="2" s="1"/>
  <c r="D944" i="2"/>
  <c r="F944" i="2" s="1"/>
  <c r="G944" i="2" s="1"/>
  <c r="D945" i="2"/>
  <c r="F945" i="2" s="1"/>
  <c r="G945" i="2" s="1"/>
  <c r="D946" i="2"/>
  <c r="F946" i="2" s="1"/>
  <c r="G946" i="2" s="1"/>
  <c r="D947" i="2"/>
  <c r="F947" i="2" s="1"/>
  <c r="G947" i="2" s="1"/>
  <c r="D948" i="2"/>
  <c r="F948" i="2" s="1"/>
  <c r="G948" i="2" s="1"/>
  <c r="D949" i="2"/>
  <c r="F949" i="2" s="1"/>
  <c r="G949" i="2" s="1"/>
  <c r="D950" i="2"/>
  <c r="F950" i="2" s="1"/>
  <c r="G950" i="2" s="1"/>
  <c r="D951" i="2"/>
  <c r="F951" i="2" s="1"/>
  <c r="G951" i="2" s="1"/>
  <c r="D952" i="2"/>
  <c r="F952" i="2" s="1"/>
  <c r="G952" i="2" s="1"/>
  <c r="D953" i="2"/>
  <c r="F953" i="2" s="1"/>
  <c r="G953" i="2" s="1"/>
  <c r="D954" i="2"/>
  <c r="F954" i="2" s="1"/>
  <c r="G954" i="2" s="1"/>
  <c r="D955" i="2"/>
  <c r="F955" i="2" s="1"/>
  <c r="G955" i="2" s="1"/>
  <c r="D956" i="2"/>
  <c r="F956" i="2" s="1"/>
  <c r="G956" i="2" s="1"/>
  <c r="D957" i="2"/>
  <c r="F957" i="2" s="1"/>
  <c r="G957" i="2" s="1"/>
  <c r="D958" i="2"/>
  <c r="F958" i="2" s="1"/>
  <c r="G958" i="2" s="1"/>
  <c r="D959" i="2"/>
  <c r="F959" i="2" s="1"/>
  <c r="G959" i="2" s="1"/>
  <c r="D960" i="2"/>
  <c r="F960" i="2" s="1"/>
  <c r="G960" i="2" s="1"/>
  <c r="D961" i="2"/>
  <c r="F961" i="2" s="1"/>
  <c r="G961" i="2" s="1"/>
  <c r="D962" i="2"/>
  <c r="F962" i="2" s="1"/>
  <c r="G962" i="2" s="1"/>
  <c r="D963" i="2"/>
  <c r="F963" i="2" s="1"/>
  <c r="G963" i="2" s="1"/>
  <c r="D964" i="2"/>
  <c r="F964" i="2" s="1"/>
  <c r="G964" i="2" s="1"/>
  <c r="D965" i="2"/>
  <c r="F965" i="2" s="1"/>
  <c r="G965" i="2" s="1"/>
  <c r="D966" i="2"/>
  <c r="F966" i="2" s="1"/>
  <c r="G966" i="2" s="1"/>
  <c r="D967" i="2"/>
  <c r="F967" i="2" s="1"/>
  <c r="G967" i="2" s="1"/>
  <c r="D968" i="2"/>
  <c r="F968" i="2" s="1"/>
  <c r="G968" i="2" s="1"/>
  <c r="D969" i="2"/>
  <c r="F969" i="2" s="1"/>
  <c r="G969" i="2" s="1"/>
  <c r="D970" i="2"/>
  <c r="F970" i="2" s="1"/>
  <c r="G970" i="2" s="1"/>
  <c r="D971" i="2"/>
  <c r="F971" i="2" s="1"/>
  <c r="G971" i="2" s="1"/>
  <c r="D972" i="2"/>
  <c r="F972" i="2" s="1"/>
  <c r="G972" i="2" s="1"/>
  <c r="D973" i="2"/>
  <c r="F973" i="2" s="1"/>
  <c r="G973" i="2" s="1"/>
  <c r="D974" i="2"/>
  <c r="F974" i="2" s="1"/>
  <c r="G974" i="2" s="1"/>
  <c r="D975" i="2"/>
  <c r="F975" i="2" s="1"/>
  <c r="G975" i="2" s="1"/>
  <c r="D976" i="2"/>
  <c r="F976" i="2" s="1"/>
  <c r="G976" i="2" s="1"/>
  <c r="D977" i="2"/>
  <c r="F977" i="2" s="1"/>
  <c r="G977" i="2" s="1"/>
  <c r="D978" i="2"/>
  <c r="F978" i="2" s="1"/>
  <c r="G978" i="2" s="1"/>
  <c r="D979" i="2"/>
  <c r="F979" i="2" s="1"/>
  <c r="G979" i="2" s="1"/>
  <c r="D980" i="2"/>
  <c r="F980" i="2" s="1"/>
  <c r="G980" i="2" s="1"/>
  <c r="D981" i="2"/>
  <c r="F981" i="2" s="1"/>
  <c r="G981" i="2" s="1"/>
  <c r="D982" i="2"/>
  <c r="F982" i="2" s="1"/>
  <c r="G982" i="2" s="1"/>
  <c r="D983" i="2"/>
  <c r="F983" i="2" s="1"/>
  <c r="G983" i="2" s="1"/>
  <c r="D984" i="2"/>
  <c r="F984" i="2" s="1"/>
  <c r="G984" i="2" s="1"/>
  <c r="D985" i="2"/>
  <c r="F985" i="2" s="1"/>
  <c r="G985" i="2" s="1"/>
  <c r="D986" i="2"/>
  <c r="F986" i="2" s="1"/>
  <c r="G986" i="2" s="1"/>
  <c r="D987" i="2"/>
  <c r="F987" i="2" s="1"/>
  <c r="G987" i="2" s="1"/>
  <c r="D988" i="2"/>
  <c r="F988" i="2" s="1"/>
  <c r="G988" i="2" s="1"/>
  <c r="D989" i="2"/>
  <c r="F989" i="2" s="1"/>
  <c r="G989" i="2" s="1"/>
  <c r="D990" i="2"/>
  <c r="F990" i="2" s="1"/>
  <c r="G990" i="2" s="1"/>
  <c r="D991" i="2"/>
  <c r="F991" i="2" s="1"/>
  <c r="G991" i="2" s="1"/>
  <c r="D992" i="2"/>
  <c r="F992" i="2" s="1"/>
  <c r="G992" i="2" s="1"/>
  <c r="D993" i="2"/>
  <c r="F993" i="2" s="1"/>
  <c r="G993" i="2" s="1"/>
  <c r="D994" i="2"/>
  <c r="F994" i="2" s="1"/>
  <c r="G994" i="2" s="1"/>
  <c r="D995" i="2"/>
  <c r="F995" i="2" s="1"/>
  <c r="G995" i="2" s="1"/>
  <c r="D996" i="2"/>
  <c r="F996" i="2" s="1"/>
  <c r="G996" i="2" s="1"/>
  <c r="D997" i="2"/>
  <c r="F997" i="2" s="1"/>
  <c r="G997" i="2" s="1"/>
  <c r="D998" i="2"/>
  <c r="F998" i="2" s="1"/>
  <c r="G998" i="2" s="1"/>
  <c r="D999" i="2"/>
  <c r="F999" i="2" s="1"/>
  <c r="G999" i="2" s="1"/>
  <c r="D1000" i="2"/>
  <c r="F1000" i="2" s="1"/>
  <c r="G1000" i="2" s="1"/>
  <c r="D1001" i="2"/>
  <c r="F1001" i="2" s="1"/>
  <c r="G1001" i="2" s="1"/>
  <c r="D1002" i="2"/>
  <c r="F1002" i="2" s="1"/>
  <c r="G1002" i="2" s="1"/>
  <c r="D1003" i="2"/>
  <c r="F1003" i="2" s="1"/>
  <c r="G1003" i="2" s="1"/>
  <c r="D1004" i="2"/>
  <c r="F1004" i="2" s="1"/>
  <c r="G1004" i="2" s="1"/>
  <c r="D1005" i="2"/>
  <c r="F1005" i="2" s="1"/>
  <c r="G1005" i="2" s="1"/>
  <c r="D1006" i="2"/>
  <c r="F1006" i="2" s="1"/>
  <c r="G1006" i="2" s="1"/>
  <c r="D1007" i="2"/>
  <c r="F1007" i="2" s="1"/>
  <c r="G1007" i="2" s="1"/>
  <c r="D1008" i="2"/>
  <c r="F1008" i="2" s="1"/>
  <c r="G1008" i="2" s="1"/>
  <c r="D1009" i="2"/>
  <c r="F1009" i="2" s="1"/>
  <c r="G1009" i="2" s="1"/>
  <c r="D1010" i="2"/>
  <c r="F1010" i="2" s="1"/>
  <c r="G1010" i="2" s="1"/>
  <c r="D1011" i="2"/>
  <c r="F1011" i="2" s="1"/>
  <c r="G1011" i="2" s="1"/>
  <c r="D1012" i="2"/>
  <c r="F1012" i="2" s="1"/>
  <c r="G1012" i="2" s="1"/>
  <c r="D1013" i="2"/>
  <c r="F1013" i="2" s="1"/>
  <c r="G1013" i="2" s="1"/>
  <c r="D1014" i="2"/>
  <c r="F1014" i="2" s="1"/>
  <c r="G1014" i="2" s="1"/>
  <c r="D1015" i="2"/>
  <c r="F1015" i="2" s="1"/>
  <c r="G1015" i="2" s="1"/>
  <c r="D1016" i="2"/>
  <c r="F1016" i="2" s="1"/>
  <c r="G1016" i="2" s="1"/>
  <c r="D1017" i="2"/>
  <c r="F1017" i="2" s="1"/>
  <c r="G1017" i="2" s="1"/>
  <c r="D1018" i="2"/>
  <c r="F1018" i="2" s="1"/>
  <c r="G1018" i="2" s="1"/>
  <c r="D1019" i="2"/>
  <c r="F1019" i="2" s="1"/>
  <c r="G1019" i="2" s="1"/>
  <c r="D1020" i="2"/>
  <c r="F1020" i="2" s="1"/>
  <c r="G1020" i="2" s="1"/>
  <c r="D1021" i="2"/>
  <c r="F1021" i="2" s="1"/>
  <c r="G1021" i="2" s="1"/>
  <c r="D1022" i="2"/>
  <c r="F1022" i="2" s="1"/>
  <c r="G1022" i="2" s="1"/>
  <c r="D1023" i="2"/>
  <c r="F1023" i="2" s="1"/>
  <c r="G1023" i="2" s="1"/>
  <c r="D1024" i="2"/>
  <c r="F1024" i="2" s="1"/>
  <c r="G1024" i="2" s="1"/>
  <c r="D1025" i="2"/>
  <c r="F1025" i="2" s="1"/>
  <c r="G1025" i="2" s="1"/>
  <c r="D1026" i="2"/>
  <c r="F1026" i="2" s="1"/>
  <c r="G1026" i="2" s="1"/>
  <c r="D1027" i="2"/>
  <c r="F1027" i="2" s="1"/>
  <c r="G1027" i="2" s="1"/>
  <c r="D1028" i="2"/>
  <c r="F1028" i="2" s="1"/>
  <c r="G1028" i="2" s="1"/>
  <c r="D1029" i="2"/>
  <c r="F1029" i="2" s="1"/>
  <c r="G1029" i="2" s="1"/>
  <c r="D1030" i="2"/>
  <c r="F1030" i="2" s="1"/>
  <c r="G1030" i="2" s="1"/>
  <c r="D1031" i="2"/>
  <c r="F1031" i="2" s="1"/>
  <c r="G1031" i="2" s="1"/>
  <c r="D1032" i="2"/>
  <c r="F1032" i="2" s="1"/>
  <c r="G1032" i="2" s="1"/>
  <c r="D1033" i="2"/>
  <c r="F1033" i="2" s="1"/>
  <c r="G1033" i="2" s="1"/>
  <c r="D1034" i="2"/>
  <c r="F1034" i="2" s="1"/>
  <c r="G1034" i="2" s="1"/>
  <c r="D1035" i="2"/>
  <c r="F1035" i="2" s="1"/>
  <c r="G1035" i="2" s="1"/>
  <c r="D1036" i="2"/>
  <c r="F1036" i="2" s="1"/>
  <c r="G1036" i="2" s="1"/>
  <c r="D1037" i="2"/>
  <c r="F1037" i="2" s="1"/>
  <c r="G1037" i="2" s="1"/>
  <c r="D1038" i="2"/>
  <c r="F1038" i="2" s="1"/>
  <c r="G1038" i="2" s="1"/>
  <c r="D1039" i="2"/>
  <c r="F1039" i="2" s="1"/>
  <c r="G1039" i="2" s="1"/>
  <c r="D1040" i="2"/>
  <c r="F1040" i="2" s="1"/>
  <c r="G1040" i="2" s="1"/>
  <c r="D1041" i="2"/>
  <c r="F1041" i="2" s="1"/>
  <c r="G1041" i="2" s="1"/>
  <c r="D1042" i="2"/>
  <c r="F1042" i="2" s="1"/>
  <c r="G1042" i="2" s="1"/>
  <c r="D1043" i="2"/>
  <c r="F1043" i="2" s="1"/>
  <c r="G1043" i="2" s="1"/>
  <c r="D1044" i="2"/>
  <c r="F1044" i="2" s="1"/>
  <c r="G1044" i="2" s="1"/>
  <c r="D1045" i="2"/>
  <c r="F1045" i="2" s="1"/>
  <c r="G1045" i="2" s="1"/>
  <c r="D1046" i="2"/>
  <c r="F1046" i="2" s="1"/>
  <c r="G1046" i="2" s="1"/>
  <c r="D1047" i="2"/>
  <c r="F1047" i="2" s="1"/>
  <c r="G1047" i="2" s="1"/>
  <c r="D1048" i="2"/>
  <c r="F1048" i="2" s="1"/>
  <c r="G1048" i="2" s="1"/>
  <c r="D1049" i="2"/>
  <c r="F1049" i="2" s="1"/>
  <c r="G1049" i="2" s="1"/>
  <c r="D1050" i="2"/>
  <c r="F1050" i="2" s="1"/>
  <c r="G1050" i="2" s="1"/>
  <c r="D1051" i="2"/>
  <c r="F1051" i="2" s="1"/>
  <c r="G1051" i="2" s="1"/>
  <c r="D1052" i="2"/>
  <c r="F1052" i="2" s="1"/>
  <c r="G1052" i="2" s="1"/>
  <c r="D1053" i="2"/>
  <c r="F1053" i="2" s="1"/>
  <c r="G1053" i="2" s="1"/>
  <c r="D1054" i="2"/>
  <c r="F1054" i="2" s="1"/>
  <c r="G1054" i="2" s="1"/>
  <c r="D1055" i="2"/>
  <c r="F1055" i="2" s="1"/>
  <c r="G1055" i="2" s="1"/>
  <c r="D1056" i="2"/>
  <c r="F1056" i="2" s="1"/>
  <c r="G1056" i="2" s="1"/>
  <c r="D1057" i="2"/>
  <c r="F1057" i="2" s="1"/>
  <c r="G1057" i="2" s="1"/>
  <c r="D1058" i="2"/>
  <c r="F1058" i="2" s="1"/>
  <c r="G1058" i="2" s="1"/>
  <c r="D1059" i="2"/>
  <c r="F1059" i="2" s="1"/>
  <c r="G1059" i="2" s="1"/>
  <c r="D1060" i="2"/>
  <c r="F1060" i="2" s="1"/>
  <c r="G1060" i="2" s="1"/>
  <c r="D1061" i="2"/>
  <c r="F1061" i="2" s="1"/>
  <c r="G1061" i="2" s="1"/>
  <c r="D1062" i="2"/>
  <c r="F1062" i="2" s="1"/>
  <c r="G1062" i="2" s="1"/>
  <c r="D1063" i="2"/>
  <c r="F1063" i="2" s="1"/>
  <c r="G1063" i="2" s="1"/>
  <c r="D1064" i="2"/>
  <c r="F1064" i="2" s="1"/>
  <c r="G1064" i="2" s="1"/>
  <c r="D1065" i="2"/>
  <c r="F1065" i="2" s="1"/>
  <c r="G1065" i="2" s="1"/>
  <c r="D1066" i="2"/>
  <c r="F1066" i="2" s="1"/>
  <c r="G1066" i="2" s="1"/>
  <c r="D1067" i="2"/>
  <c r="F1067" i="2" s="1"/>
  <c r="G1067" i="2" s="1"/>
  <c r="D1068" i="2"/>
  <c r="F1068" i="2" s="1"/>
  <c r="G1068" i="2" s="1"/>
  <c r="D1069" i="2"/>
  <c r="F1069" i="2" s="1"/>
  <c r="G1069" i="2" s="1"/>
  <c r="D1070" i="2"/>
  <c r="F1070" i="2" s="1"/>
  <c r="G1070" i="2" s="1"/>
  <c r="D1071" i="2"/>
  <c r="F1071" i="2" s="1"/>
  <c r="G1071" i="2" s="1"/>
  <c r="D1072" i="2"/>
  <c r="F1072" i="2" s="1"/>
  <c r="G1072" i="2" s="1"/>
  <c r="D1073" i="2"/>
  <c r="F1073" i="2" s="1"/>
  <c r="G1073" i="2" s="1"/>
  <c r="D1074" i="2"/>
  <c r="F1074" i="2" s="1"/>
  <c r="G1074" i="2" s="1"/>
  <c r="D1075" i="2"/>
  <c r="F1075" i="2" s="1"/>
  <c r="G1075" i="2" s="1"/>
  <c r="D1076" i="2"/>
  <c r="F1076" i="2" s="1"/>
  <c r="G1076" i="2" s="1"/>
  <c r="D1077" i="2"/>
  <c r="F1077" i="2" s="1"/>
  <c r="G1077" i="2" s="1"/>
  <c r="D1078" i="2"/>
  <c r="F1078" i="2" s="1"/>
  <c r="G1078" i="2" s="1"/>
  <c r="D1079" i="2"/>
  <c r="F1079" i="2" s="1"/>
  <c r="G1079" i="2" s="1"/>
  <c r="D1080" i="2"/>
  <c r="F1080" i="2" s="1"/>
  <c r="G1080" i="2" s="1"/>
  <c r="D1081" i="2"/>
  <c r="F1081" i="2" s="1"/>
  <c r="G1081" i="2" s="1"/>
  <c r="D1082" i="2"/>
  <c r="F1082" i="2" s="1"/>
  <c r="G1082" i="2" s="1"/>
  <c r="D1083" i="2"/>
  <c r="F1083" i="2" s="1"/>
  <c r="G1083" i="2" s="1"/>
  <c r="D1084" i="2"/>
  <c r="F1084" i="2" s="1"/>
  <c r="G1084" i="2" s="1"/>
  <c r="D1085" i="2"/>
  <c r="F1085" i="2" s="1"/>
  <c r="G1085" i="2" s="1"/>
  <c r="D1086" i="2"/>
  <c r="F1086" i="2" s="1"/>
  <c r="G1086" i="2" s="1"/>
  <c r="D1087" i="2"/>
  <c r="F1087" i="2" s="1"/>
  <c r="G1087" i="2" s="1"/>
  <c r="D1088" i="2"/>
  <c r="F1088" i="2" s="1"/>
  <c r="G1088" i="2" s="1"/>
  <c r="D1089" i="2"/>
  <c r="F1089" i="2" s="1"/>
  <c r="G1089" i="2" s="1"/>
  <c r="D1090" i="2"/>
  <c r="F1090" i="2" s="1"/>
  <c r="G1090" i="2" s="1"/>
  <c r="D1091" i="2"/>
  <c r="F1091" i="2" s="1"/>
  <c r="G1091" i="2" s="1"/>
  <c r="D1092" i="2"/>
  <c r="F1092" i="2" s="1"/>
  <c r="G1092" i="2" s="1"/>
  <c r="D1093" i="2"/>
  <c r="F1093" i="2" s="1"/>
  <c r="G1093" i="2" s="1"/>
  <c r="D1094" i="2"/>
  <c r="F1094" i="2" s="1"/>
  <c r="G1094" i="2" s="1"/>
  <c r="D1095" i="2"/>
  <c r="F1095" i="2" s="1"/>
  <c r="G1095" i="2" s="1"/>
  <c r="D1096" i="2"/>
  <c r="F1096" i="2" s="1"/>
  <c r="G1096" i="2" s="1"/>
  <c r="D1097" i="2"/>
  <c r="F1097" i="2" s="1"/>
  <c r="G1097" i="2" s="1"/>
  <c r="D1098" i="2"/>
  <c r="F1098" i="2" s="1"/>
  <c r="G1098" i="2" s="1"/>
  <c r="D1099" i="2"/>
  <c r="F1099" i="2" s="1"/>
  <c r="G1099" i="2" s="1"/>
  <c r="D1100" i="2"/>
  <c r="F1100" i="2" s="1"/>
  <c r="G1100" i="2" s="1"/>
  <c r="D1101" i="2"/>
  <c r="F1101" i="2" s="1"/>
  <c r="G1101" i="2" s="1"/>
  <c r="D1102" i="2"/>
  <c r="F1102" i="2" s="1"/>
  <c r="G1102" i="2" s="1"/>
  <c r="D1103" i="2"/>
  <c r="F1103" i="2" s="1"/>
  <c r="G1103" i="2" s="1"/>
  <c r="D1104" i="2"/>
  <c r="F1104" i="2" s="1"/>
  <c r="G1104" i="2" s="1"/>
  <c r="D1105" i="2"/>
  <c r="F1105" i="2" s="1"/>
  <c r="G1105" i="2" s="1"/>
  <c r="D1106" i="2"/>
  <c r="F1106" i="2" s="1"/>
  <c r="G1106" i="2" s="1"/>
  <c r="D1107" i="2"/>
  <c r="F1107" i="2" s="1"/>
  <c r="G1107" i="2" s="1"/>
  <c r="D1108" i="2"/>
  <c r="F1108" i="2" s="1"/>
  <c r="G1108" i="2" s="1"/>
  <c r="D1109" i="2"/>
  <c r="F1109" i="2" s="1"/>
  <c r="G1109" i="2" s="1"/>
  <c r="D1110" i="2"/>
  <c r="F1110" i="2" s="1"/>
  <c r="G1110" i="2" s="1"/>
  <c r="D1111" i="2"/>
  <c r="F1111" i="2" s="1"/>
  <c r="G1111" i="2" s="1"/>
  <c r="D1112" i="2"/>
  <c r="F1112" i="2" s="1"/>
  <c r="G1112" i="2" s="1"/>
  <c r="D1113" i="2"/>
  <c r="F1113" i="2" s="1"/>
  <c r="G1113" i="2" s="1"/>
  <c r="D1114" i="2"/>
  <c r="F1114" i="2" s="1"/>
  <c r="G1114" i="2" s="1"/>
  <c r="D1115" i="2"/>
  <c r="F1115" i="2" s="1"/>
  <c r="G1115" i="2" s="1"/>
  <c r="D1116" i="2"/>
  <c r="F1116" i="2" s="1"/>
  <c r="G1116" i="2" s="1"/>
  <c r="D1117" i="2"/>
  <c r="F1117" i="2" s="1"/>
  <c r="G1117" i="2" s="1"/>
  <c r="D1118" i="2"/>
  <c r="F1118" i="2" s="1"/>
  <c r="G1118" i="2" s="1"/>
  <c r="D1119" i="2"/>
  <c r="F1119" i="2" s="1"/>
  <c r="G1119" i="2" s="1"/>
  <c r="D1120" i="2"/>
  <c r="F1120" i="2" s="1"/>
  <c r="G1120" i="2" s="1"/>
  <c r="D1121" i="2"/>
  <c r="F1121" i="2" s="1"/>
  <c r="G1121" i="2" s="1"/>
  <c r="D1122" i="2"/>
  <c r="F1122" i="2" s="1"/>
  <c r="G1122" i="2" s="1"/>
  <c r="D1123" i="2"/>
  <c r="F1123" i="2" s="1"/>
  <c r="G1123" i="2" s="1"/>
  <c r="D1124" i="2"/>
  <c r="F1124" i="2" s="1"/>
  <c r="G1124" i="2" s="1"/>
  <c r="D1125" i="2"/>
  <c r="F1125" i="2" s="1"/>
  <c r="G1125" i="2" s="1"/>
  <c r="D1126" i="2"/>
  <c r="F1126" i="2" s="1"/>
  <c r="G1126" i="2" s="1"/>
  <c r="D1127" i="2"/>
  <c r="F1127" i="2" s="1"/>
  <c r="G1127" i="2" s="1"/>
  <c r="D1128" i="2"/>
  <c r="F1128" i="2" s="1"/>
  <c r="G1128" i="2" s="1"/>
  <c r="D1129" i="2"/>
  <c r="F1129" i="2" s="1"/>
  <c r="G1129" i="2" s="1"/>
  <c r="D1130" i="2"/>
  <c r="F1130" i="2" s="1"/>
  <c r="G1130" i="2" s="1"/>
  <c r="D1131" i="2"/>
  <c r="F1131" i="2" s="1"/>
  <c r="G1131" i="2" s="1"/>
  <c r="D1132" i="2"/>
  <c r="F1132" i="2" s="1"/>
  <c r="G1132" i="2" s="1"/>
  <c r="D1133" i="2"/>
  <c r="F1133" i="2" s="1"/>
  <c r="G1133" i="2" s="1"/>
  <c r="D1134" i="2"/>
  <c r="F1134" i="2" s="1"/>
  <c r="G1134" i="2" s="1"/>
  <c r="D1135" i="2"/>
  <c r="F1135" i="2" s="1"/>
  <c r="G1135" i="2" s="1"/>
  <c r="D1136" i="2"/>
  <c r="F1136" i="2" s="1"/>
  <c r="G1136" i="2" s="1"/>
  <c r="D1137" i="2"/>
  <c r="F1137" i="2" s="1"/>
  <c r="G1137" i="2" s="1"/>
  <c r="D1138" i="2"/>
  <c r="F1138" i="2" s="1"/>
  <c r="G1138" i="2" s="1"/>
  <c r="D1139" i="2"/>
  <c r="F1139" i="2" s="1"/>
  <c r="G1139" i="2" s="1"/>
  <c r="D1140" i="2"/>
  <c r="F1140" i="2" s="1"/>
  <c r="G1140" i="2" s="1"/>
  <c r="D1141" i="2"/>
  <c r="F1141" i="2" s="1"/>
  <c r="G1141" i="2" s="1"/>
  <c r="D1142" i="2"/>
  <c r="F1142" i="2" s="1"/>
  <c r="G1142" i="2" s="1"/>
  <c r="D1143" i="2"/>
  <c r="F1143" i="2" s="1"/>
  <c r="G1143" i="2" s="1"/>
  <c r="D1144" i="2"/>
  <c r="F1144" i="2" s="1"/>
  <c r="G1144" i="2" s="1"/>
  <c r="D1145" i="2"/>
  <c r="F1145" i="2" s="1"/>
  <c r="G1145" i="2" s="1"/>
  <c r="D1146" i="2"/>
  <c r="F1146" i="2" s="1"/>
  <c r="G1146" i="2" s="1"/>
  <c r="D1147" i="2"/>
  <c r="F1147" i="2" s="1"/>
  <c r="G1147" i="2" s="1"/>
  <c r="D1148" i="2"/>
  <c r="F1148" i="2" s="1"/>
  <c r="G1148" i="2" s="1"/>
  <c r="D1149" i="2"/>
  <c r="F1149" i="2" s="1"/>
  <c r="G1149" i="2" s="1"/>
  <c r="D1150" i="2"/>
  <c r="F1150" i="2" s="1"/>
  <c r="G1150" i="2" s="1"/>
  <c r="D1151" i="2"/>
  <c r="F1151" i="2" s="1"/>
  <c r="G1151" i="2" s="1"/>
  <c r="D1152" i="2"/>
  <c r="F1152" i="2" s="1"/>
  <c r="G1152" i="2" s="1"/>
  <c r="D1153" i="2"/>
  <c r="F1153" i="2" s="1"/>
  <c r="G1153" i="2" s="1"/>
  <c r="D1154" i="2"/>
  <c r="F1154" i="2" s="1"/>
  <c r="G1154" i="2" s="1"/>
  <c r="D1155" i="2"/>
  <c r="F1155" i="2" s="1"/>
  <c r="G1155" i="2" s="1"/>
  <c r="D1156" i="2"/>
  <c r="F1156" i="2" s="1"/>
  <c r="G1156" i="2" s="1"/>
  <c r="D1157" i="2"/>
  <c r="F1157" i="2" s="1"/>
  <c r="G1157" i="2" s="1"/>
  <c r="D1158" i="2"/>
  <c r="F1158" i="2" s="1"/>
  <c r="G1158" i="2" s="1"/>
  <c r="D1159" i="2"/>
  <c r="F1159" i="2" s="1"/>
  <c r="G1159" i="2" s="1"/>
  <c r="D1160" i="2"/>
  <c r="F1160" i="2" s="1"/>
  <c r="G1160" i="2" s="1"/>
  <c r="D1161" i="2"/>
  <c r="F1161" i="2" s="1"/>
  <c r="G1161" i="2" s="1"/>
  <c r="D1162" i="2"/>
  <c r="F1162" i="2" s="1"/>
  <c r="G1162" i="2" s="1"/>
  <c r="D1163" i="2"/>
  <c r="F1163" i="2" s="1"/>
  <c r="G1163" i="2" s="1"/>
  <c r="D1164" i="2"/>
  <c r="F1164" i="2" s="1"/>
  <c r="G1164" i="2" s="1"/>
  <c r="D1165" i="2"/>
  <c r="F1165" i="2" s="1"/>
  <c r="G1165" i="2" s="1"/>
  <c r="D1166" i="2"/>
  <c r="F1166" i="2" s="1"/>
  <c r="G1166" i="2" s="1"/>
  <c r="D1167" i="2"/>
  <c r="F1167" i="2" s="1"/>
  <c r="G1167" i="2" s="1"/>
  <c r="D1168" i="2"/>
  <c r="F1168" i="2" s="1"/>
  <c r="G1168" i="2" s="1"/>
  <c r="D1169" i="2"/>
  <c r="F1169" i="2" s="1"/>
  <c r="G1169" i="2" s="1"/>
  <c r="D1170" i="2"/>
  <c r="F1170" i="2" s="1"/>
  <c r="G1170" i="2" s="1"/>
  <c r="D1171" i="2"/>
  <c r="F1171" i="2" s="1"/>
  <c r="G1171" i="2" s="1"/>
  <c r="D1172" i="2"/>
  <c r="F1172" i="2" s="1"/>
  <c r="G1172" i="2" s="1"/>
  <c r="D1173" i="2"/>
  <c r="F1173" i="2" s="1"/>
  <c r="G1173" i="2" s="1"/>
  <c r="D1174" i="2"/>
  <c r="F1174" i="2" s="1"/>
  <c r="G1174" i="2" s="1"/>
  <c r="D1175" i="2"/>
  <c r="F1175" i="2" s="1"/>
  <c r="G1175" i="2" s="1"/>
  <c r="D1176" i="2"/>
  <c r="F1176" i="2" s="1"/>
  <c r="G1176" i="2" s="1"/>
  <c r="D1177" i="2"/>
  <c r="F1177" i="2" s="1"/>
  <c r="G1177" i="2" s="1"/>
  <c r="D1178" i="2"/>
  <c r="F1178" i="2" s="1"/>
  <c r="G1178" i="2" s="1"/>
  <c r="D1179" i="2"/>
  <c r="F1179" i="2" s="1"/>
  <c r="G1179" i="2" s="1"/>
  <c r="D1180" i="2"/>
  <c r="F1180" i="2" s="1"/>
  <c r="G1180" i="2" s="1"/>
  <c r="D1181" i="2"/>
  <c r="F1181" i="2" s="1"/>
  <c r="G1181" i="2" s="1"/>
  <c r="D1182" i="2"/>
  <c r="F1182" i="2" s="1"/>
  <c r="G1182" i="2" s="1"/>
  <c r="D1183" i="2"/>
  <c r="F1183" i="2" s="1"/>
  <c r="G1183" i="2" s="1"/>
  <c r="D1184" i="2"/>
  <c r="F1184" i="2" s="1"/>
  <c r="G1184" i="2" s="1"/>
  <c r="D1185" i="2"/>
  <c r="F1185" i="2" s="1"/>
  <c r="G1185" i="2" s="1"/>
  <c r="D1186" i="2"/>
  <c r="F1186" i="2" s="1"/>
  <c r="G1186" i="2" s="1"/>
  <c r="D1187" i="2"/>
  <c r="F1187" i="2" s="1"/>
  <c r="G1187" i="2" s="1"/>
  <c r="D1188" i="2"/>
  <c r="F1188" i="2" s="1"/>
  <c r="G1188" i="2" s="1"/>
  <c r="D1189" i="2"/>
  <c r="F1189" i="2" s="1"/>
  <c r="G1189" i="2" s="1"/>
  <c r="D1190" i="2"/>
  <c r="F1190" i="2" s="1"/>
  <c r="G1190" i="2" s="1"/>
  <c r="D1191" i="2"/>
  <c r="F1191" i="2" s="1"/>
  <c r="G1191" i="2" s="1"/>
  <c r="D1192" i="2"/>
  <c r="F1192" i="2" s="1"/>
  <c r="G1192" i="2" s="1"/>
  <c r="D1193" i="2"/>
  <c r="F1193" i="2" s="1"/>
  <c r="G1193" i="2" s="1"/>
  <c r="D1194" i="2"/>
  <c r="F1194" i="2" s="1"/>
  <c r="G1194" i="2" s="1"/>
  <c r="D1195" i="2"/>
  <c r="F1195" i="2" s="1"/>
  <c r="G1195" i="2" s="1"/>
  <c r="D1196" i="2"/>
  <c r="F1196" i="2" s="1"/>
  <c r="G1196" i="2" s="1"/>
  <c r="D1197" i="2"/>
  <c r="F1197" i="2" s="1"/>
  <c r="G1197" i="2" s="1"/>
  <c r="D1198" i="2"/>
  <c r="F1198" i="2" s="1"/>
  <c r="G1198" i="2" s="1"/>
  <c r="D1199" i="2"/>
  <c r="F1199" i="2" s="1"/>
  <c r="G1199" i="2" s="1"/>
  <c r="D1200" i="2"/>
  <c r="F1200" i="2" s="1"/>
  <c r="G1200" i="2" s="1"/>
  <c r="D1201" i="2"/>
  <c r="F1201" i="2" s="1"/>
  <c r="G1201" i="2" s="1"/>
  <c r="D1202" i="2"/>
  <c r="F1202" i="2" s="1"/>
  <c r="G1202" i="2" s="1"/>
  <c r="D1203" i="2"/>
  <c r="F1203" i="2" s="1"/>
  <c r="G1203" i="2" s="1"/>
  <c r="D1204" i="2"/>
  <c r="F1204" i="2" s="1"/>
  <c r="G1204" i="2" s="1"/>
  <c r="D1205" i="2"/>
  <c r="F1205" i="2" s="1"/>
  <c r="G1205" i="2" s="1"/>
  <c r="D1206" i="2"/>
  <c r="F1206" i="2" s="1"/>
  <c r="G1206" i="2" s="1"/>
  <c r="D1207" i="2"/>
  <c r="F1207" i="2" s="1"/>
  <c r="G1207" i="2" s="1"/>
  <c r="D1208" i="2"/>
  <c r="F1208" i="2" s="1"/>
  <c r="G1208" i="2" s="1"/>
  <c r="D1209" i="2"/>
  <c r="F1209" i="2" s="1"/>
  <c r="G1209" i="2" s="1"/>
  <c r="D1210" i="2"/>
  <c r="F1210" i="2" s="1"/>
  <c r="G1210" i="2" s="1"/>
  <c r="D1211" i="2"/>
  <c r="F1211" i="2" s="1"/>
  <c r="G1211" i="2" s="1"/>
  <c r="D1212" i="2"/>
  <c r="F1212" i="2" s="1"/>
  <c r="G1212" i="2" s="1"/>
  <c r="D1213" i="2"/>
  <c r="F1213" i="2" s="1"/>
  <c r="G1213" i="2" s="1"/>
  <c r="D1214" i="2"/>
  <c r="F1214" i="2" s="1"/>
  <c r="G1214" i="2" s="1"/>
  <c r="D1215" i="2"/>
  <c r="F1215" i="2" s="1"/>
  <c r="G1215" i="2" s="1"/>
  <c r="D1216" i="2"/>
  <c r="F1216" i="2" s="1"/>
  <c r="G1216" i="2" s="1"/>
  <c r="D1217" i="2"/>
  <c r="F1217" i="2" s="1"/>
  <c r="G1217" i="2" s="1"/>
  <c r="D1218" i="2"/>
  <c r="F1218" i="2" s="1"/>
  <c r="G1218" i="2" s="1"/>
  <c r="D1219" i="2"/>
  <c r="F1219" i="2" s="1"/>
  <c r="G1219" i="2" s="1"/>
  <c r="D1220" i="2"/>
  <c r="F1220" i="2" s="1"/>
  <c r="G1220" i="2" s="1"/>
  <c r="D1221" i="2"/>
  <c r="F1221" i="2" s="1"/>
  <c r="G1221" i="2" s="1"/>
  <c r="D1222" i="2"/>
  <c r="F1222" i="2" s="1"/>
  <c r="G1222" i="2" s="1"/>
  <c r="D1223" i="2"/>
  <c r="F1223" i="2" s="1"/>
  <c r="G1223" i="2" s="1"/>
  <c r="D1224" i="2"/>
  <c r="F1224" i="2" s="1"/>
  <c r="G1224" i="2" s="1"/>
  <c r="D1225" i="2"/>
  <c r="F1225" i="2" s="1"/>
  <c r="G1225" i="2" s="1"/>
  <c r="D1226" i="2"/>
  <c r="F1226" i="2" s="1"/>
  <c r="G1226" i="2" s="1"/>
  <c r="D1227" i="2"/>
  <c r="F1227" i="2" s="1"/>
  <c r="G1227" i="2" s="1"/>
  <c r="D1228" i="2"/>
  <c r="F1228" i="2" s="1"/>
  <c r="G1228" i="2" s="1"/>
  <c r="D1229" i="2"/>
  <c r="F1229" i="2" s="1"/>
  <c r="G1229" i="2" s="1"/>
  <c r="D1230" i="2"/>
  <c r="F1230" i="2" s="1"/>
  <c r="G1230" i="2" s="1"/>
  <c r="D1231" i="2"/>
  <c r="F1231" i="2" s="1"/>
  <c r="G1231" i="2" s="1"/>
  <c r="D1232" i="2"/>
  <c r="F1232" i="2" s="1"/>
  <c r="G1232" i="2" s="1"/>
  <c r="D1233" i="2"/>
  <c r="F1233" i="2" s="1"/>
  <c r="G1233" i="2" s="1"/>
  <c r="D1234" i="2"/>
  <c r="F1234" i="2" s="1"/>
  <c r="G1234" i="2" s="1"/>
  <c r="D1235" i="2"/>
  <c r="F1235" i="2" s="1"/>
  <c r="G1235" i="2" s="1"/>
  <c r="D1236" i="2"/>
  <c r="F1236" i="2" s="1"/>
  <c r="G1236" i="2" s="1"/>
  <c r="D1237" i="2"/>
  <c r="F1237" i="2" s="1"/>
  <c r="G1237" i="2" s="1"/>
  <c r="D1238" i="2"/>
  <c r="F1238" i="2" s="1"/>
  <c r="G1238" i="2" s="1"/>
  <c r="D1239" i="2"/>
  <c r="F1239" i="2" s="1"/>
  <c r="G1239" i="2" s="1"/>
  <c r="D1240" i="2"/>
  <c r="F1240" i="2" s="1"/>
  <c r="G1240" i="2" s="1"/>
  <c r="D1241" i="2"/>
  <c r="F1241" i="2" s="1"/>
  <c r="G1241" i="2" s="1"/>
  <c r="D1242" i="2"/>
  <c r="F1242" i="2" s="1"/>
  <c r="G1242" i="2" s="1"/>
  <c r="D1243" i="2"/>
  <c r="F1243" i="2" s="1"/>
  <c r="G1243" i="2" s="1"/>
  <c r="D1244" i="2"/>
  <c r="F1244" i="2" s="1"/>
  <c r="G1244" i="2" s="1"/>
  <c r="D1245" i="2"/>
  <c r="F1245" i="2" s="1"/>
  <c r="G1245" i="2" s="1"/>
  <c r="D1246" i="2"/>
  <c r="F1246" i="2" s="1"/>
  <c r="G1246" i="2" s="1"/>
  <c r="D1247" i="2"/>
  <c r="F1247" i="2" s="1"/>
  <c r="G1247" i="2" s="1"/>
  <c r="D1248" i="2"/>
  <c r="F1248" i="2" s="1"/>
  <c r="G1248" i="2" s="1"/>
  <c r="D1249" i="2"/>
  <c r="F1249" i="2" s="1"/>
  <c r="G1249" i="2" s="1"/>
  <c r="D1250" i="2"/>
  <c r="F1250" i="2" s="1"/>
  <c r="G1250" i="2" s="1"/>
  <c r="D1251" i="2"/>
  <c r="F1251" i="2" s="1"/>
  <c r="G1251" i="2" s="1"/>
  <c r="D1252" i="2"/>
  <c r="F1252" i="2" s="1"/>
  <c r="G1252" i="2" s="1"/>
  <c r="D1253" i="2"/>
  <c r="F1253" i="2" s="1"/>
  <c r="G1253" i="2" s="1"/>
  <c r="D1254" i="2"/>
  <c r="F1254" i="2" s="1"/>
  <c r="G1254" i="2" s="1"/>
  <c r="D1255" i="2"/>
  <c r="F1255" i="2" s="1"/>
  <c r="G1255" i="2" s="1"/>
  <c r="D1256" i="2"/>
  <c r="F1256" i="2" s="1"/>
  <c r="G1256" i="2" s="1"/>
  <c r="D1257" i="2"/>
  <c r="F1257" i="2" s="1"/>
  <c r="G1257" i="2" s="1"/>
  <c r="D1258" i="2"/>
  <c r="F1258" i="2" s="1"/>
  <c r="G1258" i="2" s="1"/>
  <c r="D1259" i="2"/>
  <c r="F1259" i="2" s="1"/>
  <c r="G1259" i="2" s="1"/>
  <c r="D1260" i="2"/>
  <c r="F1260" i="2" s="1"/>
  <c r="G1260" i="2" s="1"/>
  <c r="D1261" i="2"/>
  <c r="F1261" i="2" s="1"/>
  <c r="G1261" i="2" s="1"/>
  <c r="D1262" i="2"/>
  <c r="F1262" i="2" s="1"/>
  <c r="G1262" i="2" s="1"/>
  <c r="D1263" i="2"/>
  <c r="F1263" i="2" s="1"/>
  <c r="G1263" i="2" s="1"/>
  <c r="D1264" i="2"/>
  <c r="F1264" i="2" s="1"/>
  <c r="G1264" i="2" s="1"/>
  <c r="D1265" i="2"/>
  <c r="F1265" i="2" s="1"/>
  <c r="G1265" i="2" s="1"/>
  <c r="D1266" i="2"/>
  <c r="F1266" i="2" s="1"/>
  <c r="G1266" i="2" s="1"/>
  <c r="D1267" i="2"/>
  <c r="F1267" i="2" s="1"/>
  <c r="G1267" i="2" s="1"/>
  <c r="D1268" i="2"/>
  <c r="F1268" i="2" s="1"/>
  <c r="G1268" i="2" s="1"/>
  <c r="D1269" i="2"/>
  <c r="F1269" i="2" s="1"/>
  <c r="G1269" i="2" s="1"/>
  <c r="D1270" i="2"/>
  <c r="F1270" i="2" s="1"/>
  <c r="G1270" i="2" s="1"/>
  <c r="D1271" i="2"/>
  <c r="F1271" i="2" s="1"/>
  <c r="G1271" i="2" s="1"/>
  <c r="D1272" i="2"/>
  <c r="F1272" i="2" s="1"/>
  <c r="G1272" i="2" s="1"/>
  <c r="D1273" i="2"/>
  <c r="F1273" i="2" s="1"/>
  <c r="G1273" i="2" s="1"/>
  <c r="D1274" i="2"/>
  <c r="F1274" i="2" s="1"/>
  <c r="G1274" i="2" s="1"/>
  <c r="D1275" i="2"/>
  <c r="F1275" i="2" s="1"/>
  <c r="G1275" i="2" s="1"/>
  <c r="D1276" i="2"/>
  <c r="F1276" i="2" s="1"/>
  <c r="G1276" i="2" s="1"/>
  <c r="D1277" i="2"/>
  <c r="F1277" i="2" s="1"/>
  <c r="G1277" i="2" s="1"/>
  <c r="D1278" i="2"/>
  <c r="F1278" i="2" s="1"/>
  <c r="G1278" i="2" s="1"/>
  <c r="D1279" i="2"/>
  <c r="F1279" i="2" s="1"/>
  <c r="G1279" i="2" s="1"/>
  <c r="D1280" i="2"/>
  <c r="F1280" i="2" s="1"/>
  <c r="G1280" i="2" s="1"/>
  <c r="D1281" i="2"/>
  <c r="F1281" i="2" s="1"/>
  <c r="G1281" i="2" s="1"/>
  <c r="D1282" i="2"/>
  <c r="F1282" i="2" s="1"/>
  <c r="G1282" i="2" s="1"/>
  <c r="D1283" i="2"/>
  <c r="F1283" i="2" s="1"/>
  <c r="G1283" i="2" s="1"/>
  <c r="D1284" i="2"/>
  <c r="F1284" i="2" s="1"/>
  <c r="G1284" i="2" s="1"/>
  <c r="D1285" i="2"/>
  <c r="F1285" i="2" s="1"/>
  <c r="G1285" i="2" s="1"/>
  <c r="D1286" i="2"/>
  <c r="F1286" i="2" s="1"/>
  <c r="G1286" i="2" s="1"/>
  <c r="D1287" i="2"/>
  <c r="F1287" i="2" s="1"/>
  <c r="G1287" i="2" s="1"/>
  <c r="D1288" i="2"/>
  <c r="F1288" i="2" s="1"/>
  <c r="G1288" i="2" s="1"/>
  <c r="D1289" i="2"/>
  <c r="F1289" i="2" s="1"/>
  <c r="G1289" i="2" s="1"/>
  <c r="D1290" i="2"/>
  <c r="F1290" i="2" s="1"/>
  <c r="G1290" i="2" s="1"/>
  <c r="D1291" i="2"/>
  <c r="F1291" i="2" s="1"/>
  <c r="G1291" i="2" s="1"/>
  <c r="D1292" i="2"/>
  <c r="F1292" i="2" s="1"/>
  <c r="G1292" i="2" s="1"/>
  <c r="D1293" i="2"/>
  <c r="F1293" i="2" s="1"/>
  <c r="G1293" i="2" s="1"/>
  <c r="D1294" i="2"/>
  <c r="F1294" i="2" s="1"/>
  <c r="G1294" i="2" s="1"/>
  <c r="D1295" i="2"/>
  <c r="F1295" i="2" s="1"/>
  <c r="G1295" i="2" s="1"/>
  <c r="D1296" i="2"/>
  <c r="F1296" i="2" s="1"/>
  <c r="G1296" i="2" s="1"/>
  <c r="D1297" i="2"/>
  <c r="F1297" i="2" s="1"/>
  <c r="G1297" i="2" s="1"/>
  <c r="D1298" i="2"/>
  <c r="F1298" i="2" s="1"/>
  <c r="G1298" i="2" s="1"/>
  <c r="D1299" i="2"/>
  <c r="F1299" i="2" s="1"/>
  <c r="G1299" i="2" s="1"/>
  <c r="D1300" i="2"/>
  <c r="F1300" i="2" s="1"/>
  <c r="G1300" i="2" s="1"/>
  <c r="D1301" i="2"/>
  <c r="F1301" i="2" s="1"/>
  <c r="G1301" i="2" s="1"/>
  <c r="D1302" i="2"/>
  <c r="F1302" i="2" s="1"/>
  <c r="G1302" i="2" s="1"/>
  <c r="D1303" i="2"/>
  <c r="F1303" i="2" s="1"/>
  <c r="G1303" i="2" s="1"/>
  <c r="D1304" i="2"/>
  <c r="F1304" i="2" s="1"/>
  <c r="G1304" i="2" s="1"/>
  <c r="D1305" i="2"/>
  <c r="F1305" i="2" s="1"/>
  <c r="G1305" i="2" s="1"/>
  <c r="D1306" i="2"/>
  <c r="F1306" i="2" s="1"/>
  <c r="G1306" i="2" s="1"/>
  <c r="D1307" i="2"/>
  <c r="F1307" i="2" s="1"/>
  <c r="G1307" i="2" s="1"/>
  <c r="D1308" i="2"/>
  <c r="F1308" i="2" s="1"/>
  <c r="G1308" i="2" s="1"/>
  <c r="D1309" i="2"/>
  <c r="F1309" i="2" s="1"/>
  <c r="G1309" i="2" s="1"/>
  <c r="D1310" i="2"/>
  <c r="F1310" i="2" s="1"/>
  <c r="G1310" i="2" s="1"/>
  <c r="D1311" i="2"/>
  <c r="F1311" i="2" s="1"/>
  <c r="G1311" i="2" s="1"/>
  <c r="D1312" i="2"/>
  <c r="F1312" i="2" s="1"/>
  <c r="G1312" i="2" s="1"/>
  <c r="D1313" i="2"/>
  <c r="F1313" i="2" s="1"/>
  <c r="G1313" i="2" s="1"/>
  <c r="D1314" i="2"/>
  <c r="F1314" i="2" s="1"/>
  <c r="G1314" i="2" s="1"/>
  <c r="D1315" i="2"/>
  <c r="F1315" i="2" s="1"/>
  <c r="G1315" i="2" s="1"/>
  <c r="D1316" i="2"/>
  <c r="F1316" i="2" s="1"/>
  <c r="G1316" i="2" s="1"/>
  <c r="D1317" i="2"/>
  <c r="F1317" i="2" s="1"/>
  <c r="G1317" i="2" s="1"/>
  <c r="D1318" i="2"/>
  <c r="F1318" i="2" s="1"/>
  <c r="G1318" i="2" s="1"/>
  <c r="D1319" i="2"/>
  <c r="F1319" i="2" s="1"/>
  <c r="G1319" i="2" s="1"/>
  <c r="D1320" i="2"/>
  <c r="F1320" i="2" s="1"/>
  <c r="G1320" i="2" s="1"/>
  <c r="D1321" i="2"/>
  <c r="F1321" i="2" s="1"/>
  <c r="G1321" i="2" s="1"/>
  <c r="D1322" i="2"/>
  <c r="F1322" i="2" s="1"/>
  <c r="G1322" i="2" s="1"/>
  <c r="D1323" i="2"/>
  <c r="F1323" i="2" s="1"/>
  <c r="G1323" i="2" s="1"/>
  <c r="D1324" i="2"/>
  <c r="F1324" i="2" s="1"/>
  <c r="G1324" i="2" s="1"/>
  <c r="D1325" i="2"/>
  <c r="F1325" i="2" s="1"/>
  <c r="G1325" i="2" s="1"/>
  <c r="D1326" i="2"/>
  <c r="F1326" i="2" s="1"/>
  <c r="G1326" i="2" s="1"/>
  <c r="D1327" i="2"/>
  <c r="F1327" i="2" s="1"/>
  <c r="G1327" i="2" s="1"/>
  <c r="D1328" i="2"/>
  <c r="F1328" i="2" s="1"/>
  <c r="G1328" i="2" s="1"/>
  <c r="D1329" i="2"/>
  <c r="F1329" i="2" s="1"/>
  <c r="G1329" i="2" s="1"/>
  <c r="D1330" i="2"/>
  <c r="F1330" i="2" s="1"/>
  <c r="G1330" i="2" s="1"/>
  <c r="D1331" i="2"/>
  <c r="F1331" i="2" s="1"/>
  <c r="G1331" i="2" s="1"/>
  <c r="D1332" i="2"/>
  <c r="F1332" i="2" s="1"/>
  <c r="G1332" i="2" s="1"/>
  <c r="D1333" i="2"/>
  <c r="F1333" i="2" s="1"/>
  <c r="G1333" i="2" s="1"/>
  <c r="D1334" i="2"/>
  <c r="F1334" i="2" s="1"/>
  <c r="G1334" i="2" s="1"/>
  <c r="D1335" i="2"/>
  <c r="F1335" i="2" s="1"/>
  <c r="G1335" i="2" s="1"/>
  <c r="D1336" i="2"/>
  <c r="F1336" i="2" s="1"/>
  <c r="G1336" i="2" s="1"/>
  <c r="D1337" i="2"/>
  <c r="F1337" i="2" s="1"/>
  <c r="G1337" i="2" s="1"/>
  <c r="D1338" i="2"/>
  <c r="F1338" i="2" s="1"/>
  <c r="G1338" i="2" s="1"/>
  <c r="D1339" i="2"/>
  <c r="F1339" i="2" s="1"/>
  <c r="G1339" i="2" s="1"/>
  <c r="D1340" i="2"/>
  <c r="F1340" i="2" s="1"/>
  <c r="G1340" i="2" s="1"/>
  <c r="D1341" i="2"/>
  <c r="F1341" i="2" s="1"/>
  <c r="G1341" i="2" s="1"/>
  <c r="D1342" i="2"/>
  <c r="F1342" i="2" s="1"/>
  <c r="G1342" i="2" s="1"/>
  <c r="D1343" i="2"/>
  <c r="F1343" i="2" s="1"/>
  <c r="G1343" i="2" s="1"/>
  <c r="D1344" i="2"/>
  <c r="F1344" i="2" s="1"/>
  <c r="G1344" i="2" s="1"/>
  <c r="D1345" i="2"/>
  <c r="F1345" i="2" s="1"/>
  <c r="G1345" i="2" s="1"/>
  <c r="D1346" i="2"/>
  <c r="F1346" i="2" s="1"/>
  <c r="G1346" i="2" s="1"/>
  <c r="D1347" i="2"/>
  <c r="F1347" i="2" s="1"/>
  <c r="G1347" i="2" s="1"/>
  <c r="D1348" i="2"/>
  <c r="F1348" i="2" s="1"/>
  <c r="G1348" i="2" s="1"/>
  <c r="D1349" i="2"/>
  <c r="F1349" i="2" s="1"/>
  <c r="G1349" i="2" s="1"/>
  <c r="D1350" i="2"/>
  <c r="F1350" i="2" s="1"/>
  <c r="G1350" i="2" s="1"/>
  <c r="D1351" i="2"/>
  <c r="F1351" i="2" s="1"/>
  <c r="G1351" i="2" s="1"/>
  <c r="D1352" i="2"/>
  <c r="F1352" i="2" s="1"/>
  <c r="G1352" i="2" s="1"/>
  <c r="D1353" i="2"/>
  <c r="F1353" i="2" s="1"/>
  <c r="G1353" i="2" s="1"/>
  <c r="D1354" i="2"/>
  <c r="F1354" i="2" s="1"/>
  <c r="G1354" i="2" s="1"/>
  <c r="D1355" i="2"/>
  <c r="F1355" i="2" s="1"/>
  <c r="G1355" i="2" s="1"/>
  <c r="D1356" i="2"/>
  <c r="F1356" i="2" s="1"/>
  <c r="G1356" i="2" s="1"/>
  <c r="D1357" i="2"/>
  <c r="F1357" i="2" s="1"/>
  <c r="G1357" i="2" s="1"/>
  <c r="D1358" i="2"/>
  <c r="F1358" i="2" s="1"/>
  <c r="G1358" i="2" s="1"/>
  <c r="D1359" i="2"/>
  <c r="F1359" i="2" s="1"/>
  <c r="G1359" i="2" s="1"/>
  <c r="D1360" i="2"/>
  <c r="F1360" i="2" s="1"/>
  <c r="G1360" i="2" s="1"/>
  <c r="D1361" i="2"/>
  <c r="F1361" i="2" s="1"/>
  <c r="G1361" i="2" s="1"/>
  <c r="D1362" i="2"/>
  <c r="F1362" i="2" s="1"/>
  <c r="G1362" i="2" s="1"/>
  <c r="D1363" i="2"/>
  <c r="F1363" i="2" s="1"/>
  <c r="G1363" i="2" s="1"/>
  <c r="D1364" i="2"/>
  <c r="F1364" i="2" s="1"/>
  <c r="G1364" i="2" s="1"/>
  <c r="D1365" i="2"/>
  <c r="F1365" i="2" s="1"/>
  <c r="G1365" i="2" s="1"/>
  <c r="D1366" i="2"/>
  <c r="F1366" i="2" s="1"/>
  <c r="G1366" i="2" s="1"/>
  <c r="D1367" i="2"/>
  <c r="F1367" i="2" s="1"/>
  <c r="G1367" i="2" s="1"/>
  <c r="D1368" i="2"/>
  <c r="F1368" i="2" s="1"/>
  <c r="G1368" i="2" s="1"/>
  <c r="D1369" i="2"/>
  <c r="F1369" i="2" s="1"/>
  <c r="G1369" i="2" s="1"/>
  <c r="D1370" i="2"/>
  <c r="F1370" i="2" s="1"/>
  <c r="G1370" i="2" s="1"/>
  <c r="D1371" i="2"/>
  <c r="F1371" i="2" s="1"/>
  <c r="G1371" i="2" s="1"/>
  <c r="D1372" i="2"/>
  <c r="F1372" i="2" s="1"/>
  <c r="G1372" i="2" s="1"/>
  <c r="D1373" i="2"/>
  <c r="F1373" i="2" s="1"/>
  <c r="G1373" i="2" s="1"/>
  <c r="D1374" i="2"/>
  <c r="F1374" i="2" s="1"/>
  <c r="G1374" i="2" s="1"/>
  <c r="D1375" i="2"/>
  <c r="F1375" i="2" s="1"/>
  <c r="G1375" i="2" s="1"/>
  <c r="D1376" i="2"/>
  <c r="F1376" i="2" s="1"/>
  <c r="G1376" i="2" s="1"/>
  <c r="D1377" i="2"/>
  <c r="F1377" i="2" s="1"/>
  <c r="G1377" i="2" s="1"/>
  <c r="D1378" i="2"/>
  <c r="F1378" i="2" s="1"/>
  <c r="G1378" i="2" s="1"/>
  <c r="D1379" i="2"/>
  <c r="F1379" i="2" s="1"/>
  <c r="G1379" i="2" s="1"/>
  <c r="D1380" i="2"/>
  <c r="F1380" i="2" s="1"/>
  <c r="G1380" i="2" s="1"/>
  <c r="D1381" i="2"/>
  <c r="F1381" i="2" s="1"/>
  <c r="G1381" i="2" s="1"/>
  <c r="D1382" i="2"/>
  <c r="F1382" i="2" s="1"/>
  <c r="G1382" i="2" s="1"/>
  <c r="D1383" i="2"/>
  <c r="F1383" i="2" s="1"/>
  <c r="G1383" i="2" s="1"/>
  <c r="D1384" i="2"/>
  <c r="F1384" i="2" s="1"/>
  <c r="G1384" i="2" s="1"/>
  <c r="D1385" i="2"/>
  <c r="F1385" i="2" s="1"/>
  <c r="G1385" i="2" s="1"/>
  <c r="D1386" i="2"/>
  <c r="F1386" i="2" s="1"/>
  <c r="G1386" i="2" s="1"/>
  <c r="D1387" i="2"/>
  <c r="F1387" i="2" s="1"/>
  <c r="G1387" i="2" s="1"/>
  <c r="D1388" i="2"/>
  <c r="F1388" i="2" s="1"/>
  <c r="G1388" i="2" s="1"/>
  <c r="D1389" i="2"/>
  <c r="F1389" i="2" s="1"/>
  <c r="G1389" i="2" s="1"/>
  <c r="D1390" i="2"/>
  <c r="F1390" i="2" s="1"/>
  <c r="G1390" i="2" s="1"/>
  <c r="D1391" i="2"/>
  <c r="F1391" i="2" s="1"/>
  <c r="G1391" i="2" s="1"/>
  <c r="D1392" i="2"/>
  <c r="F1392" i="2" s="1"/>
  <c r="G1392" i="2" s="1"/>
  <c r="D1393" i="2"/>
  <c r="F1393" i="2" s="1"/>
  <c r="G1393" i="2" s="1"/>
  <c r="D1394" i="2"/>
  <c r="F1394" i="2" s="1"/>
  <c r="G1394" i="2" s="1"/>
  <c r="D1395" i="2"/>
  <c r="F1395" i="2" s="1"/>
  <c r="G1395" i="2" s="1"/>
  <c r="D1396" i="2"/>
  <c r="F1396" i="2" s="1"/>
  <c r="G1396" i="2" s="1"/>
  <c r="D1397" i="2"/>
  <c r="F1397" i="2" s="1"/>
  <c r="G1397" i="2" s="1"/>
  <c r="D1398" i="2"/>
  <c r="F1398" i="2" s="1"/>
  <c r="G1398" i="2" s="1"/>
  <c r="D1399" i="2"/>
  <c r="F1399" i="2" s="1"/>
  <c r="G1399" i="2" s="1"/>
  <c r="D1400" i="2"/>
  <c r="F1400" i="2" s="1"/>
  <c r="G1400" i="2" s="1"/>
  <c r="D1401" i="2"/>
  <c r="F1401" i="2" s="1"/>
  <c r="G1401" i="2" s="1"/>
  <c r="D1402" i="2"/>
  <c r="F1402" i="2" s="1"/>
  <c r="G1402" i="2" s="1"/>
  <c r="D1403" i="2"/>
  <c r="F1403" i="2" s="1"/>
  <c r="G1403" i="2" s="1"/>
  <c r="D1404" i="2"/>
  <c r="F1404" i="2" s="1"/>
  <c r="G1404" i="2" s="1"/>
  <c r="D1405" i="2"/>
  <c r="F1405" i="2" s="1"/>
  <c r="G1405" i="2" s="1"/>
  <c r="D1406" i="2"/>
  <c r="F1406" i="2" s="1"/>
  <c r="G1406" i="2" s="1"/>
  <c r="D1407" i="2"/>
  <c r="F1407" i="2" s="1"/>
  <c r="G1407" i="2" s="1"/>
  <c r="D1408" i="2"/>
  <c r="F1408" i="2" s="1"/>
  <c r="G1408" i="2" s="1"/>
  <c r="D1409" i="2"/>
  <c r="F1409" i="2" s="1"/>
  <c r="G1409" i="2" s="1"/>
  <c r="D1410" i="2"/>
  <c r="F1410" i="2" s="1"/>
  <c r="G1410" i="2" s="1"/>
  <c r="D1411" i="2"/>
  <c r="F1411" i="2" s="1"/>
  <c r="G1411" i="2" s="1"/>
  <c r="D1412" i="2"/>
  <c r="F1412" i="2" s="1"/>
  <c r="G1412" i="2" s="1"/>
  <c r="D1413" i="2"/>
  <c r="F1413" i="2" s="1"/>
  <c r="G1413" i="2" s="1"/>
  <c r="D1414" i="2"/>
  <c r="F1414" i="2" s="1"/>
  <c r="G1414" i="2" s="1"/>
  <c r="D1415" i="2"/>
  <c r="F1415" i="2" s="1"/>
  <c r="G1415" i="2" s="1"/>
  <c r="D1416" i="2"/>
  <c r="F1416" i="2" s="1"/>
  <c r="G1416" i="2" s="1"/>
  <c r="D1417" i="2"/>
  <c r="F1417" i="2" s="1"/>
  <c r="G1417" i="2" s="1"/>
  <c r="D1418" i="2"/>
  <c r="F1418" i="2" s="1"/>
  <c r="G1418" i="2" s="1"/>
  <c r="D1419" i="2"/>
  <c r="F1419" i="2" s="1"/>
  <c r="G1419" i="2" s="1"/>
  <c r="D1420" i="2"/>
  <c r="F1420" i="2" s="1"/>
  <c r="G1420" i="2" s="1"/>
  <c r="D1421" i="2"/>
  <c r="F1421" i="2" s="1"/>
  <c r="G1421" i="2" s="1"/>
  <c r="D1422" i="2"/>
  <c r="F1422" i="2" s="1"/>
  <c r="G1422" i="2" s="1"/>
  <c r="D1423" i="2"/>
  <c r="F1423" i="2" s="1"/>
  <c r="G1423" i="2" s="1"/>
  <c r="D1424" i="2"/>
  <c r="F1424" i="2" s="1"/>
  <c r="G1424" i="2" s="1"/>
  <c r="D1425" i="2"/>
  <c r="F1425" i="2" s="1"/>
  <c r="G1425" i="2" s="1"/>
  <c r="D1426" i="2"/>
  <c r="F1426" i="2" s="1"/>
  <c r="G1426" i="2" s="1"/>
  <c r="D1427" i="2"/>
  <c r="F1427" i="2" s="1"/>
  <c r="G1427" i="2" s="1"/>
  <c r="D1428" i="2"/>
  <c r="F1428" i="2" s="1"/>
  <c r="G1428" i="2" s="1"/>
  <c r="D1429" i="2"/>
  <c r="F1429" i="2" s="1"/>
  <c r="G1429" i="2" s="1"/>
  <c r="D1430" i="2"/>
  <c r="F1430" i="2" s="1"/>
  <c r="G1430" i="2" s="1"/>
  <c r="D1431" i="2"/>
  <c r="F1431" i="2" s="1"/>
  <c r="G1431" i="2" s="1"/>
  <c r="D1432" i="2"/>
  <c r="F1432" i="2" s="1"/>
  <c r="G1432" i="2" s="1"/>
  <c r="D1433" i="2"/>
  <c r="F1433" i="2" s="1"/>
  <c r="G1433" i="2" s="1"/>
  <c r="D1434" i="2"/>
  <c r="F1434" i="2" s="1"/>
  <c r="G1434" i="2" s="1"/>
  <c r="D1435" i="2"/>
  <c r="F1435" i="2" s="1"/>
  <c r="G1435" i="2" s="1"/>
  <c r="D1436" i="2"/>
  <c r="F1436" i="2" s="1"/>
  <c r="G1436" i="2" s="1"/>
  <c r="D1437" i="2"/>
  <c r="F1437" i="2" s="1"/>
  <c r="G1437" i="2" s="1"/>
  <c r="D1438" i="2"/>
  <c r="F1438" i="2" s="1"/>
  <c r="G1438" i="2" s="1"/>
  <c r="D1439" i="2"/>
  <c r="F1439" i="2" s="1"/>
  <c r="G1439" i="2" s="1"/>
  <c r="D1440" i="2"/>
  <c r="F1440" i="2" s="1"/>
  <c r="G1440" i="2" s="1"/>
  <c r="D1441" i="2"/>
  <c r="F1441" i="2" s="1"/>
  <c r="G1441" i="2" s="1"/>
  <c r="D1442" i="2"/>
  <c r="F1442" i="2" s="1"/>
  <c r="G1442" i="2" s="1"/>
  <c r="D1443" i="2"/>
  <c r="F1443" i="2" s="1"/>
  <c r="G1443" i="2" s="1"/>
  <c r="D1444" i="2"/>
  <c r="F1444" i="2" s="1"/>
  <c r="G1444" i="2" s="1"/>
  <c r="D1445" i="2"/>
  <c r="F1445" i="2" s="1"/>
  <c r="G1445" i="2" s="1"/>
  <c r="D1446" i="2"/>
  <c r="F1446" i="2" s="1"/>
  <c r="G1446" i="2" s="1"/>
  <c r="D1447" i="2"/>
  <c r="F1447" i="2" s="1"/>
  <c r="G1447" i="2" s="1"/>
  <c r="D1448" i="2"/>
  <c r="F1448" i="2" s="1"/>
  <c r="G1448" i="2" s="1"/>
  <c r="D1449" i="2"/>
  <c r="F1449" i="2" s="1"/>
  <c r="G1449" i="2" s="1"/>
  <c r="D1450" i="2"/>
  <c r="F1450" i="2" s="1"/>
  <c r="G1450" i="2" s="1"/>
  <c r="D1451" i="2"/>
  <c r="F1451" i="2" s="1"/>
  <c r="G1451" i="2" s="1"/>
  <c r="D1452" i="2"/>
  <c r="F1452" i="2" s="1"/>
  <c r="G1452" i="2" s="1"/>
  <c r="D1453" i="2"/>
  <c r="F1453" i="2" s="1"/>
  <c r="G1453" i="2" s="1"/>
  <c r="D1454" i="2"/>
  <c r="F1454" i="2" s="1"/>
  <c r="G1454" i="2" s="1"/>
  <c r="D1455" i="2"/>
  <c r="F1455" i="2" s="1"/>
  <c r="G1455" i="2" s="1"/>
  <c r="D1456" i="2"/>
  <c r="F1456" i="2" s="1"/>
  <c r="G1456" i="2" s="1"/>
  <c r="D1457" i="2"/>
  <c r="F1457" i="2" s="1"/>
  <c r="G1457" i="2" s="1"/>
  <c r="D1458" i="2"/>
  <c r="F1458" i="2" s="1"/>
  <c r="G1458" i="2" s="1"/>
  <c r="D1459" i="2"/>
  <c r="F1459" i="2" s="1"/>
  <c r="G1459" i="2" s="1"/>
  <c r="D1460" i="2"/>
  <c r="F1460" i="2" s="1"/>
  <c r="G1460" i="2" s="1"/>
  <c r="D1461" i="2"/>
  <c r="F1461" i="2" s="1"/>
  <c r="G1461" i="2" s="1"/>
  <c r="D1462" i="2"/>
  <c r="F1462" i="2" s="1"/>
  <c r="G1462" i="2" s="1"/>
  <c r="D1463" i="2"/>
  <c r="F1463" i="2" s="1"/>
  <c r="G1463" i="2" s="1"/>
  <c r="D1464" i="2"/>
  <c r="F1464" i="2" s="1"/>
  <c r="G1464" i="2" s="1"/>
  <c r="D1465" i="2"/>
  <c r="F1465" i="2" s="1"/>
  <c r="G1465" i="2" s="1"/>
  <c r="D1466" i="2"/>
  <c r="F1466" i="2" s="1"/>
  <c r="G1466" i="2" s="1"/>
  <c r="D1467" i="2"/>
  <c r="F1467" i="2" s="1"/>
  <c r="G1467" i="2" s="1"/>
  <c r="D1468" i="2"/>
  <c r="F1468" i="2" s="1"/>
  <c r="G1468" i="2" s="1"/>
  <c r="D1469" i="2"/>
  <c r="F1469" i="2" s="1"/>
  <c r="G1469" i="2" s="1"/>
  <c r="D1470" i="2"/>
  <c r="F1470" i="2" s="1"/>
  <c r="G1470" i="2" s="1"/>
  <c r="D1471" i="2"/>
  <c r="F1471" i="2" s="1"/>
  <c r="G1471" i="2" s="1"/>
  <c r="D1472" i="2"/>
  <c r="F1472" i="2" s="1"/>
  <c r="G1472" i="2" s="1"/>
  <c r="D1473" i="2"/>
  <c r="F1473" i="2" s="1"/>
  <c r="G1473" i="2" s="1"/>
  <c r="D1474" i="2"/>
  <c r="F1474" i="2" s="1"/>
  <c r="G1474" i="2" s="1"/>
  <c r="D1475" i="2"/>
  <c r="F1475" i="2" s="1"/>
  <c r="G1475" i="2" s="1"/>
  <c r="D1476" i="2"/>
  <c r="F1476" i="2" s="1"/>
  <c r="G1476" i="2" s="1"/>
  <c r="D1477" i="2"/>
  <c r="F1477" i="2" s="1"/>
  <c r="G1477" i="2" s="1"/>
  <c r="D1478" i="2"/>
  <c r="F1478" i="2" s="1"/>
  <c r="G1478" i="2" s="1"/>
  <c r="D1479" i="2"/>
  <c r="F1479" i="2" s="1"/>
  <c r="G1479" i="2" s="1"/>
  <c r="D1480" i="2"/>
  <c r="F1480" i="2" s="1"/>
  <c r="G1480" i="2" s="1"/>
  <c r="D1481" i="2"/>
  <c r="F1481" i="2" s="1"/>
  <c r="G1481" i="2" s="1"/>
  <c r="D1482" i="2"/>
  <c r="F1482" i="2" s="1"/>
  <c r="G1482" i="2" s="1"/>
  <c r="D1483" i="2"/>
  <c r="F1483" i="2" s="1"/>
  <c r="G1483" i="2" s="1"/>
  <c r="D1484" i="2"/>
  <c r="F1484" i="2" s="1"/>
  <c r="G1484" i="2" s="1"/>
  <c r="D1485" i="2"/>
  <c r="F1485" i="2" s="1"/>
  <c r="G1485" i="2" s="1"/>
  <c r="D1486" i="2"/>
  <c r="F1486" i="2" s="1"/>
  <c r="G1486" i="2" s="1"/>
  <c r="D1487" i="2"/>
  <c r="F1487" i="2" s="1"/>
  <c r="G1487" i="2" s="1"/>
  <c r="D1488" i="2"/>
  <c r="F1488" i="2" s="1"/>
  <c r="G1488" i="2" s="1"/>
  <c r="D1489" i="2"/>
  <c r="F1489" i="2" s="1"/>
  <c r="G1489" i="2" s="1"/>
  <c r="D1490" i="2"/>
  <c r="F1490" i="2" s="1"/>
  <c r="G1490" i="2" s="1"/>
  <c r="D1491" i="2"/>
  <c r="F1491" i="2" s="1"/>
  <c r="G1491" i="2" s="1"/>
  <c r="D1492" i="2"/>
  <c r="F1492" i="2" s="1"/>
  <c r="G1492" i="2" s="1"/>
  <c r="D1493" i="2"/>
  <c r="F1493" i="2" s="1"/>
  <c r="G1493" i="2" s="1"/>
  <c r="D1494" i="2"/>
  <c r="F1494" i="2" s="1"/>
  <c r="G1494" i="2" s="1"/>
  <c r="D1495" i="2"/>
  <c r="F1495" i="2" s="1"/>
  <c r="G1495" i="2" s="1"/>
  <c r="D1496" i="2"/>
  <c r="F1496" i="2" s="1"/>
  <c r="G1496" i="2" s="1"/>
  <c r="D1497" i="2"/>
  <c r="F1497" i="2" s="1"/>
  <c r="G1497" i="2" s="1"/>
  <c r="D1498" i="2"/>
  <c r="F1498" i="2" s="1"/>
  <c r="G1498" i="2" s="1"/>
  <c r="D1499" i="2"/>
  <c r="F1499" i="2" s="1"/>
  <c r="G1499" i="2" s="1"/>
  <c r="D1500" i="2"/>
  <c r="F1500" i="2" s="1"/>
  <c r="G1500" i="2" s="1"/>
  <c r="D1501" i="2"/>
  <c r="F1501" i="2" s="1"/>
  <c r="G1501" i="2" s="1"/>
  <c r="D1502" i="2"/>
  <c r="F1502" i="2" s="1"/>
  <c r="G1502" i="2" s="1"/>
  <c r="D1503" i="2"/>
  <c r="F1503" i="2" s="1"/>
  <c r="G1503" i="2" s="1"/>
  <c r="D1504" i="2"/>
  <c r="F1504" i="2" s="1"/>
  <c r="G1504" i="2" s="1"/>
  <c r="D1505" i="2"/>
  <c r="F1505" i="2" s="1"/>
  <c r="G1505" i="2" s="1"/>
  <c r="D1506" i="2"/>
  <c r="F1506" i="2" s="1"/>
  <c r="G1506" i="2" s="1"/>
  <c r="D1507" i="2"/>
  <c r="F1507" i="2" s="1"/>
  <c r="G1507" i="2" s="1"/>
  <c r="D1508" i="2"/>
  <c r="F1508" i="2" s="1"/>
  <c r="G1508" i="2" s="1"/>
  <c r="D1509" i="2"/>
  <c r="F1509" i="2" s="1"/>
  <c r="G1509" i="2" s="1"/>
  <c r="D1510" i="2"/>
  <c r="F1510" i="2" s="1"/>
  <c r="G1510" i="2" s="1"/>
  <c r="D1511" i="2"/>
  <c r="F1511" i="2" s="1"/>
  <c r="G1511" i="2" s="1"/>
  <c r="D1512" i="2"/>
  <c r="F1512" i="2" s="1"/>
  <c r="G1512" i="2" s="1"/>
  <c r="D1513" i="2"/>
  <c r="F1513" i="2" s="1"/>
  <c r="G1513" i="2" s="1"/>
  <c r="D1514" i="2"/>
  <c r="F1514" i="2" s="1"/>
  <c r="G1514" i="2" s="1"/>
  <c r="D1515" i="2"/>
  <c r="F1515" i="2" s="1"/>
  <c r="G1515" i="2" s="1"/>
  <c r="D1516" i="2"/>
  <c r="F1516" i="2" s="1"/>
  <c r="G1516" i="2" s="1"/>
  <c r="D1517" i="2"/>
  <c r="F1517" i="2" s="1"/>
  <c r="G1517" i="2" s="1"/>
  <c r="D1518" i="2"/>
  <c r="F1518" i="2" s="1"/>
  <c r="G1518" i="2" s="1"/>
  <c r="D1519" i="2"/>
  <c r="F1519" i="2" s="1"/>
  <c r="G1519" i="2" s="1"/>
  <c r="D1520" i="2"/>
  <c r="F1520" i="2" s="1"/>
  <c r="G1520" i="2" s="1"/>
  <c r="D1521" i="2"/>
  <c r="F1521" i="2" s="1"/>
  <c r="G1521" i="2" s="1"/>
  <c r="D1522" i="2"/>
  <c r="F1522" i="2" s="1"/>
  <c r="G1522" i="2" s="1"/>
  <c r="D1523" i="2"/>
  <c r="F1523" i="2" s="1"/>
  <c r="G1523" i="2" s="1"/>
  <c r="D1524" i="2"/>
  <c r="F1524" i="2" s="1"/>
  <c r="G1524" i="2" s="1"/>
  <c r="D1525" i="2"/>
  <c r="F1525" i="2" s="1"/>
  <c r="G1525" i="2" s="1"/>
  <c r="D1526" i="2"/>
  <c r="F1526" i="2" s="1"/>
  <c r="G1526" i="2" s="1"/>
  <c r="D1527" i="2"/>
  <c r="F1527" i="2" s="1"/>
  <c r="G1527" i="2" s="1"/>
  <c r="D1528" i="2"/>
  <c r="F1528" i="2" s="1"/>
  <c r="G1528" i="2" s="1"/>
  <c r="D1529" i="2"/>
  <c r="F1529" i="2" s="1"/>
  <c r="G1529" i="2" s="1"/>
  <c r="D1530" i="2"/>
  <c r="F1530" i="2" s="1"/>
  <c r="G1530" i="2" s="1"/>
  <c r="D1531" i="2"/>
  <c r="F1531" i="2" s="1"/>
  <c r="G1531" i="2" s="1"/>
  <c r="D1532" i="2"/>
  <c r="F1532" i="2" s="1"/>
  <c r="G1532" i="2" s="1"/>
  <c r="D1533" i="2"/>
  <c r="F1533" i="2" s="1"/>
  <c r="G1533" i="2" s="1"/>
  <c r="D1534" i="2"/>
  <c r="F1534" i="2" s="1"/>
  <c r="G1534" i="2" s="1"/>
  <c r="D1535" i="2"/>
  <c r="F1535" i="2" s="1"/>
  <c r="G1535" i="2" s="1"/>
  <c r="D1536" i="2"/>
  <c r="F1536" i="2" s="1"/>
  <c r="G1536" i="2" s="1"/>
  <c r="D1537" i="2"/>
  <c r="F1537" i="2" s="1"/>
  <c r="G1537" i="2" s="1"/>
  <c r="D1538" i="2"/>
  <c r="F1538" i="2" s="1"/>
  <c r="G1538" i="2" s="1"/>
  <c r="D1539" i="2"/>
  <c r="F1539" i="2" s="1"/>
  <c r="G1539" i="2" s="1"/>
  <c r="D1540" i="2"/>
  <c r="F1540" i="2" s="1"/>
  <c r="G1540" i="2" s="1"/>
  <c r="D1541" i="2"/>
  <c r="F1541" i="2" s="1"/>
  <c r="G1541" i="2" s="1"/>
  <c r="D1542" i="2"/>
  <c r="F1542" i="2" s="1"/>
  <c r="G1542" i="2" s="1"/>
  <c r="D1543" i="2"/>
  <c r="F1543" i="2" s="1"/>
  <c r="G1543" i="2" s="1"/>
  <c r="D1544" i="2"/>
  <c r="F1544" i="2" s="1"/>
  <c r="G1544" i="2" s="1"/>
  <c r="D1545" i="2"/>
  <c r="F1545" i="2" s="1"/>
  <c r="G1545" i="2" s="1"/>
  <c r="D1546" i="2"/>
  <c r="F1546" i="2" s="1"/>
  <c r="G1546" i="2" s="1"/>
  <c r="D1547" i="2"/>
  <c r="F1547" i="2" s="1"/>
  <c r="G1547" i="2" s="1"/>
  <c r="D1548" i="2"/>
  <c r="F1548" i="2" s="1"/>
  <c r="G1548" i="2" s="1"/>
  <c r="D1549" i="2"/>
  <c r="F1549" i="2" s="1"/>
  <c r="G1549" i="2" s="1"/>
  <c r="D1550" i="2"/>
  <c r="F1550" i="2" s="1"/>
  <c r="G1550" i="2" s="1"/>
  <c r="D1551" i="2"/>
  <c r="F1551" i="2" s="1"/>
  <c r="G1551" i="2" s="1"/>
  <c r="D1552" i="2"/>
  <c r="F1552" i="2" s="1"/>
  <c r="G1552" i="2" s="1"/>
  <c r="D1553" i="2"/>
  <c r="F1553" i="2" s="1"/>
  <c r="G1553" i="2" s="1"/>
  <c r="D1554" i="2"/>
  <c r="F1554" i="2" s="1"/>
  <c r="G1554" i="2" s="1"/>
  <c r="D1555" i="2"/>
  <c r="F1555" i="2" s="1"/>
  <c r="G1555" i="2" s="1"/>
  <c r="D1556" i="2"/>
  <c r="F1556" i="2" s="1"/>
  <c r="G1556" i="2" s="1"/>
  <c r="D1557" i="2"/>
  <c r="F1557" i="2" s="1"/>
  <c r="G1557" i="2" s="1"/>
  <c r="D1558" i="2"/>
  <c r="F1558" i="2" s="1"/>
  <c r="G1558" i="2" s="1"/>
  <c r="D1559" i="2"/>
  <c r="F1559" i="2" s="1"/>
  <c r="G1559" i="2" s="1"/>
  <c r="D1560" i="2"/>
  <c r="F1560" i="2" s="1"/>
  <c r="G1560" i="2" s="1"/>
  <c r="D1561" i="2"/>
  <c r="F1561" i="2" s="1"/>
  <c r="G1561" i="2" s="1"/>
  <c r="D1562" i="2"/>
  <c r="F1562" i="2" s="1"/>
  <c r="G1562" i="2" s="1"/>
  <c r="D1563" i="2"/>
  <c r="F1563" i="2" s="1"/>
  <c r="G1563" i="2" s="1"/>
  <c r="D1564" i="2"/>
  <c r="F1564" i="2" s="1"/>
  <c r="G1564" i="2" s="1"/>
  <c r="D1565" i="2"/>
  <c r="F1565" i="2" s="1"/>
  <c r="G1565" i="2" s="1"/>
  <c r="D1566" i="2"/>
  <c r="F1566" i="2" s="1"/>
  <c r="G1566" i="2" s="1"/>
  <c r="D1567" i="2"/>
  <c r="F1567" i="2" s="1"/>
  <c r="G1567" i="2" s="1"/>
  <c r="D1568" i="2"/>
  <c r="F1568" i="2" s="1"/>
  <c r="G1568" i="2" s="1"/>
  <c r="D1569" i="2"/>
  <c r="F1569" i="2" s="1"/>
  <c r="G1569" i="2" s="1"/>
  <c r="D1570" i="2"/>
  <c r="F1570" i="2" s="1"/>
  <c r="G1570" i="2" s="1"/>
  <c r="D1571" i="2"/>
  <c r="F1571" i="2" s="1"/>
  <c r="G1571" i="2" s="1"/>
  <c r="D1572" i="2"/>
  <c r="F1572" i="2" s="1"/>
  <c r="G1572" i="2" s="1"/>
  <c r="D1573" i="2"/>
  <c r="F1573" i="2" s="1"/>
  <c r="G1573" i="2" s="1"/>
  <c r="D1574" i="2"/>
  <c r="F1574" i="2" s="1"/>
  <c r="G1574" i="2" s="1"/>
  <c r="D1575" i="2"/>
  <c r="F1575" i="2" s="1"/>
  <c r="G1575" i="2" s="1"/>
  <c r="D1576" i="2"/>
  <c r="F1576" i="2" s="1"/>
  <c r="G1576" i="2" s="1"/>
  <c r="D1577" i="2"/>
  <c r="F1577" i="2" s="1"/>
  <c r="G1577" i="2" s="1"/>
  <c r="D1578" i="2"/>
  <c r="F1578" i="2" s="1"/>
  <c r="G1578" i="2" s="1"/>
  <c r="D1579" i="2"/>
  <c r="F1579" i="2" s="1"/>
  <c r="G1579" i="2" s="1"/>
  <c r="D1580" i="2"/>
  <c r="F1580" i="2" s="1"/>
  <c r="G1580" i="2" s="1"/>
  <c r="D1581" i="2"/>
  <c r="F1581" i="2" s="1"/>
  <c r="G1581" i="2" s="1"/>
  <c r="D1582" i="2"/>
  <c r="F1582" i="2" s="1"/>
  <c r="G1582" i="2" s="1"/>
  <c r="D1583" i="2"/>
  <c r="F1583" i="2" s="1"/>
  <c r="G1583" i="2" s="1"/>
  <c r="D1584" i="2"/>
  <c r="F1584" i="2" s="1"/>
  <c r="G1584" i="2" s="1"/>
  <c r="D1585" i="2"/>
  <c r="F1585" i="2" s="1"/>
  <c r="G1585" i="2" s="1"/>
  <c r="D1586" i="2"/>
  <c r="F1586" i="2" s="1"/>
  <c r="G1586" i="2" s="1"/>
  <c r="D1587" i="2"/>
  <c r="F1587" i="2" s="1"/>
  <c r="G1587" i="2" s="1"/>
  <c r="D1588" i="2"/>
  <c r="F1588" i="2" s="1"/>
  <c r="G1588" i="2" s="1"/>
  <c r="D1589" i="2"/>
  <c r="F1589" i="2" s="1"/>
  <c r="G1589" i="2" s="1"/>
  <c r="D1590" i="2"/>
  <c r="F1590" i="2" s="1"/>
  <c r="G1590" i="2" s="1"/>
  <c r="D1591" i="2"/>
  <c r="F1591" i="2" s="1"/>
  <c r="G1591" i="2" s="1"/>
  <c r="D1592" i="2"/>
  <c r="F1592" i="2" s="1"/>
  <c r="G1592" i="2" s="1"/>
  <c r="D1593" i="2"/>
  <c r="F1593" i="2" s="1"/>
  <c r="G1593" i="2" s="1"/>
  <c r="D1594" i="2"/>
  <c r="F1594" i="2" s="1"/>
  <c r="G1594" i="2" s="1"/>
  <c r="D1595" i="2"/>
  <c r="F1595" i="2" s="1"/>
  <c r="G1595" i="2" s="1"/>
  <c r="D1596" i="2"/>
  <c r="F1596" i="2" s="1"/>
  <c r="G1596" i="2" s="1"/>
  <c r="D1597" i="2"/>
  <c r="F1597" i="2" s="1"/>
  <c r="G1597" i="2" s="1"/>
  <c r="D1598" i="2"/>
  <c r="F1598" i="2" s="1"/>
  <c r="G1598" i="2" s="1"/>
  <c r="D1599" i="2"/>
  <c r="F1599" i="2" s="1"/>
  <c r="G1599" i="2" s="1"/>
  <c r="D1600" i="2"/>
  <c r="F1600" i="2" s="1"/>
  <c r="G1600" i="2" s="1"/>
  <c r="D1601" i="2"/>
  <c r="F1601" i="2" s="1"/>
  <c r="G1601" i="2" s="1"/>
  <c r="D1602" i="2"/>
  <c r="F1602" i="2" s="1"/>
  <c r="G1602" i="2" s="1"/>
  <c r="D1603" i="2"/>
  <c r="F1603" i="2" s="1"/>
  <c r="G1603" i="2" s="1"/>
  <c r="D1604" i="2"/>
  <c r="F1604" i="2" s="1"/>
  <c r="G1604" i="2" s="1"/>
  <c r="D1605" i="2"/>
  <c r="F1605" i="2" s="1"/>
  <c r="G1605" i="2" s="1"/>
  <c r="D1606" i="2"/>
  <c r="F1606" i="2" s="1"/>
  <c r="G1606" i="2" s="1"/>
  <c r="D1607" i="2"/>
  <c r="F1607" i="2" s="1"/>
  <c r="G1607" i="2" s="1"/>
  <c r="D1608" i="2"/>
  <c r="F1608" i="2" s="1"/>
  <c r="G1608" i="2" s="1"/>
  <c r="D1609" i="2"/>
  <c r="F1609" i="2" s="1"/>
  <c r="G1609" i="2" s="1"/>
  <c r="D1610" i="2"/>
  <c r="F1610" i="2" s="1"/>
  <c r="G1610" i="2" s="1"/>
  <c r="D1611" i="2"/>
  <c r="F1611" i="2" s="1"/>
  <c r="G1611" i="2" s="1"/>
  <c r="D1612" i="2"/>
  <c r="F1612" i="2" s="1"/>
  <c r="G1612" i="2" s="1"/>
  <c r="D1613" i="2"/>
  <c r="F1613" i="2" s="1"/>
  <c r="G1613" i="2" s="1"/>
  <c r="D1614" i="2"/>
  <c r="F1614" i="2" s="1"/>
  <c r="G1614" i="2" s="1"/>
  <c r="D1615" i="2"/>
  <c r="F1615" i="2" s="1"/>
  <c r="G1615" i="2" s="1"/>
  <c r="D1616" i="2"/>
  <c r="F1616" i="2" s="1"/>
  <c r="G1616" i="2" s="1"/>
  <c r="D1617" i="2"/>
  <c r="F1617" i="2" s="1"/>
  <c r="G1617" i="2" s="1"/>
  <c r="D1618" i="2"/>
  <c r="F1618" i="2" s="1"/>
  <c r="G1618" i="2" s="1"/>
  <c r="D1619" i="2"/>
  <c r="F1619" i="2" s="1"/>
  <c r="G1619" i="2" s="1"/>
  <c r="D1620" i="2"/>
  <c r="F1620" i="2" s="1"/>
  <c r="G1620" i="2" s="1"/>
  <c r="D1621" i="2"/>
  <c r="F1621" i="2" s="1"/>
  <c r="G1621" i="2" s="1"/>
  <c r="D1622" i="2"/>
  <c r="F1622" i="2" s="1"/>
  <c r="G1622" i="2" s="1"/>
  <c r="D1623" i="2"/>
  <c r="F1623" i="2" s="1"/>
  <c r="G1623" i="2" s="1"/>
  <c r="D1624" i="2"/>
  <c r="F1624" i="2" s="1"/>
  <c r="G1624" i="2" s="1"/>
  <c r="D1625" i="2"/>
  <c r="F1625" i="2" s="1"/>
  <c r="G1625" i="2" s="1"/>
  <c r="D1626" i="2"/>
  <c r="F1626" i="2" s="1"/>
  <c r="G1626" i="2" s="1"/>
  <c r="D1627" i="2"/>
  <c r="F1627" i="2" s="1"/>
  <c r="G1627" i="2" s="1"/>
  <c r="D1628" i="2"/>
  <c r="F1628" i="2" s="1"/>
  <c r="G1628" i="2" s="1"/>
  <c r="D1629" i="2"/>
  <c r="F1629" i="2" s="1"/>
  <c r="G1629" i="2" s="1"/>
  <c r="D1630" i="2"/>
  <c r="F1630" i="2" s="1"/>
  <c r="G1630" i="2" s="1"/>
  <c r="D1631" i="2"/>
  <c r="F1631" i="2" s="1"/>
  <c r="G1631" i="2" s="1"/>
  <c r="D1632" i="2"/>
  <c r="F1632" i="2" s="1"/>
  <c r="G1632" i="2" s="1"/>
  <c r="D1633" i="2"/>
  <c r="F1633" i="2" s="1"/>
  <c r="G1633" i="2" s="1"/>
  <c r="D1634" i="2"/>
  <c r="F1634" i="2" s="1"/>
  <c r="G1634" i="2" s="1"/>
  <c r="D1635" i="2"/>
  <c r="F1635" i="2" s="1"/>
  <c r="G1635" i="2" s="1"/>
  <c r="D1636" i="2"/>
  <c r="F1636" i="2" s="1"/>
  <c r="G1636" i="2" s="1"/>
  <c r="D1637" i="2"/>
  <c r="F1637" i="2" s="1"/>
  <c r="G1637" i="2" s="1"/>
  <c r="D1638" i="2"/>
  <c r="F1638" i="2" s="1"/>
  <c r="G1638" i="2" s="1"/>
  <c r="D1639" i="2"/>
  <c r="F1639" i="2" s="1"/>
  <c r="G1639" i="2" s="1"/>
  <c r="D1640" i="2"/>
  <c r="F1640" i="2" s="1"/>
  <c r="G1640" i="2" s="1"/>
  <c r="D1641" i="2"/>
  <c r="F1641" i="2" s="1"/>
  <c r="G1641" i="2" s="1"/>
  <c r="D1642" i="2"/>
  <c r="F1642" i="2" s="1"/>
  <c r="G1642" i="2" s="1"/>
  <c r="D1643" i="2"/>
  <c r="F1643" i="2" s="1"/>
  <c r="G1643" i="2" s="1"/>
  <c r="D1644" i="2"/>
  <c r="F1644" i="2" s="1"/>
  <c r="G1644" i="2" s="1"/>
  <c r="D1645" i="2"/>
  <c r="F1645" i="2" s="1"/>
  <c r="G1645" i="2" s="1"/>
  <c r="D1646" i="2"/>
  <c r="F1646" i="2" s="1"/>
  <c r="G1646" i="2" s="1"/>
  <c r="D1647" i="2"/>
  <c r="F1647" i="2" s="1"/>
  <c r="G1647" i="2" s="1"/>
  <c r="D1648" i="2"/>
  <c r="F1648" i="2" s="1"/>
  <c r="G1648" i="2" s="1"/>
  <c r="D1649" i="2"/>
  <c r="F1649" i="2" s="1"/>
  <c r="G1649" i="2" s="1"/>
  <c r="D1650" i="2"/>
  <c r="F1650" i="2" s="1"/>
  <c r="G1650" i="2" s="1"/>
  <c r="D1651" i="2"/>
  <c r="F1651" i="2" s="1"/>
  <c r="G1651" i="2" s="1"/>
  <c r="D1652" i="2"/>
  <c r="F1652" i="2" s="1"/>
  <c r="G1652" i="2" s="1"/>
  <c r="D1653" i="2"/>
  <c r="F1653" i="2" s="1"/>
  <c r="G1653" i="2" s="1"/>
  <c r="D1654" i="2"/>
  <c r="F1654" i="2" s="1"/>
  <c r="G1654" i="2" s="1"/>
  <c r="D1655" i="2"/>
  <c r="F1655" i="2" s="1"/>
  <c r="G1655" i="2" s="1"/>
  <c r="D1656" i="2"/>
  <c r="F1656" i="2" s="1"/>
  <c r="G1656" i="2" s="1"/>
  <c r="D1657" i="2"/>
  <c r="F1657" i="2" s="1"/>
  <c r="G1657" i="2" s="1"/>
  <c r="D1658" i="2"/>
  <c r="F1658" i="2" s="1"/>
  <c r="G1658" i="2" s="1"/>
  <c r="D1659" i="2"/>
  <c r="F1659" i="2" s="1"/>
  <c r="G1659" i="2" s="1"/>
  <c r="D1660" i="2"/>
  <c r="F1660" i="2" s="1"/>
  <c r="G1660" i="2" s="1"/>
  <c r="D1661" i="2"/>
  <c r="F1661" i="2" s="1"/>
  <c r="G1661" i="2" s="1"/>
  <c r="D1662" i="2"/>
  <c r="F1662" i="2" s="1"/>
  <c r="G1662" i="2" s="1"/>
  <c r="D1663" i="2"/>
  <c r="F1663" i="2" s="1"/>
  <c r="G1663" i="2" s="1"/>
  <c r="D1664" i="2"/>
  <c r="F1664" i="2" s="1"/>
  <c r="G1664" i="2" s="1"/>
  <c r="D1665" i="2"/>
  <c r="F1665" i="2" s="1"/>
  <c r="G1665" i="2" s="1"/>
  <c r="D1666" i="2"/>
  <c r="F1666" i="2" s="1"/>
  <c r="G1666" i="2" s="1"/>
  <c r="D1667" i="2"/>
  <c r="F1667" i="2" s="1"/>
  <c r="G1667" i="2" s="1"/>
  <c r="D1668" i="2"/>
  <c r="F1668" i="2" s="1"/>
  <c r="G1668" i="2" s="1"/>
  <c r="D1669" i="2"/>
  <c r="F1669" i="2" s="1"/>
  <c r="G1669" i="2" s="1"/>
  <c r="D1670" i="2"/>
  <c r="F1670" i="2" s="1"/>
  <c r="G1670" i="2" s="1"/>
  <c r="D1671" i="2"/>
  <c r="F1671" i="2" s="1"/>
  <c r="G1671" i="2" s="1"/>
  <c r="D1672" i="2"/>
  <c r="F1672" i="2" s="1"/>
  <c r="G1672" i="2" s="1"/>
  <c r="D1673" i="2"/>
  <c r="F1673" i="2" s="1"/>
  <c r="G1673" i="2" s="1"/>
  <c r="D1674" i="2"/>
  <c r="F1674" i="2" s="1"/>
  <c r="G1674" i="2" s="1"/>
  <c r="D1675" i="2"/>
  <c r="F1675" i="2" s="1"/>
  <c r="G1675" i="2" s="1"/>
  <c r="D1676" i="2"/>
  <c r="F1676" i="2" s="1"/>
  <c r="G1676" i="2" s="1"/>
  <c r="D1677" i="2"/>
  <c r="F1677" i="2" s="1"/>
  <c r="G1677" i="2" s="1"/>
  <c r="D1678" i="2"/>
  <c r="F1678" i="2" s="1"/>
  <c r="G1678" i="2" s="1"/>
  <c r="D1679" i="2"/>
  <c r="F1679" i="2" s="1"/>
  <c r="G1679" i="2" s="1"/>
  <c r="D1680" i="2"/>
  <c r="F1680" i="2" s="1"/>
  <c r="G1680" i="2" s="1"/>
  <c r="D1681" i="2"/>
  <c r="F1681" i="2" s="1"/>
  <c r="G1681" i="2" s="1"/>
  <c r="D1682" i="2"/>
  <c r="F1682" i="2" s="1"/>
  <c r="G1682" i="2" s="1"/>
  <c r="D1683" i="2"/>
  <c r="F1683" i="2" s="1"/>
  <c r="G1683" i="2" s="1"/>
  <c r="D1684" i="2"/>
  <c r="F1684" i="2" s="1"/>
  <c r="G1684" i="2" s="1"/>
  <c r="D1685" i="2"/>
  <c r="F1685" i="2" s="1"/>
  <c r="G1685" i="2" s="1"/>
  <c r="D1686" i="2"/>
  <c r="F1686" i="2" s="1"/>
  <c r="G1686" i="2" s="1"/>
  <c r="D1687" i="2"/>
  <c r="F1687" i="2" s="1"/>
  <c r="G1687" i="2" s="1"/>
  <c r="D1688" i="2"/>
  <c r="F1688" i="2" s="1"/>
  <c r="G1688" i="2" s="1"/>
  <c r="D1689" i="2"/>
  <c r="F1689" i="2" s="1"/>
  <c r="G1689" i="2" s="1"/>
  <c r="D1690" i="2"/>
  <c r="F1690" i="2" s="1"/>
  <c r="G1690" i="2" s="1"/>
  <c r="D1691" i="2"/>
  <c r="F1691" i="2" s="1"/>
  <c r="G1691" i="2" s="1"/>
  <c r="D1692" i="2"/>
  <c r="F1692" i="2" s="1"/>
  <c r="G1692" i="2" s="1"/>
  <c r="D1693" i="2"/>
  <c r="F1693" i="2" s="1"/>
  <c r="G1693" i="2" s="1"/>
  <c r="D1694" i="2"/>
  <c r="F1694" i="2" s="1"/>
  <c r="G1694" i="2" s="1"/>
  <c r="D1695" i="2"/>
  <c r="F1695" i="2" s="1"/>
  <c r="G1695" i="2" s="1"/>
  <c r="D1696" i="2"/>
  <c r="F1696" i="2" s="1"/>
  <c r="G1696" i="2" s="1"/>
  <c r="D1697" i="2"/>
  <c r="F1697" i="2" s="1"/>
  <c r="G1697" i="2" s="1"/>
  <c r="D1698" i="2"/>
  <c r="F1698" i="2" s="1"/>
  <c r="G1698" i="2" s="1"/>
  <c r="D1699" i="2"/>
  <c r="F1699" i="2" s="1"/>
  <c r="G1699" i="2" s="1"/>
  <c r="D1700" i="2"/>
  <c r="F1700" i="2" s="1"/>
  <c r="G1700" i="2" s="1"/>
  <c r="D1701" i="2"/>
  <c r="F1701" i="2" s="1"/>
  <c r="G1701" i="2" s="1"/>
  <c r="D1702" i="2"/>
  <c r="F1702" i="2" s="1"/>
  <c r="G1702" i="2" s="1"/>
  <c r="D1703" i="2"/>
  <c r="F1703" i="2" s="1"/>
  <c r="G1703" i="2" s="1"/>
  <c r="D1704" i="2"/>
  <c r="F1704" i="2" s="1"/>
  <c r="G1704" i="2" s="1"/>
  <c r="D1705" i="2"/>
  <c r="F1705" i="2" s="1"/>
  <c r="G1705" i="2" s="1"/>
  <c r="D1706" i="2"/>
  <c r="F1706" i="2" s="1"/>
  <c r="G1706" i="2" s="1"/>
  <c r="D1707" i="2"/>
  <c r="F1707" i="2" s="1"/>
  <c r="G1707" i="2" s="1"/>
  <c r="D1708" i="2"/>
  <c r="F1708" i="2" s="1"/>
  <c r="G1708" i="2" s="1"/>
  <c r="D1709" i="2"/>
  <c r="F1709" i="2" s="1"/>
  <c r="G1709" i="2" s="1"/>
  <c r="D1710" i="2"/>
  <c r="F1710" i="2" s="1"/>
  <c r="G1710" i="2" s="1"/>
  <c r="D1711" i="2"/>
  <c r="F1711" i="2" s="1"/>
  <c r="G1711" i="2" s="1"/>
  <c r="D1712" i="2"/>
  <c r="F1712" i="2" s="1"/>
  <c r="G1712" i="2" s="1"/>
  <c r="D1713" i="2"/>
  <c r="F1713" i="2" s="1"/>
  <c r="G1713" i="2" s="1"/>
  <c r="D1714" i="2"/>
  <c r="F1714" i="2" s="1"/>
  <c r="G1714" i="2" s="1"/>
  <c r="D1715" i="2"/>
  <c r="F1715" i="2" s="1"/>
  <c r="G1715" i="2" s="1"/>
  <c r="D1716" i="2"/>
  <c r="F1716" i="2" s="1"/>
  <c r="G1716" i="2" s="1"/>
  <c r="D1717" i="2"/>
  <c r="F1717" i="2" s="1"/>
  <c r="G1717" i="2" s="1"/>
  <c r="D1718" i="2"/>
  <c r="F1718" i="2" s="1"/>
  <c r="G1718" i="2" s="1"/>
  <c r="D1719" i="2"/>
  <c r="F1719" i="2" s="1"/>
  <c r="G1719" i="2" s="1"/>
  <c r="D1720" i="2"/>
  <c r="F1720" i="2" s="1"/>
  <c r="G1720" i="2" s="1"/>
  <c r="D1721" i="2"/>
  <c r="F1721" i="2" s="1"/>
  <c r="G1721" i="2" s="1"/>
  <c r="D1722" i="2"/>
  <c r="F1722" i="2" s="1"/>
  <c r="G1722" i="2" s="1"/>
  <c r="D1723" i="2"/>
  <c r="F1723" i="2" s="1"/>
  <c r="G1723" i="2" s="1"/>
  <c r="D1724" i="2"/>
  <c r="F1724" i="2" s="1"/>
  <c r="G1724" i="2" s="1"/>
  <c r="D1725" i="2"/>
  <c r="F1725" i="2" s="1"/>
  <c r="G1725" i="2" s="1"/>
  <c r="D1726" i="2"/>
  <c r="F1726" i="2" s="1"/>
  <c r="G1726" i="2" s="1"/>
  <c r="D1727" i="2"/>
  <c r="F1727" i="2" s="1"/>
  <c r="G1727" i="2" s="1"/>
  <c r="D1728" i="2"/>
  <c r="F1728" i="2" s="1"/>
  <c r="G1728" i="2" s="1"/>
  <c r="D1729" i="2"/>
  <c r="F1729" i="2" s="1"/>
  <c r="G1729" i="2" s="1"/>
  <c r="D1730" i="2"/>
  <c r="F1730" i="2" s="1"/>
  <c r="G1730" i="2" s="1"/>
  <c r="D1731" i="2"/>
  <c r="F1731" i="2" s="1"/>
  <c r="G1731" i="2" s="1"/>
  <c r="D1732" i="2"/>
  <c r="F1732" i="2" s="1"/>
  <c r="G1732" i="2" s="1"/>
  <c r="D1733" i="2"/>
  <c r="F1733" i="2" s="1"/>
  <c r="G1733" i="2" s="1"/>
  <c r="D1734" i="2"/>
  <c r="F1734" i="2" s="1"/>
  <c r="G1734" i="2" s="1"/>
  <c r="D1735" i="2"/>
  <c r="F1735" i="2" s="1"/>
  <c r="G1735" i="2" s="1"/>
  <c r="D1736" i="2"/>
  <c r="F1736" i="2" s="1"/>
  <c r="G1736" i="2" s="1"/>
  <c r="D1737" i="2"/>
  <c r="F1737" i="2" s="1"/>
  <c r="G1737" i="2" s="1"/>
  <c r="D1738" i="2"/>
  <c r="F1738" i="2" s="1"/>
  <c r="G1738" i="2" s="1"/>
  <c r="D1739" i="2"/>
  <c r="F1739" i="2" s="1"/>
  <c r="G1739" i="2" s="1"/>
  <c r="D1740" i="2"/>
  <c r="F1740" i="2" s="1"/>
  <c r="G1740" i="2" s="1"/>
  <c r="D1741" i="2"/>
  <c r="F1741" i="2" s="1"/>
  <c r="G1741" i="2" s="1"/>
  <c r="D1742" i="2"/>
  <c r="F1742" i="2" s="1"/>
  <c r="G1742" i="2" s="1"/>
  <c r="D1743" i="2"/>
  <c r="F1743" i="2" s="1"/>
  <c r="G1743" i="2" s="1"/>
  <c r="D1744" i="2"/>
  <c r="F1744" i="2" s="1"/>
  <c r="G1744" i="2" s="1"/>
  <c r="D1745" i="2"/>
  <c r="F1745" i="2" s="1"/>
  <c r="G1745" i="2" s="1"/>
  <c r="D1746" i="2"/>
  <c r="F1746" i="2" s="1"/>
  <c r="G1746" i="2" s="1"/>
  <c r="D1747" i="2"/>
  <c r="F1747" i="2" s="1"/>
  <c r="G1747" i="2" s="1"/>
  <c r="D1748" i="2"/>
  <c r="F1748" i="2" s="1"/>
  <c r="G1748" i="2" s="1"/>
  <c r="D1749" i="2"/>
  <c r="F1749" i="2" s="1"/>
  <c r="G1749" i="2" s="1"/>
  <c r="D1750" i="2"/>
  <c r="F1750" i="2" s="1"/>
  <c r="G1750" i="2" s="1"/>
  <c r="D1751" i="2"/>
  <c r="F1751" i="2" s="1"/>
  <c r="G1751" i="2" s="1"/>
  <c r="D1752" i="2"/>
  <c r="F1752" i="2" s="1"/>
  <c r="G1752" i="2" s="1"/>
  <c r="D1753" i="2"/>
  <c r="F1753" i="2" s="1"/>
  <c r="G1753" i="2" s="1"/>
  <c r="D1754" i="2"/>
  <c r="F1754" i="2" s="1"/>
  <c r="G1754" i="2" s="1"/>
  <c r="D1755" i="2"/>
  <c r="F1755" i="2" s="1"/>
  <c r="G1755" i="2" s="1"/>
  <c r="D1756" i="2"/>
  <c r="F1756" i="2" s="1"/>
  <c r="G1756" i="2" s="1"/>
  <c r="D1757" i="2"/>
  <c r="F1757" i="2" s="1"/>
  <c r="G1757" i="2" s="1"/>
  <c r="D1758" i="2"/>
  <c r="F1758" i="2" s="1"/>
  <c r="G1758" i="2" s="1"/>
  <c r="D1759" i="2"/>
  <c r="F1759" i="2" s="1"/>
  <c r="G1759" i="2" s="1"/>
  <c r="D1760" i="2"/>
  <c r="F1760" i="2" s="1"/>
  <c r="G1760" i="2" s="1"/>
  <c r="D1761" i="2"/>
  <c r="F1761" i="2" s="1"/>
  <c r="G1761" i="2" s="1"/>
  <c r="D1762" i="2"/>
  <c r="F1762" i="2" s="1"/>
  <c r="G1762" i="2" s="1"/>
  <c r="D1763" i="2"/>
  <c r="F1763" i="2" s="1"/>
  <c r="G1763" i="2" s="1"/>
  <c r="D1764" i="2"/>
  <c r="F1764" i="2" s="1"/>
  <c r="G1764" i="2" s="1"/>
  <c r="D1765" i="2"/>
  <c r="F1765" i="2" s="1"/>
  <c r="G1765" i="2" s="1"/>
  <c r="D1766" i="2"/>
  <c r="F1766" i="2" s="1"/>
  <c r="G1766" i="2" s="1"/>
  <c r="D1767" i="2"/>
  <c r="F1767" i="2" s="1"/>
  <c r="G1767" i="2" s="1"/>
  <c r="D1768" i="2"/>
  <c r="F1768" i="2" s="1"/>
  <c r="G1768" i="2" s="1"/>
  <c r="D1769" i="2"/>
  <c r="F1769" i="2" s="1"/>
  <c r="G1769" i="2" s="1"/>
  <c r="D1770" i="2"/>
  <c r="F1770" i="2" s="1"/>
  <c r="G1770" i="2" s="1"/>
  <c r="D1771" i="2"/>
  <c r="F1771" i="2" s="1"/>
  <c r="G1771" i="2" s="1"/>
  <c r="D1772" i="2"/>
  <c r="F1772" i="2" s="1"/>
  <c r="G1772" i="2" s="1"/>
  <c r="D1773" i="2"/>
  <c r="F1773" i="2" s="1"/>
  <c r="G1773" i="2" s="1"/>
  <c r="D1774" i="2"/>
  <c r="F1774" i="2" s="1"/>
  <c r="G1774" i="2" s="1"/>
  <c r="D1775" i="2"/>
  <c r="F1775" i="2" s="1"/>
  <c r="G1775" i="2" s="1"/>
  <c r="D1776" i="2"/>
  <c r="F1776" i="2" s="1"/>
  <c r="G1776" i="2" s="1"/>
  <c r="D1777" i="2"/>
  <c r="F1777" i="2" s="1"/>
  <c r="G1777" i="2" s="1"/>
  <c r="D1778" i="2"/>
  <c r="F1778" i="2" s="1"/>
  <c r="G1778" i="2" s="1"/>
  <c r="D1779" i="2"/>
  <c r="F1779" i="2" s="1"/>
  <c r="G1779" i="2" s="1"/>
  <c r="D1780" i="2"/>
  <c r="F1780" i="2" s="1"/>
  <c r="G1780" i="2" s="1"/>
  <c r="D1781" i="2"/>
  <c r="F1781" i="2" s="1"/>
  <c r="G1781" i="2" s="1"/>
  <c r="D1782" i="2"/>
  <c r="F1782" i="2" s="1"/>
  <c r="G1782" i="2" s="1"/>
  <c r="D1783" i="2"/>
  <c r="F1783" i="2" s="1"/>
  <c r="G1783" i="2" s="1"/>
  <c r="D1784" i="2"/>
  <c r="F1784" i="2" s="1"/>
  <c r="G1784" i="2" s="1"/>
  <c r="D1785" i="2"/>
  <c r="F1785" i="2" s="1"/>
  <c r="G1785" i="2" s="1"/>
  <c r="D1786" i="2"/>
  <c r="F1786" i="2" s="1"/>
  <c r="G1786" i="2" s="1"/>
  <c r="D1787" i="2"/>
  <c r="F1787" i="2" s="1"/>
  <c r="G1787" i="2" s="1"/>
  <c r="D1788" i="2"/>
  <c r="F1788" i="2" s="1"/>
  <c r="G1788" i="2" s="1"/>
  <c r="D1789" i="2"/>
  <c r="F1789" i="2" s="1"/>
  <c r="G1789" i="2" s="1"/>
  <c r="D1790" i="2"/>
  <c r="F1790" i="2" s="1"/>
  <c r="G1790" i="2" s="1"/>
  <c r="D1791" i="2"/>
  <c r="F1791" i="2" s="1"/>
  <c r="G1791" i="2" s="1"/>
  <c r="D1792" i="2"/>
  <c r="F1792" i="2" s="1"/>
  <c r="G1792" i="2" s="1"/>
  <c r="D1793" i="2"/>
  <c r="F1793" i="2" s="1"/>
  <c r="G1793" i="2" s="1"/>
  <c r="D1794" i="2"/>
  <c r="F1794" i="2" s="1"/>
  <c r="G1794" i="2" s="1"/>
  <c r="D1795" i="2"/>
  <c r="F1795" i="2" s="1"/>
  <c r="G1795" i="2" s="1"/>
  <c r="D1796" i="2"/>
  <c r="F1796" i="2" s="1"/>
  <c r="G1796" i="2" s="1"/>
  <c r="D1797" i="2"/>
  <c r="F1797" i="2" s="1"/>
  <c r="G1797" i="2" s="1"/>
  <c r="D1798" i="2"/>
  <c r="F1798" i="2" s="1"/>
  <c r="G1798" i="2" s="1"/>
  <c r="D1799" i="2"/>
  <c r="F1799" i="2" s="1"/>
  <c r="G1799" i="2" s="1"/>
  <c r="D1800" i="2"/>
  <c r="F1800" i="2" s="1"/>
  <c r="G1800" i="2" s="1"/>
  <c r="D1801" i="2"/>
  <c r="F1801" i="2" s="1"/>
  <c r="G1801" i="2" s="1"/>
  <c r="D1802" i="2"/>
  <c r="F1802" i="2" s="1"/>
  <c r="G1802" i="2" s="1"/>
  <c r="D1803" i="2"/>
  <c r="F1803" i="2" s="1"/>
  <c r="G1803" i="2" s="1"/>
  <c r="D1804" i="2"/>
  <c r="F1804" i="2" s="1"/>
  <c r="G1804" i="2" s="1"/>
  <c r="D1805" i="2"/>
  <c r="F1805" i="2" s="1"/>
  <c r="G1805" i="2" s="1"/>
  <c r="D1806" i="2"/>
  <c r="F1806" i="2" s="1"/>
  <c r="G1806" i="2" s="1"/>
  <c r="D1807" i="2"/>
  <c r="F1807" i="2" s="1"/>
  <c r="G1807" i="2" s="1"/>
  <c r="D1808" i="2"/>
  <c r="F1808" i="2" s="1"/>
  <c r="G1808" i="2" s="1"/>
  <c r="D1809" i="2"/>
  <c r="F1809" i="2" s="1"/>
  <c r="G1809" i="2" s="1"/>
  <c r="D1810" i="2"/>
  <c r="F1810" i="2" s="1"/>
  <c r="G1810" i="2" s="1"/>
  <c r="D1811" i="2"/>
  <c r="F1811" i="2" s="1"/>
  <c r="G1811" i="2" s="1"/>
  <c r="D1812" i="2"/>
  <c r="F1812" i="2" s="1"/>
  <c r="G1812" i="2" s="1"/>
  <c r="D1813" i="2"/>
  <c r="F1813" i="2" s="1"/>
  <c r="G1813" i="2" s="1"/>
  <c r="D1814" i="2"/>
  <c r="F1814" i="2" s="1"/>
  <c r="G1814" i="2" s="1"/>
  <c r="D1815" i="2"/>
  <c r="F1815" i="2" s="1"/>
  <c r="G1815" i="2" s="1"/>
  <c r="D1816" i="2"/>
  <c r="F1816" i="2" s="1"/>
  <c r="G1816" i="2" s="1"/>
  <c r="D1817" i="2"/>
  <c r="F1817" i="2" s="1"/>
  <c r="G1817" i="2" s="1"/>
  <c r="D1818" i="2"/>
  <c r="F1818" i="2" s="1"/>
  <c r="G1818" i="2" s="1"/>
  <c r="D1819" i="2"/>
  <c r="F1819" i="2" s="1"/>
  <c r="G1819" i="2" s="1"/>
  <c r="D1820" i="2"/>
  <c r="F1820" i="2" s="1"/>
  <c r="G1820" i="2" s="1"/>
  <c r="D1821" i="2"/>
  <c r="F1821" i="2" s="1"/>
  <c r="G1821" i="2" s="1"/>
  <c r="D1822" i="2"/>
  <c r="F1822" i="2" s="1"/>
  <c r="G1822" i="2" s="1"/>
  <c r="D1823" i="2"/>
  <c r="F1823" i="2" s="1"/>
  <c r="G1823" i="2" s="1"/>
  <c r="D1824" i="2"/>
  <c r="F1824" i="2" s="1"/>
  <c r="G1824" i="2" s="1"/>
  <c r="D1825" i="2"/>
  <c r="F1825" i="2" s="1"/>
  <c r="G1825" i="2" s="1"/>
  <c r="D1826" i="2"/>
  <c r="F1826" i="2" s="1"/>
  <c r="G1826" i="2" s="1"/>
  <c r="D1827" i="2"/>
  <c r="F1827" i="2" s="1"/>
  <c r="G1827" i="2" s="1"/>
  <c r="D1828" i="2"/>
  <c r="F1828" i="2" s="1"/>
  <c r="G1828" i="2" s="1"/>
  <c r="D1829" i="2"/>
  <c r="F1829" i="2" s="1"/>
  <c r="G1829" i="2" s="1"/>
  <c r="D1830" i="2"/>
  <c r="F1830" i="2" s="1"/>
  <c r="G1830" i="2" s="1"/>
  <c r="D1831" i="2"/>
  <c r="F1831" i="2" s="1"/>
  <c r="G1831" i="2" s="1"/>
  <c r="D1832" i="2"/>
  <c r="F1832" i="2" s="1"/>
  <c r="G1832" i="2" s="1"/>
  <c r="D1833" i="2"/>
  <c r="F1833" i="2" s="1"/>
  <c r="G1833" i="2" s="1"/>
  <c r="D1834" i="2"/>
  <c r="F1834" i="2" s="1"/>
  <c r="G1834" i="2" s="1"/>
  <c r="D1835" i="2"/>
  <c r="F1835" i="2" s="1"/>
  <c r="G1835" i="2" s="1"/>
  <c r="D1836" i="2"/>
  <c r="F1836" i="2" s="1"/>
  <c r="G1836" i="2" s="1"/>
  <c r="D1837" i="2"/>
  <c r="F1837" i="2" s="1"/>
  <c r="G1837" i="2" s="1"/>
  <c r="D1838" i="2"/>
  <c r="F1838" i="2" s="1"/>
  <c r="G1838" i="2" s="1"/>
  <c r="D1839" i="2"/>
  <c r="F1839" i="2" s="1"/>
  <c r="G1839" i="2" s="1"/>
  <c r="D1840" i="2"/>
  <c r="F1840" i="2" s="1"/>
  <c r="G1840" i="2" s="1"/>
  <c r="D1841" i="2"/>
  <c r="F1841" i="2" s="1"/>
  <c r="G1841" i="2" s="1"/>
  <c r="D1842" i="2"/>
  <c r="F1842" i="2" s="1"/>
  <c r="G1842" i="2" s="1"/>
  <c r="D1843" i="2"/>
  <c r="F1843" i="2" s="1"/>
  <c r="G1843" i="2" s="1"/>
  <c r="D1844" i="2"/>
  <c r="F1844" i="2" s="1"/>
  <c r="G1844" i="2" s="1"/>
  <c r="D1845" i="2"/>
  <c r="F1845" i="2" s="1"/>
  <c r="G1845" i="2" s="1"/>
  <c r="D1846" i="2"/>
  <c r="F1846" i="2" s="1"/>
  <c r="G1846" i="2" s="1"/>
  <c r="D1847" i="2"/>
  <c r="F1847" i="2" s="1"/>
  <c r="G1847" i="2" s="1"/>
  <c r="D1848" i="2"/>
  <c r="F1848" i="2" s="1"/>
  <c r="G1848" i="2" s="1"/>
  <c r="D1849" i="2"/>
  <c r="F1849" i="2" s="1"/>
  <c r="G1849" i="2" s="1"/>
  <c r="D1850" i="2"/>
  <c r="F1850" i="2" s="1"/>
  <c r="G1850" i="2" s="1"/>
  <c r="D1851" i="2"/>
  <c r="F1851" i="2" s="1"/>
  <c r="G1851" i="2" s="1"/>
  <c r="D1852" i="2"/>
  <c r="F1852" i="2" s="1"/>
  <c r="G1852" i="2" s="1"/>
  <c r="D1853" i="2"/>
  <c r="F1853" i="2" s="1"/>
  <c r="G1853" i="2" s="1"/>
  <c r="D1854" i="2"/>
  <c r="F1854" i="2" s="1"/>
  <c r="G1854" i="2" s="1"/>
  <c r="D1855" i="2"/>
  <c r="F1855" i="2" s="1"/>
  <c r="G1855" i="2" s="1"/>
  <c r="D1856" i="2"/>
  <c r="F1856" i="2" s="1"/>
  <c r="G1856" i="2" s="1"/>
  <c r="D1857" i="2"/>
  <c r="F1857" i="2" s="1"/>
  <c r="G1857" i="2" s="1"/>
  <c r="D1858" i="2"/>
  <c r="F1858" i="2" s="1"/>
  <c r="G1858" i="2" s="1"/>
  <c r="D1859" i="2"/>
  <c r="F1859" i="2" s="1"/>
  <c r="G1859" i="2" s="1"/>
  <c r="D1860" i="2"/>
  <c r="F1860" i="2" s="1"/>
  <c r="G1860" i="2" s="1"/>
  <c r="D1861" i="2"/>
  <c r="F1861" i="2" s="1"/>
  <c r="G1861" i="2" s="1"/>
  <c r="D1862" i="2"/>
  <c r="F1862" i="2" s="1"/>
  <c r="G1862" i="2" s="1"/>
  <c r="D1863" i="2"/>
  <c r="F1863" i="2" s="1"/>
  <c r="G1863" i="2" s="1"/>
  <c r="D1864" i="2"/>
  <c r="F1864" i="2" s="1"/>
  <c r="G1864" i="2" s="1"/>
  <c r="D1865" i="2"/>
  <c r="F1865" i="2" s="1"/>
  <c r="G1865" i="2" s="1"/>
  <c r="D1866" i="2"/>
  <c r="F1866" i="2" s="1"/>
  <c r="G1866" i="2" s="1"/>
  <c r="D1867" i="2"/>
  <c r="F1867" i="2" s="1"/>
  <c r="G1867" i="2" s="1"/>
  <c r="D1868" i="2"/>
  <c r="F1868" i="2" s="1"/>
  <c r="G1868" i="2" s="1"/>
  <c r="D1869" i="2"/>
  <c r="F1869" i="2" s="1"/>
  <c r="G1869" i="2" s="1"/>
  <c r="D1870" i="2"/>
  <c r="F1870" i="2" s="1"/>
  <c r="G1870" i="2" s="1"/>
  <c r="D1871" i="2"/>
  <c r="F1871" i="2" s="1"/>
  <c r="G1871" i="2" s="1"/>
  <c r="D1872" i="2"/>
  <c r="F1872" i="2" s="1"/>
  <c r="G1872" i="2" s="1"/>
  <c r="D1873" i="2"/>
  <c r="F1873" i="2" s="1"/>
  <c r="G1873" i="2" s="1"/>
  <c r="D1874" i="2"/>
  <c r="F1874" i="2" s="1"/>
  <c r="G1874" i="2" s="1"/>
  <c r="D1875" i="2"/>
  <c r="F1875" i="2" s="1"/>
  <c r="G1875" i="2" s="1"/>
  <c r="D1876" i="2"/>
  <c r="F1876" i="2" s="1"/>
  <c r="G1876" i="2" s="1"/>
  <c r="D1877" i="2"/>
  <c r="F1877" i="2" s="1"/>
  <c r="G1877" i="2" s="1"/>
  <c r="D1878" i="2"/>
  <c r="F1878" i="2" s="1"/>
  <c r="G1878" i="2" s="1"/>
  <c r="D1879" i="2"/>
  <c r="F1879" i="2" s="1"/>
  <c r="G1879" i="2" s="1"/>
  <c r="D1880" i="2"/>
  <c r="F1880" i="2" s="1"/>
  <c r="G1880" i="2" s="1"/>
  <c r="D1881" i="2"/>
  <c r="F1881" i="2" s="1"/>
  <c r="G1881" i="2" s="1"/>
  <c r="D1882" i="2"/>
  <c r="F1882" i="2" s="1"/>
  <c r="G1882" i="2" s="1"/>
  <c r="D1883" i="2"/>
  <c r="F1883" i="2" s="1"/>
  <c r="G1883" i="2" s="1"/>
  <c r="D1884" i="2"/>
  <c r="F1884" i="2" s="1"/>
  <c r="G1884" i="2" s="1"/>
  <c r="D1885" i="2"/>
  <c r="F1885" i="2" s="1"/>
  <c r="G1885" i="2" s="1"/>
  <c r="D1886" i="2"/>
  <c r="F1886" i="2" s="1"/>
  <c r="G1886" i="2" s="1"/>
  <c r="D1887" i="2"/>
  <c r="F1887" i="2" s="1"/>
  <c r="G1887" i="2" s="1"/>
  <c r="D1888" i="2"/>
  <c r="F1888" i="2" s="1"/>
  <c r="G1888" i="2" s="1"/>
  <c r="D1889" i="2"/>
  <c r="F1889" i="2" s="1"/>
  <c r="G1889" i="2" s="1"/>
  <c r="D1890" i="2"/>
  <c r="F1890" i="2" s="1"/>
  <c r="G1890" i="2" s="1"/>
  <c r="D1891" i="2"/>
  <c r="F1891" i="2" s="1"/>
  <c r="G1891" i="2" s="1"/>
  <c r="D1892" i="2"/>
  <c r="F1892" i="2" s="1"/>
  <c r="G1892" i="2" s="1"/>
  <c r="D1893" i="2"/>
  <c r="F1893" i="2" s="1"/>
  <c r="G1893" i="2" s="1"/>
  <c r="D1894" i="2"/>
  <c r="F1894" i="2" s="1"/>
  <c r="G1894" i="2" s="1"/>
  <c r="D1895" i="2"/>
  <c r="F1895" i="2" s="1"/>
  <c r="G1895" i="2" s="1"/>
  <c r="D1896" i="2"/>
  <c r="F1896" i="2" s="1"/>
  <c r="G1896" i="2" s="1"/>
  <c r="D1897" i="2"/>
  <c r="F1897" i="2" s="1"/>
  <c r="G1897" i="2" s="1"/>
  <c r="D1898" i="2"/>
  <c r="F1898" i="2" s="1"/>
  <c r="G1898" i="2" s="1"/>
  <c r="D1899" i="2"/>
  <c r="F1899" i="2" s="1"/>
  <c r="G1899" i="2" s="1"/>
  <c r="D1900" i="2"/>
  <c r="F1900" i="2" s="1"/>
  <c r="G1900" i="2" s="1"/>
  <c r="D1901" i="2"/>
  <c r="F1901" i="2" s="1"/>
  <c r="G1901" i="2" s="1"/>
  <c r="D1902" i="2"/>
  <c r="F1902" i="2" s="1"/>
  <c r="G1902" i="2" s="1"/>
  <c r="D1903" i="2"/>
  <c r="F1903" i="2" s="1"/>
  <c r="G1903" i="2" s="1"/>
  <c r="D1904" i="2"/>
  <c r="F1904" i="2" s="1"/>
  <c r="G1904" i="2" s="1"/>
  <c r="D1905" i="2"/>
  <c r="F1905" i="2" s="1"/>
  <c r="G1905" i="2" s="1"/>
  <c r="D1906" i="2"/>
  <c r="F1906" i="2" s="1"/>
  <c r="G1906" i="2" s="1"/>
  <c r="D1907" i="2"/>
  <c r="F1907" i="2" s="1"/>
  <c r="G1907" i="2" s="1"/>
  <c r="D1908" i="2"/>
  <c r="F1908" i="2" s="1"/>
  <c r="G1908" i="2" s="1"/>
  <c r="D1909" i="2"/>
  <c r="F1909" i="2" s="1"/>
  <c r="G1909" i="2" s="1"/>
  <c r="D1910" i="2"/>
  <c r="F1910" i="2" s="1"/>
  <c r="G1910" i="2" s="1"/>
  <c r="D1911" i="2"/>
  <c r="F1911" i="2" s="1"/>
  <c r="G1911" i="2" s="1"/>
  <c r="D1912" i="2"/>
  <c r="F1912" i="2" s="1"/>
  <c r="G1912" i="2" s="1"/>
  <c r="D1913" i="2"/>
  <c r="F1913" i="2" s="1"/>
  <c r="G1913" i="2" s="1"/>
  <c r="D1914" i="2"/>
  <c r="F1914" i="2" s="1"/>
  <c r="G1914" i="2" s="1"/>
  <c r="D1915" i="2"/>
  <c r="F1915" i="2" s="1"/>
  <c r="G1915" i="2" s="1"/>
  <c r="D1916" i="2"/>
  <c r="F1916" i="2" s="1"/>
  <c r="G1916" i="2" s="1"/>
  <c r="D1917" i="2"/>
  <c r="F1917" i="2" s="1"/>
  <c r="G1917" i="2" s="1"/>
  <c r="D1918" i="2"/>
  <c r="F1918" i="2" s="1"/>
  <c r="G1918" i="2" s="1"/>
  <c r="D1919" i="2"/>
  <c r="F1919" i="2" s="1"/>
  <c r="G1919" i="2" s="1"/>
  <c r="D1920" i="2"/>
  <c r="F1920" i="2" s="1"/>
  <c r="G1920" i="2" s="1"/>
  <c r="D1921" i="2"/>
  <c r="F1921" i="2" s="1"/>
  <c r="G1921" i="2" s="1"/>
  <c r="D1922" i="2"/>
  <c r="F1922" i="2" s="1"/>
  <c r="G1922" i="2" s="1"/>
  <c r="D1923" i="2"/>
  <c r="F1923" i="2" s="1"/>
  <c r="G1923" i="2" s="1"/>
  <c r="D1924" i="2"/>
  <c r="F1924" i="2" s="1"/>
  <c r="G1924" i="2" s="1"/>
  <c r="D1925" i="2"/>
  <c r="F1925" i="2" s="1"/>
  <c r="G1925" i="2" s="1"/>
  <c r="D1926" i="2"/>
  <c r="F1926" i="2" s="1"/>
  <c r="G1926" i="2" s="1"/>
  <c r="D1927" i="2"/>
  <c r="F1927" i="2" s="1"/>
  <c r="G1927" i="2" s="1"/>
  <c r="D1928" i="2"/>
  <c r="F1928" i="2" s="1"/>
  <c r="G1928" i="2" s="1"/>
  <c r="D1929" i="2"/>
  <c r="F1929" i="2" s="1"/>
  <c r="G1929" i="2" s="1"/>
  <c r="D1930" i="2"/>
  <c r="F1930" i="2" s="1"/>
  <c r="G1930" i="2" s="1"/>
  <c r="D1931" i="2"/>
  <c r="F1931" i="2" s="1"/>
  <c r="G1931" i="2" s="1"/>
  <c r="D1932" i="2"/>
  <c r="F1932" i="2" s="1"/>
  <c r="G1932" i="2" s="1"/>
  <c r="D1933" i="2"/>
  <c r="F1933" i="2" s="1"/>
  <c r="G1933" i="2" s="1"/>
  <c r="D1934" i="2"/>
  <c r="F1934" i="2" s="1"/>
  <c r="G1934" i="2" s="1"/>
  <c r="D1935" i="2"/>
  <c r="F1935" i="2" s="1"/>
  <c r="G1935" i="2" s="1"/>
  <c r="D1936" i="2"/>
  <c r="F1936" i="2" s="1"/>
  <c r="G1936" i="2" s="1"/>
  <c r="D1937" i="2"/>
  <c r="F1937" i="2" s="1"/>
  <c r="G1937" i="2" s="1"/>
  <c r="D1938" i="2"/>
  <c r="F1938" i="2" s="1"/>
  <c r="G1938" i="2" s="1"/>
  <c r="D1939" i="2"/>
  <c r="F1939" i="2" s="1"/>
  <c r="G1939" i="2" s="1"/>
  <c r="D1940" i="2"/>
  <c r="F1940" i="2" s="1"/>
  <c r="G1940" i="2" s="1"/>
  <c r="D1941" i="2"/>
  <c r="F1941" i="2" s="1"/>
  <c r="G1941" i="2" s="1"/>
  <c r="D1942" i="2"/>
  <c r="F1942" i="2" s="1"/>
  <c r="G1942" i="2" s="1"/>
  <c r="D1943" i="2"/>
  <c r="F1943" i="2" s="1"/>
  <c r="G1943" i="2" s="1"/>
  <c r="D1944" i="2"/>
  <c r="F1944" i="2" s="1"/>
  <c r="G1944" i="2" s="1"/>
  <c r="D1945" i="2"/>
  <c r="F1945" i="2" s="1"/>
  <c r="G1945" i="2" s="1"/>
  <c r="D1946" i="2"/>
  <c r="F1946" i="2" s="1"/>
  <c r="G1946" i="2" s="1"/>
  <c r="D1947" i="2"/>
  <c r="F1947" i="2" s="1"/>
  <c r="G1947" i="2" s="1"/>
  <c r="D1948" i="2"/>
  <c r="F1948" i="2" s="1"/>
  <c r="G1948" i="2" s="1"/>
  <c r="D1949" i="2"/>
  <c r="F1949" i="2" s="1"/>
  <c r="G1949" i="2" s="1"/>
  <c r="D1950" i="2"/>
  <c r="F1950" i="2" s="1"/>
  <c r="G1950" i="2" s="1"/>
  <c r="D1951" i="2"/>
  <c r="F1951" i="2" s="1"/>
  <c r="G1951" i="2" s="1"/>
  <c r="D1952" i="2"/>
  <c r="F1952" i="2" s="1"/>
  <c r="G1952" i="2" s="1"/>
  <c r="D1953" i="2"/>
  <c r="F1953" i="2" s="1"/>
  <c r="G1953" i="2" s="1"/>
  <c r="D1954" i="2"/>
  <c r="F1954" i="2" s="1"/>
  <c r="G1954" i="2" s="1"/>
  <c r="D1955" i="2"/>
  <c r="F1955" i="2" s="1"/>
  <c r="G1955" i="2" s="1"/>
  <c r="D1956" i="2"/>
  <c r="F1956" i="2" s="1"/>
  <c r="G1956" i="2" s="1"/>
  <c r="D1957" i="2"/>
  <c r="F1957" i="2" s="1"/>
  <c r="G1957" i="2" s="1"/>
  <c r="D1958" i="2"/>
  <c r="F1958" i="2" s="1"/>
  <c r="G1958" i="2" s="1"/>
  <c r="D1959" i="2"/>
  <c r="F1959" i="2" s="1"/>
  <c r="G1959" i="2" s="1"/>
  <c r="D1960" i="2"/>
  <c r="F1960" i="2" s="1"/>
  <c r="G1960" i="2" s="1"/>
  <c r="D1961" i="2"/>
  <c r="F1961" i="2" s="1"/>
  <c r="G1961" i="2" s="1"/>
  <c r="D1962" i="2"/>
  <c r="F1962" i="2" s="1"/>
  <c r="G1962" i="2" s="1"/>
  <c r="D1963" i="2"/>
  <c r="F1963" i="2" s="1"/>
  <c r="G1963" i="2" s="1"/>
  <c r="D1964" i="2"/>
  <c r="F1964" i="2" s="1"/>
  <c r="G1964" i="2" s="1"/>
  <c r="D1965" i="2"/>
  <c r="F1965" i="2" s="1"/>
  <c r="G1965" i="2" s="1"/>
  <c r="D1966" i="2"/>
  <c r="F1966" i="2" s="1"/>
  <c r="G1966" i="2" s="1"/>
  <c r="D1967" i="2"/>
  <c r="F1967" i="2" s="1"/>
  <c r="G1967" i="2" s="1"/>
  <c r="D1968" i="2"/>
  <c r="F1968" i="2" s="1"/>
  <c r="G1968" i="2" s="1"/>
  <c r="D1969" i="2"/>
  <c r="F1969" i="2" s="1"/>
  <c r="G1969" i="2" s="1"/>
  <c r="D1970" i="2"/>
  <c r="F1970" i="2" s="1"/>
  <c r="G1970" i="2" s="1"/>
  <c r="D1971" i="2"/>
  <c r="F1971" i="2" s="1"/>
  <c r="G1971" i="2" s="1"/>
  <c r="D1972" i="2"/>
  <c r="F1972" i="2" s="1"/>
  <c r="G1972" i="2" s="1"/>
  <c r="D1973" i="2"/>
  <c r="F1973" i="2" s="1"/>
  <c r="G1973" i="2" s="1"/>
  <c r="D1974" i="2"/>
  <c r="F1974" i="2" s="1"/>
  <c r="G1974" i="2" s="1"/>
  <c r="D1975" i="2"/>
  <c r="F1975" i="2" s="1"/>
  <c r="G1975" i="2" s="1"/>
  <c r="D1976" i="2"/>
  <c r="F1976" i="2" s="1"/>
  <c r="G1976" i="2" s="1"/>
  <c r="D1977" i="2"/>
  <c r="F1977" i="2" s="1"/>
  <c r="G1977" i="2" s="1"/>
  <c r="D1978" i="2"/>
  <c r="F1978" i="2" s="1"/>
  <c r="G1978" i="2" s="1"/>
  <c r="D1979" i="2"/>
  <c r="F1979" i="2" s="1"/>
  <c r="G1979" i="2" s="1"/>
  <c r="D1980" i="2"/>
  <c r="F1980" i="2" s="1"/>
  <c r="G1980" i="2" s="1"/>
  <c r="D1981" i="2"/>
  <c r="F1981" i="2" s="1"/>
  <c r="G1981" i="2" s="1"/>
  <c r="D1982" i="2"/>
  <c r="F1982" i="2" s="1"/>
  <c r="G1982" i="2" s="1"/>
  <c r="D1983" i="2"/>
  <c r="F1983" i="2" s="1"/>
  <c r="G1983" i="2" s="1"/>
  <c r="D1984" i="2"/>
  <c r="F1984" i="2" s="1"/>
  <c r="G1984" i="2" s="1"/>
  <c r="D1985" i="2"/>
  <c r="F1985" i="2" s="1"/>
  <c r="G1985" i="2" s="1"/>
  <c r="D1986" i="2"/>
  <c r="F1986" i="2" s="1"/>
  <c r="G1986" i="2" s="1"/>
  <c r="D1987" i="2"/>
  <c r="F1987" i="2" s="1"/>
  <c r="G1987" i="2" s="1"/>
  <c r="D1988" i="2"/>
  <c r="F1988" i="2" s="1"/>
  <c r="G1988" i="2" s="1"/>
  <c r="D1989" i="2"/>
  <c r="F1989" i="2" s="1"/>
  <c r="G1989" i="2" s="1"/>
  <c r="D1990" i="2"/>
  <c r="F1990" i="2" s="1"/>
  <c r="G1990" i="2" s="1"/>
  <c r="D1991" i="2"/>
  <c r="F1991" i="2" s="1"/>
  <c r="G1991" i="2" s="1"/>
  <c r="D1992" i="2"/>
  <c r="F1992" i="2" s="1"/>
  <c r="G1992" i="2" s="1"/>
  <c r="D1993" i="2"/>
  <c r="F1993" i="2" s="1"/>
  <c r="G1993" i="2" s="1"/>
  <c r="D1994" i="2"/>
  <c r="F1994" i="2" s="1"/>
  <c r="G1994" i="2" s="1"/>
  <c r="D1995" i="2"/>
  <c r="F1995" i="2" s="1"/>
  <c r="G1995" i="2" s="1"/>
  <c r="D1996" i="2"/>
  <c r="F1996" i="2" s="1"/>
  <c r="G1996" i="2" s="1"/>
  <c r="D1997" i="2"/>
  <c r="F1997" i="2" s="1"/>
  <c r="G1997" i="2" s="1"/>
  <c r="D1998" i="2"/>
  <c r="F1998" i="2" s="1"/>
  <c r="G1998" i="2" s="1"/>
  <c r="D1999" i="2"/>
  <c r="F1999" i="2" s="1"/>
  <c r="G1999" i="2" s="1"/>
  <c r="D2000" i="2"/>
  <c r="F2000" i="2" s="1"/>
  <c r="G2000" i="2" s="1"/>
  <c r="D2001" i="2"/>
  <c r="F2001" i="2" s="1"/>
  <c r="G2001" i="2" s="1"/>
  <c r="D2002" i="2"/>
  <c r="F2002" i="2" s="1"/>
  <c r="G2002" i="2" s="1"/>
  <c r="D2003" i="2"/>
  <c r="F2003" i="2" s="1"/>
  <c r="G2003" i="2" s="1"/>
  <c r="D2004" i="2"/>
  <c r="F2004" i="2" s="1"/>
  <c r="G2004" i="2" s="1"/>
  <c r="D2005" i="2"/>
  <c r="F2005" i="2" s="1"/>
  <c r="G2005" i="2" s="1"/>
  <c r="D2006" i="2"/>
  <c r="F2006" i="2" s="1"/>
  <c r="G2006" i="2" s="1"/>
  <c r="D2007" i="2"/>
  <c r="F2007" i="2" s="1"/>
  <c r="G2007" i="2" s="1"/>
  <c r="D2008" i="2"/>
  <c r="F2008" i="2" s="1"/>
  <c r="G2008" i="2" s="1"/>
  <c r="D2009" i="2"/>
  <c r="F2009" i="2" s="1"/>
  <c r="G2009" i="2" s="1"/>
  <c r="D2010" i="2"/>
  <c r="F2010" i="2" s="1"/>
  <c r="G2010" i="2" s="1"/>
  <c r="D2011" i="2"/>
  <c r="F2011" i="2" s="1"/>
  <c r="G2011" i="2" s="1"/>
  <c r="D2012" i="2"/>
  <c r="F2012" i="2" s="1"/>
  <c r="G2012" i="2" s="1"/>
  <c r="D2013" i="2"/>
  <c r="F2013" i="2" s="1"/>
  <c r="G2013" i="2" s="1"/>
  <c r="D2014" i="2"/>
  <c r="F2014" i="2" s="1"/>
  <c r="G2014" i="2" s="1"/>
  <c r="D2015" i="2"/>
  <c r="F2015" i="2" s="1"/>
  <c r="G2015" i="2" s="1"/>
  <c r="D2016" i="2"/>
  <c r="F2016" i="2" s="1"/>
  <c r="G2016" i="2" s="1"/>
  <c r="D2017" i="2"/>
  <c r="F2017" i="2" s="1"/>
  <c r="G2017" i="2" s="1"/>
  <c r="D2018" i="2"/>
  <c r="F2018" i="2" s="1"/>
  <c r="G2018" i="2" s="1"/>
  <c r="D2019" i="2"/>
  <c r="F2019" i="2" s="1"/>
  <c r="G2019" i="2" s="1"/>
  <c r="D2020" i="2"/>
  <c r="F2020" i="2" s="1"/>
  <c r="G2020" i="2" s="1"/>
  <c r="D2021" i="2"/>
  <c r="F2021" i="2" s="1"/>
  <c r="G2021" i="2" s="1"/>
  <c r="D2022" i="2"/>
  <c r="F2022" i="2" s="1"/>
  <c r="G2022" i="2" s="1"/>
  <c r="D2023" i="2"/>
  <c r="F2023" i="2" s="1"/>
  <c r="G2023" i="2" s="1"/>
  <c r="D2024" i="2"/>
  <c r="F2024" i="2" s="1"/>
  <c r="G2024" i="2" s="1"/>
  <c r="D2025" i="2"/>
  <c r="F2025" i="2" s="1"/>
  <c r="G2025" i="2" s="1"/>
  <c r="D2026" i="2"/>
  <c r="F2026" i="2" s="1"/>
  <c r="G2026" i="2" s="1"/>
  <c r="D2027" i="2"/>
  <c r="F2027" i="2" s="1"/>
  <c r="G2027" i="2" s="1"/>
  <c r="D2028" i="2"/>
  <c r="F2028" i="2" s="1"/>
  <c r="G2028" i="2" s="1"/>
  <c r="D2029" i="2"/>
  <c r="F2029" i="2" s="1"/>
  <c r="G2029" i="2" s="1"/>
  <c r="D2030" i="2"/>
  <c r="F2030" i="2" s="1"/>
  <c r="G2030" i="2" s="1"/>
  <c r="D2031" i="2"/>
  <c r="F2031" i="2" s="1"/>
  <c r="G2031" i="2" s="1"/>
  <c r="D2032" i="2"/>
  <c r="F2032" i="2" s="1"/>
  <c r="G2032" i="2" s="1"/>
  <c r="D2033" i="2"/>
  <c r="F2033" i="2" s="1"/>
  <c r="G2033" i="2" s="1"/>
  <c r="D2034" i="2"/>
  <c r="F2034" i="2" s="1"/>
  <c r="G2034" i="2" s="1"/>
  <c r="D2035" i="2"/>
  <c r="F2035" i="2" s="1"/>
  <c r="G2035" i="2" s="1"/>
  <c r="D2036" i="2"/>
  <c r="F2036" i="2" s="1"/>
  <c r="G2036" i="2" s="1"/>
  <c r="D2037" i="2"/>
  <c r="F2037" i="2" s="1"/>
  <c r="G2037" i="2" s="1"/>
  <c r="D2038" i="2"/>
  <c r="F2038" i="2" s="1"/>
  <c r="G2038" i="2" s="1"/>
  <c r="D2039" i="2"/>
  <c r="F2039" i="2" s="1"/>
  <c r="G2039" i="2" s="1"/>
  <c r="D2040" i="2"/>
  <c r="F2040" i="2" s="1"/>
  <c r="G2040" i="2" s="1"/>
  <c r="D2041" i="2"/>
  <c r="F2041" i="2" s="1"/>
  <c r="G2041" i="2" s="1"/>
  <c r="D2042" i="2"/>
  <c r="F2042" i="2" s="1"/>
  <c r="G2042" i="2" s="1"/>
  <c r="D2043" i="2"/>
  <c r="F2043" i="2" s="1"/>
  <c r="G2043" i="2" s="1"/>
  <c r="D2044" i="2"/>
  <c r="F2044" i="2" s="1"/>
  <c r="G2044" i="2" s="1"/>
  <c r="D2045" i="2"/>
  <c r="F2045" i="2" s="1"/>
  <c r="G2045" i="2" s="1"/>
  <c r="D2046" i="2"/>
  <c r="F2046" i="2" s="1"/>
  <c r="G2046" i="2" s="1"/>
  <c r="D2047" i="2"/>
  <c r="F2047" i="2" s="1"/>
  <c r="G2047" i="2" s="1"/>
  <c r="D2048" i="2"/>
  <c r="F2048" i="2" s="1"/>
  <c r="G2048" i="2" s="1"/>
  <c r="D2049" i="2"/>
  <c r="F2049" i="2" s="1"/>
  <c r="G2049" i="2" s="1"/>
  <c r="D2050" i="2"/>
  <c r="F2050" i="2" s="1"/>
  <c r="G2050" i="2" s="1"/>
  <c r="D2051" i="2"/>
  <c r="F2051" i="2" s="1"/>
  <c r="G2051" i="2" s="1"/>
  <c r="D2052" i="2"/>
  <c r="F2052" i="2" s="1"/>
  <c r="G2052" i="2" s="1"/>
  <c r="D2053" i="2"/>
  <c r="F2053" i="2" s="1"/>
  <c r="G2053" i="2" s="1"/>
  <c r="D2054" i="2"/>
  <c r="F2054" i="2" s="1"/>
  <c r="G2054" i="2" s="1"/>
  <c r="D2055" i="2"/>
  <c r="F2055" i="2" s="1"/>
  <c r="G2055" i="2" s="1"/>
  <c r="D2056" i="2"/>
  <c r="F2056" i="2" s="1"/>
  <c r="G2056" i="2" s="1"/>
  <c r="D2057" i="2"/>
  <c r="F2057" i="2" s="1"/>
  <c r="G2057" i="2" s="1"/>
  <c r="D2058" i="2"/>
  <c r="F2058" i="2" s="1"/>
  <c r="G2058" i="2" s="1"/>
  <c r="D2059" i="2"/>
  <c r="F2059" i="2" s="1"/>
  <c r="G2059" i="2" s="1"/>
  <c r="D2060" i="2"/>
  <c r="F2060" i="2" s="1"/>
  <c r="G2060" i="2" s="1"/>
  <c r="D2061" i="2"/>
  <c r="F2061" i="2" s="1"/>
  <c r="G2061" i="2" s="1"/>
  <c r="D2062" i="2"/>
  <c r="F2062" i="2" s="1"/>
  <c r="G2062" i="2" s="1"/>
  <c r="D2063" i="2"/>
  <c r="F2063" i="2" s="1"/>
  <c r="G2063" i="2" s="1"/>
  <c r="D2064" i="2"/>
  <c r="F2064" i="2" s="1"/>
  <c r="G2064" i="2" s="1"/>
  <c r="D2065" i="2"/>
  <c r="F2065" i="2" s="1"/>
  <c r="G2065" i="2" s="1"/>
  <c r="D2066" i="2"/>
  <c r="F2066" i="2" s="1"/>
  <c r="G2066" i="2" s="1"/>
  <c r="D2067" i="2"/>
  <c r="F2067" i="2" s="1"/>
  <c r="G2067" i="2" s="1"/>
  <c r="D2068" i="2"/>
  <c r="F2068" i="2" s="1"/>
  <c r="G2068" i="2" s="1"/>
  <c r="D2069" i="2"/>
  <c r="F2069" i="2" s="1"/>
  <c r="G2069" i="2" s="1"/>
  <c r="D2070" i="2"/>
  <c r="F2070" i="2" s="1"/>
  <c r="G2070" i="2" s="1"/>
  <c r="D2071" i="2"/>
  <c r="F2071" i="2" s="1"/>
  <c r="G2071" i="2" s="1"/>
  <c r="D2072" i="2"/>
  <c r="F2072" i="2" s="1"/>
  <c r="G2072" i="2" s="1"/>
  <c r="D2073" i="2"/>
  <c r="F2073" i="2" s="1"/>
  <c r="G2073" i="2" s="1"/>
  <c r="D2074" i="2"/>
  <c r="F2074" i="2" s="1"/>
  <c r="G2074" i="2" s="1"/>
  <c r="D2075" i="2"/>
  <c r="F2075" i="2" s="1"/>
  <c r="G2075" i="2" s="1"/>
  <c r="D2076" i="2"/>
  <c r="F2076" i="2" s="1"/>
  <c r="G2076" i="2" s="1"/>
  <c r="D2077" i="2"/>
  <c r="F2077" i="2" s="1"/>
  <c r="G2077" i="2" s="1"/>
  <c r="D2078" i="2"/>
  <c r="F2078" i="2" s="1"/>
  <c r="G2078" i="2" s="1"/>
  <c r="D2079" i="2"/>
  <c r="F2079" i="2" s="1"/>
  <c r="G2079" i="2" s="1"/>
  <c r="D2080" i="2"/>
  <c r="F2080" i="2" s="1"/>
  <c r="G2080" i="2" s="1"/>
  <c r="D2081" i="2"/>
  <c r="F2081" i="2" s="1"/>
  <c r="G2081" i="2" s="1"/>
  <c r="D2082" i="2"/>
  <c r="F2082" i="2" s="1"/>
  <c r="G2082" i="2" s="1"/>
  <c r="D2083" i="2"/>
  <c r="F2083" i="2" s="1"/>
  <c r="G2083" i="2" s="1"/>
  <c r="D2084" i="2"/>
  <c r="F2084" i="2" s="1"/>
  <c r="G2084" i="2" s="1"/>
  <c r="D2085" i="2"/>
  <c r="F2085" i="2" s="1"/>
  <c r="G2085" i="2" s="1"/>
  <c r="D2086" i="2"/>
  <c r="F2086" i="2" s="1"/>
  <c r="G2086" i="2" s="1"/>
  <c r="D2087" i="2"/>
  <c r="F2087" i="2" s="1"/>
  <c r="G2087" i="2" s="1"/>
  <c r="D2088" i="2"/>
  <c r="F2088" i="2" s="1"/>
  <c r="G2088" i="2" s="1"/>
  <c r="D2089" i="2"/>
  <c r="F2089" i="2" s="1"/>
  <c r="G2089" i="2" s="1"/>
  <c r="D2090" i="2"/>
  <c r="F2090" i="2" s="1"/>
  <c r="G2090" i="2" s="1"/>
  <c r="D2091" i="2"/>
  <c r="F2091" i="2" s="1"/>
  <c r="G2091" i="2" s="1"/>
  <c r="D2092" i="2"/>
  <c r="F2092" i="2" s="1"/>
  <c r="G2092" i="2" s="1"/>
  <c r="D2093" i="2"/>
  <c r="F2093" i="2" s="1"/>
  <c r="G2093" i="2" s="1"/>
  <c r="D2094" i="2"/>
  <c r="F2094" i="2" s="1"/>
  <c r="G2094" i="2" s="1"/>
  <c r="D2095" i="2"/>
  <c r="F2095" i="2" s="1"/>
  <c r="G2095" i="2" s="1"/>
  <c r="D2096" i="2"/>
  <c r="F2096" i="2" s="1"/>
  <c r="G2096" i="2" s="1"/>
  <c r="D2097" i="2"/>
  <c r="F2097" i="2" s="1"/>
  <c r="G2097" i="2" s="1"/>
  <c r="D2098" i="2"/>
  <c r="F2098" i="2" s="1"/>
  <c r="G2098" i="2" s="1"/>
  <c r="D2099" i="2"/>
  <c r="F2099" i="2" s="1"/>
  <c r="G2099" i="2" s="1"/>
  <c r="D2100" i="2"/>
  <c r="F2100" i="2" s="1"/>
  <c r="G2100" i="2" s="1"/>
  <c r="D2101" i="2"/>
  <c r="F2101" i="2" s="1"/>
  <c r="G2101" i="2" s="1"/>
  <c r="D2102" i="2"/>
  <c r="F2102" i="2" s="1"/>
  <c r="G2102" i="2" s="1"/>
  <c r="D2103" i="2"/>
  <c r="F2103" i="2" s="1"/>
  <c r="G2103" i="2" s="1"/>
  <c r="D2104" i="2"/>
  <c r="F2104" i="2" s="1"/>
  <c r="G2104" i="2" s="1"/>
  <c r="D2105" i="2"/>
  <c r="F2105" i="2" s="1"/>
  <c r="G2105" i="2" s="1"/>
  <c r="D2106" i="2"/>
  <c r="F2106" i="2" s="1"/>
  <c r="G2106" i="2" s="1"/>
  <c r="D2107" i="2"/>
  <c r="F2107" i="2" s="1"/>
  <c r="G2107" i="2" s="1"/>
  <c r="D2108" i="2"/>
  <c r="F2108" i="2" s="1"/>
  <c r="G2108" i="2" s="1"/>
  <c r="D2109" i="2"/>
  <c r="F2109" i="2" s="1"/>
  <c r="G2109" i="2" s="1"/>
  <c r="D2110" i="2"/>
  <c r="F2110" i="2" s="1"/>
  <c r="G2110" i="2" s="1"/>
  <c r="D2111" i="2"/>
  <c r="F2111" i="2" s="1"/>
  <c r="G2111" i="2" s="1"/>
  <c r="D2112" i="2"/>
  <c r="F2112" i="2" s="1"/>
  <c r="G2112" i="2" s="1"/>
  <c r="D2113" i="2"/>
  <c r="F2113" i="2" s="1"/>
  <c r="G2113" i="2" s="1"/>
  <c r="D2114" i="2"/>
  <c r="F2114" i="2" s="1"/>
  <c r="G2114" i="2" s="1"/>
  <c r="D2115" i="2"/>
  <c r="F2115" i="2" s="1"/>
  <c r="G2115" i="2" s="1"/>
  <c r="D2116" i="2"/>
  <c r="F2116" i="2" s="1"/>
  <c r="G2116" i="2" s="1"/>
  <c r="D2117" i="2"/>
  <c r="F2117" i="2" s="1"/>
  <c r="G2117" i="2" s="1"/>
  <c r="D2118" i="2"/>
  <c r="F2118" i="2" s="1"/>
  <c r="G2118" i="2" s="1"/>
  <c r="D2119" i="2"/>
  <c r="F2119" i="2" s="1"/>
  <c r="G2119" i="2" s="1"/>
  <c r="D2120" i="2"/>
  <c r="F2120" i="2" s="1"/>
  <c r="G2120" i="2" s="1"/>
  <c r="D2121" i="2"/>
  <c r="F2121" i="2" s="1"/>
  <c r="G2121" i="2" s="1"/>
  <c r="D2122" i="2"/>
  <c r="F2122" i="2" s="1"/>
  <c r="G2122" i="2" s="1"/>
  <c r="D2123" i="2"/>
  <c r="F2123" i="2" s="1"/>
  <c r="G2123" i="2" s="1"/>
  <c r="D2124" i="2"/>
  <c r="F2124" i="2" s="1"/>
  <c r="G2124" i="2" s="1"/>
  <c r="D2125" i="2"/>
  <c r="F2125" i="2" s="1"/>
  <c r="G2125" i="2" s="1"/>
  <c r="D2126" i="2"/>
  <c r="F2126" i="2" s="1"/>
  <c r="G2126" i="2" s="1"/>
  <c r="D2127" i="2"/>
  <c r="F2127" i="2" s="1"/>
  <c r="G2127" i="2" s="1"/>
  <c r="D2128" i="2"/>
  <c r="F2128" i="2" s="1"/>
  <c r="G2128" i="2" s="1"/>
  <c r="D2129" i="2"/>
  <c r="F2129" i="2" s="1"/>
  <c r="G2129" i="2" s="1"/>
  <c r="D2130" i="2"/>
  <c r="F2130" i="2" s="1"/>
  <c r="G2130" i="2" s="1"/>
  <c r="D2131" i="2"/>
  <c r="F2131" i="2" s="1"/>
  <c r="G2131" i="2" s="1"/>
  <c r="D2132" i="2"/>
  <c r="F2132" i="2" s="1"/>
  <c r="G2132" i="2" s="1"/>
  <c r="D2133" i="2"/>
  <c r="F2133" i="2" s="1"/>
  <c r="G2133" i="2" s="1"/>
  <c r="D2134" i="2"/>
  <c r="F2134" i="2" s="1"/>
  <c r="G2134" i="2" s="1"/>
  <c r="D2135" i="2"/>
  <c r="F2135" i="2" s="1"/>
  <c r="G2135" i="2" s="1"/>
  <c r="D2136" i="2"/>
  <c r="F2136" i="2" s="1"/>
  <c r="G2136" i="2" s="1"/>
  <c r="D2137" i="2"/>
  <c r="F2137" i="2" s="1"/>
  <c r="G2137" i="2" s="1"/>
  <c r="D2138" i="2"/>
  <c r="F2138" i="2" s="1"/>
  <c r="G2138" i="2" s="1"/>
  <c r="D2139" i="2"/>
  <c r="F2139" i="2" s="1"/>
  <c r="G2139" i="2" s="1"/>
  <c r="D2140" i="2"/>
  <c r="F2140" i="2" s="1"/>
  <c r="G2140" i="2" s="1"/>
  <c r="D2141" i="2"/>
  <c r="F2141" i="2" s="1"/>
  <c r="G2141" i="2" s="1"/>
  <c r="D2142" i="2"/>
  <c r="F2142" i="2" s="1"/>
  <c r="G2142" i="2" s="1"/>
  <c r="D2143" i="2"/>
  <c r="F2143" i="2" s="1"/>
  <c r="G2143" i="2" s="1"/>
  <c r="D2144" i="2"/>
  <c r="F2144" i="2" s="1"/>
  <c r="G2144" i="2" s="1"/>
  <c r="D2145" i="2"/>
  <c r="F2145" i="2" s="1"/>
  <c r="G2145" i="2" s="1"/>
  <c r="D2146" i="2"/>
  <c r="F2146" i="2" s="1"/>
  <c r="G2146" i="2" s="1"/>
  <c r="D2147" i="2"/>
  <c r="F2147" i="2" s="1"/>
  <c r="G2147" i="2" s="1"/>
  <c r="D2148" i="2"/>
  <c r="F2148" i="2" s="1"/>
  <c r="G2148" i="2" s="1"/>
  <c r="D2149" i="2"/>
  <c r="F2149" i="2" s="1"/>
  <c r="G2149" i="2" s="1"/>
  <c r="D2150" i="2"/>
  <c r="F2150" i="2" s="1"/>
  <c r="G2150" i="2" s="1"/>
  <c r="D2151" i="2"/>
  <c r="F2151" i="2" s="1"/>
  <c r="G2151" i="2" s="1"/>
  <c r="D2152" i="2"/>
  <c r="F2152" i="2" s="1"/>
  <c r="G2152" i="2" s="1"/>
  <c r="D2153" i="2"/>
  <c r="F2153" i="2" s="1"/>
  <c r="G2153" i="2" s="1"/>
  <c r="D2154" i="2"/>
  <c r="F2154" i="2" s="1"/>
  <c r="G2154" i="2" s="1"/>
  <c r="D2155" i="2"/>
  <c r="F2155" i="2" s="1"/>
  <c r="G2155" i="2" s="1"/>
  <c r="D2156" i="2"/>
  <c r="F2156" i="2" s="1"/>
  <c r="G2156" i="2" s="1"/>
  <c r="D2157" i="2"/>
  <c r="F2157" i="2" s="1"/>
  <c r="G2157" i="2" s="1"/>
  <c r="D2158" i="2"/>
  <c r="F2158" i="2" s="1"/>
  <c r="G2158" i="2" s="1"/>
  <c r="D2159" i="2"/>
  <c r="F2159" i="2" s="1"/>
  <c r="G2159" i="2" s="1"/>
  <c r="D2160" i="2"/>
  <c r="F2160" i="2" s="1"/>
  <c r="G2160" i="2" s="1"/>
  <c r="D2161" i="2"/>
  <c r="F2161" i="2" s="1"/>
  <c r="G2161" i="2" s="1"/>
  <c r="D2162" i="2"/>
  <c r="F2162" i="2" s="1"/>
  <c r="G2162" i="2" s="1"/>
  <c r="D2163" i="2"/>
  <c r="F2163" i="2" s="1"/>
  <c r="G2163" i="2" s="1"/>
  <c r="L2" i="2" l="1"/>
  <c r="N2" i="2" s="1"/>
  <c r="J3" i="2" s="1"/>
  <c r="K3" i="2" s="1"/>
  <c r="L3" i="2" s="1"/>
  <c r="N3" i="2" s="1"/>
  <c r="M3" i="2" l="1"/>
  <c r="J4" i="2"/>
  <c r="K4" i="2" s="1"/>
  <c r="M4" i="2" s="1"/>
  <c r="L4" i="2" l="1"/>
  <c r="N4" i="2" s="1"/>
  <c r="J5" i="2" s="1"/>
  <c r="K5" i="2" s="1"/>
  <c r="M5" i="2" l="1"/>
  <c r="L5" i="2"/>
  <c r="N5" i="2" s="1"/>
  <c r="J6" i="2" l="1"/>
  <c r="K6" i="2" s="1"/>
  <c r="M6" i="2" l="1"/>
  <c r="L6" i="2"/>
  <c r="N6" i="2" s="1"/>
  <c r="J7" i="2" s="1"/>
  <c r="K7" i="2" s="1"/>
  <c r="M7" i="2" l="1"/>
  <c r="L7" i="2"/>
  <c r="N7" i="2" s="1"/>
  <c r="J8" i="2" s="1"/>
  <c r="K8" i="2" s="1"/>
  <c r="L8" i="2" l="1"/>
  <c r="N8" i="2" s="1"/>
  <c r="J9" i="2" s="1"/>
  <c r="K9" i="2" s="1"/>
  <c r="M8" i="2"/>
  <c r="M9" i="2" l="1"/>
  <c r="L9" i="2"/>
  <c r="N9" i="2" s="1"/>
  <c r="J10" i="2" s="1"/>
  <c r="K10" i="2" s="1"/>
  <c r="L10" i="2" l="1"/>
  <c r="N10" i="2" s="1"/>
  <c r="J11" i="2" s="1"/>
  <c r="K11" i="2" s="1"/>
  <c r="M10" i="2"/>
  <c r="M11" i="2" l="1"/>
  <c r="L11" i="2"/>
  <c r="N11" i="2" s="1"/>
  <c r="J12" i="2" s="1"/>
  <c r="K12" i="2" s="1"/>
  <c r="L12" i="2" l="1"/>
  <c r="N12" i="2" s="1"/>
  <c r="J13" i="2" s="1"/>
  <c r="K13" i="2" s="1"/>
  <c r="M12" i="2"/>
  <c r="L13" i="2" l="1"/>
  <c r="N13" i="2" s="1"/>
  <c r="J14" i="2" s="1"/>
  <c r="K14" i="2" s="1"/>
  <c r="M13" i="2"/>
  <c r="L14" i="2" l="1"/>
  <c r="N14" i="2" s="1"/>
  <c r="M14" i="2"/>
  <c r="J15" i="2"/>
  <c r="K15" i="2" s="1"/>
  <c r="M15" i="2" l="1"/>
  <c r="L15" i="2"/>
  <c r="N15" i="2" s="1"/>
  <c r="J16" i="2" s="1"/>
  <c r="K16" i="2" s="1"/>
  <c r="M16" i="2" l="1"/>
  <c r="L16" i="2"/>
  <c r="N16" i="2" s="1"/>
  <c r="J17" i="2" s="1"/>
  <c r="K17" i="2" s="1"/>
  <c r="M17" i="2" l="1"/>
  <c r="L17" i="2"/>
  <c r="N17" i="2" s="1"/>
  <c r="J18" i="2" s="1"/>
  <c r="K18" i="2" s="1"/>
  <c r="M18" i="2" l="1"/>
  <c r="L18" i="2"/>
  <c r="N18" i="2" s="1"/>
  <c r="J19" i="2" s="1"/>
  <c r="K19" i="2" s="1"/>
  <c r="M19" i="2" l="1"/>
  <c r="L19" i="2"/>
  <c r="N19" i="2" s="1"/>
  <c r="J20" i="2" s="1"/>
  <c r="K20" i="2" s="1"/>
  <c r="L20" i="2" l="1"/>
  <c r="N20" i="2" s="1"/>
  <c r="M20" i="2"/>
  <c r="J21" i="2"/>
  <c r="K21" i="2" s="1"/>
  <c r="M21" i="2" l="1"/>
  <c r="L21" i="2"/>
  <c r="N21" i="2" s="1"/>
  <c r="J22" i="2" s="1"/>
  <c r="K22" i="2" s="1"/>
  <c r="M22" i="2" l="1"/>
  <c r="L22" i="2"/>
  <c r="N22" i="2" s="1"/>
  <c r="J23" i="2" s="1"/>
  <c r="K23" i="2" s="1"/>
  <c r="L23" i="2" l="1"/>
  <c r="N23" i="2" s="1"/>
  <c r="J24" i="2" s="1"/>
  <c r="K24" i="2" s="1"/>
  <c r="M23" i="2"/>
  <c r="M24" i="2" l="1"/>
  <c r="L24" i="2"/>
  <c r="N24" i="2" s="1"/>
  <c r="J25" i="2" s="1"/>
  <c r="K25" i="2" s="1"/>
  <c r="L25" i="2" l="1"/>
  <c r="N25" i="2" s="1"/>
  <c r="J26" i="2" s="1"/>
  <c r="K26" i="2" s="1"/>
  <c r="M25" i="2"/>
  <c r="L26" i="2" l="1"/>
  <c r="N26" i="2" s="1"/>
  <c r="J27" i="2"/>
  <c r="K27" i="2" s="1"/>
  <c r="M26" i="2"/>
  <c r="M27" i="2" l="1"/>
  <c r="L27" i="2"/>
  <c r="N27" i="2" s="1"/>
  <c r="J28" i="2" s="1"/>
  <c r="K28" i="2" s="1"/>
  <c r="M28" i="2" l="1"/>
  <c r="L28" i="2"/>
  <c r="N28" i="2" s="1"/>
  <c r="J29" i="2" s="1"/>
  <c r="K29" i="2" s="1"/>
  <c r="M29" i="2" l="1"/>
  <c r="L29" i="2"/>
  <c r="N29" i="2" s="1"/>
  <c r="J30" i="2" s="1"/>
  <c r="K30" i="2" s="1"/>
  <c r="M30" i="2" l="1"/>
  <c r="L30" i="2"/>
  <c r="N30" i="2" s="1"/>
  <c r="J31" i="2" s="1"/>
  <c r="K31" i="2" s="1"/>
  <c r="M31" i="2" l="1"/>
  <c r="L31" i="2"/>
  <c r="N31" i="2" s="1"/>
  <c r="J32" i="2" s="1"/>
  <c r="K32" i="2" s="1"/>
  <c r="L32" i="2" l="1"/>
  <c r="N32" i="2" s="1"/>
  <c r="J33" i="2"/>
  <c r="K33" i="2" s="1"/>
  <c r="M32" i="2"/>
  <c r="M33" i="2" l="1"/>
  <c r="L33" i="2"/>
  <c r="N33" i="2" s="1"/>
  <c r="J34" i="2" s="1"/>
  <c r="K34" i="2" s="1"/>
  <c r="M34" i="2" l="1"/>
  <c r="L34" i="2"/>
  <c r="N34" i="2" s="1"/>
  <c r="J35" i="2" s="1"/>
  <c r="K35" i="2" s="1"/>
  <c r="M35" i="2" l="1"/>
  <c r="L35" i="2"/>
  <c r="N35" i="2" s="1"/>
  <c r="J36" i="2" s="1"/>
  <c r="K36" i="2" s="1"/>
  <c r="L36" i="2" l="1"/>
  <c r="N36" i="2" s="1"/>
  <c r="M36" i="2"/>
  <c r="J37" i="2"/>
  <c r="K37" i="2" s="1"/>
  <c r="M37" i="2" l="1"/>
  <c r="L37" i="2"/>
  <c r="N37" i="2" s="1"/>
  <c r="J38" i="2" s="1"/>
  <c r="K38" i="2" s="1"/>
  <c r="L38" i="2" l="1"/>
  <c r="N38" i="2" s="1"/>
  <c r="J39" i="2"/>
  <c r="K39" i="2" s="1"/>
  <c r="M38" i="2"/>
  <c r="M39" i="2" l="1"/>
  <c r="L39" i="2"/>
  <c r="N39" i="2" s="1"/>
  <c r="J40" i="2" s="1"/>
  <c r="K40" i="2" s="1"/>
  <c r="M40" i="2" l="1"/>
  <c r="L40" i="2"/>
  <c r="N40" i="2" s="1"/>
  <c r="J41" i="2" s="1"/>
  <c r="K41" i="2" s="1"/>
  <c r="M41" i="2" l="1"/>
  <c r="L41" i="2"/>
  <c r="N41" i="2" s="1"/>
  <c r="J42" i="2" s="1"/>
  <c r="K42" i="2" s="1"/>
  <c r="M42" i="2" l="1"/>
  <c r="L42" i="2"/>
  <c r="N42" i="2" s="1"/>
  <c r="J43" i="2" s="1"/>
  <c r="K43" i="2" s="1"/>
  <c r="M43" i="2" l="1"/>
  <c r="L43" i="2"/>
  <c r="N43" i="2" s="1"/>
  <c r="J44" i="2" s="1"/>
  <c r="K44" i="2" s="1"/>
  <c r="L44" i="2" l="1"/>
  <c r="N44" i="2" s="1"/>
  <c r="J45" i="2" s="1"/>
  <c r="K45" i="2" s="1"/>
  <c r="M44" i="2"/>
  <c r="M45" i="2" l="1"/>
  <c r="L45" i="2"/>
  <c r="N45" i="2" s="1"/>
  <c r="J46" i="2" s="1"/>
  <c r="K46" i="2" s="1"/>
  <c r="L46" i="2" l="1"/>
  <c r="N46" i="2" s="1"/>
  <c r="J47" i="2" s="1"/>
  <c r="K47" i="2" s="1"/>
  <c r="M46" i="2"/>
  <c r="M47" i="2" l="1"/>
  <c r="L47" i="2"/>
  <c r="N47" i="2" s="1"/>
  <c r="J48" i="2" s="1"/>
  <c r="K48" i="2" s="1"/>
  <c r="M48" i="2" l="1"/>
  <c r="L48" i="2"/>
  <c r="N48" i="2" s="1"/>
  <c r="J49" i="2" s="1"/>
  <c r="K49" i="2" s="1"/>
  <c r="L49" i="2" l="1"/>
  <c r="M49" i="2"/>
  <c r="N49" i="2" l="1"/>
  <c r="J50" i="2" s="1"/>
  <c r="K50" i="2" s="1"/>
  <c r="L50" i="2" l="1"/>
  <c r="N50" i="2" s="1"/>
  <c r="M50" i="2"/>
  <c r="J51" i="2"/>
  <c r="K51" i="2" s="1"/>
  <c r="M51" i="2" l="1"/>
  <c r="L51" i="2"/>
  <c r="N51" i="2" s="1"/>
  <c r="J52" i="2" s="1"/>
  <c r="K52" i="2" s="1"/>
  <c r="M52" i="2" l="1"/>
  <c r="L52" i="2"/>
  <c r="N52" i="2" s="1"/>
  <c r="J53" i="2" s="1"/>
  <c r="K53" i="2" s="1"/>
  <c r="M53" i="2" l="1"/>
  <c r="L53" i="2"/>
  <c r="N53" i="2" s="1"/>
  <c r="J54" i="2" s="1"/>
  <c r="K54" i="2" s="1"/>
  <c r="M54" i="2" l="1"/>
  <c r="L54" i="2"/>
  <c r="N54" i="2" s="1"/>
  <c r="J55" i="2" s="1"/>
  <c r="K55" i="2" s="1"/>
  <c r="M55" i="2" l="1"/>
  <c r="L55" i="2"/>
  <c r="N55" i="2" s="1"/>
  <c r="J56" i="2" s="1"/>
  <c r="K56" i="2" s="1"/>
  <c r="L56" i="2" l="1"/>
  <c r="N56" i="2" s="1"/>
  <c r="M56" i="2"/>
  <c r="J57" i="2"/>
  <c r="K57" i="2" s="1"/>
  <c r="M57" i="2" l="1"/>
  <c r="L57" i="2"/>
  <c r="N57" i="2" s="1"/>
  <c r="J58" i="2" s="1"/>
  <c r="K58" i="2" s="1"/>
  <c r="M58" i="2" l="1"/>
  <c r="L58" i="2"/>
  <c r="N58" i="2" s="1"/>
  <c r="J59" i="2" s="1"/>
  <c r="K59" i="2" s="1"/>
  <c r="L59" i="2" l="1"/>
  <c r="N59" i="2" s="1"/>
  <c r="J60" i="2" s="1"/>
  <c r="K60" i="2" s="1"/>
  <c r="M59" i="2"/>
  <c r="M60" i="2" l="1"/>
  <c r="L60" i="2"/>
  <c r="N60" i="2" s="1"/>
  <c r="J61" i="2" s="1"/>
  <c r="K61" i="2" s="1"/>
  <c r="M61" i="2" l="1"/>
  <c r="L61" i="2"/>
  <c r="N61" i="2" s="1"/>
  <c r="J62" i="2" s="1"/>
  <c r="K62" i="2" s="1"/>
  <c r="L62" i="2" l="1"/>
  <c r="M62" i="2"/>
  <c r="N62" i="2" l="1"/>
  <c r="J63" i="2" s="1"/>
  <c r="K63" i="2" s="1"/>
  <c r="M63" i="2" l="1"/>
  <c r="L63" i="2"/>
  <c r="N63" i="2" s="1"/>
  <c r="J64" i="2" s="1"/>
  <c r="K64" i="2" s="1"/>
  <c r="M64" i="2" l="1"/>
  <c r="L64" i="2"/>
  <c r="N64" i="2" s="1"/>
  <c r="J65" i="2" s="1"/>
  <c r="K65" i="2" s="1"/>
  <c r="M65" i="2" l="1"/>
  <c r="L65" i="2"/>
  <c r="N65" i="2" s="1"/>
  <c r="J66" i="2" s="1"/>
  <c r="K66" i="2" s="1"/>
  <c r="M66" i="2" l="1"/>
  <c r="L66" i="2"/>
  <c r="N66" i="2" s="1"/>
  <c r="J67" i="2" s="1"/>
  <c r="K67" i="2" s="1"/>
  <c r="M67" i="2" l="1"/>
  <c r="L67" i="2"/>
  <c r="N67" i="2" s="1"/>
  <c r="J68" i="2" s="1"/>
  <c r="K68" i="2" s="1"/>
  <c r="L68" i="2" l="1"/>
  <c r="N68" i="2" s="1"/>
  <c r="M68" i="2"/>
  <c r="J69" i="2"/>
  <c r="K69" i="2" s="1"/>
  <c r="M69" i="2" l="1"/>
  <c r="L69" i="2"/>
  <c r="N69" i="2" s="1"/>
  <c r="J70" i="2" s="1"/>
  <c r="K70" i="2" s="1"/>
  <c r="M70" i="2" l="1"/>
  <c r="L70" i="2"/>
  <c r="N70" i="2" s="1"/>
  <c r="J71" i="2" s="1"/>
  <c r="K71" i="2" s="1"/>
  <c r="M71" i="2" l="1"/>
  <c r="L71" i="2"/>
  <c r="N71" i="2" s="1"/>
  <c r="J72" i="2" s="1"/>
  <c r="K72" i="2" s="1"/>
  <c r="L72" i="2" l="1"/>
  <c r="N72" i="2" s="1"/>
  <c r="M72" i="2"/>
  <c r="J73" i="2"/>
  <c r="K73" i="2" s="1"/>
  <c r="M73" i="2" l="1"/>
  <c r="L73" i="2"/>
  <c r="N73" i="2" s="1"/>
  <c r="J74" i="2" s="1"/>
  <c r="K74" i="2" s="1"/>
  <c r="L74" i="2" l="1"/>
  <c r="N74" i="2" s="1"/>
  <c r="J75" i="2" s="1"/>
  <c r="K75" i="2" s="1"/>
  <c r="M74" i="2"/>
  <c r="M75" i="2" l="1"/>
  <c r="L75" i="2"/>
  <c r="N75" i="2" s="1"/>
  <c r="J76" i="2" s="1"/>
  <c r="K76" i="2" s="1"/>
  <c r="M76" i="2" l="1"/>
  <c r="L76" i="2"/>
  <c r="N76" i="2" s="1"/>
  <c r="J77" i="2" s="1"/>
  <c r="K77" i="2" s="1"/>
  <c r="M77" i="2" l="1"/>
  <c r="L77" i="2"/>
  <c r="N77" i="2" s="1"/>
  <c r="J78" i="2" s="1"/>
  <c r="K78" i="2" s="1"/>
  <c r="M78" i="2" l="1"/>
  <c r="L78" i="2"/>
  <c r="N78" i="2" s="1"/>
  <c r="J79" i="2" s="1"/>
  <c r="K79" i="2" s="1"/>
  <c r="M79" i="2" l="1"/>
  <c r="L79" i="2"/>
  <c r="N79" i="2" l="1"/>
  <c r="J80" i="2" s="1"/>
  <c r="K80" i="2" s="1"/>
  <c r="L80" i="2" s="1"/>
  <c r="N80" i="2" s="1"/>
  <c r="J81" i="2" s="1"/>
  <c r="K81" i="2" s="1"/>
  <c r="M80" i="2"/>
  <c r="M81" i="2" l="1"/>
  <c r="L81" i="2"/>
  <c r="N81" i="2" s="1"/>
  <c r="J82" i="2" s="1"/>
  <c r="K82" i="2" s="1"/>
  <c r="L82" i="2" l="1"/>
  <c r="N82" i="2" s="1"/>
  <c r="J83" i="2" s="1"/>
  <c r="K83" i="2" s="1"/>
  <c r="M82" i="2"/>
  <c r="M83" i="2" l="1"/>
  <c r="L83" i="2"/>
  <c r="N83" i="2" s="1"/>
  <c r="J84" i="2" s="1"/>
  <c r="K84" i="2" s="1"/>
  <c r="M84" i="2" l="1"/>
  <c r="L84" i="2"/>
  <c r="N84" i="2" s="1"/>
  <c r="J85" i="2" s="1"/>
  <c r="K85" i="2" s="1"/>
  <c r="L85" i="2" l="1"/>
  <c r="N85" i="2" s="1"/>
  <c r="M85" i="2"/>
  <c r="J86" i="2"/>
  <c r="K86" i="2" s="1"/>
  <c r="L86" i="2" l="1"/>
  <c r="N86" i="2" s="1"/>
  <c r="M86" i="2"/>
  <c r="J87" i="2"/>
  <c r="K87" i="2" s="1"/>
  <c r="M87" i="2" l="1"/>
  <c r="L87" i="2"/>
  <c r="N87" i="2" s="1"/>
  <c r="J88" i="2" s="1"/>
  <c r="K88" i="2" s="1"/>
  <c r="M88" i="2" l="1"/>
  <c r="L88" i="2"/>
  <c r="N88" i="2" s="1"/>
  <c r="J89" i="2" s="1"/>
  <c r="K89" i="2" s="1"/>
  <c r="M89" i="2" l="1"/>
  <c r="L89" i="2"/>
  <c r="N89" i="2" s="1"/>
  <c r="J90" i="2" s="1"/>
  <c r="K90" i="2" s="1"/>
  <c r="L90" i="2" l="1"/>
  <c r="N90" i="2" s="1"/>
  <c r="J91" i="2" s="1"/>
  <c r="K91" i="2" s="1"/>
  <c r="M90" i="2"/>
  <c r="M91" i="2" l="1"/>
  <c r="L91" i="2"/>
  <c r="N91" i="2" s="1"/>
  <c r="J92" i="2" s="1"/>
  <c r="K92" i="2" s="1"/>
  <c r="L92" i="2" l="1"/>
  <c r="N92" i="2" s="1"/>
  <c r="J93" i="2" s="1"/>
  <c r="K93" i="2" s="1"/>
  <c r="M92" i="2"/>
  <c r="M93" i="2" l="1"/>
  <c r="L93" i="2"/>
  <c r="N93" i="2" s="1"/>
  <c r="J94" i="2" s="1"/>
  <c r="K94" i="2" s="1"/>
  <c r="L94" i="2" l="1"/>
  <c r="N94" i="2" s="1"/>
  <c r="J95" i="2"/>
  <c r="K95" i="2" s="1"/>
  <c r="M94" i="2"/>
  <c r="L95" i="2" l="1"/>
  <c r="N95" i="2" s="1"/>
  <c r="J96" i="2" s="1"/>
  <c r="K96" i="2" s="1"/>
  <c r="M95" i="2"/>
  <c r="M96" i="2" l="1"/>
  <c r="L96" i="2"/>
  <c r="N96" i="2" s="1"/>
  <c r="J97" i="2" s="1"/>
  <c r="K97" i="2" s="1"/>
  <c r="M97" i="2" l="1"/>
  <c r="L97" i="2"/>
  <c r="N97" i="2" s="1"/>
  <c r="J98" i="2" s="1"/>
  <c r="K98" i="2" s="1"/>
  <c r="L98" i="2" l="1"/>
  <c r="N98" i="2" s="1"/>
  <c r="M98" i="2"/>
  <c r="J99" i="2"/>
  <c r="K99" i="2" s="1"/>
  <c r="M99" i="2" l="1"/>
  <c r="L99" i="2"/>
  <c r="N99" i="2" s="1"/>
  <c r="J100" i="2" s="1"/>
  <c r="K100" i="2" s="1"/>
  <c r="M100" i="2" l="1"/>
  <c r="L100" i="2"/>
  <c r="N100" i="2" s="1"/>
  <c r="J101" i="2" s="1"/>
  <c r="K101" i="2" s="1"/>
  <c r="M101" i="2" l="1"/>
  <c r="L101" i="2"/>
  <c r="N101" i="2" s="1"/>
  <c r="J102" i="2" s="1"/>
  <c r="K102" i="2" s="1"/>
  <c r="M102" i="2" l="1"/>
  <c r="L102" i="2"/>
  <c r="N102" i="2" s="1"/>
  <c r="J103" i="2" s="1"/>
  <c r="K103" i="2" s="1"/>
  <c r="L103" i="2" l="1"/>
  <c r="N103" i="2" s="1"/>
  <c r="J104" i="2" s="1"/>
  <c r="K104" i="2" s="1"/>
  <c r="M103" i="2"/>
  <c r="M104" i="2" l="1"/>
  <c r="L104" i="2"/>
  <c r="N104" i="2" s="1"/>
  <c r="J105" i="2" s="1"/>
  <c r="K105" i="2" s="1"/>
  <c r="M105" i="2" l="1"/>
  <c r="L105" i="2"/>
  <c r="N105" i="2" s="1"/>
  <c r="J106" i="2" s="1"/>
  <c r="K106" i="2" s="1"/>
  <c r="L106" i="2" l="1"/>
  <c r="N106" i="2" s="1"/>
  <c r="M106" i="2"/>
  <c r="J107" i="2"/>
  <c r="K107" i="2" s="1"/>
  <c r="M107" i="2" l="1"/>
  <c r="L107" i="2"/>
  <c r="N107" i="2" s="1"/>
  <c r="J108" i="2" s="1"/>
  <c r="K108" i="2" s="1"/>
  <c r="M108" i="2" l="1"/>
  <c r="L108" i="2"/>
  <c r="N108" i="2" s="1"/>
  <c r="J109" i="2" s="1"/>
  <c r="K109" i="2" s="1"/>
  <c r="M109" i="2" l="1"/>
  <c r="L109" i="2"/>
  <c r="N109" i="2" s="1"/>
  <c r="J110" i="2" s="1"/>
  <c r="K110" i="2" s="1"/>
  <c r="L110" i="2" l="1"/>
  <c r="N110" i="2" s="1"/>
  <c r="J111" i="2" s="1"/>
  <c r="K111" i="2" s="1"/>
  <c r="M110" i="2"/>
  <c r="M111" i="2" l="1"/>
  <c r="L111" i="2"/>
  <c r="N111" i="2" s="1"/>
  <c r="J112" i="2" s="1"/>
  <c r="K112" i="2" s="1"/>
  <c r="L112" i="2" l="1"/>
  <c r="M112" i="2"/>
  <c r="N112" i="2" l="1"/>
  <c r="J113" i="2" s="1"/>
  <c r="K113" i="2" s="1"/>
  <c r="M113" i="2" l="1"/>
  <c r="L113" i="2"/>
  <c r="N113" i="2" s="1"/>
  <c r="J114" i="2" s="1"/>
  <c r="K114" i="2" s="1"/>
  <c r="M114" i="2" l="1"/>
  <c r="L114" i="2"/>
  <c r="N114" i="2" s="1"/>
  <c r="J115" i="2" s="1"/>
  <c r="K115" i="2" s="1"/>
  <c r="M115" i="2" l="1"/>
  <c r="L115" i="2"/>
  <c r="N115" i="2" s="1"/>
  <c r="J116" i="2" s="1"/>
  <c r="K116" i="2" s="1"/>
  <c r="L116" i="2" l="1"/>
  <c r="N116" i="2" s="1"/>
  <c r="J117" i="2" s="1"/>
  <c r="K117" i="2" s="1"/>
  <c r="M116" i="2"/>
  <c r="M117" i="2" l="1"/>
  <c r="L117" i="2"/>
  <c r="N117" i="2" s="1"/>
  <c r="J118" i="2" s="1"/>
  <c r="K118" i="2" s="1"/>
  <c r="L118" i="2" l="1"/>
  <c r="N118" i="2" s="1"/>
  <c r="J119" i="2" s="1"/>
  <c r="K119" i="2" s="1"/>
  <c r="M118" i="2"/>
  <c r="M119" i="2" l="1"/>
  <c r="L119" i="2"/>
  <c r="N119" i="2" s="1"/>
  <c r="J120" i="2" s="1"/>
  <c r="K120" i="2" s="1"/>
  <c r="L120" i="2" l="1"/>
  <c r="N120" i="2" s="1"/>
  <c r="M120" i="2"/>
  <c r="J121" i="2"/>
  <c r="K121" i="2" s="1"/>
  <c r="M121" i="2" l="1"/>
  <c r="L121" i="2"/>
  <c r="N121" i="2" s="1"/>
  <c r="J122" i="2" s="1"/>
  <c r="K122" i="2" s="1"/>
  <c r="M122" i="2" l="1"/>
  <c r="L122" i="2"/>
  <c r="N122" i="2" s="1"/>
  <c r="J123" i="2" s="1"/>
  <c r="K123" i="2" s="1"/>
  <c r="M123" i="2" l="1"/>
  <c r="L123" i="2"/>
  <c r="N123" i="2" s="1"/>
  <c r="J124" i="2" s="1"/>
  <c r="K124" i="2" s="1"/>
  <c r="M124" i="2" l="1"/>
  <c r="L124" i="2"/>
  <c r="N124" i="2" s="1"/>
  <c r="J125" i="2" s="1"/>
  <c r="K125" i="2" s="1"/>
  <c r="L125" i="2" l="1"/>
  <c r="N125" i="2" s="1"/>
  <c r="M125" i="2"/>
  <c r="J126" i="2"/>
  <c r="K126" i="2" s="1"/>
  <c r="M126" i="2" l="1"/>
  <c r="L126" i="2"/>
  <c r="N126" i="2" s="1"/>
  <c r="J127" i="2" s="1"/>
  <c r="K127" i="2" s="1"/>
  <c r="M127" i="2" l="1"/>
  <c r="L127" i="2"/>
  <c r="N127" i="2" s="1"/>
  <c r="J128" i="2" s="1"/>
  <c r="K128" i="2" s="1"/>
  <c r="L128" i="2" l="1"/>
  <c r="N128" i="2" s="1"/>
  <c r="J129" i="2" s="1"/>
  <c r="K129" i="2" s="1"/>
  <c r="M128" i="2"/>
  <c r="L129" i="2" l="1"/>
  <c r="N129" i="2" s="1"/>
  <c r="J130" i="2" s="1"/>
  <c r="K130" i="2" s="1"/>
  <c r="M129" i="2"/>
  <c r="M130" i="2" l="1"/>
  <c r="L130" i="2"/>
  <c r="N130" i="2" s="1"/>
  <c r="J131" i="2" s="1"/>
  <c r="K131" i="2" s="1"/>
  <c r="L131" i="2" l="1"/>
  <c r="N131" i="2" s="1"/>
  <c r="J132" i="2"/>
  <c r="K132" i="2" s="1"/>
  <c r="M131" i="2"/>
  <c r="M132" i="2" l="1"/>
  <c r="L132" i="2"/>
  <c r="N132" i="2" s="1"/>
  <c r="J133" i="2" s="1"/>
  <c r="K133" i="2" s="1"/>
  <c r="M133" i="2" l="1"/>
  <c r="L133" i="2"/>
  <c r="N133" i="2" s="1"/>
  <c r="J134" i="2" s="1"/>
  <c r="K134" i="2" s="1"/>
  <c r="M134" i="2" l="1"/>
  <c r="L134" i="2"/>
  <c r="N134" i="2" s="1"/>
  <c r="J135" i="2" s="1"/>
  <c r="K135" i="2" s="1"/>
  <c r="L135" i="2" l="1"/>
  <c r="N135" i="2" s="1"/>
  <c r="J136" i="2" s="1"/>
  <c r="K136" i="2" s="1"/>
  <c r="M135" i="2"/>
  <c r="M136" i="2" l="1"/>
  <c r="L136" i="2"/>
  <c r="N136" i="2" s="1"/>
  <c r="J137" i="2" s="1"/>
  <c r="K137" i="2" s="1"/>
  <c r="L137" i="2" l="1"/>
  <c r="N137" i="2" s="1"/>
  <c r="J138" i="2" s="1"/>
  <c r="K138" i="2" s="1"/>
  <c r="M137" i="2"/>
  <c r="M138" i="2" l="1"/>
  <c r="L138" i="2"/>
  <c r="N138" i="2" s="1"/>
  <c r="J139" i="2" s="1"/>
  <c r="K139" i="2" s="1"/>
  <c r="M139" i="2" l="1"/>
  <c r="L139" i="2"/>
  <c r="N139" i="2" s="1"/>
  <c r="J140" i="2" s="1"/>
  <c r="K140" i="2" s="1"/>
  <c r="L140" i="2" l="1"/>
  <c r="N140" i="2" s="1"/>
  <c r="J141" i="2" s="1"/>
  <c r="K141" i="2" s="1"/>
  <c r="M140" i="2"/>
  <c r="L141" i="2" l="1"/>
  <c r="N141" i="2" s="1"/>
  <c r="J142" i="2" s="1"/>
  <c r="K142" i="2" s="1"/>
  <c r="M141" i="2"/>
  <c r="M142" i="2" l="1"/>
  <c r="L142" i="2"/>
  <c r="N142" i="2" s="1"/>
  <c r="J143" i="2" s="1"/>
  <c r="K143" i="2" s="1"/>
  <c r="L143" i="2" l="1"/>
  <c r="N143" i="2" s="1"/>
  <c r="J144" i="2" s="1"/>
  <c r="K144" i="2" s="1"/>
  <c r="M143" i="2"/>
  <c r="L144" i="2" l="1"/>
  <c r="N144" i="2" s="1"/>
  <c r="M144" i="2"/>
  <c r="J145" i="2"/>
  <c r="K145" i="2" s="1"/>
  <c r="M145" i="2" l="1"/>
  <c r="L145" i="2"/>
  <c r="N145" i="2" s="1"/>
  <c r="J146" i="2" s="1"/>
  <c r="K146" i="2" s="1"/>
  <c r="M146" i="2" l="1"/>
  <c r="L146" i="2"/>
  <c r="N146" i="2" s="1"/>
  <c r="J147" i="2" s="1"/>
  <c r="K147" i="2" s="1"/>
  <c r="L147" i="2" l="1"/>
  <c r="N147" i="2" s="1"/>
  <c r="J148" i="2" s="1"/>
  <c r="K148" i="2" s="1"/>
  <c r="M147" i="2"/>
  <c r="M148" i="2" l="1"/>
  <c r="L148" i="2"/>
  <c r="N148" i="2" s="1"/>
  <c r="J149" i="2" s="1"/>
  <c r="K149" i="2" s="1"/>
  <c r="M149" i="2" l="1"/>
  <c r="L149" i="2"/>
  <c r="N149" i="2" s="1"/>
  <c r="J150" i="2" s="1"/>
  <c r="K150" i="2" s="1"/>
  <c r="L150" i="2" l="1"/>
  <c r="N150" i="2" s="1"/>
  <c r="J151" i="2" s="1"/>
  <c r="K151" i="2" s="1"/>
  <c r="M150" i="2"/>
  <c r="M151" i="2" l="1"/>
  <c r="L151" i="2"/>
  <c r="N151" i="2" s="1"/>
  <c r="J152" i="2" s="1"/>
  <c r="K152" i="2" s="1"/>
  <c r="M152" i="2" l="1"/>
  <c r="L152" i="2"/>
  <c r="N152" i="2" s="1"/>
  <c r="J153" i="2" s="1"/>
  <c r="K153" i="2" s="1"/>
  <c r="L153" i="2" l="1"/>
  <c r="N153" i="2" s="1"/>
  <c r="J154" i="2" s="1"/>
  <c r="K154" i="2" s="1"/>
  <c r="M153" i="2"/>
  <c r="L154" i="2" l="1"/>
  <c r="N154" i="2" s="1"/>
  <c r="J155" i="2"/>
  <c r="K155" i="2" s="1"/>
  <c r="M154" i="2"/>
  <c r="M155" i="2" l="1"/>
  <c r="L155" i="2"/>
  <c r="N155" i="2" s="1"/>
  <c r="J156" i="2" s="1"/>
  <c r="K156" i="2" s="1"/>
  <c r="M156" i="2" l="1"/>
  <c r="L156" i="2"/>
  <c r="N156" i="2" s="1"/>
  <c r="J157" i="2" s="1"/>
  <c r="K157" i="2" s="1"/>
  <c r="M157" i="2" l="1"/>
  <c r="L157" i="2"/>
  <c r="N157" i="2" s="1"/>
  <c r="J158" i="2" s="1"/>
  <c r="K158" i="2" s="1"/>
  <c r="M158" i="2" l="1"/>
  <c r="L158" i="2"/>
  <c r="N158" i="2" s="1"/>
  <c r="J159" i="2" s="1"/>
  <c r="K159" i="2" s="1"/>
  <c r="L159" i="2" l="1"/>
  <c r="N159" i="2" s="1"/>
  <c r="M159" i="2"/>
  <c r="J160" i="2"/>
  <c r="K160" i="2" s="1"/>
  <c r="L160" i="2" l="1"/>
  <c r="N160" i="2" s="1"/>
  <c r="M160" i="2"/>
  <c r="J161" i="2"/>
  <c r="K161" i="2" s="1"/>
  <c r="M161" i="2" l="1"/>
  <c r="L161" i="2"/>
  <c r="N161" i="2" s="1"/>
  <c r="J162" i="2" s="1"/>
  <c r="K162" i="2" s="1"/>
  <c r="M162" i="2" l="1"/>
  <c r="L162" i="2"/>
  <c r="N162" i="2" s="1"/>
  <c r="J163" i="2" s="1"/>
  <c r="K163" i="2" s="1"/>
  <c r="M163" i="2" l="1"/>
  <c r="L163" i="2"/>
  <c r="N163" i="2" s="1"/>
  <c r="J164" i="2" s="1"/>
  <c r="K164" i="2" s="1"/>
  <c r="L164" i="2" l="1"/>
  <c r="N164" i="2" s="1"/>
  <c r="J165" i="2" s="1"/>
  <c r="K165" i="2" s="1"/>
  <c r="M164" i="2"/>
  <c r="M165" i="2" l="1"/>
  <c r="L165" i="2"/>
  <c r="N165" i="2" s="1"/>
  <c r="J166" i="2" s="1"/>
  <c r="K166" i="2" s="1"/>
  <c r="L166" i="2" l="1"/>
  <c r="N166" i="2" s="1"/>
  <c r="J167" i="2" s="1"/>
  <c r="K167" i="2" s="1"/>
  <c r="M166" i="2"/>
  <c r="M167" i="2" l="1"/>
  <c r="L167" i="2"/>
  <c r="N167" i="2" s="1"/>
  <c r="J168" i="2" s="1"/>
  <c r="K168" i="2" s="1"/>
  <c r="M168" i="2" l="1"/>
  <c r="L168" i="2"/>
  <c r="N168" i="2" s="1"/>
  <c r="J169" i="2" s="1"/>
  <c r="K169" i="2" s="1"/>
  <c r="M169" i="2" l="1"/>
  <c r="L169" i="2"/>
  <c r="N169" i="2" s="1"/>
  <c r="J170" i="2" s="1"/>
  <c r="K170" i="2" s="1"/>
  <c r="L170" i="2" l="1"/>
  <c r="N170" i="2" s="1"/>
  <c r="J171" i="2" s="1"/>
  <c r="K171" i="2" s="1"/>
  <c r="M170" i="2"/>
  <c r="M171" i="2" l="1"/>
  <c r="L171" i="2"/>
  <c r="N171" i="2" s="1"/>
  <c r="J172" i="2" s="1"/>
  <c r="K172" i="2" s="1"/>
  <c r="L172" i="2" l="1"/>
  <c r="N172" i="2" s="1"/>
  <c r="J173" i="2" s="1"/>
  <c r="K173" i="2" s="1"/>
  <c r="M172" i="2"/>
  <c r="M173" i="2" l="1"/>
  <c r="L173" i="2"/>
  <c r="N173" i="2" s="1"/>
  <c r="J174" i="2" s="1"/>
  <c r="K174" i="2" s="1"/>
  <c r="M174" i="2" l="1"/>
  <c r="L174" i="2"/>
  <c r="N174" i="2" s="1"/>
  <c r="J175" i="2" s="1"/>
  <c r="K175" i="2" s="1"/>
  <c r="L175" i="2" l="1"/>
  <c r="N175" i="2" s="1"/>
  <c r="J176" i="2" s="1"/>
  <c r="K176" i="2" s="1"/>
  <c r="M175" i="2"/>
  <c r="M176" i="2" l="1"/>
  <c r="L176" i="2"/>
  <c r="N176" i="2" s="1"/>
  <c r="J177" i="2" s="1"/>
  <c r="K177" i="2" s="1"/>
  <c r="M177" i="2" l="1"/>
  <c r="L177" i="2"/>
  <c r="N177" i="2" s="1"/>
  <c r="J178" i="2" s="1"/>
  <c r="K178" i="2" s="1"/>
  <c r="L178" i="2" l="1"/>
  <c r="N178" i="2" s="1"/>
  <c r="M178" i="2"/>
  <c r="J179" i="2"/>
  <c r="K179" i="2" s="1"/>
  <c r="M179" i="2" l="1"/>
  <c r="L179" i="2"/>
  <c r="N179" i="2" s="1"/>
  <c r="J180" i="2" s="1"/>
  <c r="K180" i="2" s="1"/>
  <c r="M180" i="2" l="1"/>
  <c r="L180" i="2"/>
  <c r="N180" i="2" s="1"/>
  <c r="J181" i="2" s="1"/>
  <c r="K181" i="2" s="1"/>
  <c r="L181" i="2" l="1"/>
  <c r="N181" i="2" s="1"/>
  <c r="J182" i="2" s="1"/>
  <c r="K182" i="2" s="1"/>
  <c r="M181" i="2"/>
  <c r="L182" i="2" l="1"/>
  <c r="N182" i="2" s="1"/>
  <c r="J183" i="2" s="1"/>
  <c r="K183" i="2" s="1"/>
  <c r="M182" i="2"/>
  <c r="L183" i="2" l="1"/>
  <c r="N183" i="2" s="1"/>
  <c r="J184" i="2" s="1"/>
  <c r="K184" i="2" s="1"/>
  <c r="M183" i="2"/>
  <c r="L184" i="2" l="1"/>
  <c r="N184" i="2" s="1"/>
  <c r="J185" i="2"/>
  <c r="K185" i="2" s="1"/>
  <c r="M184" i="2"/>
  <c r="M185" i="2" l="1"/>
  <c r="L185" i="2"/>
  <c r="N185" i="2" s="1"/>
  <c r="J186" i="2" s="1"/>
  <c r="K186" i="2" s="1"/>
  <c r="M186" i="2" l="1"/>
  <c r="L186" i="2"/>
  <c r="N186" i="2" s="1"/>
  <c r="J187" i="2" s="1"/>
  <c r="K187" i="2" s="1"/>
  <c r="M187" i="2" l="1"/>
  <c r="L187" i="2"/>
  <c r="N187" i="2" s="1"/>
  <c r="J188" i="2" s="1"/>
  <c r="K188" i="2" s="1"/>
  <c r="L188" i="2" l="1"/>
  <c r="N188" i="2" s="1"/>
  <c r="J189" i="2" s="1"/>
  <c r="K189" i="2" s="1"/>
  <c r="M188" i="2"/>
  <c r="M189" i="2" l="1"/>
  <c r="L189" i="2"/>
  <c r="N189" i="2" s="1"/>
  <c r="J190" i="2" s="1"/>
  <c r="K190" i="2" s="1"/>
  <c r="L190" i="2" l="1"/>
  <c r="N190" i="2" s="1"/>
  <c r="J191" i="2" s="1"/>
  <c r="K191" i="2" s="1"/>
  <c r="M190" i="2"/>
  <c r="M191" i="2" l="1"/>
  <c r="L191" i="2"/>
  <c r="N191" i="2" l="1"/>
  <c r="J192" i="2" s="1"/>
  <c r="K192" i="2" s="1"/>
  <c r="M192" i="2"/>
  <c r="L192" i="2"/>
  <c r="N192" i="2" s="1"/>
  <c r="J193" i="2" s="1"/>
  <c r="K193" i="2" s="1"/>
  <c r="M193" i="2" l="1"/>
  <c r="L193" i="2"/>
  <c r="N193" i="2" s="1"/>
  <c r="J194" i="2" s="1"/>
  <c r="K194" i="2" s="1"/>
  <c r="M194" i="2" l="1"/>
  <c r="L194" i="2"/>
  <c r="N194" i="2" s="1"/>
  <c r="J195" i="2" s="1"/>
  <c r="K195" i="2" s="1"/>
  <c r="M195" i="2" l="1"/>
  <c r="L195" i="2"/>
  <c r="N195" i="2" s="1"/>
  <c r="J196" i="2" s="1"/>
  <c r="K196" i="2" s="1"/>
  <c r="L196" i="2" l="1"/>
  <c r="N196" i="2" s="1"/>
  <c r="M196" i="2"/>
  <c r="J197" i="2"/>
  <c r="K197" i="2" s="1"/>
  <c r="M197" i="2" l="1"/>
  <c r="L197" i="2"/>
  <c r="N197" i="2" s="1"/>
  <c r="J198" i="2" s="1"/>
  <c r="K198" i="2" s="1"/>
  <c r="M198" i="2" l="1"/>
  <c r="L198" i="2"/>
  <c r="N198" i="2" s="1"/>
  <c r="J199" i="2" s="1"/>
  <c r="K199" i="2" s="1"/>
  <c r="L199" i="2" l="1"/>
  <c r="N199" i="2" s="1"/>
  <c r="J200" i="2" s="1"/>
  <c r="K200" i="2" s="1"/>
  <c r="M199" i="2"/>
  <c r="L200" i="2" l="1"/>
  <c r="N200" i="2" s="1"/>
  <c r="J201" i="2" s="1"/>
  <c r="K201" i="2" s="1"/>
  <c r="M200" i="2"/>
  <c r="M201" i="2" l="1"/>
  <c r="L201" i="2"/>
  <c r="N201" i="2" s="1"/>
  <c r="J202" i="2" s="1"/>
  <c r="K202" i="2" s="1"/>
  <c r="L202" i="2" l="1"/>
  <c r="M202" i="2"/>
  <c r="N202" i="2" l="1"/>
  <c r="J203" i="2" s="1"/>
  <c r="K203" i="2" s="1"/>
  <c r="M203" i="2" l="1"/>
  <c r="L203" i="2"/>
  <c r="N203" i="2" s="1"/>
  <c r="J204" i="2" s="1"/>
  <c r="K204" i="2" s="1"/>
  <c r="M204" i="2" l="1"/>
  <c r="L204" i="2"/>
  <c r="N204" i="2" s="1"/>
  <c r="J205" i="2" s="1"/>
  <c r="K205" i="2" s="1"/>
  <c r="M205" i="2" l="1"/>
  <c r="L205" i="2"/>
  <c r="N205" i="2" s="1"/>
  <c r="J206" i="2" s="1"/>
  <c r="K206" i="2" s="1"/>
  <c r="M206" i="2" l="1"/>
  <c r="L206" i="2"/>
  <c r="N206" i="2" s="1"/>
  <c r="J207" i="2" s="1"/>
  <c r="K207" i="2" s="1"/>
  <c r="M207" i="2" l="1"/>
  <c r="L207" i="2"/>
  <c r="N207" i="2" s="1"/>
  <c r="J208" i="2" s="1"/>
  <c r="K208" i="2" s="1"/>
  <c r="L208" i="2" l="1"/>
  <c r="N208" i="2" s="1"/>
  <c r="J209" i="2" s="1"/>
  <c r="K209" i="2" s="1"/>
  <c r="M208" i="2"/>
  <c r="M209" i="2" l="1"/>
  <c r="L209" i="2"/>
  <c r="N209" i="2" s="1"/>
  <c r="J210" i="2" s="1"/>
  <c r="K210" i="2" s="1"/>
  <c r="M210" i="2" l="1"/>
  <c r="L210" i="2"/>
  <c r="N210" i="2" s="1"/>
  <c r="J211" i="2" s="1"/>
  <c r="K211" i="2" s="1"/>
  <c r="M211" i="2" l="1"/>
  <c r="L211" i="2"/>
  <c r="N211" i="2" s="1"/>
  <c r="J212" i="2" s="1"/>
  <c r="K212" i="2" s="1"/>
  <c r="M212" i="2" l="1"/>
  <c r="L212" i="2"/>
  <c r="N212" i="2" s="1"/>
  <c r="J213" i="2" s="1"/>
  <c r="K213" i="2" s="1"/>
  <c r="L213" i="2" l="1"/>
  <c r="N213" i="2" s="1"/>
  <c r="M213" i="2"/>
  <c r="J214" i="2"/>
  <c r="K214" i="2" s="1"/>
  <c r="L214" i="2" l="1"/>
  <c r="N214" i="2" s="1"/>
  <c r="M214" i="2"/>
  <c r="J215" i="2"/>
  <c r="K215" i="2" s="1"/>
  <c r="M215" i="2" l="1"/>
  <c r="L215" i="2"/>
  <c r="N215" i="2" s="1"/>
  <c r="J216" i="2" s="1"/>
  <c r="K216" i="2" s="1"/>
  <c r="M216" i="2" l="1"/>
  <c r="L216" i="2"/>
  <c r="N216" i="2" s="1"/>
  <c r="J217" i="2" s="1"/>
  <c r="K217" i="2" s="1"/>
  <c r="M217" i="2" l="1"/>
  <c r="L217" i="2"/>
  <c r="N217" i="2" s="1"/>
  <c r="J218" i="2" s="1"/>
  <c r="K218" i="2" s="1"/>
  <c r="L218" i="2" l="1"/>
  <c r="N218" i="2" s="1"/>
  <c r="J219" i="2" s="1"/>
  <c r="K219" i="2" s="1"/>
  <c r="M218" i="2"/>
  <c r="M219" i="2" l="1"/>
  <c r="L219" i="2"/>
  <c r="N219" i="2" s="1"/>
  <c r="J220" i="2" s="1"/>
  <c r="K220" i="2" s="1"/>
  <c r="L220" i="2" l="1"/>
  <c r="N220" i="2" s="1"/>
  <c r="J221" i="2" s="1"/>
  <c r="K221" i="2" s="1"/>
  <c r="M220" i="2"/>
  <c r="M221" i="2" l="1"/>
  <c r="L221" i="2"/>
  <c r="N221" i="2" s="1"/>
  <c r="J222" i="2" s="1"/>
  <c r="K222" i="2" s="1"/>
  <c r="M222" i="2" l="1"/>
  <c r="L222" i="2"/>
  <c r="N222" i="2" s="1"/>
  <c r="J223" i="2" s="1"/>
  <c r="K223" i="2" s="1"/>
  <c r="M223" i="2" l="1"/>
  <c r="L223" i="2"/>
  <c r="N223" i="2" s="1"/>
  <c r="J224" i="2" s="1"/>
  <c r="K224" i="2" s="1"/>
  <c r="L224" i="2" l="1"/>
  <c r="N224" i="2" s="1"/>
  <c r="J225" i="2" s="1"/>
  <c r="K225" i="2" s="1"/>
  <c r="M224" i="2"/>
  <c r="M225" i="2" l="1"/>
  <c r="L225" i="2"/>
  <c r="N225" i="2" s="1"/>
  <c r="J226" i="2" s="1"/>
  <c r="K226" i="2" s="1"/>
  <c r="L226" i="2" l="1"/>
  <c r="N226" i="2" s="1"/>
  <c r="J227" i="2" s="1"/>
  <c r="K227" i="2" s="1"/>
  <c r="M226" i="2"/>
  <c r="M227" i="2" l="1"/>
  <c r="L227" i="2"/>
  <c r="N227" i="2" s="1"/>
  <c r="J228" i="2" s="1"/>
  <c r="K228" i="2" s="1"/>
  <c r="M228" i="2" l="1"/>
  <c r="L228" i="2"/>
  <c r="N228" i="2" s="1"/>
  <c r="J229" i="2" s="1"/>
  <c r="K229" i="2" s="1"/>
  <c r="L229" i="2" l="1"/>
  <c r="N229" i="2" s="1"/>
  <c r="J230" i="2" s="1"/>
  <c r="K230" i="2" s="1"/>
  <c r="M229" i="2"/>
  <c r="M230" i="2" l="1"/>
  <c r="L230" i="2"/>
  <c r="N230" i="2" l="1"/>
  <c r="J231" i="2" s="1"/>
  <c r="K231" i="2" s="1"/>
  <c r="M231" i="2" s="1"/>
  <c r="L231" i="2" l="1"/>
  <c r="N231" i="2" s="1"/>
  <c r="J232" i="2" s="1"/>
  <c r="K232" i="2" s="1"/>
  <c r="L232" i="2" s="1"/>
  <c r="N232" i="2" s="1"/>
  <c r="J233" i="2" l="1"/>
  <c r="K233" i="2" s="1"/>
  <c r="M232" i="2"/>
  <c r="M233" i="2"/>
  <c r="L233" i="2"/>
  <c r="N233" i="2" s="1"/>
  <c r="J234" i="2" s="1"/>
  <c r="K234" i="2" s="1"/>
  <c r="M234" i="2" l="1"/>
  <c r="L234" i="2"/>
  <c r="N234" i="2" s="1"/>
  <c r="J235" i="2" s="1"/>
  <c r="K235" i="2" s="1"/>
  <c r="M235" i="2" l="1"/>
  <c r="L235" i="2"/>
  <c r="N235" i="2" s="1"/>
  <c r="J236" i="2" s="1"/>
  <c r="K236" i="2" s="1"/>
  <c r="L236" i="2" l="1"/>
  <c r="N236" i="2" s="1"/>
  <c r="J237" i="2" s="1"/>
  <c r="K237" i="2" s="1"/>
  <c r="M236" i="2"/>
  <c r="L237" i="2" l="1"/>
  <c r="N237" i="2" s="1"/>
  <c r="J238" i="2" s="1"/>
  <c r="K238" i="2" s="1"/>
  <c r="M237" i="2"/>
  <c r="L238" i="2" l="1"/>
  <c r="N238" i="2" s="1"/>
  <c r="J239" i="2" s="1"/>
  <c r="K239" i="2" s="1"/>
  <c r="M238" i="2"/>
  <c r="M239" i="2" l="1"/>
  <c r="L239" i="2"/>
  <c r="N239" i="2" s="1"/>
  <c r="J240" i="2" s="1"/>
  <c r="K240" i="2" s="1"/>
  <c r="M240" i="2" l="1"/>
  <c r="L240" i="2"/>
  <c r="N240" i="2" s="1"/>
  <c r="J241" i="2" s="1"/>
  <c r="K241" i="2" s="1"/>
  <c r="M241" i="2" l="1"/>
  <c r="L241" i="2"/>
  <c r="N241" i="2" s="1"/>
  <c r="J242" i="2" s="1"/>
  <c r="K242" i="2" s="1"/>
  <c r="L242" i="2" l="1"/>
  <c r="M242" i="2"/>
  <c r="N242" i="2" l="1"/>
  <c r="J243" i="2" s="1"/>
  <c r="K243" i="2" s="1"/>
  <c r="M243" i="2" l="1"/>
  <c r="L243" i="2"/>
  <c r="N243" i="2" s="1"/>
  <c r="J244" i="2" s="1"/>
  <c r="K244" i="2" s="1"/>
  <c r="L244" i="2" l="1"/>
  <c r="N244" i="2" s="1"/>
  <c r="J245" i="2" s="1"/>
  <c r="K245" i="2" s="1"/>
  <c r="M244" i="2"/>
  <c r="M245" i="2" l="1"/>
  <c r="L245" i="2"/>
  <c r="N245" i="2" s="1"/>
  <c r="J246" i="2" s="1"/>
  <c r="K246" i="2" s="1"/>
  <c r="M246" i="2" l="1"/>
  <c r="L246" i="2"/>
  <c r="N246" i="2" s="1"/>
  <c r="J247" i="2" s="1"/>
  <c r="K247" i="2" s="1"/>
  <c r="M247" i="2" l="1"/>
  <c r="L247" i="2"/>
  <c r="N247" i="2" s="1"/>
  <c r="J248" i="2" s="1"/>
  <c r="K248" i="2" s="1"/>
  <c r="M248" i="2" l="1"/>
  <c r="L248" i="2"/>
  <c r="N248" i="2" s="1"/>
  <c r="J249" i="2" s="1"/>
  <c r="K249" i="2" s="1"/>
  <c r="M249" i="2" l="1"/>
  <c r="L249" i="2"/>
  <c r="N249" i="2" s="1"/>
  <c r="J250" i="2" s="1"/>
  <c r="K250" i="2" s="1"/>
  <c r="L250" i="2" l="1"/>
  <c r="N250" i="2" s="1"/>
  <c r="M250" i="2"/>
  <c r="J251" i="2"/>
  <c r="K251" i="2" s="1"/>
  <c r="M251" i="2" l="1"/>
  <c r="L251" i="2"/>
  <c r="N251" i="2" s="1"/>
  <c r="J252" i="2" s="1"/>
  <c r="K252" i="2" s="1"/>
  <c r="M252" i="2" l="1"/>
  <c r="L252" i="2"/>
  <c r="N252" i="2" s="1"/>
  <c r="J253" i="2" s="1"/>
  <c r="K253" i="2" s="1"/>
  <c r="L253" i="2" l="1"/>
  <c r="N253" i="2" s="1"/>
  <c r="J254" i="2" s="1"/>
  <c r="K254" i="2" s="1"/>
  <c r="M253" i="2"/>
  <c r="L254" i="2" l="1"/>
  <c r="N254" i="2" s="1"/>
  <c r="J255" i="2" s="1"/>
  <c r="K255" i="2" s="1"/>
  <c r="M254" i="2"/>
  <c r="M255" i="2" l="1"/>
  <c r="L255" i="2"/>
  <c r="N255" i="2" s="1"/>
  <c r="J256" i="2" s="1"/>
  <c r="K256" i="2" s="1"/>
  <c r="L256" i="2" l="1"/>
  <c r="N256" i="2" s="1"/>
  <c r="J257" i="2" s="1"/>
  <c r="K257" i="2" s="1"/>
  <c r="M256" i="2"/>
  <c r="M257" i="2" l="1"/>
  <c r="L257" i="2"/>
  <c r="N257" i="2" s="1"/>
  <c r="J258" i="2" s="1"/>
  <c r="K258" i="2" s="1"/>
  <c r="M258" i="2" l="1"/>
  <c r="L258" i="2"/>
  <c r="N258" i="2" s="1"/>
  <c r="J259" i="2" s="1"/>
  <c r="K259" i="2" s="1"/>
  <c r="M259" i="2" l="1"/>
  <c r="L259" i="2"/>
  <c r="N259" i="2" s="1"/>
  <c r="J260" i="2" s="1"/>
  <c r="K260" i="2" s="1"/>
  <c r="M260" i="2" l="1"/>
  <c r="L260" i="2"/>
  <c r="N260" i="2" s="1"/>
  <c r="J261" i="2" s="1"/>
  <c r="K261" i="2" s="1"/>
  <c r="M261" i="2" l="1"/>
  <c r="L261" i="2"/>
  <c r="N261" i="2" l="1"/>
  <c r="J262" i="2" s="1"/>
  <c r="K262" i="2" s="1"/>
  <c r="L262" i="2"/>
  <c r="N262" i="2" s="1"/>
  <c r="J263" i="2" s="1"/>
  <c r="K263" i="2" s="1"/>
  <c r="M262" i="2"/>
  <c r="M263" i="2" l="1"/>
  <c r="L263" i="2"/>
  <c r="N263" i="2" s="1"/>
  <c r="J264" i="2" s="1"/>
  <c r="K264" i="2" s="1"/>
  <c r="M264" i="2" l="1"/>
  <c r="L264" i="2"/>
  <c r="N264" i="2" s="1"/>
  <c r="J265" i="2" s="1"/>
  <c r="K265" i="2" s="1"/>
  <c r="M265" i="2" l="1"/>
  <c r="L265" i="2"/>
  <c r="N265" i="2" s="1"/>
  <c r="J266" i="2" s="1"/>
  <c r="K266" i="2" s="1"/>
  <c r="L266" i="2" l="1"/>
  <c r="N266" i="2" s="1"/>
  <c r="M266" i="2"/>
  <c r="J267" i="2"/>
  <c r="K267" i="2" s="1"/>
  <c r="M267" i="2" l="1"/>
  <c r="L267" i="2"/>
  <c r="N267" i="2" s="1"/>
  <c r="J268" i="2" s="1"/>
  <c r="K268" i="2" s="1"/>
  <c r="L268" i="2" l="1"/>
  <c r="N268" i="2" s="1"/>
  <c r="J269" i="2" s="1"/>
  <c r="K269" i="2" s="1"/>
  <c r="M268" i="2"/>
  <c r="M269" i="2" l="1"/>
  <c r="L269" i="2"/>
  <c r="N269" i="2" s="1"/>
  <c r="J270" i="2" s="1"/>
  <c r="K270" i="2" s="1"/>
  <c r="M270" i="2" l="1"/>
  <c r="L270" i="2"/>
  <c r="N270" i="2" s="1"/>
  <c r="J271" i="2" s="1"/>
  <c r="K271" i="2" s="1"/>
  <c r="M271" i="2" l="1"/>
  <c r="L271" i="2"/>
  <c r="N271" i="2" s="1"/>
  <c r="J272" i="2" s="1"/>
  <c r="K272" i="2" s="1"/>
  <c r="M272" i="2" l="1"/>
  <c r="L272" i="2"/>
  <c r="N272" i="2" s="1"/>
  <c r="J273" i="2" s="1"/>
  <c r="K273" i="2" s="1"/>
  <c r="M273" i="2" l="1"/>
  <c r="L273" i="2"/>
  <c r="N273" i="2" s="1"/>
  <c r="J274" i="2" s="1"/>
  <c r="K274" i="2" s="1"/>
  <c r="L274" i="2" l="1"/>
  <c r="N274" i="2" s="1"/>
  <c r="J275" i="2" s="1"/>
  <c r="K275" i="2" s="1"/>
  <c r="M274" i="2"/>
  <c r="M275" i="2" l="1"/>
  <c r="L275" i="2"/>
  <c r="N275" i="2" s="1"/>
  <c r="J276" i="2" s="1"/>
  <c r="K276" i="2" s="1"/>
  <c r="L276" i="2" l="1"/>
  <c r="N276" i="2" s="1"/>
  <c r="J277" i="2" s="1"/>
  <c r="K277" i="2" s="1"/>
  <c r="M276" i="2"/>
  <c r="M277" i="2" l="1"/>
  <c r="L277" i="2"/>
  <c r="N277" i="2" s="1"/>
  <c r="J278" i="2" s="1"/>
  <c r="K278" i="2" s="1"/>
  <c r="M278" i="2" l="1"/>
  <c r="L278" i="2"/>
  <c r="N278" i="2" s="1"/>
  <c r="J279" i="2" s="1"/>
  <c r="K279" i="2" s="1"/>
  <c r="L279" i="2" l="1"/>
  <c r="N279" i="2" s="1"/>
  <c r="J280" i="2" s="1"/>
  <c r="K280" i="2" s="1"/>
  <c r="M279" i="2"/>
  <c r="L280" i="2" l="1"/>
  <c r="N280" i="2" s="1"/>
  <c r="M280" i="2"/>
  <c r="J281" i="2"/>
  <c r="K281" i="2" s="1"/>
  <c r="M281" i="2" l="1"/>
  <c r="L281" i="2"/>
  <c r="N281" i="2" s="1"/>
  <c r="J282" i="2" s="1"/>
  <c r="K282" i="2" s="1"/>
  <c r="M282" i="2" l="1"/>
  <c r="L282" i="2"/>
  <c r="N282" i="2" s="1"/>
  <c r="J283" i="2" s="1"/>
  <c r="K283" i="2" s="1"/>
  <c r="M283" i="2" l="1"/>
  <c r="L283" i="2"/>
  <c r="N283" i="2" s="1"/>
  <c r="J284" i="2" s="1"/>
  <c r="K284" i="2" s="1"/>
  <c r="M284" i="2" l="1"/>
  <c r="L284" i="2"/>
  <c r="N284" i="2" s="1"/>
  <c r="J285" i="2" s="1"/>
  <c r="K285" i="2" s="1"/>
  <c r="M285" i="2" l="1"/>
  <c r="L285" i="2"/>
  <c r="N285" i="2" s="1"/>
  <c r="J286" i="2" s="1"/>
  <c r="K286" i="2" s="1"/>
  <c r="L286" i="2" l="1"/>
  <c r="N286" i="2" s="1"/>
  <c r="J287" i="2" s="1"/>
  <c r="K287" i="2" s="1"/>
  <c r="M286" i="2"/>
  <c r="M287" i="2" l="1"/>
  <c r="L287" i="2"/>
  <c r="N287" i="2" s="1"/>
  <c r="J288" i="2" s="1"/>
  <c r="K288" i="2" s="1"/>
  <c r="L288" i="2" l="1"/>
  <c r="N288" i="2" s="1"/>
  <c r="J289" i="2" s="1"/>
  <c r="K289" i="2" s="1"/>
  <c r="M288" i="2"/>
  <c r="M289" i="2" l="1"/>
  <c r="L289" i="2"/>
  <c r="N289" i="2" s="1"/>
  <c r="J290" i="2" s="1"/>
  <c r="K290" i="2" s="1"/>
  <c r="L290" i="2" l="1"/>
  <c r="N290" i="2" s="1"/>
  <c r="J291" i="2" s="1"/>
  <c r="K291" i="2" s="1"/>
  <c r="M290" i="2"/>
  <c r="M291" i="2" l="1"/>
  <c r="L291" i="2"/>
  <c r="N291" i="2" s="1"/>
  <c r="J292" i="2" s="1"/>
  <c r="K292" i="2" s="1"/>
  <c r="M292" i="2" l="1"/>
  <c r="L292" i="2"/>
  <c r="N292" i="2" s="1"/>
  <c r="J293" i="2" s="1"/>
  <c r="K293" i="2" s="1"/>
  <c r="M293" i="2" l="1"/>
  <c r="L293" i="2"/>
  <c r="N293" i="2" s="1"/>
  <c r="J294" i="2" s="1"/>
  <c r="K294" i="2" s="1"/>
  <c r="M294" i="2" l="1"/>
  <c r="L294" i="2"/>
  <c r="N294" i="2" s="1"/>
  <c r="J295" i="2" s="1"/>
  <c r="K295" i="2" s="1"/>
  <c r="L295" i="2" l="1"/>
  <c r="N295" i="2" s="1"/>
  <c r="M295" i="2"/>
  <c r="J296" i="2"/>
  <c r="K296" i="2" s="1"/>
  <c r="L296" i="2" l="1"/>
  <c r="N296" i="2" s="1"/>
  <c r="M296" i="2"/>
  <c r="J297" i="2"/>
  <c r="K297" i="2" s="1"/>
  <c r="M297" i="2" l="1"/>
  <c r="L297" i="2"/>
  <c r="N297" i="2" s="1"/>
  <c r="J298" i="2" s="1"/>
  <c r="K298" i="2" s="1"/>
  <c r="M298" i="2" l="1"/>
  <c r="L298" i="2"/>
  <c r="N298" i="2" s="1"/>
  <c r="J299" i="2" s="1"/>
  <c r="K299" i="2" s="1"/>
  <c r="M299" i="2" l="1"/>
  <c r="L299" i="2"/>
  <c r="N299" i="2" s="1"/>
  <c r="J300" i="2" s="1"/>
  <c r="K300" i="2" s="1"/>
  <c r="L300" i="2" l="1"/>
  <c r="N300" i="2" s="1"/>
  <c r="J301" i="2" s="1"/>
  <c r="K301" i="2" s="1"/>
  <c r="M300" i="2"/>
  <c r="M301" i="2" l="1"/>
  <c r="L301" i="2"/>
  <c r="N301" i="2" s="1"/>
  <c r="J302" i="2" s="1"/>
  <c r="K302" i="2" s="1"/>
  <c r="L302" i="2" l="1"/>
  <c r="N302" i="2" s="1"/>
  <c r="J303" i="2" s="1"/>
  <c r="K303" i="2" s="1"/>
  <c r="M302" i="2"/>
  <c r="M303" i="2" l="1"/>
  <c r="L303" i="2"/>
  <c r="N303" i="2" s="1"/>
  <c r="J304" i="2" s="1"/>
  <c r="K304" i="2" s="1"/>
  <c r="M304" i="2" l="1"/>
  <c r="L304" i="2"/>
  <c r="N304" i="2" s="1"/>
  <c r="J305" i="2" s="1"/>
  <c r="K305" i="2" s="1"/>
  <c r="M305" i="2" l="1"/>
  <c r="L305" i="2"/>
  <c r="N305" i="2" s="1"/>
  <c r="J306" i="2" s="1"/>
  <c r="K306" i="2" s="1"/>
  <c r="L306" i="2" l="1"/>
  <c r="N306" i="2" s="1"/>
  <c r="J307" i="2" s="1"/>
  <c r="K307" i="2" s="1"/>
  <c r="M306" i="2"/>
  <c r="M307" i="2" l="1"/>
  <c r="L307" i="2"/>
  <c r="N307" i="2" s="1"/>
  <c r="J308" i="2" s="1"/>
  <c r="K308" i="2" s="1"/>
  <c r="L308" i="2" l="1"/>
  <c r="N308" i="2" s="1"/>
  <c r="J309" i="2"/>
  <c r="K309" i="2" s="1"/>
  <c r="M308" i="2"/>
  <c r="M309" i="2" l="1"/>
  <c r="L309" i="2"/>
  <c r="N309" i="2" s="1"/>
  <c r="J310" i="2" s="1"/>
  <c r="K310" i="2" s="1"/>
  <c r="M310" i="2" l="1"/>
  <c r="L310" i="2"/>
  <c r="N310" i="2" s="1"/>
  <c r="J311" i="2" s="1"/>
  <c r="K311" i="2" s="1"/>
  <c r="L311" i="2" l="1"/>
  <c r="N311" i="2" s="1"/>
  <c r="J312" i="2" s="1"/>
  <c r="K312" i="2" s="1"/>
  <c r="M311" i="2"/>
  <c r="M312" i="2" l="1"/>
  <c r="L312" i="2"/>
  <c r="N312" i="2" s="1"/>
  <c r="J313" i="2" s="1"/>
  <c r="K313" i="2" s="1"/>
  <c r="M313" i="2" l="1"/>
  <c r="L313" i="2"/>
  <c r="N313" i="2" s="1"/>
  <c r="J314" i="2" s="1"/>
  <c r="K314" i="2" s="1"/>
  <c r="L314" i="2" l="1"/>
  <c r="N314" i="2" s="1"/>
  <c r="M314" i="2"/>
  <c r="J315" i="2"/>
  <c r="K315" i="2" s="1"/>
  <c r="M315" i="2" l="1"/>
  <c r="L315" i="2"/>
  <c r="N315" i="2" s="1"/>
  <c r="J316" i="2" s="1"/>
  <c r="K316" i="2" s="1"/>
  <c r="M316" i="2" l="1"/>
  <c r="L316" i="2"/>
  <c r="N316" i="2" s="1"/>
  <c r="J317" i="2" s="1"/>
  <c r="K317" i="2" s="1"/>
  <c r="M317" i="2" l="1"/>
  <c r="L317" i="2"/>
  <c r="N317" i="2" s="1"/>
  <c r="J318" i="2" s="1"/>
  <c r="K318" i="2" s="1"/>
  <c r="L318" i="2" l="1"/>
  <c r="N318" i="2" s="1"/>
  <c r="J319" i="2" s="1"/>
  <c r="K319" i="2" s="1"/>
  <c r="M318" i="2"/>
  <c r="L319" i="2" l="1"/>
  <c r="N319" i="2" s="1"/>
  <c r="J320" i="2" s="1"/>
  <c r="K320" i="2" s="1"/>
  <c r="M319" i="2"/>
  <c r="L320" i="2" l="1"/>
  <c r="N320" i="2" s="1"/>
  <c r="M320" i="2"/>
  <c r="J321" i="2"/>
  <c r="K321" i="2" s="1"/>
  <c r="M321" i="2" l="1"/>
  <c r="L321" i="2"/>
  <c r="N321" i="2" s="1"/>
  <c r="J322" i="2" s="1"/>
  <c r="K322" i="2" s="1"/>
  <c r="M322" i="2" l="1"/>
  <c r="L322" i="2"/>
  <c r="N322" i="2" s="1"/>
  <c r="J323" i="2" s="1"/>
  <c r="K323" i="2" s="1"/>
  <c r="M323" i="2" l="1"/>
  <c r="L323" i="2"/>
  <c r="N323" i="2" s="1"/>
  <c r="J324" i="2" s="1"/>
  <c r="K324" i="2" s="1"/>
  <c r="M324" i="2" l="1"/>
  <c r="L324" i="2"/>
  <c r="N324" i="2" s="1"/>
  <c r="J325" i="2" s="1"/>
  <c r="K325" i="2" s="1"/>
  <c r="M325" i="2" l="1"/>
  <c r="L325" i="2"/>
  <c r="N325" i="2" s="1"/>
  <c r="J326" i="2" s="1"/>
  <c r="K326" i="2" s="1"/>
  <c r="L326" i="2" l="1"/>
  <c r="N326" i="2" s="1"/>
  <c r="J327" i="2" s="1"/>
  <c r="K327" i="2" s="1"/>
  <c r="M326" i="2"/>
  <c r="M327" i="2" l="1"/>
  <c r="L327" i="2"/>
  <c r="N327" i="2" s="1"/>
  <c r="J328" i="2" s="1"/>
  <c r="K328" i="2" s="1"/>
  <c r="M328" i="2" l="1"/>
  <c r="L328" i="2"/>
  <c r="N328" i="2" s="1"/>
  <c r="J329" i="2" s="1"/>
  <c r="K329" i="2" s="1"/>
  <c r="M329" i="2" l="1"/>
  <c r="L329" i="2"/>
  <c r="N329" i="2" s="1"/>
  <c r="J330" i="2" s="1"/>
  <c r="K330" i="2" s="1"/>
  <c r="M330" i="2" l="1"/>
  <c r="L330" i="2"/>
  <c r="N330" i="2" s="1"/>
  <c r="J331" i="2" s="1"/>
  <c r="K331" i="2" s="1"/>
  <c r="M331" i="2" l="1"/>
  <c r="L331" i="2"/>
  <c r="N331" i="2" s="1"/>
  <c r="J332" i="2" s="1"/>
  <c r="K332" i="2" s="1"/>
  <c r="L332" i="2" l="1"/>
  <c r="N332" i="2" s="1"/>
  <c r="M332" i="2"/>
  <c r="J333" i="2"/>
  <c r="K333" i="2" s="1"/>
  <c r="M333" i="2" l="1"/>
  <c r="L333" i="2"/>
  <c r="N333" i="2" s="1"/>
  <c r="J334" i="2" s="1"/>
  <c r="K334" i="2" s="1"/>
  <c r="M334" i="2" l="1"/>
  <c r="L334" i="2"/>
  <c r="N334" i="2" s="1"/>
  <c r="J335" i="2" s="1"/>
  <c r="K335" i="2" s="1"/>
  <c r="L335" i="2" l="1"/>
  <c r="N335" i="2" s="1"/>
  <c r="J336" i="2" s="1"/>
  <c r="K336" i="2" s="1"/>
  <c r="M335" i="2"/>
  <c r="L336" i="2" l="1"/>
  <c r="N336" i="2" s="1"/>
  <c r="J337" i="2" s="1"/>
  <c r="K337" i="2" s="1"/>
  <c r="M336" i="2"/>
  <c r="M337" i="2" l="1"/>
  <c r="L337" i="2"/>
  <c r="N337" i="2" s="1"/>
  <c r="J338" i="2" s="1"/>
  <c r="K338" i="2" s="1"/>
  <c r="L338" i="2" l="1"/>
  <c r="N338" i="2" s="1"/>
  <c r="M338" i="2"/>
  <c r="J339" i="2"/>
  <c r="K339" i="2" s="1"/>
  <c r="M339" i="2" l="1"/>
  <c r="L339" i="2"/>
  <c r="N339" i="2" s="1"/>
  <c r="J340" i="2" s="1"/>
  <c r="K340" i="2" s="1"/>
  <c r="M340" i="2" l="1"/>
  <c r="L340" i="2"/>
  <c r="N340" i="2" s="1"/>
  <c r="J341" i="2" s="1"/>
  <c r="K341" i="2" s="1"/>
  <c r="M341" i="2" l="1"/>
  <c r="L341" i="2"/>
  <c r="N341" i="2" s="1"/>
  <c r="J342" i="2" s="1"/>
  <c r="K342" i="2" s="1"/>
  <c r="L342" i="2" l="1"/>
  <c r="N342" i="2" s="1"/>
  <c r="J343" i="2" s="1"/>
  <c r="K343" i="2" s="1"/>
  <c r="M342" i="2"/>
  <c r="M343" i="2" l="1"/>
  <c r="L343" i="2"/>
  <c r="N343" i="2" s="1"/>
  <c r="J344" i="2" s="1"/>
  <c r="K344" i="2" s="1"/>
  <c r="L344" i="2" l="1"/>
  <c r="N344" i="2" s="1"/>
  <c r="J345" i="2" s="1"/>
  <c r="K345" i="2" s="1"/>
  <c r="M344" i="2"/>
  <c r="M345" i="2" l="1"/>
  <c r="L345" i="2"/>
  <c r="N345" i="2" s="1"/>
  <c r="J346" i="2" s="1"/>
  <c r="K346" i="2" s="1"/>
  <c r="M346" i="2" l="1"/>
  <c r="L346" i="2"/>
  <c r="N346" i="2" s="1"/>
  <c r="J347" i="2" s="1"/>
  <c r="K347" i="2" s="1"/>
  <c r="M347" i="2" l="1"/>
  <c r="L347" i="2"/>
  <c r="N347" i="2" s="1"/>
  <c r="J348" i="2" s="1"/>
  <c r="K348" i="2" s="1"/>
  <c r="M348" i="2" l="1"/>
  <c r="L348" i="2"/>
  <c r="N348" i="2" s="1"/>
  <c r="J349" i="2" s="1"/>
  <c r="K349" i="2" s="1"/>
  <c r="L349" i="2" l="1"/>
  <c r="N349" i="2" s="1"/>
  <c r="M349" i="2"/>
  <c r="J350" i="2"/>
  <c r="K350" i="2" s="1"/>
  <c r="L350" i="2" l="1"/>
  <c r="N350" i="2" s="1"/>
  <c r="M350" i="2"/>
  <c r="J351" i="2"/>
  <c r="K351" i="2" s="1"/>
  <c r="M351" i="2" l="1"/>
  <c r="L351" i="2"/>
  <c r="N351" i="2" s="1"/>
  <c r="J352" i="2" s="1"/>
  <c r="K352" i="2" s="1"/>
  <c r="L352" i="2" l="1"/>
  <c r="N352" i="2" s="1"/>
  <c r="M352" i="2"/>
  <c r="J353" i="2"/>
  <c r="K353" i="2" s="1"/>
  <c r="M353" i="2" l="1"/>
  <c r="L353" i="2"/>
  <c r="N353" i="2" s="1"/>
  <c r="J354" i="2" s="1"/>
  <c r="K354" i="2" s="1"/>
  <c r="L354" i="2" l="1"/>
  <c r="N354" i="2" s="1"/>
  <c r="J355" i="2" s="1"/>
  <c r="K355" i="2" s="1"/>
  <c r="M354" i="2"/>
  <c r="L355" i="2" l="1"/>
  <c r="N355" i="2" s="1"/>
  <c r="J356" i="2" s="1"/>
  <c r="K356" i="2" s="1"/>
  <c r="M355" i="2"/>
  <c r="L356" i="2" l="1"/>
  <c r="M356" i="2"/>
  <c r="N356" i="2" l="1"/>
  <c r="J357" i="2" s="1"/>
  <c r="K357" i="2" s="1"/>
  <c r="M357" i="2" l="1"/>
  <c r="L357" i="2"/>
  <c r="N357" i="2" s="1"/>
  <c r="J358" i="2" s="1"/>
  <c r="K358" i="2" s="1"/>
  <c r="L358" i="2" l="1"/>
  <c r="N358" i="2" s="1"/>
  <c r="M358" i="2"/>
  <c r="J359" i="2"/>
  <c r="K359" i="2" s="1"/>
  <c r="M359" i="2" l="1"/>
  <c r="L359" i="2"/>
  <c r="N359" i="2" s="1"/>
  <c r="J360" i="2" s="1"/>
  <c r="K360" i="2" s="1"/>
  <c r="L360" i="2" l="1"/>
  <c r="N360" i="2" s="1"/>
  <c r="J361" i="2" s="1"/>
  <c r="K361" i="2" s="1"/>
  <c r="M360" i="2"/>
  <c r="L361" i="2" l="1"/>
  <c r="N361" i="2" s="1"/>
  <c r="J362" i="2" s="1"/>
  <c r="K362" i="2" s="1"/>
  <c r="M361" i="2"/>
  <c r="L362" i="2" l="1"/>
  <c r="N362" i="2" s="1"/>
  <c r="M362" i="2"/>
  <c r="J363" i="2"/>
  <c r="K363" i="2" s="1"/>
  <c r="M363" i="2" l="1"/>
  <c r="L363" i="2"/>
  <c r="N363" i="2" s="1"/>
  <c r="J364" i="2" s="1"/>
  <c r="K364" i="2" s="1"/>
  <c r="M364" i="2" l="1"/>
  <c r="L364" i="2"/>
  <c r="N364" i="2" s="1"/>
  <c r="J365" i="2" s="1"/>
  <c r="K365" i="2" s="1"/>
  <c r="L365" i="2" l="1"/>
  <c r="N365" i="2" s="1"/>
  <c r="J366" i="2" s="1"/>
  <c r="K366" i="2" s="1"/>
  <c r="M365" i="2"/>
  <c r="M366" i="2" l="1"/>
  <c r="L366" i="2"/>
  <c r="N366" i="2" s="1"/>
  <c r="J367" i="2" s="1"/>
  <c r="K367" i="2" s="1"/>
  <c r="L367" i="2" l="1"/>
  <c r="N367" i="2" s="1"/>
  <c r="J368" i="2" s="1"/>
  <c r="K368" i="2" s="1"/>
  <c r="M367" i="2"/>
  <c r="L368" i="2" l="1"/>
  <c r="M368" i="2"/>
  <c r="N368" i="2" l="1"/>
  <c r="J369" i="2" s="1"/>
  <c r="K369" i="2" s="1"/>
  <c r="M369" i="2" l="1"/>
  <c r="L369" i="2"/>
  <c r="N369" i="2" s="1"/>
  <c r="J370" i="2" s="1"/>
  <c r="K370" i="2" s="1"/>
  <c r="M370" i="2" l="1"/>
  <c r="L370" i="2"/>
  <c r="N370" i="2" s="1"/>
  <c r="J371" i="2" s="1"/>
  <c r="K371" i="2" s="1"/>
  <c r="L371" i="2" l="1"/>
  <c r="N371" i="2" s="1"/>
  <c r="J372" i="2" s="1"/>
  <c r="K372" i="2" s="1"/>
  <c r="M371" i="2"/>
  <c r="M372" i="2" l="1"/>
  <c r="L372" i="2"/>
  <c r="N372" i="2" s="1"/>
  <c r="J373" i="2" s="1"/>
  <c r="K373" i="2" s="1"/>
  <c r="L373" i="2" l="1"/>
  <c r="N373" i="2" s="1"/>
  <c r="J374" i="2" s="1"/>
  <c r="K374" i="2" s="1"/>
  <c r="M373" i="2"/>
  <c r="L374" i="2" l="1"/>
  <c r="N374" i="2" s="1"/>
  <c r="J375" i="2" s="1"/>
  <c r="K375" i="2" s="1"/>
  <c r="M374" i="2"/>
  <c r="M375" i="2" l="1"/>
  <c r="L375" i="2"/>
  <c r="N375" i="2" s="1"/>
  <c r="J376" i="2" s="1"/>
  <c r="K376" i="2" s="1"/>
  <c r="M376" i="2" l="1"/>
  <c r="L376" i="2"/>
  <c r="N376" i="2" s="1"/>
  <c r="J377" i="2" s="1"/>
  <c r="K377" i="2" s="1"/>
  <c r="M377" i="2" l="1"/>
  <c r="L377" i="2"/>
  <c r="N377" i="2" s="1"/>
  <c r="J378" i="2" s="1"/>
  <c r="K378" i="2" s="1"/>
  <c r="L378" i="2" l="1"/>
  <c r="N378" i="2" s="1"/>
  <c r="J379" i="2" s="1"/>
  <c r="K379" i="2" s="1"/>
  <c r="M378" i="2"/>
  <c r="M379" i="2" l="1"/>
  <c r="L379" i="2"/>
  <c r="N379" i="2" s="1"/>
  <c r="J380" i="2" s="1"/>
  <c r="K380" i="2" s="1"/>
  <c r="M380" i="2" l="1"/>
  <c r="L380" i="2"/>
  <c r="N380" i="2" l="1"/>
  <c r="J381" i="2" s="1"/>
  <c r="K381" i="2" s="1"/>
  <c r="L381" i="2"/>
  <c r="N381" i="2" s="1"/>
  <c r="J382" i="2" s="1"/>
  <c r="K382" i="2" s="1"/>
  <c r="M381" i="2"/>
  <c r="M382" i="2" l="1"/>
  <c r="L382" i="2"/>
  <c r="N382" i="2" s="1"/>
  <c r="J383" i="2" s="1"/>
  <c r="K383" i="2" s="1"/>
  <c r="L383" i="2" l="1"/>
  <c r="N383" i="2" s="1"/>
  <c r="M383" i="2"/>
  <c r="J384" i="2"/>
  <c r="K384" i="2" s="1"/>
  <c r="L384" i="2" l="1"/>
  <c r="N384" i="2" s="1"/>
  <c r="J385" i="2" s="1"/>
  <c r="K385" i="2" s="1"/>
  <c r="M384" i="2"/>
  <c r="M385" i="2" l="1"/>
  <c r="L385" i="2"/>
  <c r="N385" i="2" s="1"/>
  <c r="J386" i="2" s="1"/>
  <c r="K386" i="2" s="1"/>
  <c r="M386" i="2" l="1"/>
  <c r="L386" i="2"/>
  <c r="N386" i="2" s="1"/>
  <c r="J387" i="2" s="1"/>
  <c r="K387" i="2" s="1"/>
  <c r="M387" i="2" l="1"/>
  <c r="L387" i="2"/>
  <c r="N387" i="2" s="1"/>
  <c r="J388" i="2" s="1"/>
  <c r="K388" i="2" s="1"/>
  <c r="M388" i="2" l="1"/>
  <c r="L388" i="2"/>
  <c r="N388" i="2" s="1"/>
  <c r="J389" i="2" s="1"/>
  <c r="K389" i="2" s="1"/>
  <c r="L389" i="2" l="1"/>
  <c r="N389" i="2" s="1"/>
  <c r="J390" i="2" s="1"/>
  <c r="K390" i="2" s="1"/>
  <c r="M389" i="2"/>
  <c r="L390" i="2" l="1"/>
  <c r="N390" i="2" s="1"/>
  <c r="M390" i="2"/>
  <c r="J391" i="2"/>
  <c r="K391" i="2" s="1"/>
  <c r="M391" i="2" l="1"/>
  <c r="L391" i="2"/>
  <c r="N391" i="2" s="1"/>
  <c r="J392" i="2" s="1"/>
  <c r="K392" i="2" s="1"/>
  <c r="M392" i="2" l="1"/>
  <c r="L392" i="2"/>
  <c r="N392" i="2" s="1"/>
  <c r="J393" i="2" s="1"/>
  <c r="K393" i="2" s="1"/>
  <c r="M393" i="2" l="1"/>
  <c r="L393" i="2"/>
  <c r="N393" i="2" s="1"/>
  <c r="J394" i="2" s="1"/>
  <c r="K394" i="2" s="1"/>
  <c r="L394" i="2" l="1"/>
  <c r="N394" i="2" s="1"/>
  <c r="J395" i="2" s="1"/>
  <c r="K395" i="2" s="1"/>
  <c r="M394" i="2"/>
  <c r="M395" i="2" l="1"/>
  <c r="L395" i="2"/>
  <c r="N395" i="2" s="1"/>
  <c r="J396" i="2" s="1"/>
  <c r="K396" i="2" s="1"/>
  <c r="L396" i="2" l="1"/>
  <c r="N396" i="2" s="1"/>
  <c r="J397" i="2"/>
  <c r="K397" i="2" s="1"/>
  <c r="M396" i="2"/>
  <c r="M397" i="2" l="1"/>
  <c r="L397" i="2"/>
  <c r="N397" i="2" s="1"/>
  <c r="J398" i="2" s="1"/>
  <c r="K398" i="2" s="1"/>
  <c r="M398" i="2" l="1"/>
  <c r="L398" i="2"/>
  <c r="N398" i="2" s="1"/>
  <c r="J399" i="2" s="1"/>
  <c r="K399" i="2" s="1"/>
  <c r="L399" i="2" l="1"/>
  <c r="N399" i="2" s="1"/>
  <c r="J400" i="2" s="1"/>
  <c r="K400" i="2" s="1"/>
  <c r="M399" i="2"/>
  <c r="L400" i="2" l="1"/>
  <c r="N400" i="2" s="1"/>
  <c r="J401" i="2" s="1"/>
  <c r="K401" i="2" s="1"/>
  <c r="M400" i="2"/>
  <c r="L401" i="2" l="1"/>
  <c r="N401" i="2" s="1"/>
  <c r="J402" i="2" s="1"/>
  <c r="K402" i="2" s="1"/>
  <c r="M401" i="2"/>
  <c r="L402" i="2" l="1"/>
  <c r="M402" i="2"/>
  <c r="N402" i="2" l="1"/>
  <c r="J403" i="2" s="1"/>
  <c r="K403" i="2" s="1"/>
  <c r="M403" i="2" l="1"/>
  <c r="L403" i="2"/>
  <c r="N403" i="2" s="1"/>
  <c r="J404" i="2" s="1"/>
  <c r="K404" i="2" s="1"/>
  <c r="M404" i="2" l="1"/>
  <c r="L404" i="2"/>
  <c r="N404" i="2" s="1"/>
  <c r="J405" i="2" s="1"/>
  <c r="K405" i="2" s="1"/>
  <c r="M405" i="2" l="1"/>
  <c r="L405" i="2"/>
  <c r="N405" i="2" s="1"/>
  <c r="J406" i="2" s="1"/>
  <c r="K406" i="2" s="1"/>
  <c r="M406" i="2" l="1"/>
  <c r="L406" i="2"/>
  <c r="N406" i="2" s="1"/>
  <c r="J407" i="2" s="1"/>
  <c r="K407" i="2" s="1"/>
  <c r="M407" i="2" l="1"/>
  <c r="L407" i="2"/>
  <c r="N407" i="2" s="1"/>
  <c r="J408" i="2" s="1"/>
  <c r="K408" i="2" s="1"/>
  <c r="L408" i="2" l="1"/>
  <c r="N408" i="2" s="1"/>
  <c r="J409" i="2" s="1"/>
  <c r="K409" i="2" s="1"/>
  <c r="M408" i="2"/>
  <c r="M409" i="2" l="1"/>
  <c r="L409" i="2"/>
  <c r="N409" i="2" s="1"/>
  <c r="J410" i="2" s="1"/>
  <c r="K410" i="2" s="1"/>
  <c r="M410" i="2" l="1"/>
  <c r="L410" i="2"/>
  <c r="N410" i="2" s="1"/>
  <c r="J411" i="2" s="1"/>
  <c r="K411" i="2" s="1"/>
  <c r="M411" i="2" l="1"/>
  <c r="L411" i="2"/>
  <c r="N411" i="2" s="1"/>
  <c r="J412" i="2" s="1"/>
  <c r="K412" i="2" s="1"/>
  <c r="L412" i="2" l="1"/>
  <c r="N412" i="2" s="1"/>
  <c r="J413" i="2" s="1"/>
  <c r="K413" i="2" s="1"/>
  <c r="M412" i="2"/>
  <c r="M413" i="2" l="1"/>
  <c r="L413" i="2"/>
  <c r="N413" i="2" s="1"/>
  <c r="J414" i="2" s="1"/>
  <c r="K414" i="2" s="1"/>
  <c r="L414" i="2" l="1"/>
  <c r="N414" i="2" s="1"/>
  <c r="J415" i="2" s="1"/>
  <c r="K415" i="2" s="1"/>
  <c r="M414" i="2"/>
  <c r="M415" i="2" l="1"/>
  <c r="L415" i="2"/>
  <c r="N415" i="2" s="1"/>
  <c r="J416" i="2" s="1"/>
  <c r="K416" i="2" s="1"/>
  <c r="M416" i="2" l="1"/>
  <c r="L416" i="2"/>
  <c r="N416" i="2" l="1"/>
  <c r="J417" i="2" s="1"/>
  <c r="K417" i="2" s="1"/>
  <c r="L417" i="2" s="1"/>
  <c r="N417" i="2" s="1"/>
  <c r="J418" i="2" s="1"/>
  <c r="K418" i="2" s="1"/>
  <c r="M417" i="2" l="1"/>
  <c r="M418" i="2"/>
  <c r="L418" i="2"/>
  <c r="N418" i="2" s="1"/>
  <c r="J419" i="2" s="1"/>
  <c r="K419" i="2" s="1"/>
  <c r="L419" i="2" l="1"/>
  <c r="N419" i="2" s="1"/>
  <c r="J420" i="2" s="1"/>
  <c r="K420" i="2" s="1"/>
  <c r="M419" i="2"/>
  <c r="L420" i="2" l="1"/>
  <c r="N420" i="2" s="1"/>
  <c r="J421" i="2" s="1"/>
  <c r="K421" i="2" s="1"/>
  <c r="M420" i="2"/>
  <c r="M421" i="2" l="1"/>
  <c r="L421" i="2"/>
  <c r="N421" i="2" s="1"/>
  <c r="J422" i="2" s="1"/>
  <c r="K422" i="2" s="1"/>
  <c r="M422" i="2" l="1"/>
  <c r="L422" i="2"/>
  <c r="N422" i="2" s="1"/>
  <c r="J423" i="2" s="1"/>
  <c r="K423" i="2" s="1"/>
  <c r="M423" i="2" l="1"/>
  <c r="L423" i="2"/>
  <c r="N423" i="2" s="1"/>
  <c r="J424" i="2" s="1"/>
  <c r="K424" i="2" s="1"/>
  <c r="M424" i="2" l="1"/>
  <c r="L424" i="2"/>
  <c r="N424" i="2" s="1"/>
  <c r="J425" i="2" s="1"/>
  <c r="K425" i="2" s="1"/>
  <c r="L425" i="2" l="1"/>
  <c r="N425" i="2" s="1"/>
  <c r="J426" i="2" s="1"/>
  <c r="K426" i="2" s="1"/>
  <c r="M425" i="2"/>
  <c r="L426" i="2" l="1"/>
  <c r="N426" i="2" s="1"/>
  <c r="M426" i="2"/>
  <c r="J427" i="2"/>
  <c r="K427" i="2" s="1"/>
  <c r="M427" i="2" l="1"/>
  <c r="L427" i="2"/>
  <c r="N427" i="2" s="1"/>
  <c r="J428" i="2" s="1"/>
  <c r="K428" i="2" s="1"/>
  <c r="M428" i="2" l="1"/>
  <c r="L428" i="2"/>
  <c r="N428" i="2" s="1"/>
  <c r="J429" i="2" s="1"/>
  <c r="K429" i="2" s="1"/>
  <c r="M429" i="2" l="1"/>
  <c r="L429" i="2"/>
  <c r="N429" i="2" s="1"/>
  <c r="J430" i="2" s="1"/>
  <c r="K430" i="2" s="1"/>
  <c r="L430" i="2" l="1"/>
  <c r="N430" i="2" s="1"/>
  <c r="J431" i="2" s="1"/>
  <c r="K431" i="2" s="1"/>
  <c r="M430" i="2"/>
  <c r="M431" i="2" l="1"/>
  <c r="L431" i="2"/>
  <c r="N431" i="2" s="1"/>
  <c r="J432" i="2" s="1"/>
  <c r="K432" i="2" s="1"/>
  <c r="L432" i="2" l="1"/>
  <c r="N432" i="2" s="1"/>
  <c r="J433" i="2" s="1"/>
  <c r="K433" i="2" s="1"/>
  <c r="M432" i="2"/>
  <c r="M433" i="2" l="1"/>
  <c r="L433" i="2"/>
  <c r="N433" i="2" s="1"/>
  <c r="J434" i="2" s="1"/>
  <c r="K434" i="2" s="1"/>
  <c r="M434" i="2" l="1"/>
  <c r="L434" i="2"/>
  <c r="N434" i="2" s="1"/>
  <c r="J435" i="2" s="1"/>
  <c r="K435" i="2" s="1"/>
  <c r="L435" i="2" l="1"/>
  <c r="N435" i="2" s="1"/>
  <c r="J436" i="2" s="1"/>
  <c r="K436" i="2" s="1"/>
  <c r="M435" i="2"/>
  <c r="L436" i="2" l="1"/>
  <c r="N436" i="2" s="1"/>
  <c r="J437" i="2" s="1"/>
  <c r="K437" i="2" s="1"/>
  <c r="M436" i="2"/>
  <c r="L437" i="2" l="1"/>
  <c r="N437" i="2" s="1"/>
  <c r="J438" i="2" s="1"/>
  <c r="K438" i="2" s="1"/>
  <c r="M437" i="2"/>
  <c r="L438" i="2" l="1"/>
  <c r="N438" i="2" s="1"/>
  <c r="J439" i="2" s="1"/>
  <c r="K439" i="2" s="1"/>
  <c r="M438" i="2"/>
  <c r="M439" i="2" l="1"/>
  <c r="L439" i="2"/>
  <c r="N439" i="2" s="1"/>
  <c r="J440" i="2" s="1"/>
  <c r="K440" i="2" s="1"/>
  <c r="M440" i="2" l="1"/>
  <c r="L440" i="2"/>
  <c r="N440" i="2" s="1"/>
  <c r="J441" i="2" s="1"/>
  <c r="K441" i="2" s="1"/>
  <c r="L441" i="2" l="1"/>
  <c r="N441" i="2" s="1"/>
  <c r="J442" i="2" s="1"/>
  <c r="K442" i="2" s="1"/>
  <c r="M441" i="2"/>
  <c r="M442" i="2" l="1"/>
  <c r="L442" i="2"/>
  <c r="N442" i="2" s="1"/>
  <c r="J443" i="2" s="1"/>
  <c r="K443" i="2" s="1"/>
  <c r="M443" i="2" l="1"/>
  <c r="L443" i="2"/>
  <c r="N443" i="2" s="1"/>
  <c r="J444" i="2" s="1"/>
  <c r="K444" i="2" s="1"/>
  <c r="L444" i="2" l="1"/>
  <c r="M444" i="2"/>
  <c r="N444" i="2" l="1"/>
  <c r="J445" i="2" s="1"/>
  <c r="K445" i="2" s="1"/>
  <c r="M445" i="2" l="1"/>
  <c r="L445" i="2"/>
  <c r="N445" i="2" s="1"/>
  <c r="J446" i="2" s="1"/>
  <c r="K446" i="2" s="1"/>
  <c r="M446" i="2" l="1"/>
  <c r="L446" i="2"/>
  <c r="N446" i="2" s="1"/>
  <c r="J447" i="2" s="1"/>
  <c r="K447" i="2" s="1"/>
  <c r="M447" i="2" l="1"/>
  <c r="L447" i="2"/>
  <c r="N447" i="2" s="1"/>
  <c r="J448" i="2" s="1"/>
  <c r="K448" i="2" s="1"/>
  <c r="M448" i="2" l="1"/>
  <c r="L448" i="2"/>
  <c r="N448" i="2" s="1"/>
  <c r="J449" i="2" s="1"/>
  <c r="K449" i="2" s="1"/>
  <c r="M449" i="2" l="1"/>
  <c r="L449" i="2"/>
  <c r="N449" i="2" s="1"/>
  <c r="J450" i="2" s="1"/>
  <c r="K450" i="2" s="1"/>
  <c r="L450" i="2" l="1"/>
  <c r="N450" i="2" s="1"/>
  <c r="J451" i="2" s="1"/>
  <c r="K451" i="2" s="1"/>
  <c r="M450" i="2"/>
  <c r="M451" i="2" l="1"/>
  <c r="L451" i="2"/>
  <c r="N451" i="2" s="1"/>
  <c r="J452" i="2" s="1"/>
  <c r="K452" i="2" s="1"/>
  <c r="M452" i="2" l="1"/>
  <c r="L452" i="2"/>
  <c r="N452" i="2" s="1"/>
  <c r="J453" i="2" s="1"/>
  <c r="K453" i="2" s="1"/>
  <c r="L453" i="2" l="1"/>
  <c r="N453" i="2" s="1"/>
  <c r="J454" i="2" s="1"/>
  <c r="K454" i="2" s="1"/>
  <c r="M453" i="2"/>
  <c r="L454" i="2" l="1"/>
  <c r="N454" i="2" s="1"/>
  <c r="J455" i="2" s="1"/>
  <c r="K455" i="2" s="1"/>
  <c r="M454" i="2"/>
  <c r="L455" i="2" l="1"/>
  <c r="N455" i="2" s="1"/>
  <c r="M455" i="2"/>
  <c r="J456" i="2"/>
  <c r="K456" i="2" s="1"/>
  <c r="L456" i="2" l="1"/>
  <c r="N456" i="2" s="1"/>
  <c r="J457" i="2" s="1"/>
  <c r="K457" i="2" s="1"/>
  <c r="M456" i="2"/>
  <c r="M457" i="2" l="1"/>
  <c r="L457" i="2"/>
  <c r="N457" i="2" s="1"/>
  <c r="J458" i="2" s="1"/>
  <c r="K458" i="2" s="1"/>
  <c r="M458" i="2" l="1"/>
  <c r="L458" i="2"/>
  <c r="N458" i="2" l="1"/>
  <c r="J459" i="2" s="1"/>
  <c r="K459" i="2" s="1"/>
  <c r="M459" i="2" s="1"/>
  <c r="L459" i="2" l="1"/>
  <c r="N459" i="2" s="1"/>
  <c r="J460" i="2" s="1"/>
  <c r="K460" i="2" s="1"/>
  <c r="M460" i="2" s="1"/>
  <c r="L460" i="2" l="1"/>
  <c r="N460" i="2" s="1"/>
  <c r="J461" i="2" s="1"/>
  <c r="K461" i="2" s="1"/>
  <c r="M461" i="2"/>
  <c r="L461" i="2"/>
  <c r="N461" i="2" s="1"/>
  <c r="J462" i="2" s="1"/>
  <c r="K462" i="2" s="1"/>
  <c r="L462" i="2" l="1"/>
  <c r="N462" i="2" s="1"/>
  <c r="J463" i="2" s="1"/>
  <c r="K463" i="2" s="1"/>
  <c r="M462" i="2"/>
  <c r="M463" i="2" l="1"/>
  <c r="L463" i="2"/>
  <c r="N463" i="2" s="1"/>
  <c r="J464" i="2" s="1"/>
  <c r="K464" i="2" s="1"/>
  <c r="M464" i="2" l="1"/>
  <c r="L464" i="2"/>
  <c r="N464" i="2" s="1"/>
  <c r="J465" i="2" s="1"/>
  <c r="K465" i="2" s="1"/>
  <c r="M465" i="2" l="1"/>
  <c r="L465" i="2"/>
  <c r="N465" i="2" s="1"/>
  <c r="J466" i="2" s="1"/>
  <c r="K466" i="2" s="1"/>
  <c r="L466" i="2" l="1"/>
  <c r="N466" i="2" s="1"/>
  <c r="J467" i="2" s="1"/>
  <c r="K467" i="2" s="1"/>
  <c r="M466" i="2"/>
  <c r="M467" i="2" l="1"/>
  <c r="L467" i="2"/>
  <c r="N467" i="2" s="1"/>
  <c r="J468" i="2" s="1"/>
  <c r="K468" i="2" s="1"/>
  <c r="L468" i="2" l="1"/>
  <c r="N468" i="2" s="1"/>
  <c r="M468" i="2"/>
  <c r="J469" i="2"/>
  <c r="K469" i="2" s="1"/>
  <c r="M469" i="2" l="1"/>
  <c r="L469" i="2"/>
  <c r="N469" i="2" s="1"/>
  <c r="J470" i="2" s="1"/>
  <c r="K470" i="2" s="1"/>
  <c r="M470" i="2" l="1"/>
  <c r="L470" i="2"/>
  <c r="N470" i="2" s="1"/>
  <c r="J471" i="2" s="1"/>
  <c r="K471" i="2" s="1"/>
  <c r="L471" i="2" l="1"/>
  <c r="N471" i="2" s="1"/>
  <c r="J472" i="2" s="1"/>
  <c r="K472" i="2" s="1"/>
  <c r="M471" i="2"/>
  <c r="M472" i="2" l="1"/>
  <c r="L472" i="2"/>
  <c r="N472" i="2" s="1"/>
  <c r="J473" i="2" s="1"/>
  <c r="K473" i="2" s="1"/>
  <c r="L473" i="2" l="1"/>
  <c r="N473" i="2" s="1"/>
  <c r="M473" i="2"/>
  <c r="J474" i="2"/>
  <c r="K474" i="2" s="1"/>
  <c r="L474" i="2" l="1"/>
  <c r="N474" i="2" s="1"/>
  <c r="J475" i="2" s="1"/>
  <c r="K475" i="2" s="1"/>
  <c r="M474" i="2"/>
  <c r="M475" i="2" l="1"/>
  <c r="L475" i="2"/>
  <c r="N475" i="2" s="1"/>
  <c r="J476" i="2" s="1"/>
  <c r="K476" i="2" s="1"/>
  <c r="M476" i="2" l="1"/>
  <c r="L476" i="2"/>
  <c r="N476" i="2" s="1"/>
  <c r="J477" i="2" s="1"/>
  <c r="K477" i="2" s="1"/>
  <c r="M477" i="2" l="1"/>
  <c r="L477" i="2"/>
  <c r="N477" i="2" s="1"/>
  <c r="J478" i="2" s="1"/>
  <c r="K478" i="2" s="1"/>
  <c r="M478" i="2" l="1"/>
  <c r="L478" i="2"/>
  <c r="N478" i="2" s="1"/>
  <c r="J479" i="2" s="1"/>
  <c r="K479" i="2" s="1"/>
  <c r="L479" i="2" l="1"/>
  <c r="N479" i="2" s="1"/>
  <c r="J480" i="2" s="1"/>
  <c r="K480" i="2" s="1"/>
  <c r="M479" i="2"/>
  <c r="L480" i="2" l="1"/>
  <c r="N480" i="2" s="1"/>
  <c r="M480" i="2"/>
  <c r="J481" i="2"/>
  <c r="K481" i="2" s="1"/>
  <c r="M481" i="2" l="1"/>
  <c r="L481" i="2"/>
  <c r="N481" i="2" s="1"/>
  <c r="J482" i="2" s="1"/>
  <c r="K482" i="2" s="1"/>
  <c r="M482" i="2" l="1"/>
  <c r="L482" i="2"/>
  <c r="N482" i="2" s="1"/>
  <c r="J483" i="2" s="1"/>
  <c r="K483" i="2" s="1"/>
  <c r="M483" i="2" l="1"/>
  <c r="L483" i="2"/>
  <c r="N483" i="2" s="1"/>
  <c r="J484" i="2" s="1"/>
  <c r="K484" i="2" s="1"/>
  <c r="L484" i="2" l="1"/>
  <c r="N484" i="2" s="1"/>
  <c r="J485" i="2" s="1"/>
  <c r="K485" i="2" s="1"/>
  <c r="M484" i="2"/>
  <c r="M485" i="2" l="1"/>
  <c r="L485" i="2"/>
  <c r="N485" i="2" s="1"/>
  <c r="J486" i="2" s="1"/>
  <c r="K486" i="2" s="1"/>
  <c r="L486" i="2" l="1"/>
  <c r="M486" i="2"/>
  <c r="N486" i="2" l="1"/>
  <c r="J487" i="2" s="1"/>
  <c r="K487" i="2" s="1"/>
  <c r="M487" i="2" l="1"/>
  <c r="L487" i="2"/>
  <c r="N487" i="2" s="1"/>
  <c r="J488" i="2" s="1"/>
  <c r="K488" i="2" s="1"/>
  <c r="M488" i="2" l="1"/>
  <c r="L488" i="2"/>
  <c r="N488" i="2" s="1"/>
  <c r="J489" i="2" s="1"/>
  <c r="K489" i="2" s="1"/>
  <c r="L489" i="2" l="1"/>
  <c r="N489" i="2" s="1"/>
  <c r="J490" i="2" s="1"/>
  <c r="K490" i="2" s="1"/>
  <c r="M489" i="2"/>
  <c r="L490" i="2" l="1"/>
  <c r="N490" i="2" s="1"/>
  <c r="J491" i="2" s="1"/>
  <c r="K491" i="2" s="1"/>
  <c r="M490" i="2"/>
  <c r="L491" i="2" l="1"/>
  <c r="N491" i="2" s="1"/>
  <c r="J492" i="2" s="1"/>
  <c r="K492" i="2" s="1"/>
  <c r="M491" i="2"/>
  <c r="L492" i="2" l="1"/>
  <c r="N492" i="2" s="1"/>
  <c r="J493" i="2" s="1"/>
  <c r="K493" i="2" s="1"/>
  <c r="M492" i="2"/>
  <c r="M493" i="2" l="1"/>
  <c r="L493" i="2"/>
  <c r="N493" i="2" s="1"/>
  <c r="J494" i="2" s="1"/>
  <c r="K494" i="2" s="1"/>
  <c r="M494" i="2" l="1"/>
  <c r="L494" i="2"/>
  <c r="N494" i="2" s="1"/>
  <c r="J495" i="2" s="1"/>
  <c r="K495" i="2" s="1"/>
  <c r="L495" i="2" l="1"/>
  <c r="N495" i="2" s="1"/>
  <c r="J496" i="2" s="1"/>
  <c r="K496" i="2" s="1"/>
  <c r="M495" i="2"/>
  <c r="M496" i="2" l="1"/>
  <c r="L496" i="2"/>
  <c r="N496" i="2" s="1"/>
  <c r="J497" i="2" s="1"/>
  <c r="K497" i="2" s="1"/>
  <c r="M497" i="2" l="1"/>
  <c r="L497" i="2"/>
  <c r="N497" i="2" s="1"/>
  <c r="J498" i="2" s="1"/>
  <c r="K498" i="2" s="1"/>
  <c r="L498" i="2" l="1"/>
  <c r="N498" i="2" s="1"/>
  <c r="M498" i="2"/>
  <c r="J499" i="2"/>
  <c r="K499" i="2" s="1"/>
  <c r="M499" i="2" l="1"/>
  <c r="L499" i="2"/>
  <c r="N499" i="2" s="1"/>
  <c r="J500" i="2" s="1"/>
  <c r="K500" i="2" s="1"/>
  <c r="M500" i="2" l="1"/>
  <c r="L500" i="2"/>
  <c r="N500" i="2" s="1"/>
  <c r="J501" i="2" s="1"/>
  <c r="K501" i="2" s="1"/>
  <c r="M501" i="2" l="1"/>
  <c r="L501" i="2"/>
  <c r="N501" i="2" s="1"/>
  <c r="J502" i="2" s="1"/>
  <c r="K502" i="2" s="1"/>
  <c r="M502" i="2" l="1"/>
  <c r="L502" i="2"/>
  <c r="N502" i="2" s="1"/>
  <c r="J503" i="2" s="1"/>
  <c r="K503" i="2" s="1"/>
  <c r="M503" i="2" l="1"/>
  <c r="L503" i="2"/>
  <c r="N503" i="2" s="1"/>
  <c r="J504" i="2" s="1"/>
  <c r="K504" i="2" s="1"/>
  <c r="L504" i="2" l="1"/>
  <c r="N504" i="2" s="1"/>
  <c r="J505" i="2" s="1"/>
  <c r="K505" i="2" s="1"/>
  <c r="M504" i="2"/>
  <c r="M505" i="2" l="1"/>
  <c r="L505" i="2"/>
  <c r="N505" i="2" s="1"/>
  <c r="J506" i="2" s="1"/>
  <c r="K506" i="2" s="1"/>
  <c r="M506" i="2" l="1"/>
  <c r="L506" i="2"/>
  <c r="N506" i="2" s="1"/>
  <c r="J507" i="2" s="1"/>
  <c r="K507" i="2" s="1"/>
  <c r="L507" i="2" l="1"/>
  <c r="N507" i="2" s="1"/>
  <c r="J508" i="2" s="1"/>
  <c r="K508" i="2" s="1"/>
  <c r="M507" i="2"/>
  <c r="L508" i="2" l="1"/>
  <c r="N508" i="2" s="1"/>
  <c r="J509" i="2" s="1"/>
  <c r="K509" i="2" s="1"/>
  <c r="M508" i="2"/>
  <c r="L509" i="2" l="1"/>
  <c r="N509" i="2" s="1"/>
  <c r="M509" i="2"/>
  <c r="J510" i="2"/>
  <c r="K510" i="2" s="1"/>
  <c r="L510" i="2" l="1"/>
  <c r="N510" i="2" s="1"/>
  <c r="J511" i="2"/>
  <c r="K511" i="2" s="1"/>
  <c r="M510" i="2"/>
  <c r="M511" i="2" l="1"/>
  <c r="L511" i="2"/>
  <c r="N511" i="2" s="1"/>
  <c r="J512" i="2" s="1"/>
  <c r="K512" i="2" s="1"/>
  <c r="M512" i="2" l="1"/>
  <c r="L512" i="2"/>
  <c r="N512" i="2" s="1"/>
  <c r="J513" i="2" s="1"/>
  <c r="K513" i="2" s="1"/>
  <c r="M513" i="2" l="1"/>
  <c r="L513" i="2"/>
  <c r="N513" i="2" s="1"/>
  <c r="J514" i="2" s="1"/>
  <c r="K514" i="2" s="1"/>
  <c r="M514" i="2" l="1"/>
  <c r="L514" i="2"/>
  <c r="N514" i="2" s="1"/>
  <c r="J515" i="2" s="1"/>
  <c r="K515" i="2" s="1"/>
  <c r="M515" i="2" l="1"/>
  <c r="L515" i="2"/>
  <c r="N515" i="2" s="1"/>
  <c r="J516" i="2" s="1"/>
  <c r="K516" i="2" s="1"/>
  <c r="L516" i="2" l="1"/>
  <c r="N516" i="2" s="1"/>
  <c r="M516" i="2"/>
  <c r="J517" i="2"/>
  <c r="K517" i="2" s="1"/>
  <c r="M517" i="2" l="1"/>
  <c r="L517" i="2"/>
  <c r="N517" i="2" s="1"/>
  <c r="J518" i="2" s="1"/>
  <c r="K518" i="2" s="1"/>
  <c r="M518" i="2" l="1"/>
  <c r="L518" i="2"/>
  <c r="N518" i="2" s="1"/>
  <c r="J519" i="2" s="1"/>
  <c r="K519" i="2" s="1"/>
  <c r="M519" i="2" l="1"/>
  <c r="L519" i="2"/>
  <c r="N519" i="2" s="1"/>
  <c r="J520" i="2" s="1"/>
  <c r="K520" i="2" s="1"/>
  <c r="L520" i="2" l="1"/>
  <c r="M520" i="2"/>
  <c r="N520" i="2" l="1"/>
  <c r="J521" i="2" s="1"/>
  <c r="K521" i="2" s="1"/>
  <c r="M521" i="2" l="1"/>
  <c r="L521" i="2"/>
  <c r="N521" i="2" s="1"/>
  <c r="J522" i="2" s="1"/>
  <c r="K522" i="2" s="1"/>
  <c r="L522" i="2" l="1"/>
  <c r="N522" i="2" s="1"/>
  <c r="J523" i="2" s="1"/>
  <c r="K523" i="2" s="1"/>
  <c r="M522" i="2"/>
  <c r="M523" i="2" l="1"/>
  <c r="L523" i="2"/>
  <c r="N523" i="2" s="1"/>
  <c r="J524" i="2" s="1"/>
  <c r="K524" i="2" s="1"/>
  <c r="M524" i="2" l="1"/>
  <c r="L524" i="2"/>
  <c r="N524" i="2" s="1"/>
  <c r="J525" i="2" s="1"/>
  <c r="K525" i="2" s="1"/>
  <c r="L525" i="2" l="1"/>
  <c r="N525" i="2" s="1"/>
  <c r="J526" i="2" s="1"/>
  <c r="K526" i="2" s="1"/>
  <c r="M525" i="2"/>
  <c r="M526" i="2" l="1"/>
  <c r="L526" i="2"/>
  <c r="N526" i="2" s="1"/>
  <c r="J527" i="2" s="1"/>
  <c r="K527" i="2" s="1"/>
  <c r="L527" i="2" l="1"/>
  <c r="N527" i="2" s="1"/>
  <c r="J528" i="2" s="1"/>
  <c r="K528" i="2" s="1"/>
  <c r="M527" i="2"/>
  <c r="L528" i="2" l="1"/>
  <c r="N528" i="2" s="1"/>
  <c r="J529" i="2" s="1"/>
  <c r="K529" i="2" s="1"/>
  <c r="M528" i="2"/>
  <c r="M529" i="2" l="1"/>
  <c r="L529" i="2"/>
  <c r="N529" i="2" s="1"/>
  <c r="J530" i="2" s="1"/>
  <c r="K530" i="2" s="1"/>
  <c r="M530" i="2" l="1"/>
  <c r="L530" i="2"/>
  <c r="N530" i="2" s="1"/>
  <c r="J531" i="2" s="1"/>
  <c r="K531" i="2" s="1"/>
  <c r="M531" i="2" l="1"/>
  <c r="L531" i="2"/>
  <c r="N531" i="2" s="1"/>
  <c r="J532" i="2" s="1"/>
  <c r="K532" i="2" s="1"/>
  <c r="M532" i="2" l="1"/>
  <c r="L532" i="2"/>
  <c r="N532" i="2" s="1"/>
  <c r="J533" i="2" s="1"/>
  <c r="K533" i="2" s="1"/>
  <c r="L533" i="2" l="1"/>
  <c r="N533" i="2" s="1"/>
  <c r="J534" i="2" s="1"/>
  <c r="K534" i="2" s="1"/>
  <c r="M533" i="2"/>
  <c r="L534" i="2" l="1"/>
  <c r="N534" i="2" s="1"/>
  <c r="M534" i="2"/>
  <c r="J535" i="2"/>
  <c r="K535" i="2" s="1"/>
  <c r="M535" i="2" l="1"/>
  <c r="L535" i="2"/>
  <c r="N535" i="2" s="1"/>
  <c r="J536" i="2" s="1"/>
  <c r="K536" i="2" s="1"/>
  <c r="M536" i="2" l="1"/>
  <c r="L536" i="2"/>
  <c r="N536" i="2" s="1"/>
  <c r="J537" i="2" s="1"/>
  <c r="K537" i="2" s="1"/>
  <c r="M537" i="2" l="1"/>
  <c r="L537" i="2"/>
  <c r="N537" i="2" s="1"/>
  <c r="J538" i="2" s="1"/>
  <c r="K538" i="2" s="1"/>
  <c r="L538" i="2" l="1"/>
  <c r="N538" i="2" s="1"/>
  <c r="J539" i="2" s="1"/>
  <c r="K539" i="2" s="1"/>
  <c r="M538" i="2"/>
  <c r="M539" i="2" l="1"/>
  <c r="L539" i="2"/>
  <c r="N539" i="2" s="1"/>
  <c r="J540" i="2" s="1"/>
  <c r="K540" i="2" s="1"/>
  <c r="L540" i="2" l="1"/>
  <c r="N540" i="2" s="1"/>
  <c r="J541" i="2" s="1"/>
  <c r="K541" i="2" s="1"/>
  <c r="M540" i="2"/>
  <c r="M541" i="2" l="1"/>
  <c r="L541" i="2"/>
  <c r="N541" i="2" s="1"/>
  <c r="J542" i="2" s="1"/>
  <c r="K542" i="2" s="1"/>
  <c r="M542" i="2" l="1"/>
  <c r="L542" i="2"/>
  <c r="N542" i="2" s="1"/>
  <c r="J543" i="2" s="1"/>
  <c r="K543" i="2" s="1"/>
  <c r="L543" i="2" l="1"/>
  <c r="N543" i="2" s="1"/>
  <c r="J544" i="2" s="1"/>
  <c r="K544" i="2" s="1"/>
  <c r="M543" i="2"/>
  <c r="L544" i="2" l="1"/>
  <c r="N544" i="2" s="1"/>
  <c r="J545" i="2" s="1"/>
  <c r="K545" i="2" s="1"/>
  <c r="M544" i="2"/>
  <c r="L545" i="2" l="1"/>
  <c r="N545" i="2" s="1"/>
  <c r="J546" i="2"/>
  <c r="K546" i="2" s="1"/>
  <c r="M545" i="2"/>
  <c r="L546" i="2" l="1"/>
  <c r="N546" i="2" s="1"/>
  <c r="J547" i="2" s="1"/>
  <c r="K547" i="2" s="1"/>
  <c r="M546" i="2"/>
  <c r="M547" i="2" l="1"/>
  <c r="L547" i="2"/>
  <c r="N547" i="2" s="1"/>
  <c r="J548" i="2" s="1"/>
  <c r="K548" i="2" s="1"/>
  <c r="M548" i="2" l="1"/>
  <c r="L548" i="2"/>
  <c r="N548" i="2" s="1"/>
  <c r="J549" i="2" s="1"/>
  <c r="K549" i="2" s="1"/>
  <c r="L549" i="2" l="1"/>
  <c r="N549" i="2" s="1"/>
  <c r="J550" i="2" s="1"/>
  <c r="K550" i="2" s="1"/>
  <c r="M549" i="2"/>
  <c r="M550" i="2" l="1"/>
  <c r="L550" i="2"/>
  <c r="N550" i="2" s="1"/>
  <c r="J551" i="2" s="1"/>
  <c r="K551" i="2" s="1"/>
  <c r="M551" i="2" l="1"/>
  <c r="L551" i="2"/>
  <c r="N551" i="2" s="1"/>
  <c r="J552" i="2" s="1"/>
  <c r="K552" i="2" s="1"/>
  <c r="L552" i="2" l="1"/>
  <c r="N552" i="2" s="1"/>
  <c r="J553" i="2" s="1"/>
  <c r="K553" i="2" s="1"/>
  <c r="M552" i="2"/>
  <c r="M553" i="2" l="1"/>
  <c r="L553" i="2"/>
  <c r="N553" i="2" s="1"/>
  <c r="J554" i="2" s="1"/>
  <c r="K554" i="2" s="1"/>
  <c r="M554" i="2" l="1"/>
  <c r="L554" i="2"/>
  <c r="N554" i="2" s="1"/>
  <c r="J555" i="2" s="1"/>
  <c r="K555" i="2" s="1"/>
  <c r="M555" i="2" l="1"/>
  <c r="L555" i="2"/>
  <c r="N555" i="2" s="1"/>
  <c r="J556" i="2" s="1"/>
  <c r="K556" i="2" s="1"/>
  <c r="M556" i="2" l="1"/>
  <c r="L556" i="2"/>
  <c r="N556" i="2" s="1"/>
  <c r="J557" i="2" s="1"/>
  <c r="K557" i="2" s="1"/>
  <c r="M557" i="2" l="1"/>
  <c r="L557" i="2"/>
  <c r="N557" i="2" s="1"/>
  <c r="J558" i="2" s="1"/>
  <c r="K558" i="2" s="1"/>
  <c r="L558" i="2" l="1"/>
  <c r="N558" i="2" s="1"/>
  <c r="J559" i="2" s="1"/>
  <c r="K559" i="2" s="1"/>
  <c r="M558" i="2"/>
  <c r="M559" i="2" l="1"/>
  <c r="L559" i="2"/>
  <c r="N559" i="2" s="1"/>
  <c r="J560" i="2" s="1"/>
  <c r="K560" i="2" s="1"/>
  <c r="M560" i="2" l="1"/>
  <c r="L560" i="2"/>
  <c r="N560" i="2" s="1"/>
  <c r="J561" i="2" s="1"/>
  <c r="K561" i="2" s="1"/>
  <c r="L561" i="2" l="1"/>
  <c r="M561" i="2"/>
  <c r="N561" i="2" l="1"/>
  <c r="J562" i="2" s="1"/>
  <c r="K562" i="2" s="1"/>
  <c r="L562" i="2" l="1"/>
  <c r="N562" i="2" s="1"/>
  <c r="J563" i="2" s="1"/>
  <c r="K563" i="2" s="1"/>
  <c r="M562" i="2"/>
  <c r="L563" i="2" l="1"/>
  <c r="N563" i="2" s="1"/>
  <c r="M563" i="2"/>
  <c r="J564" i="2"/>
  <c r="K564" i="2" s="1"/>
  <c r="L564" i="2" l="1"/>
  <c r="N564" i="2" s="1"/>
  <c r="J565" i="2" s="1"/>
  <c r="K565" i="2" s="1"/>
  <c r="M564" i="2"/>
  <c r="M565" i="2" l="1"/>
  <c r="L565" i="2"/>
  <c r="N565" i="2" s="1"/>
  <c r="J566" i="2" s="1"/>
  <c r="K566" i="2" s="1"/>
  <c r="M566" i="2" l="1"/>
  <c r="L566" i="2"/>
  <c r="N566" i="2" s="1"/>
  <c r="J567" i="2" s="1"/>
  <c r="K567" i="2" s="1"/>
  <c r="M567" i="2" l="1"/>
  <c r="L567" i="2"/>
  <c r="N567" i="2" s="1"/>
  <c r="J568" i="2" s="1"/>
  <c r="K568" i="2" s="1"/>
  <c r="M568" i="2" l="1"/>
  <c r="L568" i="2"/>
  <c r="N568" i="2" s="1"/>
  <c r="J569" i="2" s="1"/>
  <c r="K569" i="2" s="1"/>
  <c r="M569" i="2" l="1"/>
  <c r="L569" i="2"/>
  <c r="N569" i="2" s="1"/>
  <c r="J570" i="2" s="1"/>
  <c r="K570" i="2" s="1"/>
  <c r="L570" i="2" l="1"/>
  <c r="N570" i="2" s="1"/>
  <c r="M570" i="2"/>
  <c r="J571" i="2"/>
  <c r="K571" i="2" s="1"/>
  <c r="M571" i="2" l="1"/>
  <c r="L571" i="2"/>
  <c r="N571" i="2" s="1"/>
  <c r="J572" i="2" s="1"/>
  <c r="K572" i="2" s="1"/>
  <c r="M572" i="2" l="1"/>
  <c r="L572" i="2"/>
  <c r="N572" i="2" s="1"/>
  <c r="J573" i="2" s="1"/>
  <c r="K573" i="2" s="1"/>
  <c r="M573" i="2" l="1"/>
  <c r="L573" i="2"/>
  <c r="N573" i="2" s="1"/>
  <c r="J574" i="2" s="1"/>
  <c r="K574" i="2" s="1"/>
  <c r="L574" i="2" l="1"/>
  <c r="N574" i="2" s="1"/>
  <c r="J575" i="2" s="1"/>
  <c r="K575" i="2" s="1"/>
  <c r="M574" i="2"/>
  <c r="M575" i="2" l="1"/>
  <c r="L575" i="2"/>
  <c r="N575" i="2" s="1"/>
  <c r="J576" i="2" s="1"/>
  <c r="K576" i="2" s="1"/>
  <c r="L576" i="2" l="1"/>
  <c r="N576" i="2" s="1"/>
  <c r="J577" i="2" s="1"/>
  <c r="K577" i="2" s="1"/>
  <c r="M576" i="2"/>
  <c r="M577" i="2" l="1"/>
  <c r="L577" i="2"/>
  <c r="N577" i="2" s="1"/>
  <c r="J578" i="2" s="1"/>
  <c r="K578" i="2" s="1"/>
  <c r="M578" i="2" l="1"/>
  <c r="L578" i="2"/>
  <c r="N578" i="2" s="1"/>
  <c r="J579" i="2" s="1"/>
  <c r="K579" i="2" s="1"/>
  <c r="L579" i="2" l="1"/>
  <c r="N579" i="2" s="1"/>
  <c r="J580" i="2" s="1"/>
  <c r="K580" i="2" s="1"/>
  <c r="M579" i="2"/>
  <c r="M580" i="2" l="1"/>
  <c r="L580" i="2"/>
  <c r="N580" i="2" s="1"/>
  <c r="J581" i="2" s="1"/>
  <c r="K581" i="2" s="1"/>
  <c r="L581" i="2" l="1"/>
  <c r="N581" i="2" s="1"/>
  <c r="M581" i="2"/>
  <c r="J582" i="2"/>
  <c r="K582" i="2" s="1"/>
  <c r="L582" i="2" l="1"/>
  <c r="N582" i="2" s="1"/>
  <c r="J583" i="2"/>
  <c r="K583" i="2" s="1"/>
  <c r="M582" i="2"/>
  <c r="M583" i="2" l="1"/>
  <c r="L583" i="2"/>
  <c r="N583" i="2" s="1"/>
  <c r="J584" i="2" s="1"/>
  <c r="K584" i="2" s="1"/>
  <c r="M584" i="2" l="1"/>
  <c r="L584" i="2"/>
  <c r="N584" i="2" s="1"/>
  <c r="J585" i="2" s="1"/>
  <c r="K585" i="2" s="1"/>
  <c r="M585" i="2" l="1"/>
  <c r="L585" i="2"/>
  <c r="N585" i="2" s="1"/>
  <c r="J586" i="2" s="1"/>
  <c r="K586" i="2" s="1"/>
  <c r="M586" i="2" l="1"/>
  <c r="L586" i="2"/>
  <c r="N586" i="2" s="1"/>
  <c r="J587" i="2" s="1"/>
  <c r="K587" i="2" s="1"/>
  <c r="L587" i="2" l="1"/>
  <c r="N587" i="2" s="1"/>
  <c r="J588" i="2" s="1"/>
  <c r="K588" i="2" s="1"/>
  <c r="M587" i="2"/>
  <c r="L588" i="2" l="1"/>
  <c r="N588" i="2" s="1"/>
  <c r="M588" i="2"/>
  <c r="J589" i="2"/>
  <c r="K589" i="2" s="1"/>
  <c r="M589" i="2" l="1"/>
  <c r="L589" i="2"/>
  <c r="N589" i="2" s="1"/>
  <c r="J590" i="2" s="1"/>
  <c r="K590" i="2" s="1"/>
  <c r="M590" i="2" l="1"/>
  <c r="L590" i="2"/>
  <c r="N590" i="2" s="1"/>
  <c r="J591" i="2" s="1"/>
  <c r="K591" i="2" s="1"/>
  <c r="M591" i="2" l="1"/>
  <c r="L591" i="2"/>
  <c r="N591" i="2" s="1"/>
  <c r="J592" i="2" s="1"/>
  <c r="K592" i="2" s="1"/>
  <c r="L592" i="2" l="1"/>
  <c r="N592" i="2" s="1"/>
  <c r="J593" i="2" s="1"/>
  <c r="K593" i="2" s="1"/>
  <c r="M592" i="2"/>
  <c r="M593" i="2" l="1"/>
  <c r="L593" i="2"/>
  <c r="N593" i="2" s="1"/>
  <c r="J594" i="2" s="1"/>
  <c r="K594" i="2" s="1"/>
  <c r="L594" i="2" l="1"/>
  <c r="N594" i="2" s="1"/>
  <c r="J595" i="2" s="1"/>
  <c r="K595" i="2" s="1"/>
  <c r="M594" i="2"/>
  <c r="M595" i="2" l="1"/>
  <c r="L595" i="2"/>
  <c r="N595" i="2" s="1"/>
  <c r="J596" i="2" s="1"/>
  <c r="K596" i="2" s="1"/>
  <c r="M596" i="2" l="1"/>
  <c r="L596" i="2"/>
  <c r="N596" i="2" s="1"/>
  <c r="J597" i="2" s="1"/>
  <c r="K597" i="2" s="1"/>
  <c r="L597" i="2" l="1"/>
  <c r="N597" i="2" s="1"/>
  <c r="J598" i="2" s="1"/>
  <c r="K598" i="2" s="1"/>
  <c r="M597" i="2"/>
  <c r="L598" i="2" l="1"/>
  <c r="M598" i="2"/>
  <c r="N598" i="2" l="1"/>
  <c r="J599" i="2" s="1"/>
  <c r="K599" i="2" s="1"/>
  <c r="L599" i="2" l="1"/>
  <c r="N599" i="2" s="1"/>
  <c r="J600" i="2" s="1"/>
  <c r="K600" i="2" s="1"/>
  <c r="M599" i="2"/>
  <c r="L600" i="2" l="1"/>
  <c r="N600" i="2" s="1"/>
  <c r="J601" i="2"/>
  <c r="K601" i="2" s="1"/>
  <c r="M600" i="2"/>
  <c r="M601" i="2" l="1"/>
  <c r="L601" i="2"/>
  <c r="N601" i="2" s="1"/>
  <c r="J602" i="2" s="1"/>
  <c r="K602" i="2" s="1"/>
  <c r="M602" i="2" l="1"/>
  <c r="L602" i="2"/>
  <c r="N602" i="2" s="1"/>
  <c r="J603" i="2" s="1"/>
  <c r="K603" i="2" s="1"/>
  <c r="L603" i="2" l="1"/>
  <c r="N603" i="2" s="1"/>
  <c r="J604" i="2" s="1"/>
  <c r="K604" i="2" s="1"/>
  <c r="M603" i="2"/>
  <c r="M604" i="2" l="1"/>
  <c r="L604" i="2"/>
  <c r="N604" i="2" s="1"/>
  <c r="J605" i="2" s="1"/>
  <c r="K605" i="2" s="1"/>
  <c r="M605" i="2" l="1"/>
  <c r="L605" i="2"/>
  <c r="N605" i="2" s="1"/>
  <c r="J606" i="2" s="1"/>
  <c r="K606" i="2" s="1"/>
  <c r="L606" i="2" l="1"/>
  <c r="N606" i="2" s="1"/>
  <c r="M606" i="2"/>
  <c r="J607" i="2"/>
  <c r="K607" i="2" s="1"/>
  <c r="M607" i="2" l="1"/>
  <c r="L607" i="2"/>
  <c r="N607" i="2" s="1"/>
  <c r="J608" i="2" s="1"/>
  <c r="K608" i="2" s="1"/>
  <c r="L608" i="2" l="1"/>
  <c r="N608" i="2" s="1"/>
  <c r="J609" i="2" s="1"/>
  <c r="K609" i="2" s="1"/>
  <c r="M608" i="2"/>
  <c r="M609" i="2" l="1"/>
  <c r="L609" i="2"/>
  <c r="N609" i="2" s="1"/>
  <c r="J610" i="2" s="1"/>
  <c r="K610" i="2" s="1"/>
  <c r="M610" i="2" l="1"/>
  <c r="L610" i="2"/>
  <c r="N610" i="2" s="1"/>
  <c r="J611" i="2" s="1"/>
  <c r="K611" i="2" s="1"/>
  <c r="M611" i="2" l="1"/>
  <c r="L611" i="2"/>
  <c r="N611" i="2" s="1"/>
  <c r="J612" i="2" s="1"/>
  <c r="K612" i="2" s="1"/>
  <c r="L612" i="2" l="1"/>
  <c r="N612" i="2" s="1"/>
  <c r="M612" i="2"/>
  <c r="J613" i="2"/>
  <c r="K613" i="2" s="1"/>
  <c r="M613" i="2" l="1"/>
  <c r="L613" i="2"/>
  <c r="N613" i="2" s="1"/>
  <c r="J614" i="2" s="1"/>
  <c r="K614" i="2" s="1"/>
  <c r="M614" i="2" l="1"/>
  <c r="L614" i="2"/>
  <c r="N614" i="2" s="1"/>
  <c r="J615" i="2" s="1"/>
  <c r="K615" i="2" s="1"/>
  <c r="M615" i="2" l="1"/>
  <c r="L615" i="2"/>
  <c r="N615" i="2" s="1"/>
  <c r="J616" i="2" s="1"/>
  <c r="K616" i="2" s="1"/>
  <c r="L616" i="2" l="1"/>
  <c r="M616" i="2"/>
  <c r="N616" i="2" l="1"/>
  <c r="J617" i="2" s="1"/>
  <c r="K617" i="2" s="1"/>
  <c r="M617" i="2" l="1"/>
  <c r="L617" i="2"/>
  <c r="N617" i="2" s="1"/>
  <c r="J618" i="2" s="1"/>
  <c r="K618" i="2" s="1"/>
  <c r="L618" i="2" l="1"/>
  <c r="N618" i="2" s="1"/>
  <c r="J619" i="2" s="1"/>
  <c r="K619" i="2" s="1"/>
  <c r="M618" i="2"/>
  <c r="M619" i="2" l="1"/>
  <c r="L619" i="2"/>
  <c r="N619" i="2" s="1"/>
  <c r="J620" i="2" s="1"/>
  <c r="K620" i="2" s="1"/>
  <c r="M620" i="2" l="1"/>
  <c r="L620" i="2"/>
  <c r="N620" i="2" s="1"/>
  <c r="J621" i="2" s="1"/>
  <c r="K621" i="2" s="1"/>
  <c r="L621" i="2" l="1"/>
  <c r="N621" i="2" s="1"/>
  <c r="J622" i="2" s="1"/>
  <c r="K622" i="2" s="1"/>
  <c r="M621" i="2"/>
  <c r="M622" i="2" l="1"/>
  <c r="L622" i="2"/>
  <c r="N622" i="2" s="1"/>
  <c r="J623" i="2" s="1"/>
  <c r="K623" i="2" s="1"/>
  <c r="M623" i="2" l="1"/>
  <c r="L623" i="2"/>
  <c r="N623" i="2" s="1"/>
  <c r="J624" i="2" s="1"/>
  <c r="K624" i="2" s="1"/>
  <c r="L624" i="2" l="1"/>
  <c r="N624" i="2" s="1"/>
  <c r="J625" i="2" s="1"/>
  <c r="K625" i="2" s="1"/>
  <c r="M624" i="2"/>
  <c r="M625" i="2" l="1"/>
  <c r="L625" i="2"/>
  <c r="N625" i="2" s="1"/>
  <c r="J626" i="2" s="1"/>
  <c r="K626" i="2" s="1"/>
  <c r="L626" i="2" l="1"/>
  <c r="N626" i="2" s="1"/>
  <c r="J627" i="2"/>
  <c r="K627" i="2" s="1"/>
  <c r="M626" i="2"/>
  <c r="M627" i="2" l="1"/>
  <c r="L627" i="2"/>
  <c r="N627" i="2" s="1"/>
  <c r="J628" i="2" s="1"/>
  <c r="K628" i="2" s="1"/>
  <c r="M628" i="2" l="1"/>
  <c r="L628" i="2"/>
  <c r="N628" i="2" s="1"/>
  <c r="J629" i="2" s="1"/>
  <c r="K629" i="2" s="1"/>
  <c r="L629" i="2" l="1"/>
  <c r="N629" i="2" s="1"/>
  <c r="M629" i="2"/>
  <c r="J630" i="2"/>
  <c r="K630" i="2" s="1"/>
  <c r="M630" i="2" l="1"/>
  <c r="L630" i="2"/>
  <c r="N630" i="2" s="1"/>
  <c r="J631" i="2" s="1"/>
  <c r="K631" i="2" s="1"/>
  <c r="M631" i="2" l="1"/>
  <c r="L631" i="2"/>
  <c r="N631" i="2" s="1"/>
  <c r="J632" i="2" s="1"/>
  <c r="K632" i="2" s="1"/>
  <c r="M632" i="2" l="1"/>
  <c r="L632" i="2"/>
  <c r="N632" i="2" s="1"/>
  <c r="J633" i="2" s="1"/>
  <c r="K633" i="2" s="1"/>
  <c r="L633" i="2" l="1"/>
  <c r="N633" i="2" s="1"/>
  <c r="J634" i="2" s="1"/>
  <c r="K634" i="2" s="1"/>
  <c r="M633" i="2"/>
  <c r="M634" i="2" l="1"/>
  <c r="L634" i="2"/>
  <c r="N634" i="2" s="1"/>
  <c r="J635" i="2" s="1"/>
  <c r="K635" i="2" s="1"/>
  <c r="L635" i="2" l="1"/>
  <c r="N635" i="2" s="1"/>
  <c r="M635" i="2"/>
  <c r="J636" i="2"/>
  <c r="K636" i="2" s="1"/>
  <c r="M636" i="2" l="1"/>
  <c r="L636" i="2"/>
  <c r="N636" i="2" s="1"/>
  <c r="J637" i="2" s="1"/>
  <c r="K637" i="2" s="1"/>
  <c r="M637" i="2" l="1"/>
  <c r="L637" i="2"/>
  <c r="N637" i="2" s="1"/>
  <c r="J638" i="2" s="1"/>
  <c r="K638" i="2" s="1"/>
  <c r="L638" i="2" l="1"/>
  <c r="N638" i="2" s="1"/>
  <c r="J639" i="2" s="1"/>
  <c r="K639" i="2" s="1"/>
  <c r="M638" i="2"/>
  <c r="M639" i="2" l="1"/>
  <c r="L639" i="2"/>
  <c r="N639" i="2" s="1"/>
  <c r="J640" i="2" s="1"/>
  <c r="K640" i="2" s="1"/>
  <c r="L640" i="2" l="1"/>
  <c r="M640" i="2"/>
  <c r="N640" i="2" l="1"/>
  <c r="J641" i="2" s="1"/>
  <c r="K641" i="2" s="1"/>
  <c r="L641" i="2" l="1"/>
  <c r="N641" i="2" s="1"/>
  <c r="J642" i="2"/>
  <c r="K642" i="2" s="1"/>
  <c r="M641" i="2"/>
  <c r="M642" i="2" l="1"/>
  <c r="L642" i="2"/>
  <c r="N642" i="2" s="1"/>
  <c r="J643" i="2" s="1"/>
  <c r="K643" i="2" s="1"/>
  <c r="M643" i="2" l="1"/>
  <c r="L643" i="2"/>
  <c r="N643" i="2" s="1"/>
  <c r="J644" i="2" s="1"/>
  <c r="K644" i="2" s="1"/>
  <c r="L644" i="2" l="1"/>
  <c r="N644" i="2" s="1"/>
  <c r="J645" i="2" s="1"/>
  <c r="K645" i="2" s="1"/>
  <c r="M644" i="2"/>
  <c r="M645" i="2" l="1"/>
  <c r="L645" i="2"/>
  <c r="N645" i="2" s="1"/>
  <c r="J646" i="2" s="1"/>
  <c r="K646" i="2" s="1"/>
  <c r="M646" i="2" l="1"/>
  <c r="L646" i="2"/>
  <c r="N646" i="2" s="1"/>
  <c r="J647" i="2" s="1"/>
  <c r="K647" i="2" s="1"/>
  <c r="L647" i="2" l="1"/>
  <c r="N647" i="2" s="1"/>
  <c r="M647" i="2"/>
  <c r="J648" i="2"/>
  <c r="K648" i="2" s="1"/>
  <c r="M648" i="2" l="1"/>
  <c r="L648" i="2"/>
  <c r="N648" i="2" s="1"/>
  <c r="J649" i="2" s="1"/>
  <c r="K649" i="2" s="1"/>
  <c r="M649" i="2" l="1"/>
  <c r="L649" i="2"/>
  <c r="N649" i="2" s="1"/>
  <c r="J650" i="2" s="1"/>
  <c r="K650" i="2" s="1"/>
  <c r="M650" i="2" l="1"/>
  <c r="L650" i="2"/>
  <c r="N650" i="2" s="1"/>
  <c r="J651" i="2" s="1"/>
  <c r="K651" i="2" s="1"/>
  <c r="L651" i="2" l="1"/>
  <c r="N651" i="2" s="1"/>
  <c r="J652" i="2" s="1"/>
  <c r="K652" i="2" s="1"/>
  <c r="M651" i="2"/>
  <c r="M652" i="2" l="1"/>
  <c r="L652" i="2"/>
  <c r="N652" i="2" s="1"/>
  <c r="J653" i="2" s="1"/>
  <c r="K653" i="2" s="1"/>
  <c r="L653" i="2" l="1"/>
  <c r="N653" i="2" s="1"/>
  <c r="M653" i="2"/>
  <c r="J654" i="2"/>
  <c r="K654" i="2" s="1"/>
  <c r="M654" i="2" l="1"/>
  <c r="L654" i="2"/>
  <c r="N654" i="2" s="1"/>
  <c r="J655" i="2" s="1"/>
  <c r="K655" i="2" s="1"/>
  <c r="M655" i="2" l="1"/>
  <c r="L655" i="2"/>
  <c r="N655" i="2" s="1"/>
  <c r="J656" i="2" s="1"/>
  <c r="K656" i="2" s="1"/>
  <c r="L656" i="2" l="1"/>
  <c r="N656" i="2" s="1"/>
  <c r="J657" i="2" s="1"/>
  <c r="K657" i="2" s="1"/>
  <c r="M656" i="2"/>
  <c r="L657" i="2" l="1"/>
  <c r="N657" i="2" s="1"/>
  <c r="J658" i="2" s="1"/>
  <c r="K658" i="2" s="1"/>
  <c r="M657" i="2"/>
  <c r="L658" i="2" l="1"/>
  <c r="N658" i="2" s="1"/>
  <c r="J659" i="2"/>
  <c r="K659" i="2" s="1"/>
  <c r="M658" i="2"/>
  <c r="L659" i="2" l="1"/>
  <c r="N659" i="2" s="1"/>
  <c r="J660" i="2"/>
  <c r="K660" i="2" s="1"/>
  <c r="M659" i="2"/>
  <c r="M660" i="2" l="1"/>
  <c r="L660" i="2"/>
  <c r="N660" i="2" s="1"/>
  <c r="J661" i="2" s="1"/>
  <c r="K661" i="2" s="1"/>
  <c r="M661" i="2" l="1"/>
  <c r="L661" i="2"/>
  <c r="N661" i="2" s="1"/>
  <c r="J662" i="2" s="1"/>
  <c r="K662" i="2" s="1"/>
  <c r="M662" i="2" l="1"/>
  <c r="L662" i="2"/>
  <c r="N662" i="2" s="1"/>
  <c r="J663" i="2" s="1"/>
  <c r="K663" i="2" s="1"/>
  <c r="M663" i="2" l="1"/>
  <c r="L663" i="2"/>
  <c r="N663" i="2" s="1"/>
  <c r="J664" i="2" s="1"/>
  <c r="K664" i="2" s="1"/>
  <c r="M664" i="2" l="1"/>
  <c r="L664" i="2"/>
  <c r="N664" i="2" s="1"/>
  <c r="J665" i="2" s="1"/>
  <c r="K665" i="2" s="1"/>
  <c r="L665" i="2" l="1"/>
  <c r="N665" i="2" s="1"/>
  <c r="M665" i="2"/>
  <c r="J666" i="2"/>
  <c r="K666" i="2" s="1"/>
  <c r="M666" i="2" l="1"/>
  <c r="L666" i="2"/>
  <c r="N666" i="2" s="1"/>
  <c r="J667" i="2" s="1"/>
  <c r="K667" i="2" s="1"/>
  <c r="M667" i="2" l="1"/>
  <c r="L667" i="2"/>
  <c r="N667" i="2" s="1"/>
  <c r="J668" i="2" s="1"/>
  <c r="K668" i="2" s="1"/>
  <c r="M668" i="2" l="1"/>
  <c r="L668" i="2"/>
  <c r="N668" i="2" s="1"/>
  <c r="J669" i="2" s="1"/>
  <c r="K669" i="2" s="1"/>
  <c r="M669" i="2" l="1"/>
  <c r="L669" i="2"/>
  <c r="N669" i="2" s="1"/>
  <c r="J670" i="2" s="1"/>
  <c r="K670" i="2" s="1"/>
  <c r="M670" i="2" l="1"/>
  <c r="L670" i="2"/>
  <c r="N670" i="2" s="1"/>
  <c r="J671" i="2" s="1"/>
  <c r="K671" i="2" s="1"/>
  <c r="L671" i="2" l="1"/>
  <c r="N671" i="2" s="1"/>
  <c r="J672" i="2" s="1"/>
  <c r="K672" i="2" s="1"/>
  <c r="M671" i="2"/>
  <c r="M672" i="2" l="1"/>
  <c r="L672" i="2"/>
  <c r="N672" i="2" s="1"/>
  <c r="J673" i="2" s="1"/>
  <c r="K673" i="2" s="1"/>
  <c r="M673" i="2" l="1"/>
  <c r="L673" i="2"/>
  <c r="N673" i="2" s="1"/>
  <c r="J674" i="2" s="1"/>
  <c r="K674" i="2" s="1"/>
  <c r="L674" i="2" l="1"/>
  <c r="N674" i="2" s="1"/>
  <c r="J675" i="2" s="1"/>
  <c r="K675" i="2" s="1"/>
  <c r="M674" i="2"/>
  <c r="L675" i="2" l="1"/>
  <c r="N675" i="2" s="1"/>
  <c r="J676" i="2" s="1"/>
  <c r="K676" i="2" s="1"/>
  <c r="M675" i="2"/>
  <c r="L676" i="2" l="1"/>
  <c r="N676" i="2" s="1"/>
  <c r="M676" i="2"/>
  <c r="J677" i="2"/>
  <c r="K677" i="2" s="1"/>
  <c r="L677" i="2" l="1"/>
  <c r="N677" i="2" s="1"/>
  <c r="J678" i="2" s="1"/>
  <c r="K678" i="2" s="1"/>
  <c r="M677" i="2"/>
  <c r="M678" i="2" l="1"/>
  <c r="L678" i="2"/>
  <c r="N678" i="2" s="1"/>
  <c r="J679" i="2" s="1"/>
  <c r="K679" i="2" s="1"/>
  <c r="M679" i="2" l="1"/>
  <c r="L679" i="2"/>
  <c r="N679" i="2" s="1"/>
  <c r="J680" i="2" s="1"/>
  <c r="K680" i="2" s="1"/>
  <c r="M680" i="2" l="1"/>
  <c r="L680" i="2"/>
  <c r="N680" i="2" s="1"/>
  <c r="J681" i="2" s="1"/>
  <c r="K681" i="2" s="1"/>
  <c r="M681" i="2" l="1"/>
  <c r="L681" i="2"/>
  <c r="N681" i="2" s="1"/>
  <c r="J682" i="2" s="1"/>
  <c r="K682" i="2" s="1"/>
  <c r="L682" i="2" l="1"/>
  <c r="N682" i="2" s="1"/>
  <c r="J683" i="2" s="1"/>
  <c r="K683" i="2" s="1"/>
  <c r="M682" i="2"/>
  <c r="L683" i="2" l="1"/>
  <c r="N683" i="2" s="1"/>
  <c r="M683" i="2"/>
  <c r="J684" i="2"/>
  <c r="K684" i="2" s="1"/>
  <c r="M684" i="2" l="1"/>
  <c r="L684" i="2"/>
  <c r="N684" i="2" s="1"/>
  <c r="J685" i="2" s="1"/>
  <c r="K685" i="2" s="1"/>
  <c r="M685" i="2" l="1"/>
  <c r="L685" i="2"/>
  <c r="N685" i="2" s="1"/>
  <c r="J686" i="2" s="1"/>
  <c r="K686" i="2" s="1"/>
  <c r="M686" i="2" l="1"/>
  <c r="L686" i="2"/>
  <c r="N686" i="2" s="1"/>
  <c r="J687" i="2" s="1"/>
  <c r="K687" i="2" s="1"/>
  <c r="L687" i="2" l="1"/>
  <c r="N687" i="2" s="1"/>
  <c r="J688" i="2" s="1"/>
  <c r="K688" i="2" s="1"/>
  <c r="M687" i="2"/>
  <c r="M688" i="2" l="1"/>
  <c r="L688" i="2"/>
  <c r="N688" i="2" s="1"/>
  <c r="J689" i="2" s="1"/>
  <c r="K689" i="2" s="1"/>
  <c r="L689" i="2" l="1"/>
  <c r="N689" i="2" s="1"/>
  <c r="J690" i="2"/>
  <c r="K690" i="2" s="1"/>
  <c r="M689" i="2"/>
  <c r="M690" i="2" l="1"/>
  <c r="L690" i="2"/>
  <c r="N690" i="2" s="1"/>
  <c r="J691" i="2" s="1"/>
  <c r="K691" i="2" s="1"/>
  <c r="M691" i="2" l="1"/>
  <c r="L691" i="2"/>
  <c r="N691" i="2" l="1"/>
  <c r="J692" i="2" s="1"/>
  <c r="K692" i="2" s="1"/>
  <c r="L692" i="2" s="1"/>
  <c r="N692" i="2" s="1"/>
  <c r="J693" i="2" s="1"/>
  <c r="K693" i="2" s="1"/>
  <c r="M692" i="2" l="1"/>
  <c r="M693" i="2"/>
  <c r="L693" i="2"/>
  <c r="N693" i="2" s="1"/>
  <c r="J694" i="2" s="1"/>
  <c r="K694" i="2" s="1"/>
  <c r="L694" i="2" l="1"/>
  <c r="N694" i="2" s="1"/>
  <c r="M694" i="2"/>
  <c r="J695" i="2"/>
  <c r="K695" i="2" s="1"/>
  <c r="L695" i="2" l="1"/>
  <c r="N695" i="2" s="1"/>
  <c r="J696" i="2"/>
  <c r="K696" i="2" s="1"/>
  <c r="M695" i="2"/>
  <c r="M696" i="2" l="1"/>
  <c r="L696" i="2"/>
  <c r="N696" i="2" s="1"/>
  <c r="J697" i="2" s="1"/>
  <c r="K697" i="2" s="1"/>
  <c r="M697" i="2" l="1"/>
  <c r="L697" i="2"/>
  <c r="N697" i="2" s="1"/>
  <c r="J698" i="2" s="1"/>
  <c r="K698" i="2" s="1"/>
  <c r="L698" i="2" l="1"/>
  <c r="N698" i="2" s="1"/>
  <c r="J699" i="2" s="1"/>
  <c r="K699" i="2" s="1"/>
  <c r="M698" i="2"/>
  <c r="M699" i="2" l="1"/>
  <c r="L699" i="2"/>
  <c r="N699" i="2" s="1"/>
  <c r="J700" i="2" s="1"/>
  <c r="K700" i="2" s="1"/>
  <c r="M700" i="2" l="1"/>
  <c r="L700" i="2"/>
  <c r="N700" i="2" s="1"/>
  <c r="J701" i="2" s="1"/>
  <c r="K701" i="2" s="1"/>
  <c r="L701" i="2" l="1"/>
  <c r="N701" i="2" s="1"/>
  <c r="M701" i="2"/>
  <c r="J702" i="2"/>
  <c r="K702" i="2" s="1"/>
  <c r="M702" i="2" l="1"/>
  <c r="L702" i="2"/>
  <c r="N702" i="2" s="1"/>
  <c r="J703" i="2" s="1"/>
  <c r="K703" i="2" s="1"/>
  <c r="M703" i="2" l="1"/>
  <c r="L703" i="2"/>
  <c r="N703" i="2" s="1"/>
  <c r="J704" i="2" s="1"/>
  <c r="K704" i="2" s="1"/>
  <c r="M704" i="2" l="1"/>
  <c r="L704" i="2"/>
  <c r="N704" i="2" s="1"/>
  <c r="J705" i="2" s="1"/>
  <c r="K705" i="2" s="1"/>
  <c r="L705" i="2" l="1"/>
  <c r="N705" i="2" s="1"/>
  <c r="J706" i="2" s="1"/>
  <c r="K706" i="2" s="1"/>
  <c r="M705" i="2"/>
  <c r="M706" i="2" l="1"/>
  <c r="L706" i="2"/>
  <c r="N706" i="2" s="1"/>
  <c r="J707" i="2" s="1"/>
  <c r="K707" i="2" s="1"/>
  <c r="L707" i="2" l="1"/>
  <c r="N707" i="2" s="1"/>
  <c r="M707" i="2"/>
  <c r="J708" i="2"/>
  <c r="K708" i="2" s="1"/>
  <c r="M708" i="2" l="1"/>
  <c r="L708" i="2"/>
  <c r="N708" i="2" s="1"/>
  <c r="J709" i="2" s="1"/>
  <c r="K709" i="2" s="1"/>
  <c r="M709" i="2" l="1"/>
  <c r="L709" i="2"/>
  <c r="N709" i="2" s="1"/>
  <c r="J710" i="2" s="1"/>
  <c r="K710" i="2" s="1"/>
  <c r="L710" i="2" l="1"/>
  <c r="N710" i="2" s="1"/>
  <c r="J711" i="2" s="1"/>
  <c r="K711" i="2" s="1"/>
  <c r="M710" i="2"/>
  <c r="L711" i="2" l="1"/>
  <c r="N711" i="2" s="1"/>
  <c r="J712" i="2" s="1"/>
  <c r="K712" i="2" s="1"/>
  <c r="M711" i="2"/>
  <c r="L712" i="2" l="1"/>
  <c r="N712" i="2" s="1"/>
  <c r="J713" i="2" s="1"/>
  <c r="K713" i="2" s="1"/>
  <c r="M712" i="2"/>
  <c r="L713" i="2" l="1"/>
  <c r="N713" i="2" s="1"/>
  <c r="M713" i="2"/>
  <c r="J714" i="2"/>
  <c r="K714" i="2" s="1"/>
  <c r="M714" i="2" l="1"/>
  <c r="L714" i="2"/>
  <c r="N714" i="2" s="1"/>
  <c r="J715" i="2" s="1"/>
  <c r="K715" i="2" s="1"/>
  <c r="M715" i="2" l="1"/>
  <c r="L715" i="2"/>
  <c r="N715" i="2" s="1"/>
  <c r="J716" i="2" s="1"/>
  <c r="K716" i="2" s="1"/>
  <c r="L716" i="2" l="1"/>
  <c r="N716" i="2" s="1"/>
  <c r="J717" i="2" s="1"/>
  <c r="K717" i="2" s="1"/>
  <c r="M716" i="2"/>
  <c r="M717" i="2" l="1"/>
  <c r="L717" i="2"/>
  <c r="N717" i="2" s="1"/>
  <c r="J718" i="2" s="1"/>
  <c r="K718" i="2" s="1"/>
  <c r="M718" i="2" l="1"/>
  <c r="L718" i="2"/>
  <c r="N718" i="2" s="1"/>
  <c r="J719" i="2" s="1"/>
  <c r="K719" i="2" s="1"/>
  <c r="L719" i="2" l="1"/>
  <c r="N719" i="2" s="1"/>
  <c r="J720" i="2" s="1"/>
  <c r="K720" i="2" s="1"/>
  <c r="M719" i="2"/>
  <c r="M720" i="2" l="1"/>
  <c r="L720" i="2"/>
  <c r="N720" i="2" s="1"/>
  <c r="J721" i="2" s="1"/>
  <c r="K721" i="2" s="1"/>
  <c r="L721" i="2" l="1"/>
  <c r="N721" i="2" s="1"/>
  <c r="J722" i="2" s="1"/>
  <c r="K722" i="2" s="1"/>
  <c r="M721" i="2"/>
  <c r="L722" i="2" l="1"/>
  <c r="N722" i="2" s="1"/>
  <c r="J723" i="2" s="1"/>
  <c r="K723" i="2" s="1"/>
  <c r="M722" i="2"/>
  <c r="M723" i="2" l="1"/>
  <c r="L723" i="2"/>
  <c r="N723" i="2" s="1"/>
  <c r="J724" i="2" s="1"/>
  <c r="K724" i="2" s="1"/>
  <c r="M724" i="2" l="1"/>
  <c r="L724" i="2"/>
  <c r="N724" i="2" s="1"/>
  <c r="J725" i="2" s="1"/>
  <c r="K725" i="2" s="1"/>
  <c r="L725" i="2" l="1"/>
  <c r="N725" i="2" s="1"/>
  <c r="J726" i="2" s="1"/>
  <c r="K726" i="2" s="1"/>
  <c r="M725" i="2"/>
  <c r="M726" i="2" l="1"/>
  <c r="L726" i="2"/>
  <c r="N726" i="2" s="1"/>
  <c r="J727" i="2" s="1"/>
  <c r="K727" i="2" s="1"/>
  <c r="M727" i="2" l="1"/>
  <c r="L727" i="2"/>
  <c r="N727" i="2" s="1"/>
  <c r="J728" i="2" s="1"/>
  <c r="K728" i="2" s="1"/>
  <c r="M728" i="2" l="1"/>
  <c r="L728" i="2"/>
  <c r="N728" i="2" s="1"/>
  <c r="J729" i="2" s="1"/>
  <c r="K729" i="2" s="1"/>
  <c r="L729" i="2" l="1"/>
  <c r="N729" i="2" s="1"/>
  <c r="J730" i="2" s="1"/>
  <c r="K730" i="2" s="1"/>
  <c r="M729" i="2"/>
  <c r="M730" i="2" l="1"/>
  <c r="L730" i="2"/>
  <c r="N730" i="2" s="1"/>
  <c r="J731" i="2" s="1"/>
  <c r="K731" i="2" s="1"/>
  <c r="L731" i="2" l="1"/>
  <c r="N731" i="2" s="1"/>
  <c r="J732" i="2" s="1"/>
  <c r="K732" i="2" s="1"/>
  <c r="M731" i="2"/>
  <c r="M732" i="2" l="1"/>
  <c r="L732" i="2"/>
  <c r="N732" i="2" s="1"/>
  <c r="J733" i="2" s="1"/>
  <c r="K733" i="2" s="1"/>
  <c r="M733" i="2" l="1"/>
  <c r="L733" i="2"/>
  <c r="N733" i="2" s="1"/>
  <c r="J734" i="2" s="1"/>
  <c r="K734" i="2" s="1"/>
  <c r="L734" i="2" l="1"/>
  <c r="N734" i="2" s="1"/>
  <c r="J735" i="2" s="1"/>
  <c r="K735" i="2" s="1"/>
  <c r="M734" i="2"/>
  <c r="L735" i="2" l="1"/>
  <c r="N735" i="2" s="1"/>
  <c r="J736" i="2" s="1"/>
  <c r="K736" i="2" s="1"/>
  <c r="M735" i="2"/>
  <c r="M736" i="2" l="1"/>
  <c r="L736" i="2"/>
  <c r="N736" i="2" s="1"/>
  <c r="J737" i="2" s="1"/>
  <c r="K737" i="2" s="1"/>
  <c r="L737" i="2" l="1"/>
  <c r="N737" i="2" s="1"/>
  <c r="J738" i="2" s="1"/>
  <c r="K738" i="2" s="1"/>
  <c r="M737" i="2"/>
  <c r="M738" i="2" l="1"/>
  <c r="L738" i="2"/>
  <c r="N738" i="2" s="1"/>
  <c r="J739" i="2" s="1"/>
  <c r="K739" i="2" s="1"/>
  <c r="L739" i="2" l="1"/>
  <c r="N739" i="2" s="1"/>
  <c r="M739" i="2"/>
  <c r="J740" i="2"/>
  <c r="K740" i="2" s="1"/>
  <c r="M740" i="2" l="1"/>
  <c r="L740" i="2"/>
  <c r="N740" i="2" s="1"/>
  <c r="J741" i="2" s="1"/>
  <c r="K741" i="2" s="1"/>
  <c r="M741" i="2" l="1"/>
  <c r="L741" i="2"/>
  <c r="N741" i="2" s="1"/>
  <c r="J742" i="2" s="1"/>
  <c r="K742" i="2" s="1"/>
  <c r="L742" i="2" l="1"/>
  <c r="N742" i="2" s="1"/>
  <c r="J743" i="2" s="1"/>
  <c r="K743" i="2" s="1"/>
  <c r="M742" i="2"/>
  <c r="L743" i="2" l="1"/>
  <c r="N743" i="2" s="1"/>
  <c r="M743" i="2"/>
  <c r="J744" i="2"/>
  <c r="K744" i="2" s="1"/>
  <c r="M744" i="2" l="1"/>
  <c r="L744" i="2"/>
  <c r="N744" i="2" s="1"/>
  <c r="J745" i="2" s="1"/>
  <c r="K745" i="2" s="1"/>
  <c r="L745" i="2" l="1"/>
  <c r="N745" i="2" s="1"/>
  <c r="M745" i="2"/>
  <c r="J746" i="2"/>
  <c r="K746" i="2" s="1"/>
  <c r="M746" i="2" l="1"/>
  <c r="L746" i="2"/>
  <c r="N746" i="2" s="1"/>
  <c r="J747" i="2" s="1"/>
  <c r="K747" i="2" s="1"/>
  <c r="L747" i="2" l="1"/>
  <c r="N747" i="2" s="1"/>
  <c r="J748" i="2" s="1"/>
  <c r="K748" i="2" s="1"/>
  <c r="M747" i="2"/>
  <c r="L748" i="2" l="1"/>
  <c r="N748" i="2" s="1"/>
  <c r="J749" i="2" s="1"/>
  <c r="K749" i="2" s="1"/>
  <c r="M748" i="2"/>
  <c r="L749" i="2" l="1"/>
  <c r="N749" i="2" s="1"/>
  <c r="M749" i="2"/>
  <c r="J750" i="2"/>
  <c r="K750" i="2" s="1"/>
  <c r="M750" i="2" l="1"/>
  <c r="L750" i="2"/>
  <c r="N750" i="2" s="1"/>
  <c r="J751" i="2" s="1"/>
  <c r="K751" i="2" s="1"/>
  <c r="M751" i="2" l="1"/>
  <c r="L751" i="2"/>
  <c r="N751" i="2" s="1"/>
  <c r="J752" i="2" s="1"/>
  <c r="K752" i="2" s="1"/>
  <c r="L752" i="2" l="1"/>
  <c r="M752" i="2"/>
  <c r="N752" i="2" l="1"/>
  <c r="J753" i="2" s="1"/>
  <c r="K753" i="2" s="1"/>
  <c r="M753" i="2" l="1"/>
  <c r="L753" i="2"/>
  <c r="N753" i="2" s="1"/>
  <c r="J754" i="2" s="1"/>
  <c r="K754" i="2" s="1"/>
  <c r="M754" i="2" l="1"/>
  <c r="L754" i="2"/>
  <c r="N754" i="2" s="1"/>
  <c r="J755" i="2" s="1"/>
  <c r="K755" i="2" s="1"/>
  <c r="L755" i="2" l="1"/>
  <c r="N755" i="2" s="1"/>
  <c r="J756" i="2" s="1"/>
  <c r="K756" i="2" s="1"/>
  <c r="M755" i="2"/>
  <c r="M756" i="2" l="1"/>
  <c r="L756" i="2"/>
  <c r="N756" i="2" s="1"/>
  <c r="J757" i="2" s="1"/>
  <c r="K757" i="2" s="1"/>
  <c r="M757" i="2" l="1"/>
  <c r="L757" i="2"/>
  <c r="N757" i="2" s="1"/>
  <c r="J758" i="2" s="1"/>
  <c r="K758" i="2" s="1"/>
  <c r="L758" i="2" l="1"/>
  <c r="N758" i="2" s="1"/>
  <c r="J759" i="2" s="1"/>
  <c r="K759" i="2" s="1"/>
  <c r="M758" i="2"/>
  <c r="M759" i="2" l="1"/>
  <c r="L759" i="2"/>
  <c r="N759" i="2" s="1"/>
  <c r="J760" i="2" s="1"/>
  <c r="K760" i="2" s="1"/>
  <c r="L760" i="2" l="1"/>
  <c r="N760" i="2" s="1"/>
  <c r="J761" i="2" s="1"/>
  <c r="K761" i="2" s="1"/>
  <c r="M760" i="2"/>
  <c r="L761" i="2" l="1"/>
  <c r="N761" i="2" s="1"/>
  <c r="M761" i="2"/>
  <c r="J762" i="2"/>
  <c r="K762" i="2" s="1"/>
  <c r="M762" i="2" l="1"/>
  <c r="L762" i="2"/>
  <c r="N762" i="2" s="1"/>
  <c r="J763" i="2" s="1"/>
  <c r="K763" i="2" s="1"/>
  <c r="M763" i="2" l="1"/>
  <c r="L763" i="2"/>
  <c r="N763" i="2" s="1"/>
  <c r="J764" i="2" s="1"/>
  <c r="K764" i="2" s="1"/>
  <c r="L764" i="2" l="1"/>
  <c r="N764" i="2" s="1"/>
  <c r="J765" i="2" s="1"/>
  <c r="K765" i="2" s="1"/>
  <c r="M764" i="2"/>
  <c r="M765" i="2" l="1"/>
  <c r="L765" i="2"/>
  <c r="N765" i="2" s="1"/>
  <c r="J766" i="2" s="1"/>
  <c r="K766" i="2" s="1"/>
  <c r="M766" i="2" l="1"/>
  <c r="L766" i="2"/>
  <c r="N766" i="2" s="1"/>
  <c r="J767" i="2" s="1"/>
  <c r="K767" i="2" s="1"/>
  <c r="L767" i="2" l="1"/>
  <c r="N767" i="2" s="1"/>
  <c r="J768" i="2" s="1"/>
  <c r="K768" i="2" s="1"/>
  <c r="M767" i="2"/>
  <c r="M768" i="2" l="1"/>
  <c r="L768" i="2"/>
  <c r="N768" i="2" s="1"/>
  <c r="J769" i="2" s="1"/>
  <c r="K769" i="2" s="1"/>
  <c r="M769" i="2" l="1"/>
  <c r="L769" i="2"/>
  <c r="N769" i="2" s="1"/>
  <c r="J770" i="2" s="1"/>
  <c r="K770" i="2" s="1"/>
  <c r="L770" i="2" l="1"/>
  <c r="N770" i="2" s="1"/>
  <c r="J771" i="2" s="1"/>
  <c r="K771" i="2" s="1"/>
  <c r="M770" i="2"/>
  <c r="L771" i="2" l="1"/>
  <c r="N771" i="2" s="1"/>
  <c r="J772" i="2" s="1"/>
  <c r="K772" i="2" s="1"/>
  <c r="M771" i="2"/>
  <c r="L772" i="2" l="1"/>
  <c r="N772" i="2" s="1"/>
  <c r="M772" i="2"/>
  <c r="J773" i="2"/>
  <c r="K773" i="2" s="1"/>
  <c r="L773" i="2" l="1"/>
  <c r="N773" i="2" s="1"/>
  <c r="J774" i="2" s="1"/>
  <c r="K774" i="2" s="1"/>
  <c r="M773" i="2"/>
  <c r="M774" i="2" l="1"/>
  <c r="L774" i="2"/>
  <c r="N774" i="2" s="1"/>
  <c r="J775" i="2" s="1"/>
  <c r="K775" i="2" s="1"/>
  <c r="M775" i="2" l="1"/>
  <c r="L775" i="2"/>
  <c r="N775" i="2" s="1"/>
  <c r="J776" i="2" s="1"/>
  <c r="K776" i="2" s="1"/>
  <c r="M776" i="2" l="1"/>
  <c r="L776" i="2"/>
  <c r="N776" i="2" s="1"/>
  <c r="J777" i="2" s="1"/>
  <c r="K777" i="2" s="1"/>
  <c r="M777" i="2" l="1"/>
  <c r="L777" i="2"/>
  <c r="N777" i="2" s="1"/>
  <c r="J778" i="2" s="1"/>
  <c r="K778" i="2" s="1"/>
  <c r="M778" i="2" l="1"/>
  <c r="L778" i="2"/>
  <c r="N778" i="2" s="1"/>
  <c r="J779" i="2" s="1"/>
  <c r="K779" i="2" s="1"/>
  <c r="L779" i="2" l="1"/>
  <c r="N779" i="2" s="1"/>
  <c r="J780" i="2" s="1"/>
  <c r="K780" i="2" s="1"/>
  <c r="M779" i="2"/>
  <c r="M780" i="2" l="1"/>
  <c r="L780" i="2"/>
  <c r="N780" i="2" s="1"/>
  <c r="J781" i="2" s="1"/>
  <c r="K781" i="2" s="1"/>
  <c r="M781" i="2" l="1"/>
  <c r="L781" i="2"/>
  <c r="N781" i="2" s="1"/>
  <c r="J782" i="2" s="1"/>
  <c r="K782" i="2" s="1"/>
  <c r="L782" i="2" l="1"/>
  <c r="N782" i="2" s="1"/>
  <c r="J783" i="2" s="1"/>
  <c r="K783" i="2" s="1"/>
  <c r="M782" i="2"/>
  <c r="L783" i="2" l="1"/>
  <c r="N783" i="2" s="1"/>
  <c r="J784" i="2" s="1"/>
  <c r="K784" i="2" s="1"/>
  <c r="M783" i="2"/>
  <c r="L784" i="2" l="1"/>
  <c r="N784" i="2" s="1"/>
  <c r="J785" i="2" s="1"/>
  <c r="K785" i="2" s="1"/>
  <c r="M784" i="2"/>
  <c r="L785" i="2" l="1"/>
  <c r="N785" i="2" s="1"/>
  <c r="J786" i="2"/>
  <c r="K786" i="2" s="1"/>
  <c r="M785" i="2"/>
  <c r="M786" i="2" l="1"/>
  <c r="L786" i="2"/>
  <c r="N786" i="2" s="1"/>
  <c r="J787" i="2" s="1"/>
  <c r="K787" i="2" s="1"/>
  <c r="M787" i="2" l="1"/>
  <c r="L787" i="2"/>
  <c r="N787" i="2" s="1"/>
  <c r="J788" i="2" s="1"/>
  <c r="K788" i="2" s="1"/>
  <c r="L788" i="2" l="1"/>
  <c r="N788" i="2" s="1"/>
  <c r="J789" i="2" s="1"/>
  <c r="K789" i="2" s="1"/>
  <c r="M788" i="2"/>
  <c r="M789" i="2" l="1"/>
  <c r="L789" i="2"/>
  <c r="N789" i="2" s="1"/>
  <c r="J790" i="2" s="1"/>
  <c r="K790" i="2" s="1"/>
  <c r="L790" i="2" l="1"/>
  <c r="N790" i="2" s="1"/>
  <c r="J791" i="2" s="1"/>
  <c r="K791" i="2" s="1"/>
  <c r="M790" i="2"/>
  <c r="L791" i="2" l="1"/>
  <c r="N791" i="2" s="1"/>
  <c r="M791" i="2"/>
  <c r="J792" i="2"/>
  <c r="K792" i="2" s="1"/>
  <c r="M792" i="2" l="1"/>
  <c r="L792" i="2"/>
  <c r="N792" i="2" s="1"/>
  <c r="J793" i="2" s="1"/>
  <c r="K793" i="2" s="1"/>
  <c r="M793" i="2" l="1"/>
  <c r="L793" i="2"/>
  <c r="N793" i="2" s="1"/>
  <c r="J794" i="2" s="1"/>
  <c r="K794" i="2" s="1"/>
  <c r="M794" i="2" l="1"/>
  <c r="L794" i="2"/>
  <c r="N794" i="2" s="1"/>
  <c r="J795" i="2" s="1"/>
  <c r="K795" i="2" s="1"/>
  <c r="M795" i="2" l="1"/>
  <c r="L795" i="2"/>
  <c r="N795" i="2" s="1"/>
  <c r="J796" i="2" s="1"/>
  <c r="K796" i="2" s="1"/>
  <c r="M796" i="2" l="1"/>
  <c r="L796" i="2"/>
  <c r="N796" i="2" s="1"/>
  <c r="J797" i="2" s="1"/>
  <c r="K797" i="2" s="1"/>
  <c r="L797" i="2" l="1"/>
  <c r="N797" i="2" s="1"/>
  <c r="M797" i="2"/>
  <c r="J798" i="2"/>
  <c r="K798" i="2" s="1"/>
  <c r="M798" i="2" l="1"/>
  <c r="L798" i="2"/>
  <c r="N798" i="2" s="1"/>
  <c r="J799" i="2" s="1"/>
  <c r="K799" i="2" s="1"/>
  <c r="M799" i="2" l="1"/>
  <c r="L799" i="2"/>
  <c r="N799" i="2" s="1"/>
  <c r="J800" i="2" s="1"/>
  <c r="K800" i="2" s="1"/>
  <c r="L800" i="2" l="1"/>
  <c r="N800" i="2" s="1"/>
  <c r="J801" i="2" s="1"/>
  <c r="K801" i="2" s="1"/>
  <c r="M800" i="2"/>
  <c r="L801" i="2" l="1"/>
  <c r="N801" i="2" s="1"/>
  <c r="J802" i="2" s="1"/>
  <c r="K802" i="2" s="1"/>
  <c r="M801" i="2"/>
  <c r="L802" i="2" l="1"/>
  <c r="N802" i="2" s="1"/>
  <c r="J803" i="2"/>
  <c r="K803" i="2" s="1"/>
  <c r="M802" i="2"/>
  <c r="L803" i="2" l="1"/>
  <c r="N803" i="2" s="1"/>
  <c r="J804" i="2"/>
  <c r="K804" i="2" s="1"/>
  <c r="M803" i="2"/>
  <c r="M804" i="2" l="1"/>
  <c r="L804" i="2"/>
  <c r="N804" i="2" s="1"/>
  <c r="J805" i="2" s="1"/>
  <c r="K805" i="2" s="1"/>
  <c r="M805" i="2" l="1"/>
  <c r="L805" i="2"/>
  <c r="N805" i="2" s="1"/>
  <c r="J806" i="2" s="1"/>
  <c r="K806" i="2" s="1"/>
  <c r="L806" i="2" l="1"/>
  <c r="N806" i="2" s="1"/>
  <c r="J807" i="2" s="1"/>
  <c r="K807" i="2" s="1"/>
  <c r="M806" i="2"/>
  <c r="M807" i="2" l="1"/>
  <c r="L807" i="2"/>
  <c r="N807" i="2" s="1"/>
  <c r="J808" i="2" s="1"/>
  <c r="K808" i="2" s="1"/>
  <c r="L808" i="2" l="1"/>
  <c r="N808" i="2" s="1"/>
  <c r="J809" i="2" s="1"/>
  <c r="K809" i="2" s="1"/>
  <c r="M808" i="2"/>
  <c r="L809" i="2" l="1"/>
  <c r="N809" i="2" s="1"/>
  <c r="M809" i="2"/>
  <c r="J810" i="2"/>
  <c r="K810" i="2" s="1"/>
  <c r="M810" i="2" l="1"/>
  <c r="L810" i="2"/>
  <c r="N810" i="2" s="1"/>
  <c r="J811" i="2" s="1"/>
  <c r="K811" i="2" s="1"/>
  <c r="M811" i="2" l="1"/>
  <c r="L811" i="2"/>
  <c r="N811" i="2" s="1"/>
  <c r="J812" i="2" s="1"/>
  <c r="K812" i="2" s="1"/>
  <c r="M812" i="2" l="1"/>
  <c r="L812" i="2"/>
  <c r="N812" i="2" s="1"/>
  <c r="J813" i="2" s="1"/>
  <c r="K813" i="2" s="1"/>
  <c r="M813" i="2" l="1"/>
  <c r="L813" i="2"/>
  <c r="N813" i="2" s="1"/>
  <c r="J814" i="2" s="1"/>
  <c r="K814" i="2" s="1"/>
  <c r="M814" i="2" l="1"/>
  <c r="L814" i="2"/>
  <c r="N814" i="2" s="1"/>
  <c r="J815" i="2" s="1"/>
  <c r="K815" i="2" s="1"/>
  <c r="L815" i="2" l="1"/>
  <c r="N815" i="2" s="1"/>
  <c r="J816" i="2" s="1"/>
  <c r="K816" i="2" s="1"/>
  <c r="M815" i="2"/>
  <c r="M816" i="2" l="1"/>
  <c r="L816" i="2"/>
  <c r="N816" i="2" s="1"/>
  <c r="J817" i="2" s="1"/>
  <c r="K817" i="2" s="1"/>
  <c r="M817" i="2" l="1"/>
  <c r="L817" i="2"/>
  <c r="N817" i="2" s="1"/>
  <c r="J818" i="2" s="1"/>
  <c r="K818" i="2" s="1"/>
  <c r="L818" i="2" l="1"/>
  <c r="N818" i="2" s="1"/>
  <c r="J819" i="2" s="1"/>
  <c r="K819" i="2" s="1"/>
  <c r="M818" i="2"/>
  <c r="L819" i="2" l="1"/>
  <c r="N819" i="2" s="1"/>
  <c r="J820" i="2" s="1"/>
  <c r="K820" i="2" s="1"/>
  <c r="M819" i="2"/>
  <c r="L820" i="2" l="1"/>
  <c r="N820" i="2" s="1"/>
  <c r="J821" i="2" s="1"/>
  <c r="K821" i="2" s="1"/>
  <c r="M820" i="2"/>
  <c r="L821" i="2" l="1"/>
  <c r="M821" i="2"/>
  <c r="N821" i="2" l="1"/>
  <c r="J822" i="2" s="1"/>
  <c r="K822" i="2" s="1"/>
  <c r="M822" i="2" l="1"/>
  <c r="L822" i="2"/>
  <c r="N822" i="2" s="1"/>
  <c r="J823" i="2" s="1"/>
  <c r="K823" i="2" s="1"/>
  <c r="M823" i="2" l="1"/>
  <c r="L823" i="2"/>
  <c r="N823" i="2" s="1"/>
  <c r="J824" i="2" s="1"/>
  <c r="K824" i="2" s="1"/>
  <c r="L824" i="2" l="1"/>
  <c r="N824" i="2" s="1"/>
  <c r="J825" i="2" s="1"/>
  <c r="K825" i="2" s="1"/>
  <c r="M824" i="2"/>
  <c r="M825" i="2" l="1"/>
  <c r="L825" i="2"/>
  <c r="N825" i="2" s="1"/>
  <c r="J826" i="2" s="1"/>
  <c r="K826" i="2" s="1"/>
  <c r="L826" i="2" l="1"/>
  <c r="N826" i="2" s="1"/>
  <c r="J827" i="2"/>
  <c r="K827" i="2" s="1"/>
  <c r="M826" i="2"/>
  <c r="L827" i="2" l="1"/>
  <c r="N827" i="2" s="1"/>
  <c r="M827" i="2"/>
  <c r="J828" i="2"/>
  <c r="K828" i="2" s="1"/>
  <c r="M828" i="2" l="1"/>
  <c r="L828" i="2"/>
  <c r="N828" i="2" s="1"/>
  <c r="J829" i="2" s="1"/>
  <c r="K829" i="2" s="1"/>
  <c r="M829" i="2" l="1"/>
  <c r="L829" i="2"/>
  <c r="N829" i="2" s="1"/>
  <c r="J830" i="2" s="1"/>
  <c r="K830" i="2" s="1"/>
  <c r="M830" i="2" l="1"/>
  <c r="L830" i="2"/>
  <c r="N830" i="2" s="1"/>
  <c r="J831" i="2" s="1"/>
  <c r="K831" i="2" s="1"/>
  <c r="M831" i="2" l="1"/>
  <c r="L831" i="2"/>
  <c r="N831" i="2" s="1"/>
  <c r="J832" i="2" s="1"/>
  <c r="K832" i="2" s="1"/>
  <c r="M832" i="2" l="1"/>
  <c r="L832" i="2"/>
  <c r="N832" i="2" s="1"/>
  <c r="J833" i="2" s="1"/>
  <c r="K833" i="2" s="1"/>
  <c r="L833" i="2" l="1"/>
  <c r="N833" i="2" s="1"/>
  <c r="M833" i="2"/>
  <c r="J834" i="2"/>
  <c r="K834" i="2" s="1"/>
  <c r="M834" i="2" l="1"/>
  <c r="L834" i="2"/>
  <c r="N834" i="2" s="1"/>
  <c r="J835" i="2" s="1"/>
  <c r="K835" i="2" s="1"/>
  <c r="M835" i="2" l="1"/>
  <c r="L835" i="2"/>
  <c r="N835" i="2" s="1"/>
  <c r="J836" i="2" s="1"/>
  <c r="K836" i="2" s="1"/>
  <c r="L836" i="2" l="1"/>
  <c r="N836" i="2" s="1"/>
  <c r="J837" i="2" s="1"/>
  <c r="K837" i="2" s="1"/>
  <c r="M836" i="2"/>
  <c r="L837" i="2" l="1"/>
  <c r="N837" i="2" s="1"/>
  <c r="J838" i="2" s="1"/>
  <c r="K838" i="2" s="1"/>
  <c r="M837" i="2"/>
  <c r="L838" i="2" l="1"/>
  <c r="M838" i="2"/>
  <c r="N838" i="2" l="1"/>
  <c r="J839" i="2" s="1"/>
  <c r="K839" i="2" s="1"/>
  <c r="L839" i="2" l="1"/>
  <c r="N839" i="2" s="1"/>
  <c r="J840" i="2" s="1"/>
  <c r="K840" i="2" s="1"/>
  <c r="M839" i="2"/>
  <c r="M840" i="2" l="1"/>
  <c r="L840" i="2"/>
  <c r="N840" i="2" s="1"/>
  <c r="J841" i="2" s="1"/>
  <c r="K841" i="2" s="1"/>
  <c r="M841" i="2" l="1"/>
  <c r="L841" i="2"/>
  <c r="N841" i="2" s="1"/>
  <c r="J842" i="2" s="1"/>
  <c r="K842" i="2" s="1"/>
  <c r="L842" i="2" l="1"/>
  <c r="N842" i="2" s="1"/>
  <c r="J843" i="2" s="1"/>
  <c r="K843" i="2" s="1"/>
  <c r="M842" i="2"/>
  <c r="M843" i="2" l="1"/>
  <c r="L843" i="2"/>
  <c r="N843" i="2" s="1"/>
  <c r="J844" i="2" s="1"/>
  <c r="K844" i="2" s="1"/>
  <c r="L844" i="2" l="1"/>
  <c r="N844" i="2" s="1"/>
  <c r="J845" i="2"/>
  <c r="K845" i="2" s="1"/>
  <c r="M844" i="2"/>
  <c r="L845" i="2" l="1"/>
  <c r="N845" i="2" s="1"/>
  <c r="M845" i="2"/>
  <c r="J846" i="2"/>
  <c r="K846" i="2" s="1"/>
  <c r="M846" i="2" l="1"/>
  <c r="L846" i="2"/>
  <c r="N846" i="2" s="1"/>
  <c r="J847" i="2" s="1"/>
  <c r="K847" i="2" s="1"/>
  <c r="M847" i="2" l="1"/>
  <c r="L847" i="2"/>
  <c r="N847" i="2" s="1"/>
  <c r="J848" i="2" s="1"/>
  <c r="K848" i="2" s="1"/>
  <c r="M848" i="2" l="1"/>
  <c r="L848" i="2"/>
  <c r="N848" i="2" s="1"/>
  <c r="J849" i="2" s="1"/>
  <c r="K849" i="2" s="1"/>
  <c r="M849" i="2" l="1"/>
  <c r="L849" i="2"/>
  <c r="N849" i="2" s="1"/>
  <c r="J850" i="2" s="1"/>
  <c r="K850" i="2" s="1"/>
  <c r="M850" i="2" l="1"/>
  <c r="L850" i="2"/>
  <c r="N850" i="2" s="1"/>
  <c r="J851" i="2" s="1"/>
  <c r="K851" i="2" s="1"/>
  <c r="L851" i="2" l="1"/>
  <c r="N851" i="2" s="1"/>
  <c r="M851" i="2"/>
  <c r="J852" i="2"/>
  <c r="K852" i="2" s="1"/>
  <c r="M852" i="2" l="1"/>
  <c r="L852" i="2"/>
  <c r="N852" i="2" s="1"/>
  <c r="J853" i="2" s="1"/>
  <c r="K853" i="2" s="1"/>
  <c r="M853" i="2" l="1"/>
  <c r="L853" i="2"/>
  <c r="N853" i="2" s="1"/>
  <c r="J854" i="2" s="1"/>
  <c r="K854" i="2" s="1"/>
  <c r="L854" i="2" l="1"/>
  <c r="N854" i="2" s="1"/>
  <c r="J855" i="2" s="1"/>
  <c r="K855" i="2" s="1"/>
  <c r="M854" i="2"/>
  <c r="L855" i="2" l="1"/>
  <c r="N855" i="2" s="1"/>
  <c r="J856" i="2" s="1"/>
  <c r="K856" i="2" s="1"/>
  <c r="M855" i="2"/>
  <c r="L856" i="2" l="1"/>
  <c r="M856" i="2"/>
  <c r="N856" i="2" l="1"/>
  <c r="J857" i="2" s="1"/>
  <c r="K857" i="2" s="1"/>
  <c r="L857" i="2" l="1"/>
  <c r="N857" i="2" s="1"/>
  <c r="J858" i="2"/>
  <c r="K858" i="2" s="1"/>
  <c r="M857" i="2"/>
  <c r="M858" i="2" l="1"/>
  <c r="L858" i="2"/>
  <c r="N858" i="2" s="1"/>
  <c r="J859" i="2" s="1"/>
  <c r="K859" i="2" s="1"/>
  <c r="M859" i="2" l="1"/>
  <c r="L859" i="2"/>
  <c r="N859" i="2" s="1"/>
  <c r="J860" i="2" s="1"/>
  <c r="K860" i="2" s="1"/>
  <c r="L860" i="2" l="1"/>
  <c r="N860" i="2" s="1"/>
  <c r="J861" i="2" s="1"/>
  <c r="K861" i="2" s="1"/>
  <c r="M860" i="2"/>
  <c r="M861" i="2" l="1"/>
  <c r="L861" i="2"/>
  <c r="N861" i="2" s="1"/>
  <c r="J862" i="2" s="1"/>
  <c r="K862" i="2" s="1"/>
  <c r="L862" i="2" l="1"/>
  <c r="N862" i="2" s="1"/>
  <c r="J863" i="2" s="1"/>
  <c r="K863" i="2" s="1"/>
  <c r="M862" i="2"/>
  <c r="L863" i="2" l="1"/>
  <c r="N863" i="2" s="1"/>
  <c r="J864" i="2" s="1"/>
  <c r="K864" i="2" s="1"/>
  <c r="M863" i="2"/>
  <c r="M864" i="2" l="1"/>
  <c r="L864" i="2"/>
  <c r="N864" i="2" s="1"/>
  <c r="J865" i="2" s="1"/>
  <c r="K865" i="2" s="1"/>
  <c r="M865" i="2" l="1"/>
  <c r="L865" i="2"/>
  <c r="N865" i="2" s="1"/>
  <c r="J866" i="2" s="1"/>
  <c r="K866" i="2" s="1"/>
  <c r="M866" i="2" l="1"/>
  <c r="L866" i="2"/>
  <c r="N866" i="2" s="1"/>
  <c r="J867" i="2" s="1"/>
  <c r="K867" i="2" s="1"/>
  <c r="M867" i="2" l="1"/>
  <c r="L867" i="2"/>
  <c r="N867" i="2" s="1"/>
  <c r="J868" i="2" s="1"/>
  <c r="K868" i="2" s="1"/>
  <c r="M868" i="2" l="1"/>
  <c r="L868" i="2"/>
  <c r="N868" i="2" s="1"/>
  <c r="J869" i="2" s="1"/>
  <c r="K869" i="2" s="1"/>
  <c r="L869" i="2" l="1"/>
  <c r="N869" i="2" s="1"/>
  <c r="J870" i="2" s="1"/>
  <c r="K870" i="2" s="1"/>
  <c r="M869" i="2"/>
  <c r="M870" i="2" l="1"/>
  <c r="L870" i="2"/>
  <c r="N870" i="2" s="1"/>
  <c r="J871" i="2" s="1"/>
  <c r="K871" i="2" s="1"/>
  <c r="M871" i="2" l="1"/>
  <c r="L871" i="2"/>
  <c r="N871" i="2" s="1"/>
  <c r="J872" i="2" s="1"/>
  <c r="K872" i="2" s="1"/>
  <c r="L872" i="2" l="1"/>
  <c r="M872" i="2"/>
  <c r="N872" i="2" l="1"/>
  <c r="J873" i="2" s="1"/>
  <c r="K873" i="2" s="1"/>
  <c r="L873" i="2" l="1"/>
  <c r="N873" i="2" s="1"/>
  <c r="J874" i="2" s="1"/>
  <c r="K874" i="2" s="1"/>
  <c r="M873" i="2"/>
  <c r="L874" i="2" l="1"/>
  <c r="N874" i="2" s="1"/>
  <c r="J875" i="2" s="1"/>
  <c r="K875" i="2" s="1"/>
  <c r="M874" i="2"/>
  <c r="L875" i="2" l="1"/>
  <c r="N875" i="2" s="1"/>
  <c r="J876" i="2" s="1"/>
  <c r="K876" i="2" s="1"/>
  <c r="M875" i="2"/>
  <c r="M876" i="2" l="1"/>
  <c r="L876" i="2"/>
  <c r="N876" i="2" s="1"/>
  <c r="J877" i="2" s="1"/>
  <c r="K877" i="2" s="1"/>
  <c r="M877" i="2" l="1"/>
  <c r="L877" i="2"/>
  <c r="N877" i="2" s="1"/>
  <c r="J878" i="2" s="1"/>
  <c r="K878" i="2" s="1"/>
  <c r="L878" i="2" l="1"/>
  <c r="N878" i="2" s="1"/>
  <c r="J879" i="2" s="1"/>
  <c r="K879" i="2" s="1"/>
  <c r="M878" i="2"/>
  <c r="M879" i="2" l="1"/>
  <c r="L879" i="2"/>
  <c r="N879" i="2" s="1"/>
  <c r="J880" i="2" s="1"/>
  <c r="K880" i="2" s="1"/>
  <c r="L880" i="2" l="1"/>
  <c r="N880" i="2" s="1"/>
  <c r="J881" i="2" s="1"/>
  <c r="K881" i="2" s="1"/>
  <c r="M880" i="2"/>
  <c r="L881" i="2" l="1"/>
  <c r="N881" i="2" s="1"/>
  <c r="M881" i="2"/>
  <c r="J882" i="2"/>
  <c r="K882" i="2" s="1"/>
  <c r="M882" i="2" l="1"/>
  <c r="L882" i="2"/>
  <c r="N882" i="2" s="1"/>
  <c r="J883" i="2" s="1"/>
  <c r="K883" i="2" s="1"/>
  <c r="M883" i="2" l="1"/>
  <c r="L883" i="2"/>
  <c r="N883" i="2" s="1"/>
  <c r="J884" i="2" s="1"/>
  <c r="K884" i="2" s="1"/>
  <c r="M884" i="2" l="1"/>
  <c r="L884" i="2"/>
  <c r="N884" i="2" s="1"/>
  <c r="J885" i="2" s="1"/>
  <c r="K885" i="2" s="1"/>
  <c r="M885" i="2" l="1"/>
  <c r="L885" i="2"/>
  <c r="N885" i="2" s="1"/>
  <c r="J886" i="2" s="1"/>
  <c r="K886" i="2" s="1"/>
  <c r="M886" i="2" l="1"/>
  <c r="L886" i="2"/>
  <c r="N886" i="2" s="1"/>
  <c r="J887" i="2" s="1"/>
  <c r="K887" i="2" s="1"/>
  <c r="L887" i="2" l="1"/>
  <c r="N887" i="2" s="1"/>
  <c r="J888" i="2" s="1"/>
  <c r="K888" i="2" s="1"/>
  <c r="M887" i="2"/>
  <c r="M888" i="2" l="1"/>
  <c r="L888" i="2"/>
  <c r="N888" i="2" s="1"/>
  <c r="J889" i="2" s="1"/>
  <c r="K889" i="2" s="1"/>
  <c r="M889" i="2" l="1"/>
  <c r="L889" i="2"/>
  <c r="N889" i="2" s="1"/>
  <c r="J890" i="2" s="1"/>
  <c r="K890" i="2" s="1"/>
  <c r="L890" i="2" l="1"/>
  <c r="N890" i="2" s="1"/>
  <c r="J891" i="2" s="1"/>
  <c r="K891" i="2" s="1"/>
  <c r="M890" i="2"/>
  <c r="L891" i="2" l="1"/>
  <c r="N891" i="2" s="1"/>
  <c r="J892" i="2" s="1"/>
  <c r="K892" i="2" s="1"/>
  <c r="M891" i="2"/>
  <c r="L892" i="2" l="1"/>
  <c r="N892" i="2" s="1"/>
  <c r="J893" i="2"/>
  <c r="K893" i="2" s="1"/>
  <c r="M892" i="2"/>
  <c r="L893" i="2" l="1"/>
  <c r="M893" i="2"/>
  <c r="N893" i="2" l="1"/>
  <c r="J894" i="2" s="1"/>
  <c r="K894" i="2" s="1"/>
  <c r="M894" i="2" l="1"/>
  <c r="L894" i="2"/>
  <c r="N894" i="2" s="1"/>
  <c r="J895" i="2" s="1"/>
  <c r="K895" i="2" s="1"/>
  <c r="M895" i="2" l="1"/>
  <c r="L895" i="2"/>
  <c r="N895" i="2" s="1"/>
  <c r="J896" i="2" s="1"/>
  <c r="K896" i="2" s="1"/>
  <c r="L896" i="2" l="1"/>
  <c r="N896" i="2" s="1"/>
  <c r="J897" i="2" s="1"/>
  <c r="K897" i="2" s="1"/>
  <c r="M896" i="2"/>
  <c r="M897" i="2" l="1"/>
  <c r="L897" i="2"/>
  <c r="N897" i="2" s="1"/>
  <c r="J898" i="2" s="1"/>
  <c r="K898" i="2" s="1"/>
  <c r="L898" i="2" l="1"/>
  <c r="N898" i="2" s="1"/>
  <c r="J899" i="2"/>
  <c r="K899" i="2" s="1"/>
  <c r="M898" i="2"/>
  <c r="L899" i="2" l="1"/>
  <c r="N899" i="2" s="1"/>
  <c r="M899" i="2"/>
  <c r="J900" i="2"/>
  <c r="K900" i="2" s="1"/>
  <c r="M900" i="2" l="1"/>
  <c r="L900" i="2"/>
  <c r="N900" i="2" s="1"/>
  <c r="J901" i="2" s="1"/>
  <c r="K901" i="2" s="1"/>
  <c r="M901" i="2" l="1"/>
  <c r="L901" i="2"/>
  <c r="N901" i="2" s="1"/>
  <c r="J902" i="2" s="1"/>
  <c r="K902" i="2" s="1"/>
  <c r="M902" i="2" l="1"/>
  <c r="L902" i="2"/>
  <c r="N902" i="2" s="1"/>
  <c r="J903" i="2" s="1"/>
  <c r="K903" i="2" s="1"/>
  <c r="M903" i="2" l="1"/>
  <c r="L903" i="2"/>
  <c r="N903" i="2" s="1"/>
  <c r="J904" i="2" s="1"/>
  <c r="K904" i="2" s="1"/>
  <c r="M904" i="2" l="1"/>
  <c r="L904" i="2"/>
  <c r="N904" i="2" s="1"/>
  <c r="J905" i="2" s="1"/>
  <c r="K905" i="2" s="1"/>
  <c r="L905" i="2" l="1"/>
  <c r="N905" i="2" s="1"/>
  <c r="M905" i="2"/>
  <c r="J906" i="2"/>
  <c r="K906" i="2" s="1"/>
  <c r="M906" i="2" l="1"/>
  <c r="L906" i="2"/>
  <c r="N906" i="2" s="1"/>
  <c r="J907" i="2" s="1"/>
  <c r="K907" i="2" s="1"/>
  <c r="M907" i="2" l="1"/>
  <c r="L907" i="2"/>
  <c r="N907" i="2" s="1"/>
  <c r="J908" i="2" s="1"/>
  <c r="K908" i="2" s="1"/>
  <c r="L908" i="2" l="1"/>
  <c r="N908" i="2" s="1"/>
  <c r="J909" i="2" s="1"/>
  <c r="K909" i="2" s="1"/>
  <c r="M908" i="2"/>
  <c r="L909" i="2" l="1"/>
  <c r="N909" i="2" s="1"/>
  <c r="J910" i="2" s="1"/>
  <c r="K910" i="2" s="1"/>
  <c r="M909" i="2"/>
  <c r="L910" i="2" l="1"/>
  <c r="M910" i="2"/>
  <c r="N910" i="2" l="1"/>
  <c r="J911" i="2" s="1"/>
  <c r="K911" i="2" s="1"/>
  <c r="L911" i="2" l="1"/>
  <c r="N911" i="2" s="1"/>
  <c r="J912" i="2"/>
  <c r="K912" i="2" s="1"/>
  <c r="M911" i="2"/>
  <c r="M912" i="2" l="1"/>
  <c r="L912" i="2"/>
  <c r="N912" i="2" s="1"/>
  <c r="J913" i="2" s="1"/>
  <c r="K913" i="2" s="1"/>
  <c r="M913" i="2" l="1"/>
  <c r="L913" i="2"/>
  <c r="N913" i="2" s="1"/>
  <c r="J914" i="2" s="1"/>
  <c r="K914" i="2" s="1"/>
  <c r="L914" i="2" l="1"/>
  <c r="N914" i="2" s="1"/>
  <c r="J915" i="2" s="1"/>
  <c r="K915" i="2" s="1"/>
  <c r="M914" i="2"/>
  <c r="M915" i="2" l="1"/>
  <c r="L915" i="2"/>
  <c r="N915" i="2" s="1"/>
  <c r="J916" i="2" s="1"/>
  <c r="K916" i="2" s="1"/>
  <c r="L916" i="2" l="1"/>
  <c r="N916" i="2" s="1"/>
  <c r="J917" i="2" s="1"/>
  <c r="K917" i="2" s="1"/>
  <c r="M916" i="2"/>
  <c r="L917" i="2" l="1"/>
  <c r="N917" i="2" s="1"/>
  <c r="M917" i="2"/>
  <c r="J918" i="2"/>
  <c r="K918" i="2" s="1"/>
  <c r="M918" i="2" l="1"/>
  <c r="L918" i="2"/>
  <c r="N918" i="2" s="1"/>
  <c r="J919" i="2" s="1"/>
  <c r="K919" i="2" s="1"/>
  <c r="M919" i="2" l="1"/>
  <c r="L919" i="2"/>
  <c r="N919" i="2" s="1"/>
  <c r="J920" i="2" s="1"/>
  <c r="K920" i="2" s="1"/>
  <c r="L920" i="2" l="1"/>
  <c r="N920" i="2" s="1"/>
  <c r="J921" i="2" s="1"/>
  <c r="K921" i="2" s="1"/>
  <c r="M920" i="2"/>
  <c r="L921" i="2" l="1"/>
  <c r="N921" i="2" s="1"/>
  <c r="J922" i="2" s="1"/>
  <c r="K922" i="2" s="1"/>
  <c r="M921" i="2"/>
  <c r="M922" i="2" l="1"/>
  <c r="L922" i="2"/>
  <c r="N922" i="2" s="1"/>
  <c r="J923" i="2" s="1"/>
  <c r="K923" i="2" s="1"/>
  <c r="L923" i="2" l="1"/>
  <c r="N923" i="2" s="1"/>
  <c r="J924" i="2" s="1"/>
  <c r="K924" i="2" s="1"/>
  <c r="M923" i="2"/>
  <c r="M924" i="2" l="1"/>
  <c r="L924" i="2"/>
  <c r="N924" i="2" s="1"/>
  <c r="J925" i="2" s="1"/>
  <c r="K925" i="2" s="1"/>
  <c r="M925" i="2" l="1"/>
  <c r="L925" i="2"/>
  <c r="N925" i="2" s="1"/>
  <c r="J926" i="2" s="1"/>
  <c r="K926" i="2" s="1"/>
  <c r="L926" i="2" l="1"/>
  <c r="N926" i="2" s="1"/>
  <c r="J927" i="2" s="1"/>
  <c r="K927" i="2" s="1"/>
  <c r="M926" i="2"/>
  <c r="M927" i="2" l="1"/>
  <c r="L927" i="2"/>
  <c r="N927" i="2" l="1"/>
  <c r="J928" i="2" s="1"/>
  <c r="K928" i="2" s="1"/>
  <c r="M928" i="2"/>
  <c r="L928" i="2"/>
  <c r="N928" i="2" s="1"/>
  <c r="J929" i="2" s="1"/>
  <c r="K929" i="2" s="1"/>
  <c r="L929" i="2" l="1"/>
  <c r="N929" i="2" s="1"/>
  <c r="J930" i="2" s="1"/>
  <c r="K930" i="2" s="1"/>
  <c r="M929" i="2"/>
  <c r="M930" i="2" l="1"/>
  <c r="L930" i="2"/>
  <c r="N930" i="2" s="1"/>
  <c r="J931" i="2" s="1"/>
  <c r="K931" i="2" s="1"/>
  <c r="L931" i="2" l="1"/>
  <c r="N931" i="2" s="1"/>
  <c r="J932" i="2" s="1"/>
  <c r="K932" i="2" s="1"/>
  <c r="M931" i="2"/>
  <c r="M932" i="2" l="1"/>
  <c r="L932" i="2"/>
  <c r="N932" i="2" s="1"/>
  <c r="J933" i="2" s="1"/>
  <c r="K933" i="2" s="1"/>
  <c r="L933" i="2" l="1"/>
  <c r="N933" i="2" s="1"/>
  <c r="J934" i="2" s="1"/>
  <c r="K934" i="2" s="1"/>
  <c r="M933" i="2"/>
  <c r="L934" i="2" l="1"/>
  <c r="N934" i="2" s="1"/>
  <c r="J935" i="2" s="1"/>
  <c r="K935" i="2" s="1"/>
  <c r="M934" i="2"/>
  <c r="L935" i="2" l="1"/>
  <c r="N935" i="2" s="1"/>
  <c r="M935" i="2"/>
  <c r="J936" i="2"/>
  <c r="K936" i="2" s="1"/>
  <c r="M936" i="2" l="1"/>
  <c r="L936" i="2"/>
  <c r="N936" i="2" s="1"/>
  <c r="J937" i="2" s="1"/>
  <c r="K937" i="2" s="1"/>
  <c r="M937" i="2" l="1"/>
  <c r="L937" i="2"/>
  <c r="N937" i="2" s="1"/>
  <c r="J938" i="2" s="1"/>
  <c r="K938" i="2" s="1"/>
  <c r="M938" i="2" l="1"/>
  <c r="L938" i="2"/>
  <c r="N938" i="2" s="1"/>
  <c r="J939" i="2" s="1"/>
  <c r="K939" i="2" s="1"/>
  <c r="M939" i="2" l="1"/>
  <c r="L939" i="2"/>
  <c r="N939" i="2" s="1"/>
  <c r="J940" i="2" s="1"/>
  <c r="K940" i="2" s="1"/>
  <c r="M940" i="2" l="1"/>
  <c r="L940" i="2"/>
  <c r="N940" i="2" s="1"/>
  <c r="J941" i="2" s="1"/>
  <c r="K941" i="2" s="1"/>
  <c r="L941" i="2" l="1"/>
  <c r="N941" i="2" s="1"/>
  <c r="M941" i="2"/>
  <c r="J942" i="2"/>
  <c r="K942" i="2" s="1"/>
  <c r="M942" i="2" l="1"/>
  <c r="L942" i="2"/>
  <c r="N942" i="2" s="1"/>
  <c r="J943" i="2" s="1"/>
  <c r="K943" i="2" s="1"/>
  <c r="L943" i="2" l="1"/>
  <c r="N943" i="2" s="1"/>
  <c r="J944" i="2" s="1"/>
  <c r="K944" i="2" s="1"/>
  <c r="M943" i="2"/>
  <c r="L944" i="2" l="1"/>
  <c r="N944" i="2" s="1"/>
  <c r="J945" i="2" s="1"/>
  <c r="K945" i="2" s="1"/>
  <c r="M944" i="2"/>
  <c r="M945" i="2" l="1"/>
  <c r="L945" i="2"/>
  <c r="N945" i="2" s="1"/>
  <c r="J946" i="2" s="1"/>
  <c r="K946" i="2" s="1"/>
  <c r="L946" i="2" l="1"/>
  <c r="N946" i="2" s="1"/>
  <c r="M946" i="2"/>
  <c r="J947" i="2"/>
  <c r="K947" i="2" s="1"/>
  <c r="L947" i="2" l="1"/>
  <c r="N947" i="2" s="1"/>
  <c r="J948" i="2" s="1"/>
  <c r="K948" i="2" s="1"/>
  <c r="M947" i="2"/>
  <c r="M948" i="2" l="1"/>
  <c r="L948" i="2"/>
  <c r="N948" i="2" s="1"/>
  <c r="J949" i="2" s="1"/>
  <c r="K949" i="2" s="1"/>
  <c r="M949" i="2" l="1"/>
  <c r="L949" i="2"/>
  <c r="N949" i="2" s="1"/>
  <c r="J950" i="2" s="1"/>
  <c r="K950" i="2" s="1"/>
  <c r="L950" i="2" l="1"/>
  <c r="N950" i="2" s="1"/>
  <c r="J951" i="2" s="1"/>
  <c r="K951" i="2" s="1"/>
  <c r="M950" i="2"/>
  <c r="L951" i="2" l="1"/>
  <c r="N951" i="2" s="1"/>
  <c r="M951" i="2"/>
  <c r="J952" i="2"/>
  <c r="K952" i="2" s="1"/>
  <c r="L952" i="2" l="1"/>
  <c r="N952" i="2" s="1"/>
  <c r="J953" i="2" s="1"/>
  <c r="K953" i="2" s="1"/>
  <c r="M952" i="2"/>
  <c r="M953" i="2" l="1"/>
  <c r="L953" i="2"/>
  <c r="N953" i="2" s="1"/>
  <c r="J954" i="2" s="1"/>
  <c r="K954" i="2" s="1"/>
  <c r="L954" i="2" l="1"/>
  <c r="N954" i="2" s="1"/>
  <c r="M954" i="2"/>
  <c r="J955" i="2"/>
  <c r="K955" i="2" s="1"/>
  <c r="M955" i="2" l="1"/>
  <c r="L955" i="2"/>
  <c r="N955" i="2" s="1"/>
  <c r="J956" i="2" s="1"/>
  <c r="K956" i="2" s="1"/>
  <c r="L956" i="2" l="1"/>
  <c r="N956" i="2" s="1"/>
  <c r="J957" i="2" s="1"/>
  <c r="K957" i="2" s="1"/>
  <c r="M956" i="2"/>
  <c r="L957" i="2" l="1"/>
  <c r="N957" i="2" s="1"/>
  <c r="M957" i="2"/>
  <c r="J958" i="2"/>
  <c r="K958" i="2" s="1"/>
  <c r="L958" i="2" l="1"/>
  <c r="N958" i="2" s="1"/>
  <c r="J959" i="2" s="1"/>
  <c r="K959" i="2" s="1"/>
  <c r="M958" i="2"/>
  <c r="M959" i="2" l="1"/>
  <c r="L959" i="2"/>
  <c r="N959" i="2" s="1"/>
  <c r="J960" i="2" s="1"/>
  <c r="K960" i="2" s="1"/>
  <c r="L960" i="2" l="1"/>
  <c r="N960" i="2" s="1"/>
  <c r="M960" i="2"/>
  <c r="J961" i="2"/>
  <c r="K961" i="2" s="1"/>
  <c r="L961" i="2" l="1"/>
  <c r="M961" i="2"/>
  <c r="N961" i="2" l="1"/>
  <c r="J962" i="2" s="1"/>
  <c r="K962" i="2" s="1"/>
  <c r="M962" i="2" l="1"/>
  <c r="L962" i="2"/>
  <c r="N962" i="2" s="1"/>
  <c r="J963" i="2" s="1"/>
  <c r="K963" i="2" s="1"/>
  <c r="L963" i="2" l="1"/>
  <c r="N963" i="2" s="1"/>
  <c r="J964" i="2" s="1"/>
  <c r="K964" i="2" s="1"/>
  <c r="M963" i="2"/>
  <c r="L964" i="2" l="1"/>
  <c r="N964" i="2" s="1"/>
  <c r="M964" i="2"/>
  <c r="J965" i="2"/>
  <c r="K965" i="2" s="1"/>
  <c r="M965" i="2" l="1"/>
  <c r="L965" i="2"/>
  <c r="N965" i="2" s="1"/>
  <c r="J966" i="2" s="1"/>
  <c r="K966" i="2" s="1"/>
  <c r="L966" i="2" l="1"/>
  <c r="N966" i="2" s="1"/>
  <c r="J967" i="2" s="1"/>
  <c r="K967" i="2" s="1"/>
  <c r="M966" i="2"/>
  <c r="L967" i="2" l="1"/>
  <c r="N967" i="2" s="1"/>
  <c r="J968" i="2" s="1"/>
  <c r="K968" i="2" s="1"/>
  <c r="M967" i="2"/>
  <c r="M968" i="2" l="1"/>
  <c r="L968" i="2"/>
  <c r="N968" i="2" s="1"/>
  <c r="J969" i="2" s="1"/>
  <c r="K969" i="2" s="1"/>
  <c r="L969" i="2" l="1"/>
  <c r="N969" i="2" s="1"/>
  <c r="J970" i="2" s="1"/>
  <c r="K970" i="2" s="1"/>
  <c r="M969" i="2"/>
  <c r="L970" i="2" l="1"/>
  <c r="N970" i="2" s="1"/>
  <c r="M970" i="2"/>
  <c r="J971" i="2"/>
  <c r="K971" i="2" s="1"/>
  <c r="M971" i="2" l="1"/>
  <c r="L971" i="2"/>
  <c r="N971" i="2" s="1"/>
  <c r="J972" i="2" s="1"/>
  <c r="K972" i="2" s="1"/>
  <c r="M972" i="2" l="1"/>
  <c r="L972" i="2"/>
  <c r="N972" i="2" s="1"/>
  <c r="J973" i="2" s="1"/>
  <c r="K973" i="2" s="1"/>
  <c r="L973" i="2" l="1"/>
  <c r="N973" i="2" s="1"/>
  <c r="J974" i="2" s="1"/>
  <c r="K974" i="2" s="1"/>
  <c r="M973" i="2"/>
  <c r="L974" i="2" l="1"/>
  <c r="N974" i="2" s="1"/>
  <c r="J975" i="2" s="1"/>
  <c r="K975" i="2" s="1"/>
  <c r="M974" i="2"/>
  <c r="M975" i="2" l="1"/>
  <c r="L975" i="2"/>
  <c r="N975" i="2" s="1"/>
  <c r="J976" i="2" s="1"/>
  <c r="K976" i="2" s="1"/>
  <c r="M976" i="2" l="1"/>
  <c r="L976" i="2"/>
  <c r="N976" i="2" s="1"/>
  <c r="J977" i="2" s="1"/>
  <c r="K977" i="2" s="1"/>
  <c r="L977" i="2" l="1"/>
  <c r="N977" i="2" s="1"/>
  <c r="J978" i="2" s="1"/>
  <c r="K978" i="2" s="1"/>
  <c r="M977" i="2"/>
  <c r="L978" i="2" l="1"/>
  <c r="N978" i="2" s="1"/>
  <c r="J979" i="2" s="1"/>
  <c r="K979" i="2" s="1"/>
  <c r="M978" i="2"/>
  <c r="L979" i="2" l="1"/>
  <c r="N979" i="2" s="1"/>
  <c r="M979" i="2"/>
  <c r="J980" i="2"/>
  <c r="K980" i="2" s="1"/>
  <c r="L980" i="2" l="1"/>
  <c r="N980" i="2" s="1"/>
  <c r="M980" i="2"/>
  <c r="J981" i="2"/>
  <c r="K981" i="2" s="1"/>
  <c r="M981" i="2" l="1"/>
  <c r="L981" i="2"/>
  <c r="N981" i="2" s="1"/>
  <c r="J982" i="2" s="1"/>
  <c r="K982" i="2" s="1"/>
  <c r="M982" i="2" l="1"/>
  <c r="L982" i="2"/>
  <c r="N982" i="2" s="1"/>
  <c r="J983" i="2" s="1"/>
  <c r="K983" i="2" s="1"/>
  <c r="L983" i="2" l="1"/>
  <c r="N983" i="2" s="1"/>
  <c r="J984" i="2" s="1"/>
  <c r="K984" i="2" s="1"/>
  <c r="M983" i="2"/>
  <c r="L984" i="2" l="1"/>
  <c r="N984" i="2" s="1"/>
  <c r="J985" i="2" s="1"/>
  <c r="K985" i="2" s="1"/>
  <c r="M984" i="2"/>
  <c r="L985" i="2" l="1"/>
  <c r="N985" i="2" s="1"/>
  <c r="M985" i="2"/>
  <c r="J986" i="2"/>
  <c r="K986" i="2" s="1"/>
  <c r="L986" i="2" l="1"/>
  <c r="N986" i="2" s="1"/>
  <c r="M986" i="2"/>
  <c r="J987" i="2"/>
  <c r="K987" i="2" s="1"/>
  <c r="M987" i="2" l="1"/>
  <c r="L987" i="2"/>
  <c r="N987" i="2" s="1"/>
  <c r="J988" i="2" s="1"/>
  <c r="K988" i="2" s="1"/>
  <c r="M988" i="2" l="1"/>
  <c r="L988" i="2"/>
  <c r="N988" i="2" s="1"/>
  <c r="J989" i="2" s="1"/>
  <c r="K989" i="2" s="1"/>
  <c r="L989" i="2" l="1"/>
  <c r="N989" i="2" s="1"/>
  <c r="J990" i="2" s="1"/>
  <c r="K990" i="2" s="1"/>
  <c r="M989" i="2"/>
  <c r="L990" i="2" l="1"/>
  <c r="N990" i="2" s="1"/>
  <c r="J991" i="2" s="1"/>
  <c r="K991" i="2" s="1"/>
  <c r="M990" i="2"/>
  <c r="L991" i="2" l="1"/>
  <c r="N991" i="2" s="1"/>
  <c r="M991" i="2"/>
  <c r="J992" i="2"/>
  <c r="K992" i="2" s="1"/>
  <c r="L992" i="2" l="1"/>
  <c r="N992" i="2" s="1"/>
  <c r="M992" i="2"/>
  <c r="J993" i="2"/>
  <c r="K993" i="2" s="1"/>
  <c r="M993" i="2" l="1"/>
  <c r="L993" i="2"/>
  <c r="N993" i="2" s="1"/>
  <c r="J994" i="2" s="1"/>
  <c r="K994" i="2" s="1"/>
  <c r="M994" i="2" l="1"/>
  <c r="L994" i="2"/>
  <c r="N994" i="2" s="1"/>
  <c r="J995" i="2" s="1"/>
  <c r="K995" i="2" s="1"/>
  <c r="L995" i="2" l="1"/>
  <c r="N995" i="2" s="1"/>
  <c r="J996" i="2" s="1"/>
  <c r="K996" i="2" s="1"/>
  <c r="M995" i="2"/>
  <c r="L996" i="2" l="1"/>
  <c r="N996" i="2" s="1"/>
  <c r="J997" i="2" s="1"/>
  <c r="K997" i="2" s="1"/>
  <c r="M996" i="2"/>
  <c r="L997" i="2" l="1"/>
  <c r="N997" i="2" s="1"/>
  <c r="J998" i="2" s="1"/>
  <c r="K998" i="2" s="1"/>
  <c r="M997" i="2"/>
  <c r="L998" i="2" l="1"/>
  <c r="N998" i="2" s="1"/>
  <c r="J999" i="2" s="1"/>
  <c r="K999" i="2" s="1"/>
  <c r="M998" i="2"/>
  <c r="M999" i="2" l="1"/>
  <c r="L999" i="2"/>
  <c r="N999" i="2" s="1"/>
  <c r="J1000" i="2" s="1"/>
  <c r="K1000" i="2" s="1"/>
  <c r="M1000" i="2" l="1"/>
  <c r="L1000" i="2"/>
  <c r="N1000" i="2" s="1"/>
  <c r="J1001" i="2" s="1"/>
  <c r="K1001" i="2" s="1"/>
  <c r="L1001" i="2" l="1"/>
  <c r="M1001" i="2"/>
  <c r="N1001" i="2" l="1"/>
  <c r="J1002" i="2" s="1"/>
  <c r="K1002" i="2" s="1"/>
  <c r="L1002" i="2" l="1"/>
  <c r="N1002" i="2" s="1"/>
  <c r="J1003" i="2" s="1"/>
  <c r="K1003" i="2" s="1"/>
  <c r="M1002" i="2"/>
  <c r="L1003" i="2" l="1"/>
  <c r="N1003" i="2" s="1"/>
  <c r="M1003" i="2"/>
  <c r="J1004" i="2"/>
  <c r="K1004" i="2" s="1"/>
  <c r="L1004" i="2" l="1"/>
  <c r="N1004" i="2" s="1"/>
  <c r="M1004" i="2"/>
  <c r="J1005" i="2"/>
  <c r="K1005" i="2" s="1"/>
  <c r="M1005" i="2" l="1"/>
  <c r="L1005" i="2"/>
  <c r="N1005" i="2" s="1"/>
  <c r="J1006" i="2" s="1"/>
  <c r="K1006" i="2" s="1"/>
  <c r="M1006" i="2" l="1"/>
  <c r="L1006" i="2"/>
  <c r="N1006" i="2" s="1"/>
  <c r="J1007" i="2" s="1"/>
  <c r="K1007" i="2" s="1"/>
  <c r="L1007" i="2" l="1"/>
  <c r="N1007" i="2" s="1"/>
  <c r="J1008" i="2" s="1"/>
  <c r="K1008" i="2" s="1"/>
  <c r="M1007" i="2"/>
  <c r="L1008" i="2" l="1"/>
  <c r="N1008" i="2" s="1"/>
  <c r="J1009" i="2" s="1"/>
  <c r="K1009" i="2" s="1"/>
  <c r="M1008" i="2"/>
  <c r="L1009" i="2" l="1"/>
  <c r="N1009" i="2" s="1"/>
  <c r="M1009" i="2"/>
  <c r="J1010" i="2"/>
  <c r="K1010" i="2" s="1"/>
  <c r="L1010" i="2" l="1"/>
  <c r="N1010" i="2" s="1"/>
  <c r="M1010" i="2"/>
  <c r="J1011" i="2"/>
  <c r="K1011" i="2" s="1"/>
  <c r="M1011" i="2" l="1"/>
  <c r="L1011" i="2"/>
  <c r="N1011" i="2" s="1"/>
  <c r="J1012" i="2" s="1"/>
  <c r="K1012" i="2" s="1"/>
  <c r="M1012" i="2" l="1"/>
  <c r="L1012" i="2"/>
  <c r="N1012" i="2" s="1"/>
  <c r="J1013" i="2" s="1"/>
  <c r="K1013" i="2" s="1"/>
  <c r="L1013" i="2" l="1"/>
  <c r="N1013" i="2" s="1"/>
  <c r="J1014" i="2" s="1"/>
  <c r="K1014" i="2" s="1"/>
  <c r="M1013" i="2"/>
  <c r="L1014" i="2" l="1"/>
  <c r="N1014" i="2" s="1"/>
  <c r="J1015" i="2" s="1"/>
  <c r="K1015" i="2" s="1"/>
  <c r="M1014" i="2"/>
  <c r="L1015" i="2" l="1"/>
  <c r="N1015" i="2" s="1"/>
  <c r="J1016" i="2" s="1"/>
  <c r="K1016" i="2" s="1"/>
  <c r="M1015" i="2"/>
  <c r="L1016" i="2" l="1"/>
  <c r="N1016" i="2" s="1"/>
  <c r="M1016" i="2"/>
  <c r="J1017" i="2"/>
  <c r="K1017" i="2" s="1"/>
  <c r="M1017" i="2" l="1"/>
  <c r="L1017" i="2"/>
  <c r="N1017" i="2" s="1"/>
  <c r="J1018" i="2" s="1"/>
  <c r="K1018" i="2" s="1"/>
  <c r="M1018" i="2" l="1"/>
  <c r="L1018" i="2"/>
  <c r="N1018" i="2" s="1"/>
  <c r="J1019" i="2" s="1"/>
  <c r="K1019" i="2" s="1"/>
  <c r="L1019" i="2" l="1"/>
  <c r="N1019" i="2" s="1"/>
  <c r="J1020" i="2" s="1"/>
  <c r="K1020" i="2" s="1"/>
  <c r="M1019" i="2"/>
  <c r="L1020" i="2" l="1"/>
  <c r="N1020" i="2" s="1"/>
  <c r="J1021" i="2" s="1"/>
  <c r="K1021" i="2" s="1"/>
  <c r="M1020" i="2"/>
  <c r="L1021" i="2" l="1"/>
  <c r="M1021" i="2"/>
  <c r="N1021" i="2" l="1"/>
  <c r="J1022" i="2" s="1"/>
  <c r="K1022" i="2" s="1"/>
  <c r="L1022" i="2" l="1"/>
  <c r="N1022" i="2" s="1"/>
  <c r="M1022" i="2"/>
  <c r="J1023" i="2"/>
  <c r="K1023" i="2" s="1"/>
  <c r="M1023" i="2" l="1"/>
  <c r="L1023" i="2"/>
  <c r="N1023" i="2" s="1"/>
  <c r="J1024" i="2" s="1"/>
  <c r="K1024" i="2" s="1"/>
  <c r="M1024" i="2" l="1"/>
  <c r="L1024" i="2"/>
  <c r="N1024" i="2" s="1"/>
  <c r="J1025" i="2" s="1"/>
  <c r="K1025" i="2" s="1"/>
  <c r="L1025" i="2" l="1"/>
  <c r="N1025" i="2" s="1"/>
  <c r="J1026" i="2" s="1"/>
  <c r="K1026" i="2" s="1"/>
  <c r="M1025" i="2"/>
  <c r="L1026" i="2" l="1"/>
  <c r="N1026" i="2" s="1"/>
  <c r="J1027" i="2" s="1"/>
  <c r="K1027" i="2" s="1"/>
  <c r="M1026" i="2"/>
  <c r="L1027" i="2" l="1"/>
  <c r="N1027" i="2" s="1"/>
  <c r="M1027" i="2"/>
  <c r="J1028" i="2"/>
  <c r="K1028" i="2" s="1"/>
  <c r="L1028" i="2" l="1"/>
  <c r="N1028" i="2" s="1"/>
  <c r="M1028" i="2"/>
  <c r="J1029" i="2"/>
  <c r="K1029" i="2" s="1"/>
  <c r="M1029" i="2" l="1"/>
  <c r="L1029" i="2"/>
  <c r="N1029" i="2" s="1"/>
  <c r="J1030" i="2" s="1"/>
  <c r="K1030" i="2" s="1"/>
  <c r="M1030" i="2" l="1"/>
  <c r="L1030" i="2"/>
  <c r="N1030" i="2" s="1"/>
  <c r="J1031" i="2" s="1"/>
  <c r="K1031" i="2" s="1"/>
  <c r="L1031" i="2" l="1"/>
  <c r="N1031" i="2" s="1"/>
  <c r="J1032" i="2" s="1"/>
  <c r="K1032" i="2" s="1"/>
  <c r="M1031" i="2"/>
  <c r="L1032" i="2" l="1"/>
  <c r="N1032" i="2" s="1"/>
  <c r="J1033" i="2" s="1"/>
  <c r="K1033" i="2" s="1"/>
  <c r="M1032" i="2"/>
  <c r="L1033" i="2" l="1"/>
  <c r="N1033" i="2" s="1"/>
  <c r="M1033" i="2"/>
  <c r="J1034" i="2"/>
  <c r="K1034" i="2" s="1"/>
  <c r="L1034" i="2" l="1"/>
  <c r="N1034" i="2" s="1"/>
  <c r="M1034" i="2"/>
  <c r="J1035" i="2"/>
  <c r="K1035" i="2" s="1"/>
  <c r="M1035" i="2" l="1"/>
  <c r="L1035" i="2"/>
  <c r="N1035" i="2" s="1"/>
  <c r="J1036" i="2" s="1"/>
  <c r="K1036" i="2" s="1"/>
  <c r="M1036" i="2" l="1"/>
  <c r="L1036" i="2"/>
  <c r="N1036" i="2" s="1"/>
  <c r="J1037" i="2" s="1"/>
  <c r="K1037" i="2" s="1"/>
  <c r="L1037" i="2" l="1"/>
  <c r="N1037" i="2" s="1"/>
  <c r="J1038" i="2" s="1"/>
  <c r="K1038" i="2" s="1"/>
  <c r="M1037" i="2"/>
  <c r="L1038" i="2" l="1"/>
  <c r="N1038" i="2" s="1"/>
  <c r="J1039" i="2" s="1"/>
  <c r="K1039" i="2" s="1"/>
  <c r="M1038" i="2"/>
  <c r="M1039" i="2" l="1"/>
  <c r="L1039" i="2"/>
  <c r="N1039" i="2" s="1"/>
  <c r="J1040" i="2" s="1"/>
  <c r="K1040" i="2" s="1"/>
  <c r="L1040" i="2" l="1"/>
  <c r="N1040" i="2" s="1"/>
  <c r="M1040" i="2"/>
  <c r="J1041" i="2"/>
  <c r="K1041" i="2" s="1"/>
  <c r="M1041" i="2" l="1"/>
  <c r="L1041" i="2"/>
  <c r="N1041" i="2" s="1"/>
  <c r="J1042" i="2" s="1"/>
  <c r="K1042" i="2" s="1"/>
  <c r="M1042" i="2" l="1"/>
  <c r="L1042" i="2"/>
  <c r="N1042" i="2" s="1"/>
  <c r="J1043" i="2" s="1"/>
  <c r="K1043" i="2" s="1"/>
  <c r="M1043" i="2" l="1"/>
  <c r="L1043" i="2"/>
  <c r="N1043" i="2" s="1"/>
  <c r="J1044" i="2" s="1"/>
  <c r="K1044" i="2" s="1"/>
  <c r="L1044" i="2" l="1"/>
  <c r="N1044" i="2" s="1"/>
  <c r="J1045" i="2" s="1"/>
  <c r="K1045" i="2" s="1"/>
  <c r="M1044" i="2"/>
  <c r="M1045" i="2" l="1"/>
  <c r="L1045" i="2"/>
  <c r="N1045" i="2" s="1"/>
  <c r="J1046" i="2" s="1"/>
  <c r="K1046" i="2" s="1"/>
  <c r="L1046" i="2" l="1"/>
  <c r="N1046" i="2" s="1"/>
  <c r="M1046" i="2"/>
  <c r="J1047" i="2"/>
  <c r="K1047" i="2" s="1"/>
  <c r="M1047" i="2" l="1"/>
  <c r="L1047" i="2"/>
  <c r="N1047" i="2" s="1"/>
  <c r="J1048" i="2" s="1"/>
  <c r="K1048" i="2" s="1"/>
  <c r="M1048" i="2" l="1"/>
  <c r="L1048" i="2"/>
  <c r="N1048" i="2" s="1"/>
  <c r="J1049" i="2" s="1"/>
  <c r="K1049" i="2" s="1"/>
  <c r="L1049" i="2" l="1"/>
  <c r="N1049" i="2" s="1"/>
  <c r="J1050" i="2" s="1"/>
  <c r="K1050" i="2" s="1"/>
  <c r="M1049" i="2"/>
  <c r="L1050" i="2" l="1"/>
  <c r="N1050" i="2" s="1"/>
  <c r="J1051" i="2" s="1"/>
  <c r="K1051" i="2" s="1"/>
  <c r="M1050" i="2"/>
  <c r="M1051" i="2" l="1"/>
  <c r="L1051" i="2"/>
  <c r="N1051" i="2" s="1"/>
  <c r="J1052" i="2" s="1"/>
  <c r="K1052" i="2" s="1"/>
  <c r="L1052" i="2" l="1"/>
  <c r="N1052" i="2" s="1"/>
  <c r="M1052" i="2"/>
  <c r="J1053" i="2"/>
  <c r="K1053" i="2" s="1"/>
  <c r="M1053" i="2" l="1"/>
  <c r="L1053" i="2"/>
  <c r="N1053" i="2" s="1"/>
  <c r="J1054" i="2" s="1"/>
  <c r="K1054" i="2" s="1"/>
  <c r="M1054" i="2" l="1"/>
  <c r="L1054" i="2"/>
  <c r="N1054" i="2" s="1"/>
  <c r="J1055" i="2" s="1"/>
  <c r="K1055" i="2" s="1"/>
  <c r="M1055" i="2" l="1"/>
  <c r="L1055" i="2"/>
  <c r="N1055" i="2" s="1"/>
  <c r="J1056" i="2" s="1"/>
  <c r="K1056" i="2" s="1"/>
  <c r="L1056" i="2" l="1"/>
  <c r="N1056" i="2" s="1"/>
  <c r="J1057" i="2" s="1"/>
  <c r="K1057" i="2" s="1"/>
  <c r="M1056" i="2"/>
  <c r="M1057" i="2" l="1"/>
  <c r="L1057" i="2"/>
  <c r="N1057" i="2" s="1"/>
  <c r="J1058" i="2" s="1"/>
  <c r="K1058" i="2" s="1"/>
  <c r="L1058" i="2" l="1"/>
  <c r="N1058" i="2" s="1"/>
  <c r="M1058" i="2"/>
  <c r="J1059" i="2"/>
  <c r="K1059" i="2" s="1"/>
  <c r="M1059" i="2" l="1"/>
  <c r="L1059" i="2"/>
  <c r="N1059" i="2" s="1"/>
  <c r="J1060" i="2" s="1"/>
  <c r="K1060" i="2" s="1"/>
  <c r="M1060" i="2" l="1"/>
  <c r="L1060" i="2"/>
  <c r="N1060" i="2" s="1"/>
  <c r="J1061" i="2" s="1"/>
  <c r="K1061" i="2" s="1"/>
  <c r="L1061" i="2" l="1"/>
  <c r="N1061" i="2" s="1"/>
  <c r="J1062" i="2" s="1"/>
  <c r="K1062" i="2" s="1"/>
  <c r="M1061" i="2"/>
  <c r="L1062" i="2" l="1"/>
  <c r="N1062" i="2" s="1"/>
  <c r="J1063" i="2" s="1"/>
  <c r="K1063" i="2" s="1"/>
  <c r="M1062" i="2"/>
  <c r="M1063" i="2" l="1"/>
  <c r="L1063" i="2"/>
  <c r="N1063" i="2" s="1"/>
  <c r="J1064" i="2" s="1"/>
  <c r="K1064" i="2" s="1"/>
  <c r="L1064" i="2" l="1"/>
  <c r="N1064" i="2" s="1"/>
  <c r="M1064" i="2"/>
  <c r="J1065" i="2"/>
  <c r="K1065" i="2" s="1"/>
  <c r="M1065" i="2" l="1"/>
  <c r="L1065" i="2"/>
  <c r="N1065" i="2" s="1"/>
  <c r="J1066" i="2" s="1"/>
  <c r="K1066" i="2" s="1"/>
  <c r="M1066" i="2" l="1"/>
  <c r="L1066" i="2"/>
  <c r="N1066" i="2" s="1"/>
  <c r="J1067" i="2" s="1"/>
  <c r="K1067" i="2" s="1"/>
  <c r="M1067" i="2" l="1"/>
  <c r="L1067" i="2"/>
  <c r="N1067" i="2" s="1"/>
  <c r="J1068" i="2" s="1"/>
  <c r="K1068" i="2" s="1"/>
  <c r="L1068" i="2" l="1"/>
  <c r="N1068" i="2" s="1"/>
  <c r="J1069" i="2" s="1"/>
  <c r="K1069" i="2" s="1"/>
  <c r="M1068" i="2"/>
  <c r="M1069" i="2" l="1"/>
  <c r="L1069" i="2"/>
  <c r="N1069" i="2" s="1"/>
  <c r="J1070" i="2" s="1"/>
  <c r="K1070" i="2" s="1"/>
  <c r="L1070" i="2" l="1"/>
  <c r="N1070" i="2" s="1"/>
  <c r="M1070" i="2"/>
  <c r="J1071" i="2"/>
  <c r="K1071" i="2" s="1"/>
  <c r="M1071" i="2" l="1"/>
  <c r="L1071" i="2"/>
  <c r="N1071" i="2" s="1"/>
  <c r="J1072" i="2" s="1"/>
  <c r="K1072" i="2" s="1"/>
  <c r="M1072" i="2" l="1"/>
  <c r="L1072" i="2"/>
  <c r="N1072" i="2" s="1"/>
  <c r="J1073" i="2" s="1"/>
  <c r="K1073" i="2" s="1"/>
  <c r="L1073" i="2" l="1"/>
  <c r="N1073" i="2" s="1"/>
  <c r="J1074" i="2" s="1"/>
  <c r="K1074" i="2" s="1"/>
  <c r="M1073" i="2"/>
  <c r="L1074" i="2" l="1"/>
  <c r="N1074" i="2" s="1"/>
  <c r="J1075" i="2" s="1"/>
  <c r="K1075" i="2" s="1"/>
  <c r="M1074" i="2"/>
  <c r="M1075" i="2" l="1"/>
  <c r="L1075" i="2"/>
  <c r="N1075" i="2" s="1"/>
  <c r="J1076" i="2" s="1"/>
  <c r="K1076" i="2" s="1"/>
  <c r="L1076" i="2" l="1"/>
  <c r="N1076" i="2" s="1"/>
  <c r="J1077" i="2" s="1"/>
  <c r="K1077" i="2" s="1"/>
  <c r="M1076" i="2"/>
  <c r="M1077" i="2" l="1"/>
  <c r="L1077" i="2"/>
  <c r="N1077" i="2" s="1"/>
  <c r="J1078" i="2" s="1"/>
  <c r="K1078" i="2" s="1"/>
  <c r="M1078" i="2" l="1"/>
  <c r="L1078" i="2"/>
  <c r="N1078" i="2" s="1"/>
  <c r="J1079" i="2" s="1"/>
  <c r="K1079" i="2" s="1"/>
  <c r="M1079" i="2" l="1"/>
  <c r="L1079" i="2"/>
  <c r="N1079" i="2" s="1"/>
  <c r="J1080" i="2" s="1"/>
  <c r="K1080" i="2" s="1"/>
  <c r="L1080" i="2" l="1"/>
  <c r="N1080" i="2" s="1"/>
  <c r="J1081" i="2" s="1"/>
  <c r="K1081" i="2" s="1"/>
  <c r="M1080" i="2"/>
  <c r="M1081" i="2" l="1"/>
  <c r="L1081" i="2"/>
  <c r="N1081" i="2" s="1"/>
  <c r="J1082" i="2" s="1"/>
  <c r="K1082" i="2" s="1"/>
  <c r="L1082" i="2" l="1"/>
  <c r="N1082" i="2" s="1"/>
  <c r="M1082" i="2"/>
  <c r="J1083" i="2"/>
  <c r="K1083" i="2" s="1"/>
  <c r="M1083" i="2" l="1"/>
  <c r="L1083" i="2"/>
  <c r="N1083" i="2" s="1"/>
  <c r="J1084" i="2" s="1"/>
  <c r="K1084" i="2" s="1"/>
  <c r="M1084" i="2" l="1"/>
  <c r="L1084" i="2"/>
  <c r="N1084" i="2" s="1"/>
  <c r="J1085" i="2" s="1"/>
  <c r="K1085" i="2" s="1"/>
  <c r="L1085" i="2" l="1"/>
  <c r="N1085" i="2" s="1"/>
  <c r="J1086" i="2" s="1"/>
  <c r="K1086" i="2" s="1"/>
  <c r="M1085" i="2"/>
  <c r="L1086" i="2" l="1"/>
  <c r="N1086" i="2" s="1"/>
  <c r="J1087" i="2" s="1"/>
  <c r="K1087" i="2" s="1"/>
  <c r="M1086" i="2"/>
  <c r="M1087" i="2" l="1"/>
  <c r="L1087" i="2"/>
  <c r="N1087" i="2" s="1"/>
  <c r="J1088" i="2" s="1"/>
  <c r="K1088" i="2" s="1"/>
  <c r="L1088" i="2" l="1"/>
  <c r="N1088" i="2" s="1"/>
  <c r="J1089" i="2" s="1"/>
  <c r="K1089" i="2" s="1"/>
  <c r="M1088" i="2"/>
  <c r="M1089" i="2" l="1"/>
  <c r="L1089" i="2"/>
  <c r="N1089" i="2" s="1"/>
  <c r="J1090" i="2" s="1"/>
  <c r="K1090" i="2" s="1"/>
  <c r="M1090" i="2" l="1"/>
  <c r="L1090" i="2"/>
  <c r="N1090" i="2" l="1"/>
  <c r="J1091" i="2" s="1"/>
  <c r="K1091" i="2" s="1"/>
  <c r="M1091" i="2" s="1"/>
  <c r="L1091" i="2"/>
  <c r="N1091" i="2" s="1"/>
  <c r="J1092" i="2" s="1"/>
  <c r="K1092" i="2" s="1"/>
  <c r="L1092" i="2" l="1"/>
  <c r="N1092" i="2" s="1"/>
  <c r="J1093" i="2" s="1"/>
  <c r="K1093" i="2" s="1"/>
  <c r="M1092" i="2"/>
  <c r="M1093" i="2" l="1"/>
  <c r="L1093" i="2"/>
  <c r="N1093" i="2" s="1"/>
  <c r="J1094" i="2" s="1"/>
  <c r="K1094" i="2" s="1"/>
  <c r="L1094" i="2" l="1"/>
  <c r="N1094" i="2" s="1"/>
  <c r="M1094" i="2"/>
  <c r="J1095" i="2"/>
  <c r="K1095" i="2" s="1"/>
  <c r="M1095" i="2" l="1"/>
  <c r="L1095" i="2"/>
  <c r="N1095" i="2" s="1"/>
  <c r="J1096" i="2" s="1"/>
  <c r="K1096" i="2" s="1"/>
  <c r="M1096" i="2" l="1"/>
  <c r="L1096" i="2"/>
  <c r="N1096" i="2" s="1"/>
  <c r="J1097" i="2" s="1"/>
  <c r="K1097" i="2" s="1"/>
  <c r="L1097" i="2" l="1"/>
  <c r="N1097" i="2" s="1"/>
  <c r="J1098" i="2" s="1"/>
  <c r="K1098" i="2" s="1"/>
  <c r="M1097" i="2"/>
  <c r="L1098" i="2" l="1"/>
  <c r="N1098" i="2" s="1"/>
  <c r="J1099" i="2" s="1"/>
  <c r="K1099" i="2" s="1"/>
  <c r="M1098" i="2"/>
  <c r="M1099" i="2" l="1"/>
  <c r="L1099" i="2"/>
  <c r="N1099" i="2" s="1"/>
  <c r="J1100" i="2" s="1"/>
  <c r="K1100" i="2" s="1"/>
  <c r="L1100" i="2" l="1"/>
  <c r="N1100" i="2" s="1"/>
  <c r="J1101" i="2" s="1"/>
  <c r="K1101" i="2" s="1"/>
  <c r="M1100" i="2"/>
  <c r="M1101" i="2" l="1"/>
  <c r="L1101" i="2"/>
  <c r="N1101" i="2" s="1"/>
  <c r="J1102" i="2" s="1"/>
  <c r="K1102" i="2" s="1"/>
  <c r="M1102" i="2" l="1"/>
  <c r="L1102" i="2"/>
  <c r="N1102" i="2" s="1"/>
  <c r="J1103" i="2" s="1"/>
  <c r="K1103" i="2" s="1"/>
  <c r="M1103" i="2" l="1"/>
  <c r="L1103" i="2"/>
  <c r="N1103" i="2" s="1"/>
  <c r="J1104" i="2" s="1"/>
  <c r="K1104" i="2" s="1"/>
  <c r="L1104" i="2" l="1"/>
  <c r="N1104" i="2" s="1"/>
  <c r="J1105" i="2" s="1"/>
  <c r="K1105" i="2" s="1"/>
  <c r="M1104" i="2"/>
  <c r="M1105" i="2" l="1"/>
  <c r="L1105" i="2"/>
  <c r="N1105" i="2" s="1"/>
  <c r="J1106" i="2" s="1"/>
  <c r="K1106" i="2" s="1"/>
  <c r="L1106" i="2" l="1"/>
  <c r="N1106" i="2" s="1"/>
  <c r="M1106" i="2"/>
  <c r="J1107" i="2"/>
  <c r="K1107" i="2" s="1"/>
  <c r="M1107" i="2" l="1"/>
  <c r="L1107" i="2"/>
  <c r="N1107" i="2" s="1"/>
  <c r="J1108" i="2" s="1"/>
  <c r="K1108" i="2" s="1"/>
  <c r="M1108" i="2" l="1"/>
  <c r="L1108" i="2"/>
  <c r="N1108" i="2" s="1"/>
  <c r="J1109" i="2" s="1"/>
  <c r="K1109" i="2" s="1"/>
  <c r="L1109" i="2" l="1"/>
  <c r="N1109" i="2" s="1"/>
  <c r="J1110" i="2" s="1"/>
  <c r="K1110" i="2" s="1"/>
  <c r="M1109" i="2"/>
  <c r="L1110" i="2" l="1"/>
  <c r="N1110" i="2" s="1"/>
  <c r="J1111" i="2" s="1"/>
  <c r="K1111" i="2" s="1"/>
  <c r="M1110" i="2"/>
  <c r="M1111" i="2" l="1"/>
  <c r="L1111" i="2"/>
  <c r="N1111" i="2" s="1"/>
  <c r="J1112" i="2" s="1"/>
  <c r="K1112" i="2" s="1"/>
  <c r="L1112" i="2" l="1"/>
  <c r="M1112" i="2"/>
  <c r="N1112" i="2" l="1"/>
  <c r="J1113" i="2" s="1"/>
  <c r="K1113" i="2" s="1"/>
  <c r="M1113" i="2" l="1"/>
  <c r="L1113" i="2"/>
  <c r="N1113" i="2" s="1"/>
  <c r="J1114" i="2" s="1"/>
  <c r="K1114" i="2" s="1"/>
  <c r="M1114" i="2" l="1"/>
  <c r="L1114" i="2"/>
  <c r="N1114" i="2" s="1"/>
  <c r="J1115" i="2" s="1"/>
  <c r="K1115" i="2" s="1"/>
  <c r="M1115" i="2" l="1"/>
  <c r="L1115" i="2"/>
  <c r="N1115" i="2" s="1"/>
  <c r="J1116" i="2" s="1"/>
  <c r="K1116" i="2" s="1"/>
  <c r="L1116" i="2" l="1"/>
  <c r="N1116" i="2" s="1"/>
  <c r="J1117" i="2" s="1"/>
  <c r="K1117" i="2" s="1"/>
  <c r="M1116" i="2"/>
  <c r="M1117" i="2" l="1"/>
  <c r="L1117" i="2"/>
  <c r="N1117" i="2" s="1"/>
  <c r="J1118" i="2" s="1"/>
  <c r="K1118" i="2" s="1"/>
  <c r="L1118" i="2" l="1"/>
  <c r="N1118" i="2" s="1"/>
  <c r="M1118" i="2"/>
  <c r="J1119" i="2"/>
  <c r="K1119" i="2" s="1"/>
  <c r="M1119" i="2" l="1"/>
  <c r="L1119" i="2"/>
  <c r="N1119" i="2" s="1"/>
  <c r="J1120" i="2" s="1"/>
  <c r="K1120" i="2" s="1"/>
  <c r="M1120" i="2" l="1"/>
  <c r="L1120" i="2"/>
  <c r="N1120" i="2" s="1"/>
  <c r="J1121" i="2" s="1"/>
  <c r="K1121" i="2" s="1"/>
  <c r="L1121" i="2" l="1"/>
  <c r="N1121" i="2" s="1"/>
  <c r="J1122" i="2" s="1"/>
  <c r="K1122" i="2" s="1"/>
  <c r="M1121" i="2"/>
  <c r="L1122" i="2" l="1"/>
  <c r="N1122" i="2" s="1"/>
  <c r="J1123" i="2" s="1"/>
  <c r="K1123" i="2" s="1"/>
  <c r="M1122" i="2"/>
  <c r="M1123" i="2" l="1"/>
  <c r="L1123" i="2"/>
  <c r="N1123" i="2" s="1"/>
  <c r="J1124" i="2" s="1"/>
  <c r="K1124" i="2" s="1"/>
  <c r="L1124" i="2" l="1"/>
  <c r="N1124" i="2" s="1"/>
  <c r="J1125" i="2" s="1"/>
  <c r="K1125" i="2" s="1"/>
  <c r="M1124" i="2"/>
  <c r="M1125" i="2" l="1"/>
  <c r="L1125" i="2"/>
  <c r="N1125" i="2" s="1"/>
  <c r="J1126" i="2" s="1"/>
  <c r="K1126" i="2" s="1"/>
  <c r="M1126" i="2" l="1"/>
  <c r="L1126" i="2"/>
  <c r="N1126" i="2" s="1"/>
  <c r="J1127" i="2" s="1"/>
  <c r="K1127" i="2" s="1"/>
  <c r="M1127" i="2" l="1"/>
  <c r="L1127" i="2"/>
  <c r="N1127" i="2" s="1"/>
  <c r="J1128" i="2" s="1"/>
  <c r="K1128" i="2" s="1"/>
  <c r="L1128" i="2" l="1"/>
  <c r="N1128" i="2" s="1"/>
  <c r="J1129" i="2" s="1"/>
  <c r="K1129" i="2" s="1"/>
  <c r="M1128" i="2"/>
  <c r="M1129" i="2" l="1"/>
  <c r="L1129" i="2"/>
  <c r="N1129" i="2" s="1"/>
  <c r="J1130" i="2" s="1"/>
  <c r="K1130" i="2" s="1"/>
  <c r="L1130" i="2" l="1"/>
  <c r="N1130" i="2" s="1"/>
  <c r="M1130" i="2"/>
  <c r="J1131" i="2"/>
  <c r="K1131" i="2" s="1"/>
  <c r="M1131" i="2" l="1"/>
  <c r="L1131" i="2"/>
  <c r="N1131" i="2" s="1"/>
  <c r="J1132" i="2" s="1"/>
  <c r="K1132" i="2" s="1"/>
  <c r="M1132" i="2" l="1"/>
  <c r="L1132" i="2"/>
  <c r="N1132" i="2" s="1"/>
  <c r="J1133" i="2" s="1"/>
  <c r="K1133" i="2" s="1"/>
  <c r="L1133" i="2" l="1"/>
  <c r="N1133" i="2" s="1"/>
  <c r="J1134" i="2" s="1"/>
  <c r="K1134" i="2" s="1"/>
  <c r="M1133" i="2"/>
  <c r="L1134" i="2" l="1"/>
  <c r="N1134" i="2" s="1"/>
  <c r="J1135" i="2" s="1"/>
  <c r="K1135" i="2" s="1"/>
  <c r="M1134" i="2"/>
  <c r="M1135" i="2" l="1"/>
  <c r="L1135" i="2"/>
  <c r="N1135" i="2" s="1"/>
  <c r="J1136" i="2" s="1"/>
  <c r="K1136" i="2" s="1"/>
  <c r="L1136" i="2" l="1"/>
  <c r="M1136" i="2"/>
  <c r="N1136" i="2" l="1"/>
  <c r="J1137" i="2" s="1"/>
  <c r="K1137" i="2" s="1"/>
  <c r="M1137" i="2" l="1"/>
  <c r="L1137" i="2"/>
  <c r="N1137" i="2" s="1"/>
  <c r="J1138" i="2" s="1"/>
  <c r="K1138" i="2" s="1"/>
  <c r="M1138" i="2" l="1"/>
  <c r="L1138" i="2"/>
  <c r="N1138" i="2" s="1"/>
  <c r="J1139" i="2" s="1"/>
  <c r="K1139" i="2" s="1"/>
  <c r="M1139" i="2" l="1"/>
  <c r="L1139" i="2"/>
  <c r="N1139" i="2" s="1"/>
  <c r="J1140" i="2" s="1"/>
  <c r="K1140" i="2" s="1"/>
  <c r="L1140" i="2" l="1"/>
  <c r="N1140" i="2" s="1"/>
  <c r="J1141" i="2" s="1"/>
  <c r="K1141" i="2" s="1"/>
  <c r="M1140" i="2"/>
  <c r="M1141" i="2" l="1"/>
  <c r="L1141" i="2"/>
  <c r="N1141" i="2" s="1"/>
  <c r="J1142" i="2" s="1"/>
  <c r="K1142" i="2" s="1"/>
  <c r="L1142" i="2" l="1"/>
  <c r="N1142" i="2" s="1"/>
  <c r="M1142" i="2"/>
  <c r="J1143" i="2"/>
  <c r="K1143" i="2" s="1"/>
  <c r="M1143" i="2" l="1"/>
  <c r="L1143" i="2"/>
  <c r="N1143" i="2" s="1"/>
  <c r="J1144" i="2" s="1"/>
  <c r="K1144" i="2" s="1"/>
  <c r="M1144" i="2" l="1"/>
  <c r="L1144" i="2"/>
  <c r="N1144" i="2" s="1"/>
  <c r="J1145" i="2" s="1"/>
  <c r="K1145" i="2" s="1"/>
  <c r="L1145" i="2" l="1"/>
  <c r="N1145" i="2" s="1"/>
  <c r="J1146" i="2" s="1"/>
  <c r="K1146" i="2" s="1"/>
  <c r="M1145" i="2"/>
  <c r="L1146" i="2" l="1"/>
  <c r="N1146" i="2" s="1"/>
  <c r="J1147" i="2" s="1"/>
  <c r="K1147" i="2" s="1"/>
  <c r="M1146" i="2"/>
  <c r="M1147" i="2" l="1"/>
  <c r="L1147" i="2"/>
  <c r="N1147" i="2" s="1"/>
  <c r="J1148" i="2" s="1"/>
  <c r="K1148" i="2" s="1"/>
  <c r="L1148" i="2" l="1"/>
  <c r="N1148" i="2" s="1"/>
  <c r="J1149" i="2"/>
  <c r="K1149" i="2" s="1"/>
  <c r="M1148" i="2"/>
  <c r="M1149" i="2" l="1"/>
  <c r="L1149" i="2"/>
  <c r="N1149" i="2" s="1"/>
  <c r="J1150" i="2" s="1"/>
  <c r="K1150" i="2" s="1"/>
  <c r="M1150" i="2" l="1"/>
  <c r="L1150" i="2"/>
  <c r="N1150" i="2" s="1"/>
  <c r="J1151" i="2" s="1"/>
  <c r="K1151" i="2" s="1"/>
  <c r="M1151" i="2" l="1"/>
  <c r="L1151" i="2"/>
  <c r="N1151" i="2" s="1"/>
  <c r="J1152" i="2" s="1"/>
  <c r="K1152" i="2" s="1"/>
  <c r="L1152" i="2" l="1"/>
  <c r="N1152" i="2" s="1"/>
  <c r="J1153" i="2" s="1"/>
  <c r="K1153" i="2" s="1"/>
  <c r="M1152" i="2"/>
  <c r="M1153" i="2" l="1"/>
  <c r="L1153" i="2"/>
  <c r="N1153" i="2" s="1"/>
  <c r="J1154" i="2" s="1"/>
  <c r="K1154" i="2" s="1"/>
  <c r="L1154" i="2" l="1"/>
  <c r="N1154" i="2" s="1"/>
  <c r="J1155" i="2" s="1"/>
  <c r="K1155" i="2" s="1"/>
  <c r="M1154" i="2"/>
  <c r="M1155" i="2" l="1"/>
  <c r="L1155" i="2"/>
  <c r="N1155" i="2" s="1"/>
  <c r="J1156" i="2" s="1"/>
  <c r="K1156" i="2" s="1"/>
  <c r="M1156" i="2" l="1"/>
  <c r="L1156" i="2"/>
  <c r="N1156" i="2" s="1"/>
  <c r="J1157" i="2" s="1"/>
  <c r="K1157" i="2" s="1"/>
  <c r="L1157" i="2" l="1"/>
  <c r="N1157" i="2" s="1"/>
  <c r="J1158" i="2" s="1"/>
  <c r="K1158" i="2" s="1"/>
  <c r="M1157" i="2"/>
  <c r="L1158" i="2" l="1"/>
  <c r="N1158" i="2" s="1"/>
  <c r="J1159" i="2" s="1"/>
  <c r="K1159" i="2" s="1"/>
  <c r="M1158" i="2"/>
  <c r="M1159" i="2" l="1"/>
  <c r="L1159" i="2"/>
  <c r="N1159" i="2" s="1"/>
  <c r="J1160" i="2" s="1"/>
  <c r="K1160" i="2" s="1"/>
  <c r="L1160" i="2" l="1"/>
  <c r="N1160" i="2" s="1"/>
  <c r="J1161" i="2" s="1"/>
  <c r="K1161" i="2" s="1"/>
  <c r="M1160" i="2"/>
  <c r="M1161" i="2" l="1"/>
  <c r="L1161" i="2"/>
  <c r="N1161" i="2" s="1"/>
  <c r="J1162" i="2" s="1"/>
  <c r="K1162" i="2" s="1"/>
  <c r="M1162" i="2" l="1"/>
  <c r="L1162" i="2"/>
  <c r="N1162" i="2" s="1"/>
  <c r="J1163" i="2" s="1"/>
  <c r="K1163" i="2" s="1"/>
  <c r="M1163" i="2" l="1"/>
  <c r="L1163" i="2"/>
  <c r="N1163" i="2" s="1"/>
  <c r="J1164" i="2" s="1"/>
  <c r="K1164" i="2" s="1"/>
  <c r="L1164" i="2" l="1"/>
  <c r="N1164" i="2" s="1"/>
  <c r="J1165" i="2" s="1"/>
  <c r="K1165" i="2" s="1"/>
  <c r="M1164" i="2"/>
  <c r="M1165" i="2" l="1"/>
  <c r="L1165" i="2"/>
  <c r="N1165" i="2" s="1"/>
  <c r="J1166" i="2" s="1"/>
  <c r="K1166" i="2" s="1"/>
  <c r="L1166" i="2" l="1"/>
  <c r="N1166" i="2" s="1"/>
  <c r="M1166" i="2"/>
  <c r="J1167" i="2"/>
  <c r="K1167" i="2" s="1"/>
  <c r="M1167" i="2" l="1"/>
  <c r="L1167" i="2"/>
  <c r="N1167" i="2" s="1"/>
  <c r="J1168" i="2" s="1"/>
  <c r="K1168" i="2" s="1"/>
  <c r="M1168" i="2" l="1"/>
  <c r="L1168" i="2"/>
  <c r="N1168" i="2" s="1"/>
  <c r="J1169" i="2" s="1"/>
  <c r="K1169" i="2" s="1"/>
  <c r="L1169" i="2" l="1"/>
  <c r="N1169" i="2" s="1"/>
  <c r="J1170" i="2" s="1"/>
  <c r="K1170" i="2" s="1"/>
  <c r="M1169" i="2"/>
  <c r="L1170" i="2" l="1"/>
  <c r="N1170" i="2" s="1"/>
  <c r="J1171" i="2" s="1"/>
  <c r="K1171" i="2" s="1"/>
  <c r="M1170" i="2"/>
  <c r="M1171" i="2" l="1"/>
  <c r="L1171" i="2"/>
  <c r="N1171" i="2" s="1"/>
  <c r="J1172" i="2" s="1"/>
  <c r="K1172" i="2" s="1"/>
  <c r="L1172" i="2" l="1"/>
  <c r="N1172" i="2" s="1"/>
  <c r="J1173" i="2" s="1"/>
  <c r="K1173" i="2" s="1"/>
  <c r="M1172" i="2"/>
  <c r="M1173" i="2" l="1"/>
  <c r="L1173" i="2"/>
  <c r="N1173" i="2" s="1"/>
  <c r="J1174" i="2" s="1"/>
  <c r="K1174" i="2" s="1"/>
  <c r="M1174" i="2" l="1"/>
  <c r="L1174" i="2"/>
  <c r="N1174" i="2" s="1"/>
  <c r="J1175" i="2" s="1"/>
  <c r="K1175" i="2" s="1"/>
  <c r="M1175" i="2" l="1"/>
  <c r="L1175" i="2"/>
  <c r="N1175" i="2" s="1"/>
  <c r="J1176" i="2" s="1"/>
  <c r="K1176" i="2" s="1"/>
  <c r="L1176" i="2" l="1"/>
  <c r="N1176" i="2" s="1"/>
  <c r="J1177" i="2" s="1"/>
  <c r="K1177" i="2" s="1"/>
  <c r="M1176" i="2"/>
  <c r="M1177" i="2" l="1"/>
  <c r="L1177" i="2"/>
  <c r="N1177" i="2" s="1"/>
  <c r="J1178" i="2" s="1"/>
  <c r="K1178" i="2" s="1"/>
  <c r="L1178" i="2" l="1"/>
  <c r="N1178" i="2" s="1"/>
  <c r="M1178" i="2"/>
  <c r="J1179" i="2"/>
  <c r="K1179" i="2" s="1"/>
  <c r="M1179" i="2" l="1"/>
  <c r="L1179" i="2"/>
  <c r="N1179" i="2" s="1"/>
  <c r="J1180" i="2" s="1"/>
  <c r="K1180" i="2" s="1"/>
  <c r="M1180" i="2" l="1"/>
  <c r="L1180" i="2"/>
  <c r="N1180" i="2" s="1"/>
  <c r="J1181" i="2" s="1"/>
  <c r="K1181" i="2" s="1"/>
  <c r="L1181" i="2" l="1"/>
  <c r="N1181" i="2" s="1"/>
  <c r="J1182" i="2" s="1"/>
  <c r="K1182" i="2" s="1"/>
  <c r="M1181" i="2"/>
  <c r="L1182" i="2" l="1"/>
  <c r="N1182" i="2" s="1"/>
  <c r="J1183" i="2"/>
  <c r="K1183" i="2" s="1"/>
  <c r="M1182" i="2"/>
  <c r="M1183" i="2" l="1"/>
  <c r="L1183" i="2"/>
  <c r="N1183" i="2" s="1"/>
  <c r="J1184" i="2" s="1"/>
  <c r="K1184" i="2" s="1"/>
  <c r="L1184" i="2" l="1"/>
  <c r="N1184" i="2" s="1"/>
  <c r="J1185" i="2" s="1"/>
  <c r="K1185" i="2" s="1"/>
  <c r="M1184" i="2"/>
  <c r="M1185" i="2" l="1"/>
  <c r="L1185" i="2"/>
  <c r="N1185" i="2" s="1"/>
  <c r="J1186" i="2" s="1"/>
  <c r="K1186" i="2" s="1"/>
  <c r="M1186" i="2" l="1"/>
  <c r="L1186" i="2"/>
  <c r="N1186" i="2" s="1"/>
  <c r="J1187" i="2" s="1"/>
  <c r="K1187" i="2" s="1"/>
  <c r="M1187" i="2" l="1"/>
  <c r="L1187" i="2"/>
  <c r="N1187" i="2" s="1"/>
  <c r="J1188" i="2" s="1"/>
  <c r="K1188" i="2" s="1"/>
  <c r="L1188" i="2" l="1"/>
  <c r="N1188" i="2" s="1"/>
  <c r="J1189" i="2"/>
  <c r="K1189" i="2" s="1"/>
  <c r="M1188" i="2"/>
  <c r="M1189" i="2" l="1"/>
  <c r="L1189" i="2"/>
  <c r="N1189" i="2" s="1"/>
  <c r="J1190" i="2" s="1"/>
  <c r="K1190" i="2" s="1"/>
  <c r="L1190" i="2" l="1"/>
  <c r="N1190" i="2" s="1"/>
  <c r="M1190" i="2"/>
  <c r="J1191" i="2"/>
  <c r="K1191" i="2" s="1"/>
  <c r="M1191" i="2" l="1"/>
  <c r="L1191" i="2"/>
  <c r="N1191" i="2" s="1"/>
  <c r="J1192" i="2" s="1"/>
  <c r="K1192" i="2" s="1"/>
  <c r="M1192" i="2" l="1"/>
  <c r="L1192" i="2"/>
  <c r="N1192" i="2" s="1"/>
  <c r="J1193" i="2" s="1"/>
  <c r="K1193" i="2" s="1"/>
  <c r="L1193" i="2" l="1"/>
  <c r="N1193" i="2" s="1"/>
  <c r="J1194" i="2" s="1"/>
  <c r="K1194" i="2" s="1"/>
  <c r="M1193" i="2"/>
  <c r="L1194" i="2" l="1"/>
  <c r="N1194" i="2" s="1"/>
  <c r="J1195" i="2" s="1"/>
  <c r="K1195" i="2" s="1"/>
  <c r="M1194" i="2"/>
  <c r="M1195" i="2" l="1"/>
  <c r="L1195" i="2"/>
  <c r="N1195" i="2" s="1"/>
  <c r="J1196" i="2" s="1"/>
  <c r="K1196" i="2" s="1"/>
  <c r="L1196" i="2" l="1"/>
  <c r="N1196" i="2" s="1"/>
  <c r="J1197" i="2" s="1"/>
  <c r="K1197" i="2" s="1"/>
  <c r="M1196" i="2"/>
  <c r="M1197" i="2" l="1"/>
  <c r="L1197" i="2"/>
  <c r="N1197" i="2" s="1"/>
  <c r="J1198" i="2" s="1"/>
  <c r="K1198" i="2" s="1"/>
  <c r="M1198" i="2" l="1"/>
  <c r="L1198" i="2"/>
  <c r="N1198" i="2" s="1"/>
  <c r="J1199" i="2" s="1"/>
  <c r="K1199" i="2" s="1"/>
  <c r="M1199" i="2" l="1"/>
  <c r="L1199" i="2"/>
  <c r="N1199" i="2" s="1"/>
  <c r="J1200" i="2" s="1"/>
  <c r="K1200" i="2" s="1"/>
  <c r="L1200" i="2" l="1"/>
  <c r="N1200" i="2" s="1"/>
  <c r="J1201" i="2" s="1"/>
  <c r="K1201" i="2" s="1"/>
  <c r="M1200" i="2"/>
  <c r="M1201" i="2" l="1"/>
  <c r="L1201" i="2"/>
  <c r="N1201" i="2" s="1"/>
  <c r="J1202" i="2" s="1"/>
  <c r="K1202" i="2" s="1"/>
  <c r="L1202" i="2" l="1"/>
  <c r="N1202" i="2" s="1"/>
  <c r="M1202" i="2"/>
  <c r="J1203" i="2"/>
  <c r="K1203" i="2" s="1"/>
  <c r="M1203" i="2" l="1"/>
  <c r="L1203" i="2"/>
  <c r="N1203" i="2" s="1"/>
  <c r="J1204" i="2" s="1"/>
  <c r="K1204" i="2" s="1"/>
  <c r="M1204" i="2" l="1"/>
  <c r="L1204" i="2"/>
  <c r="N1204" i="2" s="1"/>
  <c r="J1205" i="2" s="1"/>
  <c r="K1205" i="2" s="1"/>
  <c r="L1205" i="2" l="1"/>
  <c r="N1205" i="2" s="1"/>
  <c r="J1206" i="2" s="1"/>
  <c r="K1206" i="2" s="1"/>
  <c r="M1205" i="2"/>
  <c r="L1206" i="2" l="1"/>
  <c r="N1206" i="2" s="1"/>
  <c r="J1207" i="2" s="1"/>
  <c r="K1207" i="2" s="1"/>
  <c r="M1206" i="2"/>
  <c r="M1207" i="2" l="1"/>
  <c r="L1207" i="2"/>
  <c r="N1207" i="2" s="1"/>
  <c r="J1208" i="2" s="1"/>
  <c r="K1208" i="2" s="1"/>
  <c r="L1208" i="2" l="1"/>
  <c r="N1208" i="2" s="1"/>
  <c r="J1209" i="2"/>
  <c r="K1209" i="2" s="1"/>
  <c r="M1208" i="2"/>
  <c r="M1209" i="2" l="1"/>
  <c r="L1209" i="2"/>
  <c r="N1209" i="2" s="1"/>
  <c r="J1210" i="2" s="1"/>
  <c r="K1210" i="2" s="1"/>
  <c r="M1210" i="2" l="1"/>
  <c r="L1210" i="2"/>
  <c r="N1210" i="2" s="1"/>
  <c r="J1211" i="2" s="1"/>
  <c r="K1211" i="2" s="1"/>
  <c r="M1211" i="2" l="1"/>
  <c r="L1211" i="2"/>
  <c r="N1211" i="2" s="1"/>
  <c r="J1212" i="2" s="1"/>
  <c r="K1212" i="2" s="1"/>
  <c r="L1212" i="2" l="1"/>
  <c r="N1212" i="2" s="1"/>
  <c r="J1213" i="2" s="1"/>
  <c r="K1213" i="2" s="1"/>
  <c r="M1212" i="2"/>
  <c r="M1213" i="2" l="1"/>
  <c r="L1213" i="2"/>
  <c r="N1213" i="2" s="1"/>
  <c r="J1214" i="2" s="1"/>
  <c r="K1214" i="2" s="1"/>
  <c r="L1214" i="2" l="1"/>
  <c r="N1214" i="2" s="1"/>
  <c r="J1215" i="2" s="1"/>
  <c r="K1215" i="2" s="1"/>
  <c r="M1214" i="2"/>
  <c r="M1215" i="2" l="1"/>
  <c r="L1215" i="2"/>
  <c r="N1215" i="2" s="1"/>
  <c r="J1216" i="2" s="1"/>
  <c r="K1216" i="2" s="1"/>
  <c r="M1216" i="2" l="1"/>
  <c r="L1216" i="2"/>
  <c r="N1216" i="2" s="1"/>
  <c r="J1217" i="2" s="1"/>
  <c r="K1217" i="2" s="1"/>
  <c r="L1217" i="2" l="1"/>
  <c r="N1217" i="2" s="1"/>
  <c r="J1218" i="2" s="1"/>
  <c r="K1218" i="2" s="1"/>
  <c r="M1217" i="2"/>
  <c r="L1218" i="2" l="1"/>
  <c r="N1218" i="2" s="1"/>
  <c r="J1219" i="2" s="1"/>
  <c r="K1219" i="2" s="1"/>
  <c r="M1218" i="2"/>
  <c r="M1219" i="2" l="1"/>
  <c r="L1219" i="2"/>
  <c r="N1219" i="2" s="1"/>
  <c r="J1220" i="2" s="1"/>
  <c r="K1220" i="2" s="1"/>
  <c r="L1220" i="2" l="1"/>
  <c r="N1220" i="2" s="1"/>
  <c r="J1221" i="2" s="1"/>
  <c r="K1221" i="2" s="1"/>
  <c r="M1220" i="2"/>
  <c r="M1221" i="2" l="1"/>
  <c r="L1221" i="2"/>
  <c r="N1221" i="2" s="1"/>
  <c r="J1222" i="2" s="1"/>
  <c r="K1222" i="2" s="1"/>
  <c r="M1222" i="2" l="1"/>
  <c r="L1222" i="2"/>
  <c r="N1222" i="2" s="1"/>
  <c r="J1223" i="2" s="1"/>
  <c r="K1223" i="2" s="1"/>
  <c r="M1223" i="2" l="1"/>
  <c r="L1223" i="2"/>
  <c r="N1223" i="2" s="1"/>
  <c r="J1224" i="2" s="1"/>
  <c r="K1224" i="2" s="1"/>
  <c r="L1224" i="2" l="1"/>
  <c r="N1224" i="2" s="1"/>
  <c r="J1225" i="2" s="1"/>
  <c r="K1225" i="2" s="1"/>
  <c r="M1224" i="2"/>
  <c r="M1225" i="2" l="1"/>
  <c r="L1225" i="2"/>
  <c r="N1225" i="2" s="1"/>
  <c r="J1226" i="2" s="1"/>
  <c r="K1226" i="2" s="1"/>
  <c r="L1226" i="2" l="1"/>
  <c r="N1226" i="2" s="1"/>
  <c r="J1227" i="2" s="1"/>
  <c r="K1227" i="2" s="1"/>
  <c r="M1226" i="2"/>
  <c r="M1227" i="2" l="1"/>
  <c r="L1227" i="2"/>
  <c r="N1227" i="2" s="1"/>
  <c r="J1228" i="2" s="1"/>
  <c r="K1228" i="2" s="1"/>
  <c r="M1228" i="2" l="1"/>
  <c r="L1228" i="2"/>
  <c r="N1228" i="2" s="1"/>
  <c r="J1229" i="2" s="1"/>
  <c r="K1229" i="2" s="1"/>
  <c r="L1229" i="2" l="1"/>
  <c r="N1229" i="2" s="1"/>
  <c r="J1230" i="2" s="1"/>
  <c r="K1230" i="2" s="1"/>
  <c r="M1229" i="2"/>
  <c r="L1230" i="2" l="1"/>
  <c r="N1230" i="2" s="1"/>
  <c r="J1231" i="2" s="1"/>
  <c r="K1231" i="2" s="1"/>
  <c r="M1230" i="2"/>
  <c r="M1231" i="2" l="1"/>
  <c r="L1231" i="2"/>
  <c r="N1231" i="2" s="1"/>
  <c r="J1232" i="2" s="1"/>
  <c r="K1232" i="2" s="1"/>
  <c r="L1232" i="2" l="1"/>
  <c r="N1232" i="2" s="1"/>
  <c r="J1233" i="2" s="1"/>
  <c r="K1233" i="2" s="1"/>
  <c r="M1232" i="2"/>
  <c r="M1233" i="2" l="1"/>
  <c r="L1233" i="2"/>
  <c r="N1233" i="2" s="1"/>
  <c r="J1234" i="2" s="1"/>
  <c r="K1234" i="2" s="1"/>
  <c r="M1234" i="2" l="1"/>
  <c r="L1234" i="2"/>
  <c r="N1234" i="2" s="1"/>
  <c r="J1235" i="2" s="1"/>
  <c r="K1235" i="2" s="1"/>
  <c r="M1235" i="2" l="1"/>
  <c r="L1235" i="2"/>
  <c r="N1235" i="2" s="1"/>
  <c r="J1236" i="2" s="1"/>
  <c r="K1236" i="2" s="1"/>
  <c r="L1236" i="2" l="1"/>
  <c r="N1236" i="2" s="1"/>
  <c r="J1237" i="2" s="1"/>
  <c r="K1237" i="2" s="1"/>
  <c r="M1236" i="2"/>
  <c r="M1237" i="2" l="1"/>
  <c r="L1237" i="2"/>
  <c r="N1237" i="2" s="1"/>
  <c r="J1238" i="2" s="1"/>
  <c r="K1238" i="2" s="1"/>
  <c r="L1238" i="2" l="1"/>
  <c r="N1238" i="2" s="1"/>
  <c r="M1238" i="2"/>
  <c r="J1239" i="2"/>
  <c r="K1239" i="2" s="1"/>
  <c r="M1239" i="2" l="1"/>
  <c r="L1239" i="2"/>
  <c r="N1239" i="2" s="1"/>
  <c r="J1240" i="2" s="1"/>
  <c r="K1240" i="2" s="1"/>
  <c r="M1240" i="2" l="1"/>
  <c r="L1240" i="2"/>
  <c r="N1240" i="2" s="1"/>
  <c r="J1241" i="2" s="1"/>
  <c r="K1241" i="2" s="1"/>
  <c r="L1241" i="2" l="1"/>
  <c r="N1241" i="2" s="1"/>
  <c r="J1242" i="2" s="1"/>
  <c r="K1242" i="2" s="1"/>
  <c r="M1241" i="2"/>
  <c r="L1242" i="2" l="1"/>
  <c r="N1242" i="2" s="1"/>
  <c r="J1243" i="2" s="1"/>
  <c r="K1243" i="2" s="1"/>
  <c r="M1242" i="2"/>
  <c r="M1243" i="2" l="1"/>
  <c r="L1243" i="2"/>
  <c r="N1243" i="2" s="1"/>
  <c r="J1244" i="2" s="1"/>
  <c r="K1244" i="2" s="1"/>
  <c r="L1244" i="2" l="1"/>
  <c r="N1244" i="2" s="1"/>
  <c r="J1245" i="2" s="1"/>
  <c r="K1245" i="2" s="1"/>
  <c r="M1244" i="2"/>
  <c r="M1245" i="2" l="1"/>
  <c r="L1245" i="2"/>
  <c r="N1245" i="2" s="1"/>
  <c r="J1246" i="2" s="1"/>
  <c r="K1246" i="2" s="1"/>
  <c r="M1246" i="2" l="1"/>
  <c r="L1246" i="2"/>
  <c r="N1246" i="2" s="1"/>
  <c r="J1247" i="2" s="1"/>
  <c r="K1247" i="2" s="1"/>
  <c r="M1247" i="2" l="1"/>
  <c r="L1247" i="2"/>
  <c r="N1247" i="2" s="1"/>
  <c r="J1248" i="2" s="1"/>
  <c r="K1248" i="2" s="1"/>
  <c r="L1248" i="2" l="1"/>
  <c r="N1248" i="2" s="1"/>
  <c r="J1249" i="2" s="1"/>
  <c r="K1249" i="2" s="1"/>
  <c r="M1248" i="2"/>
  <c r="M1249" i="2" l="1"/>
  <c r="L1249" i="2"/>
  <c r="N1249" i="2" s="1"/>
  <c r="J1250" i="2" s="1"/>
  <c r="K1250" i="2" s="1"/>
  <c r="L1250" i="2" l="1"/>
  <c r="N1250" i="2" s="1"/>
  <c r="M1250" i="2"/>
  <c r="J1251" i="2"/>
  <c r="K1251" i="2" s="1"/>
  <c r="M1251" i="2" l="1"/>
  <c r="L1251" i="2"/>
  <c r="N1251" i="2" s="1"/>
  <c r="J1252" i="2" s="1"/>
  <c r="K1252" i="2" s="1"/>
  <c r="M1252" i="2" l="1"/>
  <c r="L1252" i="2"/>
  <c r="N1252" i="2" s="1"/>
  <c r="J1253" i="2" s="1"/>
  <c r="K1253" i="2" s="1"/>
  <c r="L1253" i="2" l="1"/>
  <c r="N1253" i="2" s="1"/>
  <c r="J1254" i="2" s="1"/>
  <c r="K1254" i="2" s="1"/>
  <c r="M1253" i="2"/>
  <c r="L1254" i="2" l="1"/>
  <c r="N1254" i="2" s="1"/>
  <c r="J1255" i="2" s="1"/>
  <c r="K1255" i="2" s="1"/>
  <c r="M1254" i="2"/>
  <c r="M1255" i="2" l="1"/>
  <c r="L1255" i="2"/>
  <c r="N1255" i="2" s="1"/>
  <c r="J1256" i="2" s="1"/>
  <c r="K1256" i="2" s="1"/>
  <c r="L1256" i="2" l="1"/>
  <c r="N1256" i="2" s="1"/>
  <c r="J1257" i="2" s="1"/>
  <c r="K1257" i="2" s="1"/>
  <c r="M1256" i="2"/>
  <c r="M1257" i="2" l="1"/>
  <c r="L1257" i="2"/>
  <c r="N1257" i="2" s="1"/>
  <c r="J1258" i="2" s="1"/>
  <c r="K1258" i="2" s="1"/>
  <c r="M1258" i="2" l="1"/>
  <c r="L1258" i="2"/>
  <c r="N1258" i="2" s="1"/>
  <c r="J1259" i="2" s="1"/>
  <c r="K1259" i="2" s="1"/>
  <c r="L1259" i="2" l="1"/>
  <c r="N1259" i="2" s="1"/>
  <c r="M1259" i="2"/>
  <c r="J1260" i="2"/>
  <c r="K1260" i="2" s="1"/>
  <c r="M1260" i="2" l="1"/>
  <c r="L1260" i="2"/>
  <c r="N1260" i="2" s="1"/>
  <c r="J1261" i="2" s="1"/>
  <c r="K1261" i="2" s="1"/>
  <c r="M1261" i="2" l="1"/>
  <c r="L1261" i="2"/>
  <c r="N1261" i="2" s="1"/>
  <c r="J1262" i="2" s="1"/>
  <c r="K1262" i="2" s="1"/>
  <c r="L1262" i="2" l="1"/>
  <c r="N1262" i="2" s="1"/>
  <c r="J1263" i="2" s="1"/>
  <c r="K1263" i="2" s="1"/>
  <c r="M1262" i="2"/>
  <c r="L1263" i="2" l="1"/>
  <c r="N1263" i="2" s="1"/>
  <c r="J1264" i="2"/>
  <c r="K1264" i="2" s="1"/>
  <c r="M1263" i="2"/>
  <c r="L1264" i="2" l="1"/>
  <c r="M1264" i="2"/>
  <c r="N1264" i="2" l="1"/>
  <c r="J1265" i="2" s="1"/>
  <c r="K1265" i="2" s="1"/>
  <c r="L1265" i="2" l="1"/>
  <c r="N1265" i="2" s="1"/>
  <c r="M1265" i="2"/>
  <c r="J1266" i="2"/>
  <c r="K1266" i="2" s="1"/>
  <c r="M1266" i="2" l="1"/>
  <c r="L1266" i="2"/>
  <c r="N1266" i="2" s="1"/>
  <c r="J1267" i="2" s="1"/>
  <c r="K1267" i="2" s="1"/>
  <c r="M1267" i="2" l="1"/>
  <c r="L1267" i="2"/>
  <c r="N1267" i="2" s="1"/>
  <c r="J1268" i="2" s="1"/>
  <c r="K1268" i="2" s="1"/>
  <c r="M1268" i="2" l="1"/>
  <c r="L1268" i="2"/>
  <c r="N1268" i="2" s="1"/>
  <c r="J1269" i="2" s="1"/>
  <c r="K1269" i="2" s="1"/>
  <c r="L1269" i="2" l="1"/>
  <c r="N1269" i="2" s="1"/>
  <c r="J1270" i="2" s="1"/>
  <c r="K1270" i="2" s="1"/>
  <c r="M1269" i="2"/>
  <c r="L1270" i="2" l="1"/>
  <c r="N1270" i="2" s="1"/>
  <c r="J1271" i="2" s="1"/>
  <c r="K1271" i="2" s="1"/>
  <c r="M1270" i="2"/>
  <c r="L1271" i="2" l="1"/>
  <c r="N1271" i="2" s="1"/>
  <c r="M1271" i="2"/>
  <c r="J1272" i="2"/>
  <c r="K1272" i="2" s="1"/>
  <c r="M1272" i="2" l="1"/>
  <c r="L1272" i="2"/>
  <c r="N1272" i="2" s="1"/>
  <c r="J1273" i="2" s="1"/>
  <c r="K1273" i="2" s="1"/>
  <c r="M1273" i="2" l="1"/>
  <c r="L1273" i="2"/>
  <c r="N1273" i="2" s="1"/>
  <c r="J1274" i="2" s="1"/>
  <c r="K1274" i="2" s="1"/>
  <c r="M1274" i="2" l="1"/>
  <c r="L1274" i="2"/>
  <c r="N1274" i="2" s="1"/>
  <c r="J1275" i="2" s="1"/>
  <c r="K1275" i="2" s="1"/>
  <c r="L1275" i="2" l="1"/>
  <c r="N1275" i="2" s="1"/>
  <c r="J1276" i="2" s="1"/>
  <c r="K1276" i="2" s="1"/>
  <c r="M1275" i="2"/>
  <c r="L1276" i="2" l="1"/>
  <c r="N1276" i="2" s="1"/>
  <c r="M1276" i="2"/>
  <c r="J1277" i="2"/>
  <c r="K1277" i="2" s="1"/>
  <c r="L1277" i="2" l="1"/>
  <c r="N1277" i="2" s="1"/>
  <c r="M1277" i="2"/>
  <c r="J1278" i="2"/>
  <c r="K1278" i="2" s="1"/>
  <c r="M1278" i="2" l="1"/>
  <c r="L1278" i="2"/>
  <c r="N1278" i="2" s="1"/>
  <c r="J1279" i="2" s="1"/>
  <c r="K1279" i="2" s="1"/>
  <c r="M1279" i="2" l="1"/>
  <c r="L1279" i="2"/>
  <c r="N1279" i="2" s="1"/>
  <c r="J1280" i="2" s="1"/>
  <c r="K1280" i="2" s="1"/>
  <c r="L1280" i="2" l="1"/>
  <c r="N1280" i="2" s="1"/>
  <c r="J1281" i="2" s="1"/>
  <c r="K1281" i="2" s="1"/>
  <c r="M1280" i="2"/>
  <c r="L1281" i="2" l="1"/>
  <c r="N1281" i="2" s="1"/>
  <c r="J1282" i="2" s="1"/>
  <c r="K1282" i="2" s="1"/>
  <c r="M1281" i="2"/>
  <c r="L1282" i="2" l="1"/>
  <c r="N1282" i="2" s="1"/>
  <c r="M1282" i="2"/>
  <c r="J1283" i="2"/>
  <c r="K1283" i="2" s="1"/>
  <c r="L1283" i="2" l="1"/>
  <c r="N1283" i="2" s="1"/>
  <c r="M1283" i="2"/>
  <c r="J1284" i="2"/>
  <c r="K1284" i="2" s="1"/>
  <c r="M1284" i="2" l="1"/>
  <c r="L1284" i="2"/>
  <c r="N1284" i="2" s="1"/>
  <c r="J1285" i="2" s="1"/>
  <c r="K1285" i="2" s="1"/>
  <c r="M1285" i="2" l="1"/>
  <c r="L1285" i="2"/>
  <c r="N1285" i="2" s="1"/>
  <c r="J1286" i="2" s="1"/>
  <c r="K1286" i="2" s="1"/>
  <c r="M1286" i="2" l="1"/>
  <c r="L1286" i="2"/>
  <c r="N1286" i="2" s="1"/>
  <c r="J1287" i="2" s="1"/>
  <c r="K1287" i="2" s="1"/>
  <c r="L1287" i="2" l="1"/>
  <c r="N1287" i="2" s="1"/>
  <c r="J1288" i="2" s="1"/>
  <c r="K1288" i="2" s="1"/>
  <c r="M1287" i="2"/>
  <c r="L1288" i="2" l="1"/>
  <c r="N1288" i="2" s="1"/>
  <c r="M1288" i="2"/>
  <c r="J1289" i="2"/>
  <c r="K1289" i="2" s="1"/>
  <c r="L1289" i="2" l="1"/>
  <c r="N1289" i="2" s="1"/>
  <c r="M1289" i="2"/>
  <c r="J1290" i="2"/>
  <c r="K1290" i="2" s="1"/>
  <c r="M1290" i="2" l="1"/>
  <c r="L1290" i="2"/>
  <c r="N1290" i="2" s="1"/>
  <c r="J1291" i="2" s="1"/>
  <c r="K1291" i="2" s="1"/>
  <c r="M1291" i="2" l="1"/>
  <c r="L1291" i="2"/>
  <c r="N1291" i="2" s="1"/>
  <c r="J1292" i="2" s="1"/>
  <c r="K1292" i="2" s="1"/>
  <c r="M1292" i="2" l="1"/>
  <c r="L1292" i="2"/>
  <c r="N1292" i="2" s="1"/>
  <c r="J1293" i="2" s="1"/>
  <c r="K1293" i="2" s="1"/>
  <c r="L1293" i="2" l="1"/>
  <c r="N1293" i="2" s="1"/>
  <c r="J1294" i="2" s="1"/>
  <c r="K1294" i="2" s="1"/>
  <c r="M1293" i="2"/>
  <c r="L1294" i="2" l="1"/>
  <c r="N1294" i="2" s="1"/>
  <c r="M1294" i="2"/>
  <c r="J1295" i="2"/>
  <c r="K1295" i="2" s="1"/>
  <c r="L1295" i="2" l="1"/>
  <c r="N1295" i="2" s="1"/>
  <c r="M1295" i="2"/>
  <c r="J1296" i="2"/>
  <c r="K1296" i="2" s="1"/>
  <c r="M1296" i="2" l="1"/>
  <c r="L1296" i="2"/>
  <c r="N1296" i="2" s="1"/>
  <c r="J1297" i="2" s="1"/>
  <c r="K1297" i="2" s="1"/>
  <c r="M1297" i="2" l="1"/>
  <c r="L1297" i="2"/>
  <c r="N1297" i="2" s="1"/>
  <c r="J1298" i="2" s="1"/>
  <c r="K1298" i="2" s="1"/>
  <c r="L1298" i="2" l="1"/>
  <c r="N1298" i="2" s="1"/>
  <c r="J1299" i="2" s="1"/>
  <c r="K1299" i="2" s="1"/>
  <c r="M1298" i="2"/>
  <c r="L1299" i="2" l="1"/>
  <c r="N1299" i="2" s="1"/>
  <c r="J1300" i="2" s="1"/>
  <c r="K1300" i="2" s="1"/>
  <c r="M1299" i="2"/>
  <c r="L1300" i="2" l="1"/>
  <c r="N1300" i="2" s="1"/>
  <c r="M1300" i="2"/>
  <c r="J1301" i="2"/>
  <c r="K1301" i="2" s="1"/>
  <c r="L1301" i="2" l="1"/>
  <c r="N1301" i="2" s="1"/>
  <c r="M1301" i="2"/>
  <c r="J1302" i="2"/>
  <c r="K1302" i="2" s="1"/>
  <c r="M1302" i="2" l="1"/>
  <c r="L1302" i="2"/>
  <c r="N1302" i="2" s="1"/>
  <c r="J1303" i="2" s="1"/>
  <c r="K1303" i="2" s="1"/>
  <c r="M1303" i="2" l="1"/>
  <c r="L1303" i="2"/>
  <c r="N1303" i="2" s="1"/>
  <c r="J1304" i="2" s="1"/>
  <c r="K1304" i="2" s="1"/>
  <c r="M1304" i="2" l="1"/>
  <c r="L1304" i="2"/>
  <c r="N1304" i="2" s="1"/>
  <c r="J1305" i="2" s="1"/>
  <c r="K1305" i="2" s="1"/>
  <c r="L1305" i="2" l="1"/>
  <c r="N1305" i="2" s="1"/>
  <c r="J1306" i="2" s="1"/>
  <c r="K1306" i="2" s="1"/>
  <c r="M1305" i="2"/>
  <c r="L1306" i="2" l="1"/>
  <c r="N1306" i="2" s="1"/>
  <c r="J1307" i="2" s="1"/>
  <c r="K1307" i="2" s="1"/>
  <c r="M1306" i="2"/>
  <c r="L1307" i="2" l="1"/>
  <c r="N1307" i="2" s="1"/>
  <c r="M1307" i="2"/>
  <c r="J1308" i="2"/>
  <c r="K1308" i="2" s="1"/>
  <c r="M1308" i="2" l="1"/>
  <c r="L1308" i="2"/>
  <c r="N1308" i="2" s="1"/>
  <c r="J1309" i="2" s="1"/>
  <c r="K1309" i="2" s="1"/>
  <c r="M1309" i="2" l="1"/>
  <c r="L1309" i="2"/>
  <c r="N1309" i="2" s="1"/>
  <c r="J1310" i="2" s="1"/>
  <c r="K1310" i="2" s="1"/>
  <c r="M1310" i="2" l="1"/>
  <c r="L1310" i="2"/>
  <c r="N1310" i="2" s="1"/>
  <c r="J1311" i="2" s="1"/>
  <c r="K1311" i="2" s="1"/>
  <c r="L1311" i="2" l="1"/>
  <c r="N1311" i="2" s="1"/>
  <c r="J1312" i="2" s="1"/>
  <c r="K1312" i="2" s="1"/>
  <c r="M1311" i="2"/>
  <c r="L1312" i="2" l="1"/>
  <c r="N1312" i="2" s="1"/>
  <c r="M1312" i="2"/>
  <c r="J1313" i="2"/>
  <c r="K1313" i="2" s="1"/>
  <c r="L1313" i="2" l="1"/>
  <c r="N1313" i="2" s="1"/>
  <c r="M1313" i="2"/>
  <c r="J1314" i="2"/>
  <c r="K1314" i="2" s="1"/>
  <c r="M1314" i="2" l="1"/>
  <c r="L1314" i="2"/>
  <c r="N1314" i="2" s="1"/>
  <c r="J1315" i="2" s="1"/>
  <c r="K1315" i="2" s="1"/>
  <c r="M1315" i="2" l="1"/>
  <c r="L1315" i="2"/>
  <c r="N1315" i="2" s="1"/>
  <c r="J1316" i="2" s="1"/>
  <c r="K1316" i="2" s="1"/>
  <c r="L1316" i="2" l="1"/>
  <c r="M1316" i="2"/>
  <c r="N1316" i="2" l="1"/>
  <c r="J1317" i="2" s="1"/>
  <c r="K1317" i="2" s="1"/>
  <c r="L1317" i="2" l="1"/>
  <c r="N1317" i="2" s="1"/>
  <c r="J1318" i="2" s="1"/>
  <c r="K1318" i="2" s="1"/>
  <c r="M1317" i="2"/>
  <c r="M1318" i="2" l="1"/>
  <c r="L1318" i="2"/>
  <c r="N1318" i="2" s="1"/>
  <c r="J1319" i="2" s="1"/>
  <c r="K1319" i="2" s="1"/>
  <c r="L1319" i="2" l="1"/>
  <c r="N1319" i="2" s="1"/>
  <c r="J1320" i="2" s="1"/>
  <c r="K1320" i="2" s="1"/>
  <c r="M1319" i="2"/>
  <c r="M1320" i="2" l="1"/>
  <c r="L1320" i="2"/>
  <c r="N1320" i="2" s="1"/>
  <c r="J1321" i="2" s="1"/>
  <c r="K1321" i="2" s="1"/>
  <c r="M1321" i="2" l="1"/>
  <c r="L1321" i="2"/>
  <c r="N1321" i="2" s="1"/>
  <c r="J1322" i="2" s="1"/>
  <c r="K1322" i="2" s="1"/>
  <c r="L1322" i="2" l="1"/>
  <c r="N1322" i="2" s="1"/>
  <c r="J1323" i="2" s="1"/>
  <c r="K1323" i="2" s="1"/>
  <c r="M1322" i="2"/>
  <c r="L1323" i="2" l="1"/>
  <c r="N1323" i="2" s="1"/>
  <c r="J1324" i="2" s="1"/>
  <c r="K1324" i="2" s="1"/>
  <c r="M1323" i="2"/>
  <c r="M1324" i="2" l="1"/>
  <c r="L1324" i="2"/>
  <c r="N1324" i="2" s="1"/>
  <c r="J1325" i="2" s="1"/>
  <c r="K1325" i="2" s="1"/>
  <c r="L1325" i="2" l="1"/>
  <c r="N1325" i="2" s="1"/>
  <c r="M1325" i="2"/>
  <c r="J1326" i="2"/>
  <c r="K1326" i="2" s="1"/>
  <c r="M1326" i="2" l="1"/>
  <c r="L1326" i="2"/>
  <c r="N1326" i="2" s="1"/>
  <c r="J1327" i="2" s="1"/>
  <c r="K1327" i="2" s="1"/>
  <c r="M1327" i="2" l="1"/>
  <c r="L1327" i="2"/>
  <c r="N1327" i="2" s="1"/>
  <c r="J1328" i="2" s="1"/>
  <c r="K1328" i="2" s="1"/>
  <c r="L1328" i="2" l="1"/>
  <c r="N1328" i="2" s="1"/>
  <c r="J1329" i="2" s="1"/>
  <c r="K1329" i="2" s="1"/>
  <c r="M1328" i="2"/>
  <c r="L1329" i="2" l="1"/>
  <c r="N1329" i="2" s="1"/>
  <c r="J1330" i="2" s="1"/>
  <c r="K1330" i="2" s="1"/>
  <c r="M1329" i="2"/>
  <c r="M1330" i="2" l="1"/>
  <c r="L1330" i="2"/>
  <c r="N1330" i="2" s="1"/>
  <c r="J1331" i="2" s="1"/>
  <c r="K1331" i="2" s="1"/>
  <c r="L1331" i="2" l="1"/>
  <c r="N1331" i="2" s="1"/>
  <c r="J1332" i="2" s="1"/>
  <c r="K1332" i="2" s="1"/>
  <c r="M1331" i="2"/>
  <c r="M1332" i="2" l="1"/>
  <c r="L1332" i="2"/>
  <c r="N1332" i="2" s="1"/>
  <c r="J1333" i="2" s="1"/>
  <c r="K1333" i="2" s="1"/>
  <c r="M1333" i="2" l="1"/>
  <c r="L1333" i="2"/>
  <c r="N1333" i="2" s="1"/>
  <c r="J1334" i="2" s="1"/>
  <c r="K1334" i="2" s="1"/>
  <c r="L1334" i="2" l="1"/>
  <c r="N1334" i="2" s="1"/>
  <c r="J1335" i="2" s="1"/>
  <c r="K1335" i="2" s="1"/>
  <c r="M1334" i="2"/>
  <c r="L1335" i="2" l="1"/>
  <c r="N1335" i="2" s="1"/>
  <c r="J1336" i="2" s="1"/>
  <c r="K1336" i="2" s="1"/>
  <c r="M1335" i="2"/>
  <c r="M1336" i="2" l="1"/>
  <c r="L1336" i="2"/>
  <c r="N1336" i="2" s="1"/>
  <c r="J1337" i="2" s="1"/>
  <c r="K1337" i="2" s="1"/>
  <c r="L1337" i="2" l="1"/>
  <c r="N1337" i="2" s="1"/>
  <c r="M1337" i="2"/>
  <c r="J1338" i="2"/>
  <c r="K1338" i="2" s="1"/>
  <c r="M1338" i="2" l="1"/>
  <c r="L1338" i="2"/>
  <c r="N1338" i="2" s="1"/>
  <c r="J1339" i="2" s="1"/>
  <c r="K1339" i="2" s="1"/>
  <c r="M1339" i="2" l="1"/>
  <c r="L1339" i="2"/>
  <c r="N1339" i="2" s="1"/>
  <c r="J1340" i="2" s="1"/>
  <c r="K1340" i="2" s="1"/>
  <c r="L1340" i="2" l="1"/>
  <c r="N1340" i="2" s="1"/>
  <c r="J1341" i="2" s="1"/>
  <c r="K1341" i="2" s="1"/>
  <c r="M1340" i="2"/>
  <c r="L1341" i="2" l="1"/>
  <c r="N1341" i="2" s="1"/>
  <c r="J1342" i="2" s="1"/>
  <c r="K1342" i="2" s="1"/>
  <c r="M1341" i="2"/>
  <c r="M1342" i="2" l="1"/>
  <c r="L1342" i="2"/>
  <c r="N1342" i="2" s="1"/>
  <c r="J1343" i="2" s="1"/>
  <c r="K1343" i="2" s="1"/>
  <c r="L1343" i="2" l="1"/>
  <c r="N1343" i="2" s="1"/>
  <c r="J1344" i="2" s="1"/>
  <c r="K1344" i="2" s="1"/>
  <c r="M1343" i="2"/>
  <c r="M1344" i="2" l="1"/>
  <c r="L1344" i="2"/>
  <c r="N1344" i="2" s="1"/>
  <c r="J1345" i="2" s="1"/>
  <c r="K1345" i="2" s="1"/>
  <c r="M1345" i="2" l="1"/>
  <c r="L1345" i="2"/>
  <c r="N1345" i="2" s="1"/>
  <c r="J1346" i="2" s="1"/>
  <c r="K1346" i="2" s="1"/>
  <c r="L1346" i="2" l="1"/>
  <c r="N1346" i="2" s="1"/>
  <c r="J1347" i="2" s="1"/>
  <c r="K1347" i="2" s="1"/>
  <c r="M1346" i="2"/>
  <c r="L1347" i="2" l="1"/>
  <c r="N1347" i="2" s="1"/>
  <c r="J1348" i="2" s="1"/>
  <c r="K1348" i="2" s="1"/>
  <c r="M1347" i="2"/>
  <c r="M1348" i="2" l="1"/>
  <c r="L1348" i="2"/>
  <c r="N1348" i="2" s="1"/>
  <c r="J1349" i="2" s="1"/>
  <c r="K1349" i="2" s="1"/>
  <c r="L1349" i="2" l="1"/>
  <c r="N1349" i="2" s="1"/>
  <c r="M1349" i="2"/>
  <c r="J1350" i="2"/>
  <c r="K1350" i="2" s="1"/>
  <c r="M1350" i="2" l="1"/>
  <c r="L1350" i="2"/>
  <c r="N1350" i="2" s="1"/>
  <c r="J1351" i="2" s="1"/>
  <c r="K1351" i="2" s="1"/>
  <c r="M1351" i="2" l="1"/>
  <c r="L1351" i="2"/>
  <c r="N1351" i="2" s="1"/>
  <c r="J1352" i="2" s="1"/>
  <c r="K1352" i="2" s="1"/>
  <c r="L1352" i="2" l="1"/>
  <c r="N1352" i="2" s="1"/>
  <c r="J1353" i="2" s="1"/>
  <c r="K1353" i="2" s="1"/>
  <c r="M1352" i="2"/>
  <c r="L1353" i="2" l="1"/>
  <c r="N1353" i="2" s="1"/>
  <c r="J1354" i="2" s="1"/>
  <c r="K1354" i="2" s="1"/>
  <c r="M1353" i="2"/>
  <c r="M1354" i="2" l="1"/>
  <c r="L1354" i="2"/>
  <c r="N1354" i="2" s="1"/>
  <c r="J1355" i="2" s="1"/>
  <c r="K1355" i="2" s="1"/>
  <c r="L1355" i="2" l="1"/>
  <c r="N1355" i="2" s="1"/>
  <c r="J1356" i="2" s="1"/>
  <c r="K1356" i="2" s="1"/>
  <c r="M1355" i="2"/>
  <c r="M1356" i="2" l="1"/>
  <c r="L1356" i="2"/>
  <c r="N1356" i="2" s="1"/>
  <c r="J1357" i="2" s="1"/>
  <c r="K1357" i="2" s="1"/>
  <c r="M1357" i="2" l="1"/>
  <c r="L1357" i="2"/>
  <c r="N1357" i="2" l="1"/>
  <c r="J1358" i="2" s="1"/>
  <c r="K1358" i="2" s="1"/>
  <c r="L1358" i="2" s="1"/>
  <c r="N1358" i="2" s="1"/>
  <c r="J1359" i="2" s="1"/>
  <c r="K1359" i="2" s="1"/>
  <c r="M1358" i="2"/>
  <c r="L1359" i="2" l="1"/>
  <c r="N1359" i="2" s="1"/>
  <c r="J1360" i="2" s="1"/>
  <c r="K1360" i="2" s="1"/>
  <c r="M1359" i="2"/>
  <c r="M1360" i="2" l="1"/>
  <c r="L1360" i="2"/>
  <c r="N1360" i="2" s="1"/>
  <c r="J1361" i="2" s="1"/>
  <c r="K1361" i="2" s="1"/>
  <c r="L1361" i="2" l="1"/>
  <c r="N1361" i="2" s="1"/>
  <c r="M1361" i="2"/>
  <c r="J1362" i="2"/>
  <c r="K1362" i="2" s="1"/>
  <c r="M1362" i="2" l="1"/>
  <c r="L1362" i="2"/>
  <c r="N1362" i="2" s="1"/>
  <c r="J1363" i="2" s="1"/>
  <c r="K1363" i="2" s="1"/>
  <c r="M1363" i="2" l="1"/>
  <c r="L1363" i="2"/>
  <c r="N1363" i="2" s="1"/>
  <c r="J1364" i="2" s="1"/>
  <c r="K1364" i="2" s="1"/>
  <c r="L1364" i="2" l="1"/>
  <c r="N1364" i="2" s="1"/>
  <c r="J1365" i="2" s="1"/>
  <c r="K1365" i="2" s="1"/>
  <c r="M1364" i="2"/>
  <c r="L1365" i="2" l="1"/>
  <c r="N1365" i="2" s="1"/>
  <c r="J1366" i="2" s="1"/>
  <c r="K1366" i="2" s="1"/>
  <c r="M1365" i="2"/>
  <c r="M1366" i="2" l="1"/>
  <c r="L1366" i="2"/>
  <c r="N1366" i="2" s="1"/>
  <c r="J1367" i="2" s="1"/>
  <c r="K1367" i="2" s="1"/>
  <c r="L1367" i="2" l="1"/>
  <c r="N1367" i="2" s="1"/>
  <c r="J1368" i="2" s="1"/>
  <c r="K1368" i="2" s="1"/>
  <c r="M1367" i="2"/>
  <c r="M1368" i="2" l="1"/>
  <c r="L1368" i="2"/>
  <c r="N1368" i="2" s="1"/>
  <c r="J1369" i="2" s="1"/>
  <c r="K1369" i="2" s="1"/>
  <c r="M1369" i="2" l="1"/>
  <c r="L1369" i="2"/>
  <c r="N1369" i="2" s="1"/>
  <c r="J1370" i="2" s="1"/>
  <c r="K1370" i="2" s="1"/>
  <c r="L1370" i="2" l="1"/>
  <c r="N1370" i="2" s="1"/>
  <c r="J1371" i="2" s="1"/>
  <c r="K1371" i="2" s="1"/>
  <c r="M1370" i="2"/>
  <c r="L1371" i="2" l="1"/>
  <c r="N1371" i="2" s="1"/>
  <c r="J1372" i="2" s="1"/>
  <c r="K1372" i="2" s="1"/>
  <c r="M1371" i="2"/>
  <c r="M1372" i="2" l="1"/>
  <c r="L1372" i="2"/>
  <c r="N1372" i="2" s="1"/>
  <c r="J1373" i="2" s="1"/>
  <c r="K1373" i="2" s="1"/>
  <c r="L1373" i="2" l="1"/>
  <c r="N1373" i="2" s="1"/>
  <c r="M1373" i="2"/>
  <c r="J1374" i="2"/>
  <c r="K1374" i="2" s="1"/>
  <c r="M1374" i="2" l="1"/>
  <c r="L1374" i="2"/>
  <c r="N1374" i="2" s="1"/>
  <c r="J1375" i="2" s="1"/>
  <c r="K1375" i="2" s="1"/>
  <c r="M1375" i="2" l="1"/>
  <c r="L1375" i="2"/>
  <c r="N1375" i="2" s="1"/>
  <c r="J1376" i="2" s="1"/>
  <c r="K1376" i="2" s="1"/>
  <c r="L1376" i="2" l="1"/>
  <c r="N1376" i="2" s="1"/>
  <c r="J1377" i="2" s="1"/>
  <c r="K1377" i="2" s="1"/>
  <c r="M1376" i="2"/>
  <c r="L1377" i="2" l="1"/>
  <c r="N1377" i="2" s="1"/>
  <c r="J1378" i="2" s="1"/>
  <c r="K1378" i="2" s="1"/>
  <c r="M1377" i="2"/>
  <c r="M1378" i="2" l="1"/>
  <c r="L1378" i="2"/>
  <c r="N1378" i="2" s="1"/>
  <c r="J1379" i="2" s="1"/>
  <c r="K1379" i="2" s="1"/>
  <c r="L1379" i="2" l="1"/>
  <c r="N1379" i="2" s="1"/>
  <c r="J1380" i="2"/>
  <c r="K1380" i="2" s="1"/>
  <c r="M1379" i="2"/>
  <c r="M1380" i="2" l="1"/>
  <c r="L1380" i="2"/>
  <c r="N1380" i="2" s="1"/>
  <c r="J1381" i="2" s="1"/>
  <c r="K1381" i="2" s="1"/>
  <c r="M1381" i="2" l="1"/>
  <c r="L1381" i="2"/>
  <c r="N1381" i="2" s="1"/>
  <c r="J1382" i="2" s="1"/>
  <c r="K1382" i="2" s="1"/>
  <c r="L1382" i="2" l="1"/>
  <c r="N1382" i="2" s="1"/>
  <c r="J1383" i="2" s="1"/>
  <c r="K1383" i="2" s="1"/>
  <c r="M1382" i="2"/>
  <c r="L1383" i="2" l="1"/>
  <c r="N1383" i="2" s="1"/>
  <c r="J1384" i="2" s="1"/>
  <c r="K1384" i="2" s="1"/>
  <c r="M1383" i="2"/>
  <c r="M1384" i="2" l="1"/>
  <c r="L1384" i="2"/>
  <c r="N1384" i="2" s="1"/>
  <c r="J1385" i="2" s="1"/>
  <c r="K1385" i="2" s="1"/>
  <c r="L1385" i="2" l="1"/>
  <c r="N1385" i="2" s="1"/>
  <c r="M1385" i="2"/>
  <c r="J1386" i="2"/>
  <c r="K1386" i="2" s="1"/>
  <c r="M1386" i="2" l="1"/>
  <c r="L1386" i="2"/>
  <c r="N1386" i="2" s="1"/>
  <c r="J1387" i="2" s="1"/>
  <c r="K1387" i="2" s="1"/>
  <c r="M1387" i="2" l="1"/>
  <c r="L1387" i="2"/>
  <c r="N1387" i="2" s="1"/>
  <c r="J1388" i="2" s="1"/>
  <c r="K1388" i="2" s="1"/>
  <c r="L1388" i="2" l="1"/>
  <c r="N1388" i="2" s="1"/>
  <c r="J1389" i="2" s="1"/>
  <c r="K1389" i="2" s="1"/>
  <c r="M1388" i="2"/>
  <c r="L1389" i="2" l="1"/>
  <c r="N1389" i="2" s="1"/>
  <c r="J1390" i="2" s="1"/>
  <c r="K1390" i="2" s="1"/>
  <c r="M1389" i="2"/>
  <c r="M1390" i="2" l="1"/>
  <c r="L1390" i="2"/>
  <c r="N1390" i="2" s="1"/>
  <c r="J1391" i="2" s="1"/>
  <c r="K1391" i="2" s="1"/>
  <c r="L1391" i="2" l="1"/>
  <c r="N1391" i="2" s="1"/>
  <c r="J1392" i="2" s="1"/>
  <c r="K1392" i="2" s="1"/>
  <c r="M1391" i="2"/>
  <c r="M1392" i="2" l="1"/>
  <c r="L1392" i="2"/>
  <c r="N1392" i="2" s="1"/>
  <c r="J1393" i="2" s="1"/>
  <c r="K1393" i="2" s="1"/>
  <c r="M1393" i="2" l="1"/>
  <c r="L1393" i="2"/>
  <c r="N1393" i="2" s="1"/>
  <c r="J1394" i="2" s="1"/>
  <c r="K1394" i="2" s="1"/>
  <c r="L1394" i="2" l="1"/>
  <c r="N1394" i="2" s="1"/>
  <c r="J1395" i="2" s="1"/>
  <c r="K1395" i="2" s="1"/>
  <c r="M1394" i="2"/>
  <c r="L1395" i="2" l="1"/>
  <c r="N1395" i="2" s="1"/>
  <c r="J1396" i="2"/>
  <c r="K1396" i="2" s="1"/>
  <c r="M1395" i="2"/>
  <c r="M1396" i="2" l="1"/>
  <c r="L1396" i="2"/>
  <c r="N1396" i="2" s="1"/>
  <c r="J1397" i="2" s="1"/>
  <c r="K1397" i="2" s="1"/>
  <c r="L1397" i="2" l="1"/>
  <c r="N1397" i="2" s="1"/>
  <c r="M1397" i="2"/>
  <c r="J1398" i="2"/>
  <c r="K1398" i="2" s="1"/>
  <c r="M1398" i="2" l="1"/>
  <c r="L1398" i="2"/>
  <c r="N1398" i="2" s="1"/>
  <c r="J1399" i="2" s="1"/>
  <c r="K1399" i="2" s="1"/>
  <c r="M1399" i="2" l="1"/>
  <c r="L1399" i="2"/>
  <c r="N1399" i="2" s="1"/>
  <c r="J1400" i="2" s="1"/>
  <c r="K1400" i="2" s="1"/>
  <c r="L1400" i="2" l="1"/>
  <c r="N1400" i="2" s="1"/>
  <c r="J1401" i="2" s="1"/>
  <c r="K1401" i="2" s="1"/>
  <c r="M1400" i="2"/>
  <c r="L1401" i="2" l="1"/>
  <c r="N1401" i="2" s="1"/>
  <c r="J1402" i="2" s="1"/>
  <c r="K1402" i="2" s="1"/>
  <c r="M1401" i="2"/>
  <c r="M1402" i="2" l="1"/>
  <c r="L1402" i="2"/>
  <c r="N1402" i="2" s="1"/>
  <c r="J1403" i="2" s="1"/>
  <c r="K1403" i="2" s="1"/>
  <c r="L1403" i="2" l="1"/>
  <c r="N1403" i="2" s="1"/>
  <c r="J1404" i="2" s="1"/>
  <c r="K1404" i="2" s="1"/>
  <c r="M1403" i="2"/>
  <c r="M1404" i="2" l="1"/>
  <c r="L1404" i="2"/>
  <c r="N1404" i="2" s="1"/>
  <c r="J1405" i="2" s="1"/>
  <c r="K1405" i="2" s="1"/>
  <c r="M1405" i="2" l="1"/>
  <c r="L1405" i="2"/>
  <c r="N1405" i="2" s="1"/>
  <c r="J1406" i="2" s="1"/>
  <c r="K1406" i="2" s="1"/>
  <c r="L1406" i="2" l="1"/>
  <c r="N1406" i="2" s="1"/>
  <c r="J1407" i="2" s="1"/>
  <c r="K1407" i="2" s="1"/>
  <c r="M1406" i="2"/>
  <c r="L1407" i="2" l="1"/>
  <c r="N1407" i="2" s="1"/>
  <c r="J1408" i="2" s="1"/>
  <c r="K1408" i="2" s="1"/>
  <c r="M1407" i="2"/>
  <c r="M1408" i="2" l="1"/>
  <c r="L1408" i="2"/>
  <c r="N1408" i="2" s="1"/>
  <c r="J1409" i="2" s="1"/>
  <c r="K1409" i="2" s="1"/>
  <c r="L1409" i="2" l="1"/>
  <c r="M1409" i="2"/>
  <c r="N1409" i="2" l="1"/>
  <c r="J1410" i="2" s="1"/>
  <c r="K1410" i="2" s="1"/>
  <c r="M1410" i="2" l="1"/>
  <c r="L1410" i="2"/>
  <c r="N1410" i="2" s="1"/>
  <c r="J1411" i="2" s="1"/>
  <c r="K1411" i="2" s="1"/>
  <c r="M1411" i="2" l="1"/>
  <c r="L1411" i="2"/>
  <c r="N1411" i="2" s="1"/>
  <c r="J1412" i="2" s="1"/>
  <c r="K1412" i="2" s="1"/>
  <c r="L1412" i="2" l="1"/>
  <c r="N1412" i="2" s="1"/>
  <c r="J1413" i="2" s="1"/>
  <c r="K1413" i="2" s="1"/>
  <c r="M1412" i="2"/>
  <c r="L1413" i="2" l="1"/>
  <c r="N1413" i="2" s="1"/>
  <c r="J1414" i="2" s="1"/>
  <c r="K1414" i="2" s="1"/>
  <c r="M1413" i="2"/>
  <c r="M1414" i="2" l="1"/>
  <c r="L1414" i="2"/>
  <c r="N1414" i="2" s="1"/>
  <c r="J1415" i="2" s="1"/>
  <c r="K1415" i="2" s="1"/>
  <c r="L1415" i="2" l="1"/>
  <c r="N1415" i="2" s="1"/>
  <c r="J1416" i="2" s="1"/>
  <c r="K1416" i="2" s="1"/>
  <c r="M1415" i="2"/>
  <c r="M1416" i="2" l="1"/>
  <c r="L1416" i="2"/>
  <c r="N1416" i="2" s="1"/>
  <c r="J1417" i="2" s="1"/>
  <c r="K1417" i="2" s="1"/>
  <c r="M1417" i="2" l="1"/>
  <c r="L1417" i="2"/>
  <c r="N1417" i="2" s="1"/>
  <c r="J1418" i="2" s="1"/>
  <c r="K1418" i="2" s="1"/>
  <c r="L1418" i="2" l="1"/>
  <c r="N1418" i="2" s="1"/>
  <c r="J1419" i="2" s="1"/>
  <c r="K1419" i="2" s="1"/>
  <c r="M1418" i="2"/>
  <c r="L1419" i="2" l="1"/>
  <c r="N1419" i="2" s="1"/>
  <c r="J1420" i="2" s="1"/>
  <c r="K1420" i="2" s="1"/>
  <c r="M1419" i="2"/>
  <c r="M1420" i="2" l="1"/>
  <c r="L1420" i="2"/>
  <c r="N1420" i="2" s="1"/>
  <c r="J1421" i="2" s="1"/>
  <c r="K1421" i="2" s="1"/>
  <c r="L1421" i="2" l="1"/>
  <c r="N1421" i="2" s="1"/>
  <c r="M1421" i="2"/>
  <c r="J1422" i="2"/>
  <c r="K1422" i="2" s="1"/>
  <c r="M1422" i="2" l="1"/>
  <c r="L1422" i="2"/>
  <c r="N1422" i="2" s="1"/>
  <c r="J1423" i="2" s="1"/>
  <c r="K1423" i="2" s="1"/>
  <c r="M1423" i="2" l="1"/>
  <c r="L1423" i="2"/>
  <c r="N1423" i="2" s="1"/>
  <c r="J1424" i="2" s="1"/>
  <c r="K1424" i="2" s="1"/>
  <c r="L1424" i="2" l="1"/>
  <c r="N1424" i="2" s="1"/>
  <c r="J1425" i="2" s="1"/>
  <c r="K1425" i="2" s="1"/>
  <c r="M1424" i="2"/>
  <c r="L1425" i="2" l="1"/>
  <c r="N1425" i="2" s="1"/>
  <c r="J1426" i="2" s="1"/>
  <c r="K1426" i="2" s="1"/>
  <c r="M1425" i="2"/>
  <c r="M1426" i="2" l="1"/>
  <c r="L1426" i="2"/>
  <c r="N1426" i="2" s="1"/>
  <c r="J1427" i="2" s="1"/>
  <c r="K1427" i="2" s="1"/>
  <c r="L1427" i="2" l="1"/>
  <c r="N1427" i="2" s="1"/>
  <c r="J1428" i="2" s="1"/>
  <c r="K1428" i="2" s="1"/>
  <c r="M1427" i="2"/>
  <c r="M1428" i="2" l="1"/>
  <c r="L1428" i="2"/>
  <c r="N1428" i="2" s="1"/>
  <c r="J1429" i="2" s="1"/>
  <c r="K1429" i="2" s="1"/>
  <c r="M1429" i="2" l="1"/>
  <c r="L1429" i="2"/>
  <c r="N1429" i="2" s="1"/>
  <c r="J1430" i="2" s="1"/>
  <c r="K1430" i="2" s="1"/>
  <c r="L1430" i="2" l="1"/>
  <c r="N1430" i="2" s="1"/>
  <c r="J1431" i="2" s="1"/>
  <c r="K1431" i="2" s="1"/>
  <c r="M1430" i="2"/>
  <c r="L1431" i="2" l="1"/>
  <c r="N1431" i="2" s="1"/>
  <c r="J1432" i="2" s="1"/>
  <c r="K1432" i="2" s="1"/>
  <c r="M1431" i="2"/>
  <c r="M1432" i="2" l="1"/>
  <c r="L1432" i="2"/>
  <c r="N1432" i="2" l="1"/>
  <c r="J1433" i="2" s="1"/>
  <c r="K1433" i="2" s="1"/>
  <c r="L1433" i="2"/>
  <c r="N1433" i="2" s="1"/>
  <c r="M1433" i="2"/>
  <c r="J1434" i="2"/>
  <c r="K1434" i="2" s="1"/>
  <c r="M1434" i="2" l="1"/>
  <c r="L1434" i="2"/>
  <c r="N1434" i="2" s="1"/>
  <c r="J1435" i="2" s="1"/>
  <c r="K1435" i="2" s="1"/>
  <c r="M1435" i="2" l="1"/>
  <c r="L1435" i="2"/>
  <c r="N1435" i="2" s="1"/>
  <c r="J1436" i="2" s="1"/>
  <c r="K1436" i="2" s="1"/>
  <c r="L1436" i="2" l="1"/>
  <c r="N1436" i="2" s="1"/>
  <c r="J1437" i="2" s="1"/>
  <c r="K1437" i="2" s="1"/>
  <c r="M1436" i="2"/>
  <c r="L1437" i="2" l="1"/>
  <c r="N1437" i="2" s="1"/>
  <c r="J1438" i="2"/>
  <c r="K1438" i="2" s="1"/>
  <c r="M1437" i="2"/>
  <c r="M1438" i="2" l="1"/>
  <c r="L1438" i="2"/>
  <c r="N1438" i="2" s="1"/>
  <c r="J1439" i="2" s="1"/>
  <c r="K1439" i="2" s="1"/>
  <c r="L1439" i="2" l="1"/>
  <c r="N1439" i="2" s="1"/>
  <c r="J1440" i="2" s="1"/>
  <c r="K1440" i="2" s="1"/>
  <c r="M1439" i="2"/>
  <c r="M1440" i="2" l="1"/>
  <c r="L1440" i="2"/>
  <c r="N1440" i="2" s="1"/>
  <c r="J1441" i="2" s="1"/>
  <c r="K1441" i="2" s="1"/>
  <c r="M1441" i="2" l="1"/>
  <c r="L1441" i="2"/>
  <c r="N1441" i="2" s="1"/>
  <c r="J1442" i="2" s="1"/>
  <c r="K1442" i="2" s="1"/>
  <c r="L1442" i="2" l="1"/>
  <c r="N1442" i="2" s="1"/>
  <c r="J1443" i="2" s="1"/>
  <c r="K1443" i="2" s="1"/>
  <c r="M1442" i="2"/>
  <c r="L1443" i="2" l="1"/>
  <c r="N1443" i="2" s="1"/>
  <c r="J1444" i="2" s="1"/>
  <c r="K1444" i="2" s="1"/>
  <c r="M1443" i="2"/>
  <c r="M1444" i="2" l="1"/>
  <c r="L1444" i="2"/>
  <c r="N1444" i="2" s="1"/>
  <c r="J1445" i="2" s="1"/>
  <c r="K1445" i="2" s="1"/>
  <c r="L1445" i="2" l="1"/>
  <c r="N1445" i="2" s="1"/>
  <c r="M1445" i="2"/>
  <c r="J1446" i="2"/>
  <c r="K1446" i="2" s="1"/>
  <c r="M1446" i="2" l="1"/>
  <c r="L1446" i="2"/>
  <c r="N1446" i="2" s="1"/>
  <c r="J1447" i="2" s="1"/>
  <c r="K1447" i="2" s="1"/>
  <c r="M1447" i="2" l="1"/>
  <c r="L1447" i="2"/>
  <c r="N1447" i="2" s="1"/>
  <c r="J1448" i="2" s="1"/>
  <c r="K1448" i="2" s="1"/>
  <c r="L1448" i="2" l="1"/>
  <c r="N1448" i="2" s="1"/>
  <c r="J1449" i="2" s="1"/>
  <c r="K1449" i="2" s="1"/>
  <c r="M1448" i="2"/>
  <c r="L1449" i="2" l="1"/>
  <c r="M1449" i="2"/>
  <c r="N1449" i="2" l="1"/>
  <c r="J1450" i="2" s="1"/>
  <c r="K1450" i="2" s="1"/>
  <c r="M1450" i="2" l="1"/>
  <c r="L1450" i="2"/>
  <c r="N1450" i="2" s="1"/>
  <c r="J1451" i="2" s="1"/>
  <c r="K1451" i="2" s="1"/>
  <c r="L1451" i="2" l="1"/>
  <c r="N1451" i="2" s="1"/>
  <c r="J1452" i="2" s="1"/>
  <c r="K1452" i="2" s="1"/>
  <c r="M1451" i="2"/>
  <c r="M1452" i="2" l="1"/>
  <c r="L1452" i="2"/>
  <c r="N1452" i="2" s="1"/>
  <c r="J1453" i="2" s="1"/>
  <c r="K1453" i="2" s="1"/>
  <c r="M1453" i="2" l="1"/>
  <c r="L1453" i="2"/>
  <c r="N1453" i="2" s="1"/>
  <c r="J1454" i="2" s="1"/>
  <c r="K1454" i="2" s="1"/>
  <c r="L1454" i="2" l="1"/>
  <c r="N1454" i="2" s="1"/>
  <c r="J1455" i="2" s="1"/>
  <c r="K1455" i="2" s="1"/>
  <c r="M1454" i="2"/>
  <c r="L1455" i="2" l="1"/>
  <c r="N1455" i="2" s="1"/>
  <c r="J1456" i="2" s="1"/>
  <c r="K1456" i="2" s="1"/>
  <c r="M1455" i="2"/>
  <c r="M1456" i="2" l="1"/>
  <c r="L1456" i="2"/>
  <c r="N1456" i="2" s="1"/>
  <c r="J1457" i="2" s="1"/>
  <c r="K1457" i="2" s="1"/>
  <c r="L1457" i="2" l="1"/>
  <c r="N1457" i="2" s="1"/>
  <c r="M1457" i="2"/>
  <c r="J1458" i="2"/>
  <c r="K1458" i="2" s="1"/>
  <c r="M1458" i="2" l="1"/>
  <c r="L1458" i="2"/>
  <c r="N1458" i="2" s="1"/>
  <c r="J1459" i="2" s="1"/>
  <c r="K1459" i="2" s="1"/>
  <c r="M1459" i="2" l="1"/>
  <c r="L1459" i="2"/>
  <c r="N1459" i="2" s="1"/>
  <c r="J1460" i="2" s="1"/>
  <c r="K1460" i="2" s="1"/>
  <c r="L1460" i="2" l="1"/>
  <c r="N1460" i="2" s="1"/>
  <c r="J1461" i="2" s="1"/>
  <c r="K1461" i="2" s="1"/>
  <c r="M1460" i="2"/>
  <c r="L1461" i="2" l="1"/>
  <c r="N1461" i="2" s="1"/>
  <c r="J1462" i="2" s="1"/>
  <c r="K1462" i="2" s="1"/>
  <c r="M1461" i="2"/>
  <c r="M1462" i="2" l="1"/>
  <c r="L1462" i="2"/>
  <c r="N1462" i="2" s="1"/>
  <c r="J1463" i="2" s="1"/>
  <c r="K1463" i="2" s="1"/>
  <c r="L1463" i="2" l="1"/>
  <c r="N1463" i="2" s="1"/>
  <c r="J1464" i="2" s="1"/>
  <c r="K1464" i="2" s="1"/>
  <c r="M1463" i="2"/>
  <c r="M1464" i="2" l="1"/>
  <c r="L1464" i="2"/>
  <c r="N1464" i="2" s="1"/>
  <c r="J1465" i="2" s="1"/>
  <c r="K1465" i="2" s="1"/>
  <c r="M1465" i="2" l="1"/>
  <c r="L1465" i="2"/>
  <c r="N1465" i="2" s="1"/>
  <c r="J1466" i="2" s="1"/>
  <c r="K1466" i="2" s="1"/>
  <c r="L1466" i="2" l="1"/>
  <c r="N1466" i="2" s="1"/>
  <c r="J1467" i="2" s="1"/>
  <c r="K1467" i="2" s="1"/>
  <c r="M1466" i="2"/>
  <c r="L1467" i="2" l="1"/>
  <c r="N1467" i="2" s="1"/>
  <c r="J1468" i="2" s="1"/>
  <c r="K1468" i="2" s="1"/>
  <c r="M1467" i="2"/>
  <c r="M1468" i="2" l="1"/>
  <c r="L1468" i="2"/>
  <c r="N1468" i="2" s="1"/>
  <c r="J1469" i="2" s="1"/>
  <c r="K1469" i="2" s="1"/>
  <c r="L1469" i="2" l="1"/>
  <c r="N1469" i="2" s="1"/>
  <c r="M1469" i="2"/>
  <c r="J1470" i="2"/>
  <c r="K1470" i="2" s="1"/>
  <c r="M1470" i="2" l="1"/>
  <c r="L1470" i="2"/>
  <c r="N1470" i="2" s="1"/>
  <c r="J1471" i="2" s="1"/>
  <c r="K1471" i="2" s="1"/>
  <c r="M1471" i="2" l="1"/>
  <c r="L1471" i="2"/>
  <c r="N1471" i="2" s="1"/>
  <c r="J1472" i="2" s="1"/>
  <c r="K1472" i="2" s="1"/>
  <c r="L1472" i="2" l="1"/>
  <c r="N1472" i="2" s="1"/>
  <c r="J1473" i="2" s="1"/>
  <c r="K1473" i="2" s="1"/>
  <c r="M1472" i="2"/>
  <c r="L1473" i="2" l="1"/>
  <c r="N1473" i="2" s="1"/>
  <c r="J1474" i="2" s="1"/>
  <c r="K1474" i="2" s="1"/>
  <c r="M1473" i="2"/>
  <c r="M1474" i="2" l="1"/>
  <c r="L1474" i="2"/>
  <c r="N1474" i="2" s="1"/>
  <c r="J1475" i="2" s="1"/>
  <c r="K1475" i="2" s="1"/>
  <c r="L1475" i="2" l="1"/>
  <c r="N1475" i="2" s="1"/>
  <c r="J1476" i="2" s="1"/>
  <c r="K1476" i="2" s="1"/>
  <c r="M1475" i="2"/>
  <c r="M1476" i="2" l="1"/>
  <c r="L1476" i="2"/>
  <c r="N1476" i="2" s="1"/>
  <c r="J1477" i="2" s="1"/>
  <c r="K1477" i="2" s="1"/>
  <c r="M1477" i="2" l="1"/>
  <c r="L1477" i="2"/>
  <c r="N1477" i="2" s="1"/>
  <c r="J1478" i="2" s="1"/>
  <c r="K1478" i="2" s="1"/>
  <c r="L1478" i="2" l="1"/>
  <c r="M1478" i="2"/>
  <c r="N1478" i="2" l="1"/>
  <c r="J1479" i="2" s="1"/>
  <c r="K1479" i="2" s="1"/>
  <c r="L1479" i="2" l="1"/>
  <c r="N1479" i="2" s="1"/>
  <c r="J1480" i="2" s="1"/>
  <c r="K1480" i="2" s="1"/>
  <c r="M1479" i="2"/>
  <c r="M1480" i="2" l="1"/>
  <c r="L1480" i="2"/>
  <c r="N1480" i="2" s="1"/>
  <c r="J1481" i="2" s="1"/>
  <c r="K1481" i="2" s="1"/>
  <c r="L1481" i="2" l="1"/>
  <c r="N1481" i="2" s="1"/>
  <c r="M1481" i="2"/>
  <c r="J1482" i="2"/>
  <c r="K1482" i="2" s="1"/>
  <c r="M1482" i="2" l="1"/>
  <c r="L1482" i="2"/>
  <c r="N1482" i="2" s="1"/>
  <c r="J1483" i="2" s="1"/>
  <c r="K1483" i="2" s="1"/>
  <c r="M1483" i="2" l="1"/>
  <c r="L1483" i="2"/>
  <c r="N1483" i="2" s="1"/>
  <c r="J1484" i="2" s="1"/>
  <c r="K1484" i="2" s="1"/>
  <c r="L1484" i="2" l="1"/>
  <c r="N1484" i="2" s="1"/>
  <c r="J1485" i="2" s="1"/>
  <c r="K1485" i="2" s="1"/>
  <c r="M1484" i="2"/>
  <c r="L1485" i="2" l="1"/>
  <c r="N1485" i="2" s="1"/>
  <c r="J1486" i="2" s="1"/>
  <c r="K1486" i="2" s="1"/>
  <c r="M1485" i="2"/>
  <c r="M1486" i="2" l="1"/>
  <c r="L1486" i="2"/>
  <c r="N1486" i="2" s="1"/>
  <c r="J1487" i="2" s="1"/>
  <c r="K1487" i="2" s="1"/>
  <c r="L1487" i="2" l="1"/>
  <c r="N1487" i="2" s="1"/>
  <c r="J1488" i="2" s="1"/>
  <c r="K1488" i="2" s="1"/>
  <c r="M1487" i="2"/>
  <c r="M1488" i="2" l="1"/>
  <c r="L1488" i="2"/>
  <c r="N1488" i="2" s="1"/>
  <c r="J1489" i="2" s="1"/>
  <c r="K1489" i="2" s="1"/>
  <c r="M1489" i="2" l="1"/>
  <c r="L1489" i="2"/>
  <c r="N1489" i="2" s="1"/>
  <c r="J1490" i="2" s="1"/>
  <c r="K1490" i="2" s="1"/>
  <c r="L1490" i="2" l="1"/>
  <c r="N1490" i="2" s="1"/>
  <c r="J1491" i="2" s="1"/>
  <c r="K1491" i="2" s="1"/>
  <c r="M1490" i="2"/>
  <c r="L1491" i="2" l="1"/>
  <c r="M1491" i="2"/>
  <c r="N1491" i="2" l="1"/>
  <c r="J1492" i="2" s="1"/>
  <c r="K1492" i="2" s="1"/>
  <c r="M1492" i="2" l="1"/>
  <c r="L1492" i="2"/>
  <c r="N1492" i="2" s="1"/>
  <c r="J1493" i="2" s="1"/>
  <c r="K1493" i="2" s="1"/>
  <c r="L1493" i="2" l="1"/>
  <c r="N1493" i="2" s="1"/>
  <c r="M1493" i="2"/>
  <c r="J1494" i="2"/>
  <c r="K1494" i="2" s="1"/>
  <c r="M1494" i="2" l="1"/>
  <c r="L1494" i="2"/>
  <c r="N1494" i="2" s="1"/>
  <c r="J1495" i="2" s="1"/>
  <c r="K1495" i="2" s="1"/>
  <c r="M1495" i="2" l="1"/>
  <c r="L1495" i="2"/>
  <c r="N1495" i="2" s="1"/>
  <c r="J1496" i="2" s="1"/>
  <c r="K1496" i="2" s="1"/>
  <c r="L1496" i="2" l="1"/>
  <c r="N1496" i="2" s="1"/>
  <c r="J1497" i="2" s="1"/>
  <c r="K1497" i="2" s="1"/>
  <c r="M1496" i="2"/>
  <c r="L1497" i="2" l="1"/>
  <c r="N1497" i="2" s="1"/>
  <c r="J1498" i="2" s="1"/>
  <c r="K1498" i="2" s="1"/>
  <c r="M1497" i="2"/>
  <c r="M1498" i="2" l="1"/>
  <c r="L1498" i="2"/>
  <c r="N1498" i="2" s="1"/>
  <c r="J1499" i="2" s="1"/>
  <c r="K1499" i="2" s="1"/>
  <c r="L1499" i="2" l="1"/>
  <c r="N1499" i="2" s="1"/>
  <c r="J1500" i="2" s="1"/>
  <c r="K1500" i="2" s="1"/>
  <c r="M1499" i="2"/>
  <c r="M1500" i="2" l="1"/>
  <c r="L1500" i="2"/>
  <c r="N1500" i="2" s="1"/>
  <c r="J1501" i="2" s="1"/>
  <c r="K1501" i="2" s="1"/>
  <c r="M1501" i="2" l="1"/>
  <c r="L1501" i="2"/>
  <c r="N1501" i="2" s="1"/>
  <c r="J1502" i="2" s="1"/>
  <c r="K1502" i="2" s="1"/>
  <c r="L1502" i="2" l="1"/>
  <c r="N1502" i="2" s="1"/>
  <c r="J1503" i="2" s="1"/>
  <c r="K1503" i="2" s="1"/>
  <c r="M1502" i="2"/>
  <c r="L1503" i="2" l="1"/>
  <c r="N1503" i="2" s="1"/>
  <c r="J1504" i="2" s="1"/>
  <c r="K1504" i="2" s="1"/>
  <c r="M1503" i="2"/>
  <c r="M1504" i="2" l="1"/>
  <c r="L1504" i="2"/>
  <c r="N1504" i="2" s="1"/>
  <c r="J1505" i="2" s="1"/>
  <c r="K1505" i="2" s="1"/>
  <c r="L1505" i="2" l="1"/>
  <c r="N1505" i="2" s="1"/>
  <c r="M1505" i="2"/>
  <c r="J1506" i="2"/>
  <c r="K1506" i="2" s="1"/>
  <c r="M1506" i="2" l="1"/>
  <c r="L1506" i="2"/>
  <c r="N1506" i="2" s="1"/>
  <c r="J1507" i="2" s="1"/>
  <c r="K1507" i="2" s="1"/>
  <c r="M1507" i="2" l="1"/>
  <c r="L1507" i="2"/>
  <c r="N1507" i="2" s="1"/>
  <c r="J1508" i="2" s="1"/>
  <c r="K1508" i="2" s="1"/>
  <c r="M1508" i="2" l="1"/>
  <c r="L1508" i="2"/>
  <c r="N1508" i="2" s="1"/>
  <c r="J1509" i="2" s="1"/>
  <c r="K1509" i="2" s="1"/>
  <c r="L1509" i="2" l="1"/>
  <c r="N1509" i="2" s="1"/>
  <c r="M1509" i="2"/>
  <c r="J1510" i="2"/>
  <c r="K1510" i="2" s="1"/>
  <c r="M1510" i="2" l="1"/>
  <c r="L1510" i="2"/>
  <c r="N1510" i="2" s="1"/>
  <c r="J1511" i="2" s="1"/>
  <c r="K1511" i="2" s="1"/>
  <c r="L1511" i="2" l="1"/>
  <c r="N1511" i="2" s="1"/>
  <c r="M1511" i="2"/>
  <c r="J1512" i="2"/>
  <c r="K1512" i="2" s="1"/>
  <c r="M1512" i="2" l="1"/>
  <c r="L1512" i="2"/>
  <c r="N1512" i="2" s="1"/>
  <c r="J1513" i="2" s="1"/>
  <c r="K1513" i="2" s="1"/>
  <c r="L1513" i="2" l="1"/>
  <c r="N1513" i="2" s="1"/>
  <c r="J1514" i="2" s="1"/>
  <c r="K1514" i="2" s="1"/>
  <c r="M1513" i="2"/>
  <c r="L1514" i="2" l="1"/>
  <c r="N1514" i="2" s="1"/>
  <c r="J1515" i="2" s="1"/>
  <c r="K1515" i="2" s="1"/>
  <c r="M1514" i="2"/>
  <c r="L1515" i="2" l="1"/>
  <c r="N1515" i="2" s="1"/>
  <c r="J1516" i="2" s="1"/>
  <c r="K1516" i="2" s="1"/>
  <c r="M1515" i="2"/>
  <c r="M1516" i="2" l="1"/>
  <c r="L1516" i="2"/>
  <c r="N1516" i="2" s="1"/>
  <c r="J1517" i="2" s="1"/>
  <c r="K1517" i="2" s="1"/>
  <c r="L1517" i="2" l="1"/>
  <c r="N1517" i="2" s="1"/>
  <c r="J1518" i="2" s="1"/>
  <c r="K1518" i="2" s="1"/>
  <c r="M1517" i="2"/>
  <c r="M1518" i="2" l="1"/>
  <c r="L1518" i="2"/>
  <c r="N1518" i="2" s="1"/>
  <c r="J1519" i="2" s="1"/>
  <c r="K1519" i="2" s="1"/>
  <c r="M1519" i="2" l="1"/>
  <c r="L1519" i="2"/>
  <c r="N1519" i="2" s="1"/>
  <c r="J1520" i="2" s="1"/>
  <c r="K1520" i="2" s="1"/>
  <c r="L1520" i="2" l="1"/>
  <c r="N1520" i="2" s="1"/>
  <c r="J1521" i="2" s="1"/>
  <c r="K1521" i="2" s="1"/>
  <c r="M1520" i="2"/>
  <c r="L1521" i="2" l="1"/>
  <c r="N1521" i="2" s="1"/>
  <c r="J1522" i="2" s="1"/>
  <c r="K1522" i="2" s="1"/>
  <c r="M1521" i="2"/>
  <c r="M1522" i="2" l="1"/>
  <c r="L1522" i="2"/>
  <c r="N1522" i="2" s="1"/>
  <c r="J1523" i="2" s="1"/>
  <c r="K1523" i="2" s="1"/>
  <c r="L1523" i="2" l="1"/>
  <c r="N1523" i="2" s="1"/>
  <c r="J1524" i="2" s="1"/>
  <c r="K1524" i="2" s="1"/>
  <c r="M1523" i="2"/>
  <c r="M1524" i="2" l="1"/>
  <c r="L1524" i="2"/>
  <c r="N1524" i="2" s="1"/>
  <c r="J1525" i="2" s="1"/>
  <c r="K1525" i="2" s="1"/>
  <c r="M1525" i="2" l="1"/>
  <c r="L1525" i="2"/>
  <c r="N1525" i="2" s="1"/>
  <c r="J1526" i="2" s="1"/>
  <c r="K1526" i="2" s="1"/>
  <c r="M1526" i="2" l="1"/>
  <c r="L1526" i="2"/>
  <c r="N1526" i="2" s="1"/>
  <c r="J1527" i="2" s="1"/>
  <c r="K1527" i="2" s="1"/>
  <c r="L1527" i="2" l="1"/>
  <c r="N1527" i="2" s="1"/>
  <c r="J1528" i="2" s="1"/>
  <c r="K1528" i="2" s="1"/>
  <c r="M1527" i="2"/>
  <c r="M1528" i="2" l="1"/>
  <c r="L1528" i="2"/>
  <c r="N1528" i="2" s="1"/>
  <c r="J1529" i="2" s="1"/>
  <c r="K1529" i="2" s="1"/>
  <c r="L1529" i="2" l="1"/>
  <c r="N1529" i="2" s="1"/>
  <c r="M1529" i="2"/>
  <c r="J1530" i="2"/>
  <c r="K1530" i="2" s="1"/>
  <c r="M1530" i="2" l="1"/>
  <c r="L1530" i="2"/>
  <c r="N1530" i="2" s="1"/>
  <c r="J1531" i="2" s="1"/>
  <c r="K1531" i="2" s="1"/>
  <c r="L1531" i="2" l="1"/>
  <c r="N1531" i="2" s="1"/>
  <c r="J1532" i="2" s="1"/>
  <c r="K1532" i="2" s="1"/>
  <c r="M1531" i="2"/>
  <c r="L1532" i="2" l="1"/>
  <c r="N1532" i="2" s="1"/>
  <c r="J1533" i="2" s="1"/>
  <c r="K1533" i="2" s="1"/>
  <c r="M1532" i="2"/>
  <c r="L1533" i="2" l="1"/>
  <c r="N1533" i="2" s="1"/>
  <c r="J1534" i="2" s="1"/>
  <c r="K1534" i="2" s="1"/>
  <c r="M1533" i="2"/>
  <c r="M1534" i="2" l="1"/>
  <c r="L1534" i="2"/>
  <c r="N1534" i="2" s="1"/>
  <c r="J1535" i="2" s="1"/>
  <c r="K1535" i="2" s="1"/>
  <c r="L1535" i="2" l="1"/>
  <c r="N1535" i="2" s="1"/>
  <c r="J1536" i="2" s="1"/>
  <c r="K1536" i="2" s="1"/>
  <c r="M1535" i="2"/>
  <c r="M1536" i="2" l="1"/>
  <c r="L1536" i="2"/>
  <c r="N1536" i="2" s="1"/>
  <c r="J1537" i="2" s="1"/>
  <c r="K1537" i="2" s="1"/>
  <c r="M1537" i="2" l="1"/>
  <c r="L1537" i="2"/>
  <c r="N1537" i="2" s="1"/>
  <c r="J1538" i="2" s="1"/>
  <c r="K1538" i="2" s="1"/>
  <c r="L1538" i="2" l="1"/>
  <c r="N1538" i="2" s="1"/>
  <c r="J1539" i="2" s="1"/>
  <c r="K1539" i="2" s="1"/>
  <c r="M1538" i="2"/>
  <c r="L1539" i="2" l="1"/>
  <c r="N1539" i="2" s="1"/>
  <c r="M1539" i="2"/>
  <c r="J1540" i="2"/>
  <c r="K1540" i="2" s="1"/>
  <c r="M1540" i="2" l="1"/>
  <c r="L1540" i="2"/>
  <c r="N1540" i="2" s="1"/>
  <c r="J1541" i="2" s="1"/>
  <c r="K1541" i="2" s="1"/>
  <c r="L1541" i="2" l="1"/>
  <c r="N1541" i="2" s="1"/>
  <c r="J1542" i="2" s="1"/>
  <c r="K1542" i="2" s="1"/>
  <c r="M1541" i="2"/>
  <c r="M1542" i="2" l="1"/>
  <c r="L1542" i="2"/>
  <c r="N1542" i="2" s="1"/>
  <c r="J1543" i="2" s="1"/>
  <c r="K1543" i="2" s="1"/>
  <c r="M1543" i="2" l="1"/>
  <c r="L1543" i="2"/>
  <c r="N1543" i="2" s="1"/>
  <c r="J1544" i="2" s="1"/>
  <c r="K1544" i="2" s="1"/>
  <c r="M1544" i="2" l="1"/>
  <c r="L1544" i="2"/>
  <c r="N1544" i="2" l="1"/>
  <c r="J1545" i="2" s="1"/>
  <c r="K1545" i="2" s="1"/>
  <c r="L1545" i="2" l="1"/>
  <c r="N1545" i="2" s="1"/>
  <c r="M1545" i="2"/>
  <c r="J1546" i="2"/>
  <c r="K1546" i="2" s="1"/>
  <c r="M1546" i="2" l="1"/>
  <c r="L1546" i="2"/>
  <c r="N1546" i="2" s="1"/>
  <c r="J1547" i="2" s="1"/>
  <c r="K1547" i="2" s="1"/>
  <c r="L1547" i="2" l="1"/>
  <c r="N1547" i="2" s="1"/>
  <c r="M1547" i="2"/>
  <c r="J1548" i="2"/>
  <c r="K1548" i="2" s="1"/>
  <c r="M1548" i="2" l="1"/>
  <c r="L1548" i="2"/>
  <c r="N1548" i="2" s="1"/>
  <c r="J1549" i="2" s="1"/>
  <c r="K1549" i="2" s="1"/>
  <c r="L1549" i="2" l="1"/>
  <c r="N1549" i="2" s="1"/>
  <c r="J1550" i="2"/>
  <c r="K1550" i="2" s="1"/>
  <c r="M1549" i="2"/>
  <c r="L1550" i="2" l="1"/>
  <c r="N1550" i="2" s="1"/>
  <c r="J1551" i="2" s="1"/>
  <c r="K1551" i="2" s="1"/>
  <c r="M1550" i="2"/>
  <c r="L1551" i="2" l="1"/>
  <c r="N1551" i="2" s="1"/>
  <c r="J1552" i="2" s="1"/>
  <c r="K1552" i="2" s="1"/>
  <c r="M1551" i="2"/>
  <c r="M1552" i="2" l="1"/>
  <c r="L1552" i="2"/>
  <c r="N1552" i="2" s="1"/>
  <c r="J1553" i="2" s="1"/>
  <c r="K1553" i="2" s="1"/>
  <c r="L1553" i="2" l="1"/>
  <c r="N1553" i="2" s="1"/>
  <c r="J1554" i="2" s="1"/>
  <c r="K1554" i="2" s="1"/>
  <c r="M1553" i="2"/>
  <c r="M1554" i="2" l="1"/>
  <c r="L1554" i="2"/>
  <c r="N1554" i="2" s="1"/>
  <c r="J1555" i="2" s="1"/>
  <c r="K1555" i="2" s="1"/>
  <c r="M1555" i="2" l="1"/>
  <c r="L1555" i="2"/>
  <c r="N1555" i="2" s="1"/>
  <c r="J1556" i="2" s="1"/>
  <c r="K1556" i="2" s="1"/>
  <c r="L1556" i="2" l="1"/>
  <c r="N1556" i="2" s="1"/>
  <c r="J1557" i="2" s="1"/>
  <c r="K1557" i="2" s="1"/>
  <c r="M1556" i="2"/>
  <c r="L1557" i="2" l="1"/>
  <c r="N1557" i="2" s="1"/>
  <c r="M1557" i="2"/>
  <c r="J1558" i="2"/>
  <c r="K1558" i="2" s="1"/>
  <c r="M1558" i="2" l="1"/>
  <c r="L1558" i="2"/>
  <c r="N1558" i="2" s="1"/>
  <c r="J1559" i="2" s="1"/>
  <c r="K1559" i="2" s="1"/>
  <c r="L1559" i="2" l="1"/>
  <c r="N1559" i="2" s="1"/>
  <c r="J1560" i="2"/>
  <c r="K1560" i="2" s="1"/>
  <c r="M1559" i="2"/>
  <c r="M1560" i="2" l="1"/>
  <c r="L1560" i="2"/>
  <c r="N1560" i="2" s="1"/>
  <c r="J1561" i="2" s="1"/>
  <c r="K1561" i="2" s="1"/>
  <c r="L1561" i="2" l="1"/>
  <c r="N1561" i="2" s="1"/>
  <c r="J1562" i="2" s="1"/>
  <c r="K1562" i="2" s="1"/>
  <c r="M1561" i="2"/>
  <c r="L1562" i="2" l="1"/>
  <c r="N1562" i="2" s="1"/>
  <c r="J1563" i="2" s="1"/>
  <c r="K1563" i="2" s="1"/>
  <c r="M1562" i="2"/>
  <c r="L1563" i="2" l="1"/>
  <c r="M1563" i="2"/>
  <c r="N1563" i="2" l="1"/>
  <c r="J1564" i="2" s="1"/>
  <c r="K1564" i="2" s="1"/>
  <c r="M1564" i="2" l="1"/>
  <c r="L1564" i="2"/>
  <c r="N1564" i="2" s="1"/>
  <c r="J1565" i="2" s="1"/>
  <c r="K1565" i="2" s="1"/>
  <c r="L1565" i="2" l="1"/>
  <c r="N1565" i="2" s="1"/>
  <c r="J1566" i="2" s="1"/>
  <c r="K1566" i="2" s="1"/>
  <c r="M1565" i="2"/>
  <c r="M1566" i="2" l="1"/>
  <c r="L1566" i="2"/>
  <c r="N1566" i="2" s="1"/>
  <c r="J1567" i="2" s="1"/>
  <c r="K1567" i="2" s="1"/>
  <c r="L1567" i="2" l="1"/>
  <c r="N1567" i="2" s="1"/>
  <c r="J1568" i="2" s="1"/>
  <c r="K1568" i="2" s="1"/>
  <c r="M1567" i="2"/>
  <c r="L1568" i="2" l="1"/>
  <c r="N1568" i="2" s="1"/>
  <c r="J1569" i="2" s="1"/>
  <c r="K1569" i="2" s="1"/>
  <c r="M1568" i="2"/>
  <c r="L1569" i="2" l="1"/>
  <c r="N1569" i="2" s="1"/>
  <c r="M1569" i="2"/>
  <c r="J1570" i="2"/>
  <c r="K1570" i="2" s="1"/>
  <c r="M1570" i="2" l="1"/>
  <c r="L1570" i="2"/>
  <c r="N1570" i="2" s="1"/>
  <c r="J1571" i="2" s="1"/>
  <c r="K1571" i="2" s="1"/>
  <c r="L1571" i="2" l="1"/>
  <c r="N1571" i="2" s="1"/>
  <c r="J1572" i="2"/>
  <c r="K1572" i="2" s="1"/>
  <c r="M1571" i="2"/>
  <c r="M1572" i="2" l="1"/>
  <c r="L1572" i="2"/>
  <c r="N1572" i="2" s="1"/>
  <c r="J1573" i="2" s="1"/>
  <c r="K1573" i="2" s="1"/>
  <c r="L1573" i="2" l="1"/>
  <c r="N1573" i="2" s="1"/>
  <c r="J1574" i="2" s="1"/>
  <c r="K1574" i="2" s="1"/>
  <c r="M1573" i="2"/>
  <c r="L1574" i="2" l="1"/>
  <c r="N1574" i="2" s="1"/>
  <c r="J1575" i="2" s="1"/>
  <c r="K1575" i="2" s="1"/>
  <c r="M1574" i="2"/>
  <c r="L1575" i="2" l="1"/>
  <c r="N1575" i="2" s="1"/>
  <c r="J1576" i="2" s="1"/>
  <c r="K1576" i="2" s="1"/>
  <c r="M1575" i="2"/>
  <c r="M1576" i="2" l="1"/>
  <c r="L1576" i="2"/>
  <c r="N1576" i="2" s="1"/>
  <c r="J1577" i="2" s="1"/>
  <c r="K1577" i="2" s="1"/>
  <c r="L1577" i="2" l="1"/>
  <c r="N1577" i="2" s="1"/>
  <c r="J1578" i="2" s="1"/>
  <c r="K1578" i="2" s="1"/>
  <c r="M1577" i="2"/>
  <c r="M1578" i="2" l="1"/>
  <c r="L1578" i="2"/>
  <c r="N1578" i="2" s="1"/>
  <c r="J1579" i="2" s="1"/>
  <c r="K1579" i="2" s="1"/>
  <c r="L1579" i="2" l="1"/>
  <c r="M1579" i="2"/>
  <c r="N1579" i="2" l="1"/>
  <c r="J1580" i="2" s="1"/>
  <c r="K1580" i="2" s="1"/>
  <c r="L1580" i="2" l="1"/>
  <c r="N1580" i="2" s="1"/>
  <c r="J1581" i="2" s="1"/>
  <c r="K1581" i="2" s="1"/>
  <c r="M1580" i="2"/>
  <c r="L1581" i="2" l="1"/>
  <c r="N1581" i="2" s="1"/>
  <c r="M1581" i="2"/>
  <c r="J1582" i="2"/>
  <c r="K1582" i="2" s="1"/>
  <c r="M1582" i="2" l="1"/>
  <c r="L1582" i="2"/>
  <c r="N1582" i="2" s="1"/>
  <c r="J1583" i="2" s="1"/>
  <c r="K1583" i="2" s="1"/>
  <c r="L1583" i="2" l="1"/>
  <c r="N1583" i="2" s="1"/>
  <c r="M1583" i="2"/>
  <c r="J1584" i="2"/>
  <c r="K1584" i="2" s="1"/>
  <c r="M1584" i="2" l="1"/>
  <c r="L1584" i="2"/>
  <c r="N1584" i="2" s="1"/>
  <c r="J1585" i="2" s="1"/>
  <c r="K1585" i="2" s="1"/>
  <c r="L1585" i="2" l="1"/>
  <c r="N1585" i="2" s="1"/>
  <c r="M1585" i="2"/>
  <c r="J1586" i="2"/>
  <c r="K1586" i="2" s="1"/>
  <c r="L1586" i="2" l="1"/>
  <c r="N1586" i="2" s="1"/>
  <c r="J1587" i="2" s="1"/>
  <c r="K1587" i="2" s="1"/>
  <c r="M1586" i="2"/>
  <c r="L1587" i="2" l="1"/>
  <c r="N1587" i="2" s="1"/>
  <c r="J1588" i="2" s="1"/>
  <c r="K1588" i="2" s="1"/>
  <c r="M1587" i="2"/>
  <c r="L1588" i="2" l="1"/>
  <c r="N1588" i="2" s="1"/>
  <c r="M1588" i="2"/>
  <c r="J1589" i="2"/>
  <c r="K1589" i="2" s="1"/>
  <c r="L1589" i="2" l="1"/>
  <c r="N1589" i="2" s="1"/>
  <c r="M1589" i="2"/>
  <c r="J1590" i="2"/>
  <c r="K1590" i="2" s="1"/>
  <c r="M1590" i="2" l="1"/>
  <c r="L1590" i="2"/>
  <c r="N1590" i="2" s="1"/>
  <c r="J1591" i="2" s="1"/>
  <c r="K1591" i="2" s="1"/>
  <c r="L1591" i="2" l="1"/>
  <c r="N1591" i="2" s="1"/>
  <c r="M1591" i="2"/>
  <c r="J1592" i="2"/>
  <c r="K1592" i="2" s="1"/>
  <c r="L1592" i="2" l="1"/>
  <c r="N1592" i="2" s="1"/>
  <c r="J1593" i="2" s="1"/>
  <c r="K1593" i="2" s="1"/>
  <c r="M1592" i="2"/>
  <c r="M1593" i="2" l="1"/>
  <c r="L1593" i="2"/>
  <c r="N1593" i="2" s="1"/>
  <c r="J1594" i="2" s="1"/>
  <c r="K1594" i="2" s="1"/>
  <c r="L1594" i="2" l="1"/>
  <c r="N1594" i="2" s="1"/>
  <c r="J1595" i="2" s="1"/>
  <c r="K1595" i="2" s="1"/>
  <c r="M1594" i="2"/>
  <c r="L1595" i="2" l="1"/>
  <c r="N1595" i="2" s="1"/>
  <c r="M1595" i="2"/>
  <c r="J1596" i="2"/>
  <c r="K1596" i="2" s="1"/>
  <c r="M1596" i="2" l="1"/>
  <c r="L1596" i="2"/>
  <c r="N1596" i="2" s="1"/>
  <c r="J1597" i="2" s="1"/>
  <c r="K1597" i="2" s="1"/>
  <c r="L1597" i="2" l="1"/>
  <c r="N1597" i="2" s="1"/>
  <c r="J1598" i="2" s="1"/>
  <c r="K1598" i="2" s="1"/>
  <c r="M1597" i="2"/>
  <c r="L1598" i="2" l="1"/>
  <c r="N1598" i="2" s="1"/>
  <c r="J1599" i="2" s="1"/>
  <c r="K1599" i="2" s="1"/>
  <c r="M1598" i="2"/>
  <c r="L1599" i="2" l="1"/>
  <c r="N1599" i="2" s="1"/>
  <c r="M1599" i="2"/>
  <c r="J1600" i="2"/>
  <c r="K1600" i="2" s="1"/>
  <c r="L1600" i="2" l="1"/>
  <c r="M1600" i="2"/>
  <c r="N1600" i="2" l="1"/>
  <c r="J1601" i="2" s="1"/>
  <c r="K1601" i="2" s="1"/>
  <c r="L1601" i="2" l="1"/>
  <c r="N1601" i="2" s="1"/>
  <c r="J1602" i="2" s="1"/>
  <c r="K1602" i="2" s="1"/>
  <c r="M1601" i="2"/>
  <c r="M1602" i="2" l="1"/>
  <c r="L1602" i="2"/>
  <c r="N1602" i="2" s="1"/>
  <c r="J1603" i="2" s="1"/>
  <c r="K1603" i="2" s="1"/>
  <c r="M1603" i="2" l="1"/>
  <c r="L1603" i="2"/>
  <c r="N1603" i="2" s="1"/>
  <c r="J1604" i="2" s="1"/>
  <c r="K1604" i="2" s="1"/>
  <c r="L1604" i="2" l="1"/>
  <c r="N1604" i="2" s="1"/>
  <c r="J1605" i="2" s="1"/>
  <c r="K1605" i="2" s="1"/>
  <c r="M1604" i="2"/>
  <c r="L1605" i="2" l="1"/>
  <c r="N1605" i="2" s="1"/>
  <c r="M1605" i="2"/>
  <c r="J1606" i="2"/>
  <c r="K1606" i="2" s="1"/>
  <c r="M1606" i="2" l="1"/>
  <c r="L1606" i="2"/>
  <c r="N1606" i="2" s="1"/>
  <c r="J1607" i="2" s="1"/>
  <c r="K1607" i="2" s="1"/>
  <c r="L1607" i="2" l="1"/>
  <c r="N1607" i="2" s="1"/>
  <c r="J1608" i="2" s="1"/>
  <c r="K1608" i="2" s="1"/>
  <c r="M1607" i="2"/>
  <c r="L1608" i="2" l="1"/>
  <c r="N1608" i="2" s="1"/>
  <c r="J1609" i="2" s="1"/>
  <c r="K1609" i="2" s="1"/>
  <c r="M1608" i="2"/>
  <c r="L1609" i="2" l="1"/>
  <c r="N1609" i="2" s="1"/>
  <c r="M1609" i="2"/>
  <c r="J1610" i="2"/>
  <c r="K1610" i="2" s="1"/>
  <c r="L1610" i="2" l="1"/>
  <c r="N1610" i="2" s="1"/>
  <c r="M1610" i="2"/>
  <c r="J1611" i="2"/>
  <c r="K1611" i="2" s="1"/>
  <c r="L1611" i="2" l="1"/>
  <c r="N1611" i="2" s="1"/>
  <c r="M1611" i="2"/>
  <c r="J1612" i="2"/>
  <c r="K1612" i="2" s="1"/>
  <c r="M1612" i="2" l="1"/>
  <c r="L1612" i="2"/>
  <c r="N1612" i="2" s="1"/>
  <c r="J1613" i="2" s="1"/>
  <c r="K1613" i="2" s="1"/>
  <c r="L1613" i="2" l="1"/>
  <c r="N1613" i="2" s="1"/>
  <c r="J1614" i="2" s="1"/>
  <c r="K1614" i="2" s="1"/>
  <c r="M1613" i="2"/>
  <c r="L1614" i="2" l="1"/>
  <c r="N1614" i="2" s="1"/>
  <c r="J1615" i="2" s="1"/>
  <c r="K1615" i="2" s="1"/>
  <c r="M1614" i="2"/>
  <c r="L1615" i="2" l="1"/>
  <c r="M1615" i="2"/>
  <c r="N1615" i="2" l="1"/>
  <c r="J1616" i="2" s="1"/>
  <c r="K1616" i="2" s="1"/>
  <c r="L1616" i="2" l="1"/>
  <c r="N1616" i="2" s="1"/>
  <c r="M1616" i="2"/>
  <c r="J1617" i="2"/>
  <c r="K1617" i="2" s="1"/>
  <c r="L1617" i="2" l="1"/>
  <c r="N1617" i="2" s="1"/>
  <c r="M1617" i="2"/>
  <c r="J1618" i="2"/>
  <c r="K1618" i="2" s="1"/>
  <c r="M1618" i="2" l="1"/>
  <c r="L1618" i="2"/>
  <c r="N1618" i="2" s="1"/>
  <c r="J1619" i="2" s="1"/>
  <c r="K1619" i="2" s="1"/>
  <c r="L1619" i="2" l="1"/>
  <c r="N1619" i="2" s="1"/>
  <c r="J1620" i="2" s="1"/>
  <c r="K1620" i="2" s="1"/>
  <c r="M1619" i="2"/>
  <c r="L1620" i="2" l="1"/>
  <c r="N1620" i="2" s="1"/>
  <c r="J1621" i="2" s="1"/>
  <c r="K1621" i="2" s="1"/>
  <c r="M1620" i="2"/>
  <c r="L1621" i="2" l="1"/>
  <c r="N1621" i="2" s="1"/>
  <c r="M1621" i="2"/>
  <c r="J1622" i="2"/>
  <c r="K1622" i="2" s="1"/>
  <c r="L1622" i="2" l="1"/>
  <c r="N1622" i="2" s="1"/>
  <c r="M1622" i="2"/>
  <c r="J1623" i="2"/>
  <c r="K1623" i="2" s="1"/>
  <c r="L1623" i="2" l="1"/>
  <c r="N1623" i="2" s="1"/>
  <c r="M1623" i="2"/>
  <c r="J1624" i="2"/>
  <c r="K1624" i="2" s="1"/>
  <c r="M1624" i="2" l="1"/>
  <c r="L1624" i="2"/>
  <c r="N1624" i="2" s="1"/>
  <c r="J1625" i="2" s="1"/>
  <c r="K1625" i="2" s="1"/>
  <c r="M1625" i="2" l="1"/>
  <c r="L1625" i="2"/>
  <c r="N1625" i="2" s="1"/>
  <c r="J1626" i="2" s="1"/>
  <c r="K1626" i="2" s="1"/>
  <c r="L1626" i="2" l="1"/>
  <c r="N1626" i="2" s="1"/>
  <c r="J1627" i="2" s="1"/>
  <c r="K1627" i="2" s="1"/>
  <c r="M1626" i="2"/>
  <c r="L1627" i="2" l="1"/>
  <c r="N1627" i="2" s="1"/>
  <c r="M1627" i="2"/>
  <c r="J1628" i="2"/>
  <c r="K1628" i="2" s="1"/>
  <c r="L1628" i="2" l="1"/>
  <c r="N1628" i="2" s="1"/>
  <c r="M1628" i="2"/>
  <c r="J1629" i="2"/>
  <c r="K1629" i="2" s="1"/>
  <c r="L1629" i="2" l="1"/>
  <c r="N1629" i="2" s="1"/>
  <c r="M1629" i="2"/>
  <c r="J1630" i="2"/>
  <c r="K1630" i="2" s="1"/>
  <c r="M1630" i="2" l="1"/>
  <c r="L1630" i="2"/>
  <c r="N1630" i="2" s="1"/>
  <c r="J1631" i="2" s="1"/>
  <c r="K1631" i="2" s="1"/>
  <c r="L1631" i="2" l="1"/>
  <c r="N1631" i="2" s="1"/>
  <c r="J1632" i="2" s="1"/>
  <c r="K1632" i="2" s="1"/>
  <c r="M1631" i="2"/>
  <c r="L1632" i="2" l="1"/>
  <c r="N1632" i="2" s="1"/>
  <c r="J1633" i="2" s="1"/>
  <c r="K1633" i="2" s="1"/>
  <c r="M1632" i="2"/>
  <c r="L1633" i="2" l="1"/>
  <c r="N1633" i="2" s="1"/>
  <c r="M1633" i="2"/>
  <c r="J1634" i="2"/>
  <c r="K1634" i="2" s="1"/>
  <c r="L1634" i="2" l="1"/>
  <c r="N1634" i="2" s="1"/>
  <c r="M1634" i="2"/>
  <c r="J1635" i="2"/>
  <c r="K1635" i="2" s="1"/>
  <c r="L1635" i="2" l="1"/>
  <c r="M1635" i="2"/>
  <c r="N1635" i="2" l="1"/>
  <c r="J1636" i="2" s="1"/>
  <c r="K1636" i="2" s="1"/>
  <c r="M1636" i="2" l="1"/>
  <c r="L1636" i="2"/>
  <c r="N1636" i="2" s="1"/>
  <c r="J1637" i="2" s="1"/>
  <c r="K1637" i="2" s="1"/>
  <c r="L1637" i="2" l="1"/>
  <c r="N1637" i="2" s="1"/>
  <c r="J1638" i="2" s="1"/>
  <c r="K1638" i="2" s="1"/>
  <c r="M1637" i="2"/>
  <c r="L1638" i="2" l="1"/>
  <c r="N1638" i="2" s="1"/>
  <c r="J1639" i="2" s="1"/>
  <c r="K1639" i="2" s="1"/>
  <c r="M1638" i="2"/>
  <c r="L1639" i="2" l="1"/>
  <c r="N1639" i="2" s="1"/>
  <c r="M1639" i="2"/>
  <c r="J1640" i="2"/>
  <c r="K1640" i="2" s="1"/>
  <c r="L1640" i="2" l="1"/>
  <c r="N1640" i="2" s="1"/>
  <c r="M1640" i="2"/>
  <c r="J1641" i="2"/>
  <c r="K1641" i="2" s="1"/>
  <c r="L1641" i="2" l="1"/>
  <c r="N1641" i="2" s="1"/>
  <c r="M1641" i="2"/>
  <c r="J1642" i="2"/>
  <c r="K1642" i="2" s="1"/>
  <c r="M1642" i="2" l="1"/>
  <c r="L1642" i="2"/>
  <c r="N1642" i="2" s="1"/>
  <c r="J1643" i="2" s="1"/>
  <c r="K1643" i="2" s="1"/>
  <c r="L1643" i="2" l="1"/>
  <c r="N1643" i="2" s="1"/>
  <c r="M1643" i="2"/>
  <c r="J1644" i="2"/>
  <c r="K1644" i="2" s="1"/>
  <c r="L1644" i="2" l="1"/>
  <c r="N1644" i="2" s="1"/>
  <c r="J1645" i="2" s="1"/>
  <c r="K1645" i="2" s="1"/>
  <c r="M1644" i="2"/>
  <c r="L1645" i="2" l="1"/>
  <c r="N1645" i="2" s="1"/>
  <c r="J1646" i="2" s="1"/>
  <c r="K1646" i="2" s="1"/>
  <c r="M1645" i="2"/>
  <c r="L1646" i="2" l="1"/>
  <c r="N1646" i="2" s="1"/>
  <c r="M1646" i="2"/>
  <c r="J1647" i="2"/>
  <c r="K1647" i="2" s="1"/>
  <c r="L1647" i="2" l="1"/>
  <c r="N1647" i="2" s="1"/>
  <c r="M1647" i="2"/>
  <c r="J1648" i="2"/>
  <c r="K1648" i="2" s="1"/>
  <c r="M1648" i="2" l="1"/>
  <c r="L1648" i="2"/>
  <c r="N1648" i="2" s="1"/>
  <c r="J1649" i="2" s="1"/>
  <c r="K1649" i="2" s="1"/>
  <c r="L1649" i="2" l="1"/>
  <c r="N1649" i="2" s="1"/>
  <c r="M1649" i="2"/>
  <c r="J1650" i="2"/>
  <c r="K1650" i="2" s="1"/>
  <c r="L1650" i="2" l="1"/>
  <c r="N1650" i="2" s="1"/>
  <c r="J1651" i="2" s="1"/>
  <c r="K1651" i="2" s="1"/>
  <c r="M1650" i="2"/>
  <c r="M1651" i="2" l="1"/>
  <c r="L1651" i="2"/>
  <c r="N1651" i="2" s="1"/>
  <c r="J1652" i="2" s="1"/>
  <c r="K1652" i="2" s="1"/>
  <c r="L1652" i="2" l="1"/>
  <c r="N1652" i="2" s="1"/>
  <c r="J1653" i="2" s="1"/>
  <c r="K1653" i="2" s="1"/>
  <c r="M1652" i="2"/>
  <c r="L1653" i="2" l="1"/>
  <c r="N1653" i="2" s="1"/>
  <c r="M1653" i="2"/>
  <c r="J1654" i="2"/>
  <c r="K1654" i="2" s="1"/>
  <c r="M1654" i="2" l="1"/>
  <c r="L1654" i="2"/>
  <c r="N1654" i="2" s="1"/>
  <c r="J1655" i="2" s="1"/>
  <c r="K1655" i="2" s="1"/>
  <c r="L1655" i="2" l="1"/>
  <c r="N1655" i="2" s="1"/>
  <c r="J1656" i="2" s="1"/>
  <c r="K1656" i="2" s="1"/>
  <c r="M1655" i="2"/>
  <c r="L1656" i="2" l="1"/>
  <c r="N1656" i="2" s="1"/>
  <c r="J1657" i="2" s="1"/>
  <c r="K1657" i="2" s="1"/>
  <c r="M1656" i="2"/>
  <c r="L1657" i="2" l="1"/>
  <c r="N1657" i="2" s="1"/>
  <c r="J1658" i="2" s="1"/>
  <c r="K1658" i="2" s="1"/>
  <c r="M1657" i="2"/>
  <c r="L1658" i="2" l="1"/>
  <c r="N1658" i="2" s="1"/>
  <c r="J1659" i="2" s="1"/>
  <c r="K1659" i="2" s="1"/>
  <c r="M1658" i="2"/>
  <c r="L1659" i="2" l="1"/>
  <c r="M1659" i="2"/>
  <c r="N1659" i="2" l="1"/>
  <c r="J1660" i="2" s="1"/>
  <c r="K1660" i="2" s="1"/>
  <c r="M1660" i="2" l="1"/>
  <c r="L1660" i="2"/>
  <c r="N1660" i="2" s="1"/>
  <c r="J1661" i="2" s="1"/>
  <c r="K1661" i="2" s="1"/>
  <c r="M1661" i="2" l="1"/>
  <c r="L1661" i="2"/>
  <c r="N1661" i="2" s="1"/>
  <c r="J1662" i="2" s="1"/>
  <c r="K1662" i="2" s="1"/>
  <c r="L1662" i="2" l="1"/>
  <c r="N1662" i="2" s="1"/>
  <c r="J1663" i="2" s="1"/>
  <c r="K1663" i="2" s="1"/>
  <c r="M1662" i="2"/>
  <c r="L1663" i="2" l="1"/>
  <c r="N1663" i="2" s="1"/>
  <c r="M1663" i="2"/>
  <c r="J1664" i="2"/>
  <c r="K1664" i="2" s="1"/>
  <c r="M1664" i="2" l="1"/>
  <c r="L1664" i="2"/>
  <c r="N1664" i="2" s="1"/>
  <c r="J1665" i="2" s="1"/>
  <c r="K1665" i="2" s="1"/>
  <c r="L1665" i="2" l="1"/>
  <c r="N1665" i="2" s="1"/>
  <c r="J1666" i="2" s="1"/>
  <c r="K1666" i="2" s="1"/>
  <c r="M1665" i="2"/>
  <c r="L1666" i="2" l="1"/>
  <c r="N1666" i="2" s="1"/>
  <c r="M1666" i="2"/>
  <c r="J1667" i="2"/>
  <c r="K1667" i="2" s="1"/>
  <c r="L1667" i="2" l="1"/>
  <c r="N1667" i="2" s="1"/>
  <c r="J1668" i="2" s="1"/>
  <c r="K1668" i="2" s="1"/>
  <c r="M1667" i="2"/>
  <c r="L1668" i="2" l="1"/>
  <c r="N1668" i="2" s="1"/>
  <c r="M1668" i="2"/>
  <c r="J1669" i="2"/>
  <c r="K1669" i="2" s="1"/>
  <c r="M1669" i="2" l="1"/>
  <c r="L1669" i="2"/>
  <c r="N1669" i="2" s="1"/>
  <c r="J1670" i="2" s="1"/>
  <c r="K1670" i="2" s="1"/>
  <c r="L1670" i="2" l="1"/>
  <c r="N1670" i="2" s="1"/>
  <c r="J1671" i="2" s="1"/>
  <c r="K1671" i="2" s="1"/>
  <c r="M1670" i="2"/>
  <c r="L1671" i="2" l="1"/>
  <c r="N1671" i="2" s="1"/>
  <c r="J1672" i="2" s="1"/>
  <c r="K1672" i="2" s="1"/>
  <c r="M1671" i="2"/>
  <c r="L1672" i="2" l="1"/>
  <c r="N1672" i="2" s="1"/>
  <c r="M1672" i="2"/>
  <c r="J1673" i="2"/>
  <c r="K1673" i="2" s="1"/>
  <c r="L1673" i="2" l="1"/>
  <c r="N1673" i="2" s="1"/>
  <c r="M1673" i="2"/>
  <c r="J1674" i="2"/>
  <c r="K1674" i="2" s="1"/>
  <c r="L1674" i="2" l="1"/>
  <c r="N1674" i="2" s="1"/>
  <c r="M1674" i="2"/>
  <c r="J1675" i="2"/>
  <c r="K1675" i="2" s="1"/>
  <c r="M1675" i="2" l="1"/>
  <c r="L1675" i="2"/>
  <c r="N1675" i="2" s="1"/>
  <c r="J1676" i="2" s="1"/>
  <c r="K1676" i="2" s="1"/>
  <c r="L1676" i="2" l="1"/>
  <c r="M1676" i="2"/>
  <c r="N1676" i="2" l="1"/>
  <c r="J1677" i="2" s="1"/>
  <c r="K1677" i="2" s="1"/>
  <c r="L1677" i="2" l="1"/>
  <c r="N1677" i="2" s="1"/>
  <c r="J1678" i="2" s="1"/>
  <c r="K1678" i="2" s="1"/>
  <c r="M1677" i="2"/>
  <c r="L1678" i="2" l="1"/>
  <c r="N1678" i="2" s="1"/>
  <c r="M1678" i="2"/>
  <c r="J1679" i="2"/>
  <c r="K1679" i="2" s="1"/>
  <c r="L1679" i="2" l="1"/>
  <c r="N1679" i="2" s="1"/>
  <c r="J1680" i="2" s="1"/>
  <c r="K1680" i="2" s="1"/>
  <c r="M1679" i="2"/>
  <c r="L1680" i="2" l="1"/>
  <c r="N1680" i="2" s="1"/>
  <c r="M1680" i="2"/>
  <c r="J1681" i="2"/>
  <c r="K1681" i="2" s="1"/>
  <c r="M1681" i="2" l="1"/>
  <c r="L1681" i="2"/>
  <c r="N1681" i="2" s="1"/>
  <c r="J1682" i="2" s="1"/>
  <c r="K1682" i="2" s="1"/>
  <c r="L1682" i="2" l="1"/>
  <c r="N1682" i="2" s="1"/>
  <c r="J1683" i="2" s="1"/>
  <c r="K1683" i="2" s="1"/>
  <c r="M1682" i="2"/>
  <c r="L1683" i="2" l="1"/>
  <c r="N1683" i="2" s="1"/>
  <c r="J1684" i="2" s="1"/>
  <c r="K1684" i="2" s="1"/>
  <c r="M1683" i="2"/>
  <c r="L1684" i="2" l="1"/>
  <c r="N1684" i="2" s="1"/>
  <c r="M1684" i="2"/>
  <c r="J1685" i="2"/>
  <c r="K1685" i="2" s="1"/>
  <c r="L1685" i="2" l="1"/>
  <c r="N1685" i="2" s="1"/>
  <c r="M1685" i="2"/>
  <c r="J1686" i="2"/>
  <c r="K1686" i="2" s="1"/>
  <c r="L1686" i="2" l="1"/>
  <c r="N1686" i="2" s="1"/>
  <c r="M1686" i="2"/>
  <c r="J1687" i="2"/>
  <c r="K1687" i="2" s="1"/>
  <c r="M1687" i="2" l="1"/>
  <c r="L1687" i="2"/>
  <c r="N1687" i="2" s="1"/>
  <c r="J1688" i="2" s="1"/>
  <c r="K1688" i="2" s="1"/>
  <c r="L1688" i="2" l="1"/>
  <c r="M1688" i="2"/>
  <c r="N1688" i="2" l="1"/>
  <c r="J1689" i="2" s="1"/>
  <c r="K1689" i="2" s="1"/>
  <c r="L1689" i="2" l="1"/>
  <c r="N1689" i="2" s="1"/>
  <c r="J1690" i="2" s="1"/>
  <c r="K1690" i="2" s="1"/>
  <c r="M1689" i="2"/>
  <c r="L1690" i="2" l="1"/>
  <c r="N1690" i="2" s="1"/>
  <c r="M1690" i="2"/>
  <c r="J1691" i="2"/>
  <c r="K1691" i="2" s="1"/>
  <c r="L1691" i="2" l="1"/>
  <c r="N1691" i="2" s="1"/>
  <c r="M1691" i="2"/>
  <c r="J1692" i="2"/>
  <c r="K1692" i="2" s="1"/>
  <c r="L1692" i="2" l="1"/>
  <c r="N1692" i="2" s="1"/>
  <c r="M1692" i="2"/>
  <c r="J1693" i="2"/>
  <c r="K1693" i="2" s="1"/>
  <c r="M1693" i="2" l="1"/>
  <c r="L1693" i="2"/>
  <c r="N1693" i="2" s="1"/>
  <c r="J1694" i="2" s="1"/>
  <c r="K1694" i="2" s="1"/>
  <c r="L1694" i="2" l="1"/>
  <c r="N1694" i="2" s="1"/>
  <c r="J1695" i="2" s="1"/>
  <c r="K1695" i="2" s="1"/>
  <c r="M1694" i="2"/>
  <c r="L1695" i="2" l="1"/>
  <c r="N1695" i="2" s="1"/>
  <c r="J1696" i="2" s="1"/>
  <c r="K1696" i="2" s="1"/>
  <c r="M1695" i="2"/>
  <c r="L1696" i="2" l="1"/>
  <c r="N1696" i="2" s="1"/>
  <c r="M1696" i="2"/>
  <c r="J1697" i="2"/>
  <c r="K1697" i="2" s="1"/>
  <c r="L1697" i="2" l="1"/>
  <c r="N1697" i="2" s="1"/>
  <c r="M1697" i="2"/>
  <c r="J1698" i="2"/>
  <c r="K1698" i="2" s="1"/>
  <c r="L1698" i="2" l="1"/>
  <c r="N1698" i="2" s="1"/>
  <c r="M1698" i="2"/>
  <c r="J1699" i="2"/>
  <c r="K1699" i="2" s="1"/>
  <c r="M1699" i="2" l="1"/>
  <c r="L1699" i="2"/>
  <c r="N1699" i="2" s="1"/>
  <c r="J1700" i="2" s="1"/>
  <c r="K1700" i="2" s="1"/>
  <c r="L1700" i="2" l="1"/>
  <c r="N1700" i="2" s="1"/>
  <c r="J1701" i="2" s="1"/>
  <c r="K1701" i="2" s="1"/>
  <c r="M1700" i="2"/>
  <c r="L1701" i="2" l="1"/>
  <c r="N1701" i="2" s="1"/>
  <c r="J1702" i="2" s="1"/>
  <c r="K1702" i="2" s="1"/>
  <c r="M1701" i="2"/>
  <c r="L1702" i="2" l="1"/>
  <c r="N1702" i="2" s="1"/>
  <c r="M1702" i="2"/>
  <c r="J1703" i="2"/>
  <c r="K1703" i="2" s="1"/>
  <c r="L1703" i="2" l="1"/>
  <c r="N1703" i="2" s="1"/>
  <c r="J1704" i="2" s="1"/>
  <c r="K1704" i="2" s="1"/>
  <c r="M1703" i="2"/>
  <c r="L1704" i="2" l="1"/>
  <c r="M1704" i="2"/>
  <c r="N1704" i="2" l="1"/>
  <c r="J1705" i="2" s="1"/>
  <c r="K1705" i="2" s="1"/>
  <c r="M1705" i="2" l="1"/>
  <c r="L1705" i="2"/>
  <c r="N1705" i="2" s="1"/>
  <c r="J1706" i="2" s="1"/>
  <c r="K1706" i="2" s="1"/>
  <c r="L1706" i="2" l="1"/>
  <c r="N1706" i="2" s="1"/>
  <c r="J1707" i="2" s="1"/>
  <c r="K1707" i="2" s="1"/>
  <c r="M1706" i="2"/>
  <c r="L1707" i="2" l="1"/>
  <c r="N1707" i="2" s="1"/>
  <c r="J1708" i="2" s="1"/>
  <c r="K1708" i="2" s="1"/>
  <c r="M1707" i="2"/>
  <c r="L1708" i="2" l="1"/>
  <c r="N1708" i="2" s="1"/>
  <c r="J1709" i="2" s="1"/>
  <c r="K1709" i="2" s="1"/>
  <c r="M1708" i="2"/>
  <c r="L1709" i="2" l="1"/>
  <c r="N1709" i="2" s="1"/>
  <c r="M1709" i="2"/>
  <c r="J1710" i="2"/>
  <c r="K1710" i="2" s="1"/>
  <c r="L1710" i="2" l="1"/>
  <c r="N1710" i="2" s="1"/>
  <c r="M1710" i="2"/>
  <c r="J1711" i="2"/>
  <c r="K1711" i="2" s="1"/>
  <c r="M1711" i="2" l="1"/>
  <c r="L1711" i="2"/>
  <c r="N1711" i="2" s="1"/>
  <c r="J1712" i="2" s="1"/>
  <c r="K1712" i="2" s="1"/>
  <c r="L1712" i="2" l="1"/>
  <c r="N1712" i="2" s="1"/>
  <c r="J1713" i="2" s="1"/>
  <c r="K1713" i="2" s="1"/>
  <c r="M1712" i="2"/>
  <c r="L1713" i="2" l="1"/>
  <c r="N1713" i="2" s="1"/>
  <c r="J1714" i="2" s="1"/>
  <c r="K1714" i="2" s="1"/>
  <c r="M1713" i="2"/>
  <c r="L1714" i="2" l="1"/>
  <c r="N1714" i="2" s="1"/>
  <c r="M1714" i="2"/>
  <c r="J1715" i="2"/>
  <c r="K1715" i="2" s="1"/>
  <c r="L1715" i="2" l="1"/>
  <c r="N1715" i="2" s="1"/>
  <c r="M1715" i="2"/>
  <c r="J1716" i="2"/>
  <c r="K1716" i="2" s="1"/>
  <c r="L1716" i="2" l="1"/>
  <c r="N1716" i="2" s="1"/>
  <c r="J1717" i="2" s="1"/>
  <c r="K1717" i="2" s="1"/>
  <c r="M1716" i="2"/>
  <c r="M1717" i="2" l="1"/>
  <c r="L1717" i="2"/>
  <c r="N1717" i="2" l="1"/>
  <c r="J1718" i="2" s="1"/>
  <c r="K1718" i="2" s="1"/>
  <c r="L1718" i="2" s="1"/>
  <c r="N1718" i="2" s="1"/>
  <c r="J1719" i="2" s="1"/>
  <c r="K1719" i="2" s="1"/>
  <c r="M1718" i="2"/>
  <c r="L1719" i="2" l="1"/>
  <c r="N1719" i="2" s="1"/>
  <c r="J1720" i="2" s="1"/>
  <c r="K1720" i="2" s="1"/>
  <c r="M1719" i="2"/>
  <c r="L1720" i="2" l="1"/>
  <c r="N1720" i="2" s="1"/>
  <c r="M1720" i="2"/>
  <c r="J1721" i="2"/>
  <c r="K1721" i="2" s="1"/>
  <c r="L1721" i="2" l="1"/>
  <c r="N1721" i="2" s="1"/>
  <c r="M1721" i="2"/>
  <c r="J1722" i="2"/>
  <c r="K1722" i="2" s="1"/>
  <c r="L1722" i="2" l="1"/>
  <c r="N1722" i="2" s="1"/>
  <c r="J1723" i="2" s="1"/>
  <c r="K1723" i="2" s="1"/>
  <c r="M1722" i="2"/>
  <c r="M1723" i="2" l="1"/>
  <c r="L1723" i="2"/>
  <c r="N1723" i="2" s="1"/>
  <c r="J1724" i="2" s="1"/>
  <c r="K1724" i="2" s="1"/>
  <c r="L1724" i="2" l="1"/>
  <c r="N1724" i="2" s="1"/>
  <c r="J1725" i="2" s="1"/>
  <c r="K1725" i="2" s="1"/>
  <c r="M1724" i="2"/>
  <c r="L1725" i="2" l="1"/>
  <c r="N1725" i="2" s="1"/>
  <c r="J1726" i="2" s="1"/>
  <c r="K1726" i="2" s="1"/>
  <c r="M1725" i="2"/>
  <c r="L1726" i="2" l="1"/>
  <c r="N1726" i="2" s="1"/>
  <c r="M1726" i="2"/>
  <c r="J1727" i="2"/>
  <c r="K1727" i="2" s="1"/>
  <c r="L1727" i="2" l="1"/>
  <c r="N1727" i="2" s="1"/>
  <c r="M1727" i="2"/>
  <c r="J1728" i="2"/>
  <c r="K1728" i="2" s="1"/>
  <c r="L1728" i="2" l="1"/>
  <c r="N1728" i="2" s="1"/>
  <c r="M1728" i="2"/>
  <c r="J1729" i="2"/>
  <c r="K1729" i="2" s="1"/>
  <c r="M1729" i="2" l="1"/>
  <c r="L1729" i="2"/>
  <c r="N1729" i="2" s="1"/>
  <c r="J1730" i="2" s="1"/>
  <c r="K1730" i="2" s="1"/>
  <c r="L1730" i="2" l="1"/>
  <c r="N1730" i="2" s="1"/>
  <c r="J1731" i="2" s="1"/>
  <c r="K1731" i="2" s="1"/>
  <c r="M1730" i="2"/>
  <c r="L1731" i="2" l="1"/>
  <c r="N1731" i="2" s="1"/>
  <c r="J1732" i="2" s="1"/>
  <c r="K1732" i="2" s="1"/>
  <c r="M1731" i="2"/>
  <c r="L1732" i="2" l="1"/>
  <c r="M1732" i="2"/>
  <c r="N1732" i="2" l="1"/>
  <c r="J1733" i="2" s="1"/>
  <c r="K1733" i="2" s="1"/>
  <c r="L1733" i="2" l="1"/>
  <c r="N1733" i="2" s="1"/>
  <c r="M1733" i="2"/>
  <c r="J1734" i="2"/>
  <c r="K1734" i="2" s="1"/>
  <c r="L1734" i="2" l="1"/>
  <c r="N1734" i="2" s="1"/>
  <c r="J1735" i="2" s="1"/>
  <c r="K1735" i="2" s="1"/>
  <c r="M1734" i="2"/>
  <c r="M1735" i="2" l="1"/>
  <c r="L1735" i="2"/>
  <c r="N1735" i="2" s="1"/>
  <c r="J1736" i="2" s="1"/>
  <c r="K1736" i="2" s="1"/>
  <c r="L1736" i="2" l="1"/>
  <c r="N1736" i="2" s="1"/>
  <c r="J1737" i="2" s="1"/>
  <c r="K1737" i="2" s="1"/>
  <c r="M1736" i="2"/>
  <c r="L1737" i="2" l="1"/>
  <c r="N1737" i="2" s="1"/>
  <c r="J1738" i="2" s="1"/>
  <c r="K1738" i="2" s="1"/>
  <c r="M1737" i="2"/>
  <c r="L1738" i="2" l="1"/>
  <c r="N1738" i="2" s="1"/>
  <c r="M1738" i="2"/>
  <c r="J1739" i="2"/>
  <c r="K1739" i="2" s="1"/>
  <c r="L1739" i="2" l="1"/>
  <c r="N1739" i="2" s="1"/>
  <c r="M1739" i="2"/>
  <c r="J1740" i="2"/>
  <c r="K1740" i="2" s="1"/>
  <c r="L1740" i="2" l="1"/>
  <c r="N1740" i="2" s="1"/>
  <c r="J1741" i="2" s="1"/>
  <c r="K1741" i="2" s="1"/>
  <c r="M1740" i="2"/>
  <c r="M1741" i="2" l="1"/>
  <c r="L1741" i="2"/>
  <c r="N1741" i="2" s="1"/>
  <c r="J1742" i="2" s="1"/>
  <c r="K1742" i="2" s="1"/>
  <c r="L1742" i="2" l="1"/>
  <c r="N1742" i="2" s="1"/>
  <c r="J1743" i="2" s="1"/>
  <c r="K1743" i="2" s="1"/>
  <c r="M1742" i="2"/>
  <c r="L1743" i="2" l="1"/>
  <c r="N1743" i="2" s="1"/>
  <c r="J1744" i="2" s="1"/>
  <c r="K1744" i="2" s="1"/>
  <c r="M1743" i="2"/>
  <c r="L1744" i="2" l="1"/>
  <c r="N1744" i="2" s="1"/>
  <c r="M1744" i="2"/>
  <c r="J1745" i="2"/>
  <c r="K1745" i="2" s="1"/>
  <c r="L1745" i="2" l="1"/>
  <c r="N1745" i="2" s="1"/>
  <c r="M1745" i="2"/>
  <c r="J1746" i="2"/>
  <c r="K1746" i="2" s="1"/>
  <c r="L1746" i="2" l="1"/>
  <c r="N1746" i="2" s="1"/>
  <c r="M1746" i="2"/>
  <c r="J1747" i="2"/>
  <c r="K1747" i="2" s="1"/>
  <c r="M1747" i="2" l="1"/>
  <c r="L1747" i="2"/>
  <c r="N1747" i="2" s="1"/>
  <c r="J1748" i="2" s="1"/>
  <c r="K1748" i="2" s="1"/>
  <c r="L1748" i="2" l="1"/>
  <c r="N1748" i="2" s="1"/>
  <c r="J1749" i="2" s="1"/>
  <c r="K1749" i="2" s="1"/>
  <c r="M1748" i="2"/>
  <c r="L1749" i="2" l="1"/>
  <c r="N1749" i="2" s="1"/>
  <c r="J1750" i="2" s="1"/>
  <c r="K1750" i="2" s="1"/>
  <c r="M1749" i="2"/>
  <c r="L1750" i="2" l="1"/>
  <c r="N1750" i="2" s="1"/>
  <c r="M1750" i="2"/>
  <c r="J1751" i="2"/>
  <c r="K1751" i="2" s="1"/>
  <c r="L1751" i="2" l="1"/>
  <c r="N1751" i="2" s="1"/>
  <c r="M1751" i="2"/>
  <c r="J1752" i="2"/>
  <c r="K1752" i="2" s="1"/>
  <c r="L1752" i="2" l="1"/>
  <c r="M1752" i="2"/>
  <c r="N1752" i="2" l="1"/>
  <c r="J1753" i="2" s="1"/>
  <c r="K1753" i="2" s="1"/>
  <c r="M1753" i="2" l="1"/>
  <c r="L1753" i="2"/>
  <c r="N1753" i="2" s="1"/>
  <c r="J1754" i="2" s="1"/>
  <c r="K1754" i="2" s="1"/>
  <c r="L1754" i="2" l="1"/>
  <c r="N1754" i="2" s="1"/>
  <c r="J1755" i="2" s="1"/>
  <c r="K1755" i="2" s="1"/>
  <c r="M1754" i="2"/>
  <c r="L1755" i="2" l="1"/>
  <c r="N1755" i="2" s="1"/>
  <c r="J1756" i="2" s="1"/>
  <c r="K1756" i="2" s="1"/>
  <c r="M1755" i="2"/>
  <c r="L1756" i="2" l="1"/>
  <c r="N1756" i="2" s="1"/>
  <c r="M1756" i="2"/>
  <c r="J1757" i="2"/>
  <c r="K1757" i="2" s="1"/>
  <c r="L1757" i="2" l="1"/>
  <c r="N1757" i="2" s="1"/>
  <c r="M1757" i="2"/>
  <c r="J1758" i="2"/>
  <c r="K1758" i="2" s="1"/>
  <c r="L1758" i="2" l="1"/>
  <c r="N1758" i="2" s="1"/>
  <c r="M1758" i="2"/>
  <c r="J1759" i="2"/>
  <c r="K1759" i="2" s="1"/>
  <c r="M1759" i="2" l="1"/>
  <c r="L1759" i="2"/>
  <c r="N1759" i="2" s="1"/>
  <c r="J1760" i="2" s="1"/>
  <c r="K1760" i="2" s="1"/>
  <c r="L1760" i="2" l="1"/>
  <c r="N1760" i="2" s="1"/>
  <c r="J1761" i="2" s="1"/>
  <c r="K1761" i="2" s="1"/>
  <c r="M1760" i="2"/>
  <c r="L1761" i="2" l="1"/>
  <c r="N1761" i="2" s="1"/>
  <c r="J1762" i="2" s="1"/>
  <c r="K1762" i="2" s="1"/>
  <c r="M1761" i="2"/>
  <c r="L1762" i="2" l="1"/>
  <c r="N1762" i="2" s="1"/>
  <c r="J1763" i="2" s="1"/>
  <c r="K1763" i="2" s="1"/>
  <c r="M1762" i="2"/>
  <c r="L1763" i="2" l="1"/>
  <c r="M1763" i="2"/>
  <c r="N1763" i="2" l="1"/>
  <c r="J1764" i="2" s="1"/>
  <c r="K1764" i="2" s="1"/>
  <c r="L1764" i="2" l="1"/>
  <c r="N1764" i="2" s="1"/>
  <c r="M1764" i="2"/>
  <c r="J1765" i="2"/>
  <c r="K1765" i="2" s="1"/>
  <c r="M1765" i="2" l="1"/>
  <c r="L1765" i="2"/>
  <c r="N1765" i="2" s="1"/>
  <c r="J1766" i="2" s="1"/>
  <c r="K1766" i="2" s="1"/>
  <c r="L1766" i="2" l="1"/>
  <c r="N1766" i="2" s="1"/>
  <c r="J1767" i="2" s="1"/>
  <c r="K1767" i="2" s="1"/>
  <c r="M1766" i="2"/>
  <c r="L1767" i="2" l="1"/>
  <c r="N1767" i="2" s="1"/>
  <c r="J1768" i="2" s="1"/>
  <c r="K1768" i="2" s="1"/>
  <c r="M1767" i="2"/>
  <c r="L1768" i="2" l="1"/>
  <c r="N1768" i="2" s="1"/>
  <c r="M1768" i="2"/>
  <c r="J1769" i="2"/>
  <c r="K1769" i="2" s="1"/>
  <c r="L1769" i="2" l="1"/>
  <c r="N1769" i="2" s="1"/>
  <c r="J1770" i="2" s="1"/>
  <c r="K1770" i="2" s="1"/>
  <c r="M1769" i="2"/>
  <c r="L1770" i="2" l="1"/>
  <c r="N1770" i="2" s="1"/>
  <c r="M1770" i="2"/>
  <c r="J1771" i="2"/>
  <c r="K1771" i="2" s="1"/>
  <c r="M1771" i="2" l="1"/>
  <c r="L1771" i="2"/>
  <c r="N1771" i="2" s="1"/>
  <c r="J1772" i="2" s="1"/>
  <c r="K1772" i="2" s="1"/>
  <c r="L1772" i="2" l="1"/>
  <c r="N1772" i="2" s="1"/>
  <c r="J1773" i="2" s="1"/>
  <c r="K1773" i="2" s="1"/>
  <c r="M1772" i="2"/>
  <c r="L1773" i="2" l="1"/>
  <c r="N1773" i="2" s="1"/>
  <c r="J1774" i="2" s="1"/>
  <c r="K1774" i="2" s="1"/>
  <c r="M1773" i="2"/>
  <c r="L1774" i="2" l="1"/>
  <c r="N1774" i="2" s="1"/>
  <c r="M1774" i="2"/>
  <c r="J1775" i="2"/>
  <c r="K1775" i="2" s="1"/>
  <c r="L1775" i="2" l="1"/>
  <c r="N1775" i="2" s="1"/>
  <c r="J1776" i="2" s="1"/>
  <c r="K1776" i="2" s="1"/>
  <c r="M1775" i="2"/>
  <c r="L1776" i="2" l="1"/>
  <c r="N1776" i="2" s="1"/>
  <c r="M1776" i="2"/>
  <c r="J1777" i="2"/>
  <c r="K1777" i="2" s="1"/>
  <c r="M1777" i="2" l="1"/>
  <c r="L1777" i="2"/>
  <c r="N1777" i="2" s="1"/>
  <c r="J1778" i="2" s="1"/>
  <c r="K1778" i="2" s="1"/>
  <c r="L1778" i="2" l="1"/>
  <c r="N1778" i="2" s="1"/>
  <c r="J1779" i="2" s="1"/>
  <c r="K1779" i="2" s="1"/>
  <c r="M1778" i="2"/>
  <c r="L1779" i="2" l="1"/>
  <c r="N1779" i="2" s="1"/>
  <c r="J1780" i="2" s="1"/>
  <c r="K1780" i="2" s="1"/>
  <c r="M1779" i="2"/>
  <c r="L1780" i="2" l="1"/>
  <c r="N1780" i="2" s="1"/>
  <c r="M1780" i="2"/>
  <c r="J1781" i="2"/>
  <c r="K1781" i="2" s="1"/>
  <c r="L1781" i="2" l="1"/>
  <c r="N1781" i="2" s="1"/>
  <c r="M1781" i="2"/>
  <c r="J1782" i="2"/>
  <c r="K1782" i="2" s="1"/>
  <c r="L1782" i="2" l="1"/>
  <c r="N1782" i="2" s="1"/>
  <c r="M1782" i="2"/>
  <c r="J1783" i="2"/>
  <c r="K1783" i="2" s="1"/>
  <c r="M1783" i="2" l="1"/>
  <c r="L1783" i="2"/>
  <c r="N1783" i="2" s="1"/>
  <c r="J1784" i="2" s="1"/>
  <c r="K1784" i="2" s="1"/>
  <c r="L1784" i="2" l="1"/>
  <c r="N1784" i="2" s="1"/>
  <c r="J1785" i="2" s="1"/>
  <c r="K1785" i="2" s="1"/>
  <c r="M1784" i="2"/>
  <c r="L1785" i="2" l="1"/>
  <c r="M1785" i="2"/>
  <c r="N1785" i="2" l="1"/>
  <c r="J1786" i="2" s="1"/>
  <c r="K1786" i="2" s="1"/>
  <c r="L1786" i="2" l="1"/>
  <c r="N1786" i="2" s="1"/>
  <c r="J1787" i="2" s="1"/>
  <c r="K1787" i="2" s="1"/>
  <c r="M1786" i="2"/>
  <c r="L1787" i="2" l="1"/>
  <c r="N1787" i="2" s="1"/>
  <c r="M1787" i="2"/>
  <c r="J1788" i="2"/>
  <c r="K1788" i="2" s="1"/>
  <c r="L1788" i="2" l="1"/>
  <c r="N1788" i="2" s="1"/>
  <c r="M1788" i="2"/>
  <c r="J1789" i="2"/>
  <c r="K1789" i="2" s="1"/>
  <c r="M1789" i="2" l="1"/>
  <c r="L1789" i="2"/>
  <c r="N1789" i="2" s="1"/>
  <c r="J1790" i="2" s="1"/>
  <c r="K1790" i="2" s="1"/>
  <c r="L1790" i="2" l="1"/>
  <c r="N1790" i="2" s="1"/>
  <c r="J1791" i="2" s="1"/>
  <c r="K1791" i="2" s="1"/>
  <c r="M1790" i="2"/>
  <c r="L1791" i="2" l="1"/>
  <c r="N1791" i="2" s="1"/>
  <c r="J1792" i="2" s="1"/>
  <c r="K1792" i="2" s="1"/>
  <c r="M1791" i="2"/>
  <c r="L1792" i="2" l="1"/>
  <c r="N1792" i="2" s="1"/>
  <c r="M1792" i="2"/>
  <c r="J1793" i="2"/>
  <c r="K1793" i="2" s="1"/>
  <c r="L1793" i="2" l="1"/>
  <c r="N1793" i="2" s="1"/>
  <c r="M1793" i="2"/>
  <c r="J1794" i="2"/>
  <c r="K1794" i="2" s="1"/>
  <c r="L1794" i="2" l="1"/>
  <c r="N1794" i="2" s="1"/>
  <c r="M1794" i="2"/>
  <c r="J1795" i="2"/>
  <c r="K1795" i="2" s="1"/>
  <c r="M1795" i="2" l="1"/>
  <c r="L1795" i="2"/>
  <c r="N1795" i="2" s="1"/>
  <c r="J1796" i="2" s="1"/>
  <c r="K1796" i="2" s="1"/>
  <c r="L1796" i="2" l="1"/>
  <c r="N1796" i="2" s="1"/>
  <c r="J1797" i="2" s="1"/>
  <c r="K1797" i="2" s="1"/>
  <c r="M1796" i="2"/>
  <c r="L1797" i="2" l="1"/>
  <c r="N1797" i="2" s="1"/>
  <c r="J1798" i="2" s="1"/>
  <c r="K1798" i="2" s="1"/>
  <c r="M1797" i="2"/>
  <c r="L1798" i="2" l="1"/>
  <c r="N1798" i="2" s="1"/>
  <c r="M1798" i="2"/>
  <c r="J1799" i="2"/>
  <c r="K1799" i="2" s="1"/>
  <c r="L1799" i="2" l="1"/>
  <c r="N1799" i="2" s="1"/>
  <c r="M1799" i="2"/>
  <c r="J1800" i="2"/>
  <c r="K1800" i="2" s="1"/>
  <c r="L1800" i="2" l="1"/>
  <c r="N1800" i="2" s="1"/>
  <c r="M1800" i="2"/>
  <c r="J1801" i="2"/>
  <c r="K1801" i="2" s="1"/>
  <c r="M1801" i="2" l="1"/>
  <c r="L1801" i="2"/>
  <c r="N1801" i="2" s="1"/>
  <c r="J1802" i="2" s="1"/>
  <c r="K1802" i="2" s="1"/>
  <c r="L1802" i="2" l="1"/>
  <c r="N1802" i="2" s="1"/>
  <c r="J1803" i="2" s="1"/>
  <c r="K1803" i="2" s="1"/>
  <c r="M1802" i="2"/>
  <c r="L1803" i="2" l="1"/>
  <c r="M1803" i="2"/>
  <c r="N1803" i="2" l="1"/>
  <c r="J1804" i="2" s="1"/>
  <c r="K1804" i="2" s="1"/>
  <c r="L1804" i="2" l="1"/>
  <c r="N1804" i="2" s="1"/>
  <c r="M1804" i="2"/>
  <c r="J1805" i="2"/>
  <c r="K1805" i="2" s="1"/>
  <c r="L1805" i="2" l="1"/>
  <c r="N1805" i="2" s="1"/>
  <c r="M1805" i="2"/>
  <c r="J1806" i="2"/>
  <c r="K1806" i="2" s="1"/>
  <c r="L1806" i="2" l="1"/>
  <c r="N1806" i="2" s="1"/>
  <c r="M1806" i="2"/>
  <c r="J1807" i="2"/>
  <c r="K1807" i="2" s="1"/>
  <c r="M1807" i="2" l="1"/>
  <c r="L1807" i="2"/>
  <c r="N1807" i="2" s="1"/>
  <c r="J1808" i="2" s="1"/>
  <c r="K1808" i="2" s="1"/>
  <c r="L1808" i="2" l="1"/>
  <c r="N1808" i="2" s="1"/>
  <c r="J1809" i="2" s="1"/>
  <c r="K1809" i="2" s="1"/>
  <c r="M1808" i="2"/>
  <c r="L1809" i="2" l="1"/>
  <c r="N1809" i="2" s="1"/>
  <c r="J1810" i="2" s="1"/>
  <c r="K1810" i="2" s="1"/>
  <c r="M1809" i="2"/>
  <c r="L1810" i="2" l="1"/>
  <c r="N1810" i="2" s="1"/>
  <c r="M1810" i="2"/>
  <c r="J1811" i="2"/>
  <c r="K1811" i="2" s="1"/>
  <c r="L1811" i="2" l="1"/>
  <c r="N1811" i="2" s="1"/>
  <c r="M1811" i="2"/>
  <c r="J1812" i="2"/>
  <c r="K1812" i="2" s="1"/>
  <c r="L1812" i="2" l="1"/>
  <c r="N1812" i="2" s="1"/>
  <c r="J1813" i="2" s="1"/>
  <c r="K1813" i="2" s="1"/>
  <c r="M1812" i="2"/>
  <c r="M1813" i="2" l="1"/>
  <c r="L1813" i="2"/>
  <c r="N1813" i="2" s="1"/>
  <c r="J1814" i="2" s="1"/>
  <c r="K1814" i="2" s="1"/>
  <c r="L1814" i="2" l="1"/>
  <c r="N1814" i="2" s="1"/>
  <c r="J1815" i="2" s="1"/>
  <c r="K1815" i="2" s="1"/>
  <c r="M1814" i="2"/>
  <c r="L1815" i="2" l="1"/>
  <c r="N1815" i="2" s="1"/>
  <c r="J1816" i="2" s="1"/>
  <c r="K1816" i="2" s="1"/>
  <c r="M1815" i="2"/>
  <c r="L1816" i="2" l="1"/>
  <c r="N1816" i="2" s="1"/>
  <c r="M1816" i="2"/>
  <c r="J1817" i="2"/>
  <c r="K1817" i="2" s="1"/>
  <c r="L1817" i="2" l="1"/>
  <c r="N1817" i="2" s="1"/>
  <c r="J1818" i="2" s="1"/>
  <c r="K1818" i="2" s="1"/>
  <c r="M1817" i="2"/>
  <c r="L1818" i="2" l="1"/>
  <c r="N1818" i="2" s="1"/>
  <c r="M1818" i="2"/>
  <c r="J1819" i="2"/>
  <c r="K1819" i="2" s="1"/>
  <c r="M1819" i="2" l="1"/>
  <c r="L1819" i="2"/>
  <c r="N1819" i="2" l="1"/>
  <c r="J1820" i="2" s="1"/>
  <c r="K1820" i="2" s="1"/>
  <c r="L1820" i="2" l="1"/>
  <c r="N1820" i="2" s="1"/>
  <c r="J1821" i="2" s="1"/>
  <c r="K1821" i="2" s="1"/>
  <c r="M1820" i="2"/>
  <c r="L1821" i="2" l="1"/>
  <c r="N1821" i="2" s="1"/>
  <c r="J1822" i="2" s="1"/>
  <c r="K1822" i="2" s="1"/>
  <c r="M1821" i="2"/>
  <c r="L1822" i="2" l="1"/>
  <c r="N1822" i="2" s="1"/>
  <c r="M1822" i="2"/>
  <c r="J1823" i="2"/>
  <c r="K1823" i="2" s="1"/>
  <c r="L1823" i="2" l="1"/>
  <c r="N1823" i="2" s="1"/>
  <c r="M1823" i="2"/>
  <c r="J1824" i="2"/>
  <c r="K1824" i="2" s="1"/>
  <c r="L1824" i="2" l="1"/>
  <c r="N1824" i="2" s="1"/>
  <c r="M1824" i="2"/>
  <c r="J1825" i="2"/>
  <c r="K1825" i="2" s="1"/>
  <c r="M1825" i="2" l="1"/>
  <c r="L1825" i="2"/>
  <c r="N1825" i="2" s="1"/>
  <c r="J1826" i="2" s="1"/>
  <c r="K1826" i="2" s="1"/>
  <c r="L1826" i="2" l="1"/>
  <c r="N1826" i="2" s="1"/>
  <c r="J1827" i="2" s="1"/>
  <c r="K1827" i="2" s="1"/>
  <c r="M1826" i="2"/>
  <c r="L1827" i="2" l="1"/>
  <c r="N1827" i="2" s="1"/>
  <c r="J1828" i="2" s="1"/>
  <c r="K1828" i="2" s="1"/>
  <c r="M1827" i="2"/>
  <c r="L1828" i="2" l="1"/>
  <c r="N1828" i="2" s="1"/>
  <c r="M1828" i="2"/>
  <c r="J1829" i="2"/>
  <c r="K1829" i="2" s="1"/>
  <c r="L1829" i="2" l="1"/>
  <c r="N1829" i="2" s="1"/>
  <c r="M1829" i="2"/>
  <c r="J1830" i="2"/>
  <c r="K1830" i="2" s="1"/>
  <c r="L1830" i="2" l="1"/>
  <c r="N1830" i="2" s="1"/>
  <c r="M1830" i="2"/>
  <c r="J1831" i="2"/>
  <c r="K1831" i="2" s="1"/>
  <c r="M1831" i="2" l="1"/>
  <c r="L1831" i="2"/>
  <c r="N1831" i="2" s="1"/>
  <c r="J1832" i="2" s="1"/>
  <c r="K1832" i="2" s="1"/>
  <c r="L1832" i="2" l="1"/>
  <c r="N1832" i="2" s="1"/>
  <c r="J1833" i="2" s="1"/>
  <c r="K1833" i="2" s="1"/>
  <c r="M1832" i="2"/>
  <c r="L1833" i="2" l="1"/>
  <c r="N1833" i="2" s="1"/>
  <c r="J1834" i="2" s="1"/>
  <c r="K1834" i="2" s="1"/>
  <c r="M1833" i="2"/>
  <c r="L1834" i="2" l="1"/>
  <c r="N1834" i="2" s="1"/>
  <c r="M1834" i="2"/>
  <c r="J1835" i="2"/>
  <c r="K1835" i="2" s="1"/>
  <c r="L1835" i="2" l="1"/>
  <c r="N1835" i="2" s="1"/>
  <c r="M1835" i="2"/>
  <c r="J1836" i="2"/>
  <c r="K1836" i="2" s="1"/>
  <c r="L1836" i="2" l="1"/>
  <c r="N1836" i="2" s="1"/>
  <c r="M1836" i="2"/>
  <c r="J1837" i="2"/>
  <c r="K1837" i="2" s="1"/>
  <c r="M1837" i="2" l="1"/>
  <c r="L1837" i="2"/>
  <c r="N1837" i="2" s="1"/>
  <c r="J1838" i="2" s="1"/>
  <c r="K1838" i="2" s="1"/>
  <c r="L1838" i="2" l="1"/>
  <c r="N1838" i="2" s="1"/>
  <c r="J1839" i="2" s="1"/>
  <c r="K1839" i="2" s="1"/>
  <c r="M1838" i="2"/>
  <c r="L1839" i="2" l="1"/>
  <c r="M1839" i="2"/>
  <c r="N1839" i="2" l="1"/>
  <c r="J1840" i="2" s="1"/>
  <c r="K1840" i="2" s="1"/>
  <c r="L1840" i="2" l="1"/>
  <c r="N1840" i="2" s="1"/>
  <c r="M1840" i="2"/>
  <c r="J1841" i="2"/>
  <c r="K1841" i="2" s="1"/>
  <c r="L1841" i="2" l="1"/>
  <c r="N1841" i="2" s="1"/>
  <c r="J1842" i="2" s="1"/>
  <c r="K1842" i="2" s="1"/>
  <c r="M1841" i="2"/>
  <c r="L1842" i="2" l="1"/>
  <c r="N1842" i="2" s="1"/>
  <c r="J1843" i="2" s="1"/>
  <c r="K1843" i="2" s="1"/>
  <c r="M1842" i="2"/>
  <c r="L1843" i="2" l="1"/>
  <c r="N1843" i="2" s="1"/>
  <c r="J1844" i="2" s="1"/>
  <c r="K1844" i="2" s="1"/>
  <c r="M1843" i="2"/>
  <c r="L1844" i="2" l="1"/>
  <c r="N1844" i="2" s="1"/>
  <c r="M1844" i="2"/>
  <c r="J1845" i="2"/>
  <c r="K1845" i="2" s="1"/>
  <c r="L1845" i="2" l="1"/>
  <c r="N1845" i="2" s="1"/>
  <c r="J1846" i="2" s="1"/>
  <c r="K1846" i="2" s="1"/>
  <c r="M1845" i="2"/>
  <c r="L1846" i="2" l="1"/>
  <c r="N1846" i="2" s="1"/>
  <c r="M1846" i="2"/>
  <c r="J1847" i="2"/>
  <c r="K1847" i="2" s="1"/>
  <c r="M1847" i="2" l="1"/>
  <c r="L1847" i="2"/>
  <c r="N1847" i="2" s="1"/>
  <c r="J1848" i="2" s="1"/>
  <c r="K1848" i="2" s="1"/>
  <c r="L1848" i="2" l="1"/>
  <c r="N1848" i="2" s="1"/>
  <c r="J1849" i="2" s="1"/>
  <c r="K1849" i="2" s="1"/>
  <c r="M1848" i="2"/>
  <c r="L1849" i="2" l="1"/>
  <c r="N1849" i="2" s="1"/>
  <c r="J1850" i="2" s="1"/>
  <c r="K1850" i="2" s="1"/>
  <c r="M1849" i="2"/>
  <c r="L1850" i="2" l="1"/>
  <c r="N1850" i="2" s="1"/>
  <c r="M1850" i="2"/>
  <c r="J1851" i="2"/>
  <c r="K1851" i="2" s="1"/>
  <c r="L1851" i="2" l="1"/>
  <c r="N1851" i="2" s="1"/>
  <c r="M1851" i="2"/>
  <c r="J1852" i="2"/>
  <c r="K1852" i="2" s="1"/>
  <c r="L1852" i="2" l="1"/>
  <c r="N1852" i="2" s="1"/>
  <c r="M1852" i="2"/>
  <c r="J1853" i="2"/>
  <c r="K1853" i="2" s="1"/>
  <c r="M1853" i="2" l="1"/>
  <c r="L1853" i="2"/>
  <c r="N1853" i="2" s="1"/>
  <c r="J1854" i="2" s="1"/>
  <c r="K1854" i="2" s="1"/>
  <c r="L1854" i="2" l="1"/>
  <c r="N1854" i="2" s="1"/>
  <c r="J1855" i="2" s="1"/>
  <c r="K1855" i="2" s="1"/>
  <c r="M1854" i="2"/>
  <c r="L1855" i="2" l="1"/>
  <c r="N1855" i="2" s="1"/>
  <c r="J1856" i="2" s="1"/>
  <c r="K1856" i="2" s="1"/>
  <c r="M1855" i="2"/>
  <c r="L1856" i="2" l="1"/>
  <c r="N1856" i="2" s="1"/>
  <c r="J1857" i="2" s="1"/>
  <c r="K1857" i="2" s="1"/>
  <c r="M1856" i="2"/>
  <c r="L1857" i="2" l="1"/>
  <c r="N1857" i="2" s="1"/>
  <c r="M1857" i="2"/>
  <c r="J1858" i="2"/>
  <c r="K1858" i="2" s="1"/>
  <c r="L1858" i="2" l="1"/>
  <c r="N1858" i="2" s="1"/>
  <c r="J1859" i="2" s="1"/>
  <c r="K1859" i="2" s="1"/>
  <c r="M1858" i="2"/>
  <c r="M1859" i="2" l="1"/>
  <c r="L1859" i="2"/>
  <c r="N1859" i="2" s="1"/>
  <c r="J1860" i="2" s="1"/>
  <c r="K1860" i="2" s="1"/>
  <c r="L1860" i="2" l="1"/>
  <c r="M1860" i="2"/>
  <c r="N1860" i="2" l="1"/>
  <c r="J1861" i="2" s="1"/>
  <c r="K1861" i="2" s="1"/>
  <c r="L1861" i="2" l="1"/>
  <c r="N1861" i="2" s="1"/>
  <c r="J1862" i="2" s="1"/>
  <c r="K1862" i="2" s="1"/>
  <c r="M1861" i="2"/>
  <c r="L1862" i="2" l="1"/>
  <c r="N1862" i="2" s="1"/>
  <c r="M1862" i="2"/>
  <c r="J1863" i="2"/>
  <c r="K1863" i="2" s="1"/>
  <c r="L1863" i="2" l="1"/>
  <c r="N1863" i="2" s="1"/>
  <c r="M1863" i="2"/>
  <c r="J1864" i="2"/>
  <c r="K1864" i="2" s="1"/>
  <c r="L1864" i="2" l="1"/>
  <c r="N1864" i="2" s="1"/>
  <c r="M1864" i="2"/>
  <c r="J1865" i="2"/>
  <c r="K1865" i="2" s="1"/>
  <c r="M1865" i="2" l="1"/>
  <c r="L1865" i="2"/>
  <c r="N1865" i="2" s="1"/>
  <c r="J1866" i="2" s="1"/>
  <c r="K1866" i="2" s="1"/>
  <c r="L1866" i="2" l="1"/>
  <c r="N1866" i="2" s="1"/>
  <c r="J1867" i="2" s="1"/>
  <c r="K1867" i="2" s="1"/>
  <c r="M1866" i="2"/>
  <c r="L1867" i="2" l="1"/>
  <c r="N1867" i="2" s="1"/>
  <c r="J1868" i="2" s="1"/>
  <c r="K1868" i="2" s="1"/>
  <c r="M1867" i="2"/>
  <c r="L1868" i="2" l="1"/>
  <c r="N1868" i="2" s="1"/>
  <c r="M1868" i="2"/>
  <c r="J1869" i="2"/>
  <c r="K1869" i="2" s="1"/>
  <c r="L1869" i="2" l="1"/>
  <c r="N1869" i="2" s="1"/>
  <c r="M1869" i="2"/>
  <c r="J1870" i="2"/>
  <c r="K1870" i="2" s="1"/>
  <c r="L1870" i="2" l="1"/>
  <c r="N1870" i="2" s="1"/>
  <c r="J1871" i="2" s="1"/>
  <c r="K1871" i="2" s="1"/>
  <c r="M1870" i="2"/>
  <c r="M1871" i="2" l="1"/>
  <c r="L1871" i="2"/>
  <c r="N1871" i="2" s="1"/>
  <c r="J1872" i="2" s="1"/>
  <c r="K1872" i="2" s="1"/>
  <c r="L1872" i="2" l="1"/>
  <c r="N1872" i="2" s="1"/>
  <c r="J1873" i="2" s="1"/>
  <c r="K1873" i="2" s="1"/>
  <c r="M1872" i="2"/>
  <c r="L1873" i="2" l="1"/>
  <c r="N1873" i="2" s="1"/>
  <c r="J1874" i="2" s="1"/>
  <c r="K1874" i="2" s="1"/>
  <c r="M1873" i="2"/>
  <c r="L1874" i="2" l="1"/>
  <c r="N1874" i="2" s="1"/>
  <c r="M1874" i="2"/>
  <c r="J1875" i="2"/>
  <c r="K1875" i="2" s="1"/>
  <c r="L1875" i="2" l="1"/>
  <c r="M1875" i="2"/>
  <c r="N1875" i="2" l="1"/>
  <c r="J1876" i="2" s="1"/>
  <c r="K1876" i="2" s="1"/>
  <c r="L1876" i="2" l="1"/>
  <c r="N1876" i="2" s="1"/>
  <c r="M1876" i="2"/>
  <c r="J1877" i="2"/>
  <c r="K1877" i="2" s="1"/>
  <c r="M1877" i="2" l="1"/>
  <c r="L1877" i="2"/>
  <c r="N1877" i="2" s="1"/>
  <c r="J1878" i="2" s="1"/>
  <c r="K1878" i="2" s="1"/>
  <c r="L1878" i="2" l="1"/>
  <c r="N1878" i="2" s="1"/>
  <c r="J1879" i="2" s="1"/>
  <c r="K1879" i="2" s="1"/>
  <c r="M1878" i="2"/>
  <c r="L1879" i="2" l="1"/>
  <c r="N1879" i="2" s="1"/>
  <c r="J1880" i="2" s="1"/>
  <c r="K1880" i="2" s="1"/>
  <c r="M1879" i="2"/>
  <c r="L1880" i="2" l="1"/>
  <c r="N1880" i="2" s="1"/>
  <c r="M1880" i="2"/>
  <c r="J1881" i="2"/>
  <c r="K1881" i="2" s="1"/>
  <c r="L1881" i="2" l="1"/>
  <c r="N1881" i="2" s="1"/>
  <c r="M1881" i="2"/>
  <c r="J1882" i="2"/>
  <c r="K1882" i="2" s="1"/>
  <c r="L1882" i="2" l="1"/>
  <c r="N1882" i="2" s="1"/>
  <c r="M1882" i="2"/>
  <c r="J1883" i="2"/>
  <c r="K1883" i="2" s="1"/>
  <c r="M1883" i="2" l="1"/>
  <c r="L1883" i="2"/>
  <c r="N1883" i="2" s="1"/>
  <c r="J1884" i="2" s="1"/>
  <c r="K1884" i="2" s="1"/>
  <c r="L1884" i="2" l="1"/>
  <c r="N1884" i="2" s="1"/>
  <c r="J1885" i="2" s="1"/>
  <c r="K1885" i="2" s="1"/>
  <c r="M1884" i="2"/>
  <c r="L1885" i="2" l="1"/>
  <c r="N1885" i="2" s="1"/>
  <c r="J1886" i="2" s="1"/>
  <c r="K1886" i="2" s="1"/>
  <c r="M1885" i="2"/>
  <c r="L1886" i="2" l="1"/>
  <c r="N1886" i="2" s="1"/>
  <c r="M1886" i="2"/>
  <c r="J1887" i="2"/>
  <c r="K1887" i="2" s="1"/>
  <c r="L1887" i="2" l="1"/>
  <c r="N1887" i="2" s="1"/>
  <c r="M1887" i="2"/>
  <c r="J1888" i="2"/>
  <c r="K1888" i="2" s="1"/>
  <c r="L1888" i="2" l="1"/>
  <c r="N1888" i="2" s="1"/>
  <c r="J1889" i="2" s="1"/>
  <c r="K1889" i="2" s="1"/>
  <c r="M1888" i="2"/>
  <c r="M1889" i="2" l="1"/>
  <c r="L1889" i="2"/>
  <c r="N1889" i="2" s="1"/>
  <c r="J1890" i="2" s="1"/>
  <c r="K1890" i="2" s="1"/>
  <c r="L1890" i="2" l="1"/>
  <c r="N1890" i="2" s="1"/>
  <c r="J1891" i="2" s="1"/>
  <c r="K1891" i="2" s="1"/>
  <c r="M1890" i="2"/>
  <c r="L1891" i="2" l="1"/>
  <c r="N1891" i="2" s="1"/>
  <c r="J1892" i="2" s="1"/>
  <c r="K1892" i="2" s="1"/>
  <c r="M1891" i="2"/>
  <c r="L1892" i="2" l="1"/>
  <c r="N1892" i="2" s="1"/>
  <c r="M1892" i="2"/>
  <c r="J1893" i="2"/>
  <c r="K1893" i="2" s="1"/>
  <c r="L1893" i="2" l="1"/>
  <c r="N1893" i="2" s="1"/>
  <c r="M1893" i="2"/>
  <c r="J1894" i="2"/>
  <c r="K1894" i="2" s="1"/>
  <c r="L1894" i="2" l="1"/>
  <c r="N1894" i="2" s="1"/>
  <c r="M1894" i="2"/>
  <c r="J1895" i="2"/>
  <c r="K1895" i="2" s="1"/>
  <c r="M1895" i="2" l="1"/>
  <c r="L1895" i="2"/>
  <c r="N1895" i="2" s="1"/>
  <c r="J1896" i="2" s="1"/>
  <c r="K1896" i="2" s="1"/>
  <c r="L1896" i="2" l="1"/>
  <c r="N1896" i="2" s="1"/>
  <c r="J1897" i="2" s="1"/>
  <c r="K1897" i="2" s="1"/>
  <c r="M1896" i="2"/>
  <c r="L1897" i="2" l="1"/>
  <c r="N1897" i="2" s="1"/>
  <c r="J1898" i="2" s="1"/>
  <c r="K1898" i="2" s="1"/>
  <c r="M1897" i="2"/>
  <c r="L1898" i="2" l="1"/>
  <c r="M1898" i="2"/>
  <c r="N1898" i="2" l="1"/>
  <c r="J1899" i="2" s="1"/>
  <c r="K1899" i="2" s="1"/>
  <c r="L1899" i="2" l="1"/>
  <c r="N1899" i="2" s="1"/>
  <c r="M1899" i="2"/>
  <c r="J1900" i="2"/>
  <c r="K1900" i="2" s="1"/>
  <c r="L1900" i="2" l="1"/>
  <c r="N1900" i="2" s="1"/>
  <c r="M1900" i="2"/>
  <c r="J1901" i="2"/>
  <c r="K1901" i="2" s="1"/>
  <c r="M1901" i="2" l="1"/>
  <c r="L1901" i="2"/>
  <c r="N1901" i="2" s="1"/>
  <c r="J1902" i="2" s="1"/>
  <c r="K1902" i="2" s="1"/>
  <c r="L1902" i="2" l="1"/>
  <c r="N1902" i="2" s="1"/>
  <c r="J1903" i="2" s="1"/>
  <c r="K1903" i="2" s="1"/>
  <c r="M1902" i="2"/>
  <c r="L1903" i="2" l="1"/>
  <c r="N1903" i="2" s="1"/>
  <c r="J1904" i="2" s="1"/>
  <c r="K1904" i="2" s="1"/>
  <c r="M1903" i="2"/>
  <c r="L1904" i="2" l="1"/>
  <c r="N1904" i="2" s="1"/>
  <c r="M1904" i="2"/>
  <c r="J1905" i="2"/>
  <c r="K1905" i="2" s="1"/>
  <c r="L1905" i="2" l="1"/>
  <c r="N1905" i="2" s="1"/>
  <c r="M1905" i="2"/>
  <c r="J1906" i="2"/>
  <c r="K1906" i="2" s="1"/>
  <c r="L1906" i="2" l="1"/>
  <c r="N1906" i="2" s="1"/>
  <c r="J1907" i="2" s="1"/>
  <c r="K1907" i="2" s="1"/>
  <c r="M1906" i="2"/>
  <c r="M1907" i="2" l="1"/>
  <c r="L1907" i="2"/>
  <c r="N1907" i="2" s="1"/>
  <c r="J1908" i="2" s="1"/>
  <c r="K1908" i="2" s="1"/>
  <c r="L1908" i="2" l="1"/>
  <c r="N1908" i="2" s="1"/>
  <c r="J1909" i="2" s="1"/>
  <c r="K1909" i="2" s="1"/>
  <c r="M1908" i="2"/>
  <c r="L1909" i="2" l="1"/>
  <c r="N1909" i="2" s="1"/>
  <c r="J1910" i="2" s="1"/>
  <c r="K1910" i="2" s="1"/>
  <c r="M1909" i="2"/>
  <c r="L1910" i="2" l="1"/>
  <c r="N1910" i="2" s="1"/>
  <c r="M1910" i="2"/>
  <c r="J1911" i="2"/>
  <c r="K1911" i="2" s="1"/>
  <c r="L1911" i="2" l="1"/>
  <c r="N1911" i="2" s="1"/>
  <c r="M1911" i="2"/>
  <c r="J1912" i="2"/>
  <c r="K1912" i="2" s="1"/>
  <c r="L1912" i="2" l="1"/>
  <c r="M1912" i="2"/>
  <c r="N1912" i="2" l="1"/>
  <c r="J1913" i="2" s="1"/>
  <c r="K1913" i="2" s="1"/>
  <c r="M1913" i="2" l="1"/>
  <c r="L1913" i="2"/>
  <c r="N1913" i="2" s="1"/>
  <c r="J1914" i="2" s="1"/>
  <c r="K1914" i="2" s="1"/>
  <c r="L1914" i="2" l="1"/>
  <c r="N1914" i="2" s="1"/>
  <c r="J1915" i="2" s="1"/>
  <c r="K1915" i="2" s="1"/>
  <c r="M1914" i="2"/>
  <c r="L1915" i="2" l="1"/>
  <c r="N1915" i="2" s="1"/>
  <c r="J1916" i="2" s="1"/>
  <c r="K1916" i="2" s="1"/>
  <c r="M1915" i="2"/>
  <c r="L1916" i="2" l="1"/>
  <c r="N1916" i="2" s="1"/>
  <c r="M1916" i="2"/>
  <c r="J1917" i="2"/>
  <c r="K1917" i="2" s="1"/>
  <c r="L1917" i="2" l="1"/>
  <c r="N1917" i="2" s="1"/>
  <c r="J1918" i="2" s="1"/>
  <c r="K1918" i="2" s="1"/>
  <c r="M1917" i="2"/>
  <c r="L1918" i="2" l="1"/>
  <c r="N1918" i="2" s="1"/>
  <c r="M1918" i="2"/>
  <c r="J1919" i="2"/>
  <c r="K1919" i="2" s="1"/>
  <c r="M1919" i="2" l="1"/>
  <c r="L1919" i="2"/>
  <c r="N1919" i="2" s="1"/>
  <c r="J1920" i="2" s="1"/>
  <c r="K1920" i="2" s="1"/>
  <c r="L1920" i="2" l="1"/>
  <c r="N1920" i="2" s="1"/>
  <c r="J1921" i="2" s="1"/>
  <c r="K1921" i="2" s="1"/>
  <c r="M1920" i="2"/>
  <c r="L1921" i="2" l="1"/>
  <c r="N1921" i="2" s="1"/>
  <c r="J1922" i="2" s="1"/>
  <c r="K1922" i="2" s="1"/>
  <c r="M1921" i="2"/>
  <c r="L1922" i="2" l="1"/>
  <c r="N1922" i="2" s="1"/>
  <c r="M1922" i="2"/>
  <c r="J1923" i="2"/>
  <c r="K1923" i="2" s="1"/>
  <c r="L1923" i="2" l="1"/>
  <c r="N1923" i="2" s="1"/>
  <c r="M1923" i="2"/>
  <c r="J1924" i="2"/>
  <c r="K1924" i="2" s="1"/>
  <c r="L1924" i="2" l="1"/>
  <c r="N1924" i="2" s="1"/>
  <c r="M1924" i="2"/>
  <c r="J1925" i="2"/>
  <c r="K1925" i="2" s="1"/>
  <c r="M1925" i="2" l="1"/>
  <c r="L1925" i="2"/>
  <c r="N1925" i="2" s="1"/>
  <c r="J1926" i="2" s="1"/>
  <c r="K1926" i="2" s="1"/>
  <c r="L1926" i="2" l="1"/>
  <c r="N1926" i="2" s="1"/>
  <c r="J1927" i="2" s="1"/>
  <c r="K1927" i="2" s="1"/>
  <c r="M1926" i="2"/>
  <c r="L1927" i="2" l="1"/>
  <c r="N1927" i="2" s="1"/>
  <c r="J1928" i="2" s="1"/>
  <c r="K1928" i="2" s="1"/>
  <c r="M1927" i="2"/>
  <c r="L1928" i="2" l="1"/>
  <c r="N1928" i="2" s="1"/>
  <c r="M1928" i="2"/>
  <c r="J1929" i="2"/>
  <c r="K1929" i="2" s="1"/>
  <c r="L1929" i="2" l="1"/>
  <c r="N1929" i="2" s="1"/>
  <c r="J1930" i="2" s="1"/>
  <c r="K1930" i="2" s="1"/>
  <c r="M1929" i="2"/>
  <c r="L1930" i="2" l="1"/>
  <c r="N1930" i="2" s="1"/>
  <c r="J1931" i="2" s="1"/>
  <c r="K1931" i="2" s="1"/>
  <c r="M1930" i="2"/>
  <c r="M1931" i="2" l="1"/>
  <c r="L1931" i="2"/>
  <c r="N1931" i="2" s="1"/>
  <c r="J1932" i="2" s="1"/>
  <c r="K1932" i="2" s="1"/>
  <c r="L1932" i="2" l="1"/>
  <c r="N1932" i="2" s="1"/>
  <c r="J1933" i="2" s="1"/>
  <c r="K1933" i="2" s="1"/>
  <c r="M1932" i="2"/>
  <c r="L1933" i="2" l="1"/>
  <c r="N1933" i="2" s="1"/>
  <c r="J1934" i="2" s="1"/>
  <c r="K1934" i="2" s="1"/>
  <c r="M1933" i="2"/>
  <c r="L1934" i="2" l="1"/>
  <c r="N1934" i="2" s="1"/>
  <c r="J1935" i="2" s="1"/>
  <c r="K1935" i="2" s="1"/>
  <c r="M1934" i="2"/>
  <c r="L1935" i="2" l="1"/>
  <c r="N1935" i="2" s="1"/>
  <c r="M1935" i="2"/>
  <c r="J1936" i="2"/>
  <c r="K1936" i="2" s="1"/>
  <c r="L1936" i="2" l="1"/>
  <c r="M1936" i="2"/>
  <c r="N1936" i="2" l="1"/>
  <c r="J1937" i="2" s="1"/>
  <c r="K1937" i="2" s="1"/>
  <c r="M1937" i="2" l="1"/>
  <c r="L1937" i="2"/>
  <c r="N1937" i="2" s="1"/>
  <c r="J1938" i="2" s="1"/>
  <c r="K1938" i="2" s="1"/>
  <c r="L1938" i="2" l="1"/>
  <c r="N1938" i="2" s="1"/>
  <c r="J1939" i="2" s="1"/>
  <c r="K1939" i="2" s="1"/>
  <c r="M1938" i="2"/>
  <c r="L1939" i="2" l="1"/>
  <c r="N1939" i="2" s="1"/>
  <c r="J1940" i="2" s="1"/>
  <c r="K1940" i="2" s="1"/>
  <c r="M1939" i="2"/>
  <c r="L1940" i="2" l="1"/>
  <c r="N1940" i="2" s="1"/>
  <c r="M1940" i="2"/>
  <c r="J1941" i="2"/>
  <c r="K1941" i="2" s="1"/>
  <c r="L1941" i="2" l="1"/>
  <c r="N1941" i="2" s="1"/>
  <c r="M1941" i="2"/>
  <c r="J1942" i="2"/>
  <c r="K1942" i="2" s="1"/>
  <c r="L1942" i="2" l="1"/>
  <c r="N1942" i="2" s="1"/>
  <c r="M1942" i="2"/>
  <c r="J1943" i="2"/>
  <c r="K1943" i="2" s="1"/>
  <c r="M1943" i="2" l="1"/>
  <c r="L1943" i="2"/>
  <c r="N1943" i="2" s="1"/>
  <c r="J1944" i="2" s="1"/>
  <c r="K1944" i="2" s="1"/>
  <c r="L1944" i="2" l="1"/>
  <c r="N1944" i="2" s="1"/>
  <c r="J1945" i="2" s="1"/>
  <c r="K1945" i="2" s="1"/>
  <c r="M1944" i="2"/>
  <c r="L1945" i="2" l="1"/>
  <c r="N1945" i="2" s="1"/>
  <c r="J1946" i="2" s="1"/>
  <c r="K1946" i="2" s="1"/>
  <c r="M1945" i="2"/>
  <c r="L1946" i="2" l="1"/>
  <c r="N1946" i="2" s="1"/>
  <c r="M1946" i="2"/>
  <c r="J1947" i="2"/>
  <c r="K1947" i="2" s="1"/>
  <c r="L1947" i="2" l="1"/>
  <c r="N1947" i="2" s="1"/>
  <c r="J1948" i="2" s="1"/>
  <c r="K1948" i="2" s="1"/>
  <c r="M1947" i="2"/>
  <c r="L1948" i="2" l="1"/>
  <c r="N1948" i="2" s="1"/>
  <c r="M1948" i="2"/>
  <c r="J1949" i="2"/>
  <c r="K1949" i="2" s="1"/>
  <c r="M1949" i="2" l="1"/>
  <c r="L1949" i="2"/>
  <c r="N1949" i="2" s="1"/>
  <c r="J1950" i="2" s="1"/>
  <c r="K1950" i="2" s="1"/>
  <c r="L1950" i="2" l="1"/>
  <c r="N1950" i="2" s="1"/>
  <c r="J1951" i="2" s="1"/>
  <c r="K1951" i="2" s="1"/>
  <c r="M1950" i="2"/>
  <c r="L1951" i="2" l="1"/>
  <c r="N1951" i="2" s="1"/>
  <c r="J1952" i="2" s="1"/>
  <c r="K1952" i="2" s="1"/>
  <c r="M1951" i="2"/>
  <c r="L1952" i="2" l="1"/>
  <c r="N1952" i="2" s="1"/>
  <c r="J1953" i="2" s="1"/>
  <c r="K1953" i="2" s="1"/>
  <c r="M1952" i="2"/>
  <c r="L1953" i="2" l="1"/>
  <c r="N1953" i="2" s="1"/>
  <c r="J1954" i="2" s="1"/>
  <c r="K1954" i="2" s="1"/>
  <c r="M1953" i="2"/>
  <c r="L1954" i="2" l="1"/>
  <c r="N1954" i="2" s="1"/>
  <c r="M1954" i="2"/>
  <c r="J1955" i="2"/>
  <c r="K1955" i="2" s="1"/>
  <c r="M1955" i="2" l="1"/>
  <c r="L1955" i="2"/>
  <c r="N1955" i="2" s="1"/>
  <c r="J1956" i="2" s="1"/>
  <c r="K1956" i="2" s="1"/>
  <c r="L1956" i="2" l="1"/>
  <c r="N1956" i="2" s="1"/>
  <c r="J1957" i="2" s="1"/>
  <c r="K1957" i="2" s="1"/>
  <c r="M1956" i="2"/>
  <c r="L1957" i="2" l="1"/>
  <c r="N1957" i="2" s="1"/>
  <c r="J1958" i="2" s="1"/>
  <c r="K1958" i="2" s="1"/>
  <c r="M1957" i="2"/>
  <c r="L1958" i="2" l="1"/>
  <c r="N1958" i="2" s="1"/>
  <c r="M1958" i="2"/>
  <c r="J1959" i="2"/>
  <c r="K1959" i="2" s="1"/>
  <c r="L1959" i="2" l="1"/>
  <c r="N1959" i="2" s="1"/>
  <c r="M1959" i="2"/>
  <c r="J1960" i="2"/>
  <c r="K1960" i="2" s="1"/>
  <c r="L1960" i="2" l="1"/>
  <c r="N1960" i="2" s="1"/>
  <c r="M1960" i="2"/>
  <c r="J1961" i="2"/>
  <c r="K1961" i="2" s="1"/>
  <c r="M1961" i="2" l="1"/>
  <c r="L1961" i="2"/>
  <c r="N1961" i="2" s="1"/>
  <c r="J1962" i="2" s="1"/>
  <c r="K1962" i="2" s="1"/>
  <c r="L1962" i="2" l="1"/>
  <c r="N1962" i="2" s="1"/>
  <c r="J1963" i="2" s="1"/>
  <c r="K1963" i="2" s="1"/>
  <c r="M1962" i="2"/>
  <c r="L1963" i="2" l="1"/>
  <c r="N1963" i="2" s="1"/>
  <c r="J1964" i="2" s="1"/>
  <c r="K1964" i="2" s="1"/>
  <c r="M1963" i="2"/>
  <c r="L1964" i="2" l="1"/>
  <c r="N1964" i="2" s="1"/>
  <c r="M1964" i="2"/>
  <c r="J1965" i="2"/>
  <c r="K1965" i="2" s="1"/>
  <c r="L1965" i="2" l="1"/>
  <c r="N1965" i="2" s="1"/>
  <c r="M1965" i="2"/>
  <c r="J1966" i="2"/>
  <c r="K1966" i="2" s="1"/>
  <c r="L1966" i="2" l="1"/>
  <c r="N1966" i="2" s="1"/>
  <c r="M1966" i="2"/>
  <c r="J1967" i="2"/>
  <c r="K1967" i="2" s="1"/>
  <c r="M1967" i="2" l="1"/>
  <c r="L1967" i="2"/>
  <c r="N1967" i="2" s="1"/>
  <c r="J1968" i="2" s="1"/>
  <c r="K1968" i="2" s="1"/>
  <c r="L1968" i="2" l="1"/>
  <c r="N1968" i="2" s="1"/>
  <c r="J1969" i="2" s="1"/>
  <c r="K1969" i="2" s="1"/>
  <c r="M1968" i="2"/>
  <c r="L1969" i="2" l="1"/>
  <c r="N1969" i="2" s="1"/>
  <c r="J1970" i="2" s="1"/>
  <c r="K1970" i="2" s="1"/>
  <c r="M1969" i="2"/>
  <c r="L1970" i="2" l="1"/>
  <c r="N1970" i="2" s="1"/>
  <c r="M1970" i="2"/>
  <c r="J1971" i="2"/>
  <c r="K1971" i="2" s="1"/>
  <c r="L1971" i="2" l="1"/>
  <c r="N1971" i="2" s="1"/>
  <c r="M1971" i="2"/>
  <c r="J1972" i="2"/>
  <c r="K1972" i="2" s="1"/>
  <c r="L1972" i="2" l="1"/>
  <c r="M1972" i="2"/>
  <c r="N1972" i="2" l="1"/>
  <c r="J1973" i="2" s="1"/>
  <c r="K1973" i="2" s="1"/>
  <c r="M1973" i="2" l="1"/>
  <c r="L1973" i="2"/>
  <c r="N1973" i="2" s="1"/>
  <c r="J1974" i="2" s="1"/>
  <c r="K1974" i="2" s="1"/>
  <c r="L1974" i="2" l="1"/>
  <c r="N1974" i="2" s="1"/>
  <c r="J1975" i="2" s="1"/>
  <c r="K1975" i="2" s="1"/>
  <c r="M1974" i="2"/>
  <c r="L1975" i="2" l="1"/>
  <c r="N1975" i="2" s="1"/>
  <c r="J1976" i="2" s="1"/>
  <c r="K1976" i="2" s="1"/>
  <c r="M1975" i="2"/>
  <c r="L1976" i="2" l="1"/>
  <c r="N1976" i="2" s="1"/>
  <c r="M1976" i="2"/>
  <c r="J1977" i="2"/>
  <c r="K1977" i="2" s="1"/>
  <c r="L1977" i="2" l="1"/>
  <c r="N1977" i="2" s="1"/>
  <c r="M1977" i="2"/>
  <c r="J1978" i="2"/>
  <c r="K1978" i="2" s="1"/>
  <c r="L1978" i="2" l="1"/>
  <c r="N1978" i="2" s="1"/>
  <c r="M1978" i="2"/>
  <c r="J1979" i="2"/>
  <c r="K1979" i="2" s="1"/>
  <c r="M1979" i="2" l="1"/>
  <c r="L1979" i="2"/>
  <c r="N1979" i="2" s="1"/>
  <c r="J1980" i="2" s="1"/>
  <c r="K1980" i="2" s="1"/>
  <c r="L1980" i="2" l="1"/>
  <c r="N1980" i="2" s="1"/>
  <c r="J1981" i="2" s="1"/>
  <c r="K1981" i="2" s="1"/>
  <c r="M1980" i="2"/>
  <c r="L1981" i="2" l="1"/>
  <c r="N1981" i="2" s="1"/>
  <c r="J1982" i="2" s="1"/>
  <c r="K1982" i="2" s="1"/>
  <c r="M1981" i="2"/>
  <c r="L1982" i="2" l="1"/>
  <c r="N1982" i="2" s="1"/>
  <c r="J1983" i="2" s="1"/>
  <c r="K1983" i="2" s="1"/>
  <c r="M1982" i="2"/>
  <c r="L1983" i="2" l="1"/>
  <c r="N1983" i="2" s="1"/>
  <c r="M1983" i="2"/>
  <c r="J1984" i="2"/>
  <c r="K1984" i="2" s="1"/>
  <c r="L1984" i="2" l="1"/>
  <c r="N1984" i="2" s="1"/>
  <c r="M1984" i="2"/>
  <c r="J1985" i="2"/>
  <c r="K1985" i="2" s="1"/>
  <c r="M1985" i="2" l="1"/>
  <c r="L1985" i="2"/>
  <c r="N1985" i="2" s="1"/>
  <c r="J1986" i="2" s="1"/>
  <c r="K1986" i="2" s="1"/>
  <c r="L1986" i="2" l="1"/>
  <c r="N1986" i="2" s="1"/>
  <c r="J1987" i="2" s="1"/>
  <c r="K1987" i="2" s="1"/>
  <c r="M1986" i="2"/>
  <c r="L1987" i="2" l="1"/>
  <c r="N1987" i="2" s="1"/>
  <c r="J1988" i="2" s="1"/>
  <c r="K1988" i="2" s="1"/>
  <c r="M1987" i="2"/>
  <c r="L1988" i="2" l="1"/>
  <c r="N1988" i="2" s="1"/>
  <c r="M1988" i="2"/>
  <c r="J1989" i="2"/>
  <c r="K1989" i="2" s="1"/>
  <c r="L1989" i="2" l="1"/>
  <c r="N1989" i="2" s="1"/>
  <c r="M1989" i="2"/>
  <c r="J1990" i="2"/>
  <c r="K1990" i="2" s="1"/>
  <c r="L1990" i="2" l="1"/>
  <c r="N1990" i="2" s="1"/>
  <c r="M1990" i="2"/>
  <c r="J1991" i="2"/>
  <c r="K1991" i="2" s="1"/>
  <c r="M1991" i="2" l="1"/>
  <c r="L1991" i="2"/>
  <c r="N1991" i="2" s="1"/>
  <c r="J1992" i="2" s="1"/>
  <c r="K1992" i="2" s="1"/>
  <c r="L1992" i="2" l="1"/>
  <c r="N1992" i="2" s="1"/>
  <c r="J1993" i="2" s="1"/>
  <c r="K1993" i="2" s="1"/>
  <c r="M1992" i="2"/>
  <c r="L1993" i="2" l="1"/>
  <c r="N1993" i="2" s="1"/>
  <c r="J1994" i="2" s="1"/>
  <c r="K1994" i="2" s="1"/>
  <c r="M1993" i="2"/>
  <c r="L1994" i="2" l="1"/>
  <c r="N1994" i="2" s="1"/>
  <c r="M1994" i="2"/>
  <c r="J1995" i="2"/>
  <c r="K1995" i="2" s="1"/>
  <c r="L1995" i="2" l="1"/>
  <c r="N1995" i="2" s="1"/>
  <c r="M1995" i="2"/>
  <c r="J1996" i="2"/>
  <c r="K1996" i="2" s="1"/>
  <c r="L1996" i="2" l="1"/>
  <c r="N1996" i="2" s="1"/>
  <c r="M1996" i="2"/>
  <c r="J1997" i="2"/>
  <c r="K1997" i="2" s="1"/>
  <c r="M1997" i="2" l="1"/>
  <c r="L1997" i="2"/>
  <c r="N1997" i="2" s="1"/>
  <c r="J1998" i="2" s="1"/>
  <c r="K1998" i="2" s="1"/>
  <c r="L1998" i="2" l="1"/>
  <c r="N1998" i="2" s="1"/>
  <c r="J1999" i="2" s="1"/>
  <c r="K1999" i="2" s="1"/>
  <c r="M1998" i="2"/>
  <c r="L1999" i="2" l="1"/>
  <c r="M1999" i="2"/>
  <c r="N1999" i="2" l="1"/>
  <c r="J2000" i="2" s="1"/>
  <c r="K2000" i="2" s="1"/>
  <c r="L2000" i="2" l="1"/>
  <c r="N2000" i="2" s="1"/>
  <c r="M2000" i="2"/>
  <c r="J2001" i="2"/>
  <c r="K2001" i="2" s="1"/>
  <c r="L2001" i="2" l="1"/>
  <c r="N2001" i="2" s="1"/>
  <c r="J2002" i="2" s="1"/>
  <c r="K2002" i="2" s="1"/>
  <c r="M2001" i="2"/>
  <c r="L2002" i="2" l="1"/>
  <c r="N2002" i="2" s="1"/>
  <c r="M2002" i="2"/>
  <c r="J2003" i="2"/>
  <c r="K2003" i="2" s="1"/>
  <c r="M2003" i="2" l="1"/>
  <c r="L2003" i="2"/>
  <c r="N2003" i="2" s="1"/>
  <c r="J2004" i="2" s="1"/>
  <c r="K2004" i="2" s="1"/>
  <c r="L2004" i="2" l="1"/>
  <c r="N2004" i="2" s="1"/>
  <c r="J2005" i="2" s="1"/>
  <c r="K2005" i="2" s="1"/>
  <c r="M2004" i="2"/>
  <c r="L2005" i="2" l="1"/>
  <c r="N2005" i="2" s="1"/>
  <c r="J2006" i="2" s="1"/>
  <c r="K2006" i="2" s="1"/>
  <c r="M2005" i="2"/>
  <c r="L2006" i="2" l="1"/>
  <c r="N2006" i="2" s="1"/>
  <c r="M2006" i="2"/>
  <c r="J2007" i="2"/>
  <c r="K2007" i="2" s="1"/>
  <c r="L2007" i="2" l="1"/>
  <c r="N2007" i="2" s="1"/>
  <c r="J2008" i="2" s="1"/>
  <c r="K2008" i="2" s="1"/>
  <c r="M2007" i="2"/>
  <c r="L2008" i="2" l="1"/>
  <c r="N2008" i="2" s="1"/>
  <c r="M2008" i="2"/>
  <c r="J2009" i="2"/>
  <c r="K2009" i="2" s="1"/>
  <c r="M2009" i="2" l="1"/>
  <c r="L2009" i="2"/>
  <c r="N2009" i="2" s="1"/>
  <c r="J2010" i="2" s="1"/>
  <c r="K2010" i="2" s="1"/>
  <c r="L2010" i="2" l="1"/>
  <c r="N2010" i="2" s="1"/>
  <c r="J2011" i="2" s="1"/>
  <c r="K2011" i="2" s="1"/>
  <c r="M2010" i="2"/>
  <c r="L2011" i="2" l="1"/>
  <c r="N2011" i="2" s="1"/>
  <c r="J2012" i="2" s="1"/>
  <c r="K2012" i="2" s="1"/>
  <c r="M2011" i="2"/>
  <c r="L2012" i="2" l="1"/>
  <c r="N2012" i="2" s="1"/>
  <c r="M2012" i="2"/>
  <c r="J2013" i="2"/>
  <c r="K2013" i="2" s="1"/>
  <c r="L2013" i="2" l="1"/>
  <c r="N2013" i="2" s="1"/>
  <c r="M2013" i="2"/>
  <c r="J2014" i="2"/>
  <c r="K2014" i="2" s="1"/>
  <c r="L2014" i="2" l="1"/>
  <c r="N2014" i="2" s="1"/>
  <c r="M2014" i="2"/>
  <c r="J2015" i="2"/>
  <c r="K2015" i="2" s="1"/>
  <c r="M2015" i="2" l="1"/>
  <c r="L2015" i="2"/>
  <c r="N2015" i="2" s="1"/>
  <c r="J2016" i="2" s="1"/>
  <c r="K2016" i="2" s="1"/>
  <c r="L2016" i="2" l="1"/>
  <c r="N2016" i="2" s="1"/>
  <c r="J2017" i="2" s="1"/>
  <c r="K2017" i="2" s="1"/>
  <c r="M2016" i="2"/>
  <c r="L2017" i="2" l="1"/>
  <c r="N2017" i="2" s="1"/>
  <c r="J2018" i="2" s="1"/>
  <c r="K2018" i="2" s="1"/>
  <c r="M2017" i="2"/>
  <c r="L2018" i="2" l="1"/>
  <c r="M2018" i="2"/>
  <c r="N2018" i="2" l="1"/>
  <c r="J2019" i="2" s="1"/>
  <c r="K2019" i="2" s="1"/>
  <c r="L2019" i="2" l="1"/>
  <c r="N2019" i="2" s="1"/>
  <c r="J2020" i="2" s="1"/>
  <c r="K2020" i="2" s="1"/>
  <c r="M2019" i="2"/>
  <c r="L2020" i="2" l="1"/>
  <c r="N2020" i="2" s="1"/>
  <c r="M2020" i="2"/>
  <c r="J2021" i="2"/>
  <c r="K2021" i="2" s="1"/>
  <c r="M2021" i="2" l="1"/>
  <c r="L2021" i="2"/>
  <c r="N2021" i="2" s="1"/>
  <c r="J2022" i="2" s="1"/>
  <c r="K2022" i="2" s="1"/>
  <c r="L2022" i="2" l="1"/>
  <c r="N2022" i="2" s="1"/>
  <c r="J2023" i="2" s="1"/>
  <c r="K2023" i="2" s="1"/>
  <c r="M2022" i="2"/>
  <c r="L2023" i="2" l="1"/>
  <c r="N2023" i="2" s="1"/>
  <c r="J2024" i="2" s="1"/>
  <c r="K2024" i="2" s="1"/>
  <c r="M2023" i="2"/>
  <c r="L2024" i="2" l="1"/>
  <c r="N2024" i="2" s="1"/>
  <c r="M2024" i="2"/>
  <c r="J2025" i="2"/>
  <c r="K2025" i="2" s="1"/>
  <c r="L2025" i="2" l="1"/>
  <c r="N2025" i="2" s="1"/>
  <c r="M2025" i="2"/>
  <c r="J2026" i="2"/>
  <c r="K2026" i="2" s="1"/>
  <c r="L2026" i="2" l="1"/>
  <c r="N2026" i="2" s="1"/>
  <c r="M2026" i="2"/>
  <c r="J2027" i="2"/>
  <c r="K2027" i="2" s="1"/>
  <c r="M2027" i="2" l="1"/>
  <c r="L2027" i="2"/>
  <c r="N2027" i="2" s="1"/>
  <c r="J2028" i="2" s="1"/>
  <c r="K2028" i="2" s="1"/>
  <c r="L2028" i="2" l="1"/>
  <c r="N2028" i="2" s="1"/>
  <c r="J2029" i="2" s="1"/>
  <c r="K2029" i="2" s="1"/>
  <c r="M2028" i="2"/>
  <c r="L2029" i="2" l="1"/>
  <c r="N2029" i="2" s="1"/>
  <c r="J2030" i="2" s="1"/>
  <c r="K2030" i="2" s="1"/>
  <c r="M2029" i="2"/>
  <c r="L2030" i="2" l="1"/>
  <c r="N2030" i="2" s="1"/>
  <c r="M2030" i="2"/>
  <c r="J2031" i="2"/>
  <c r="K2031" i="2" s="1"/>
  <c r="L2031" i="2" l="1"/>
  <c r="N2031" i="2" s="1"/>
  <c r="J2032" i="2" s="1"/>
  <c r="K2032" i="2" s="1"/>
  <c r="M2031" i="2"/>
  <c r="L2032" i="2" l="1"/>
  <c r="N2032" i="2" s="1"/>
  <c r="M2032" i="2"/>
  <c r="J2033" i="2"/>
  <c r="K2033" i="2" s="1"/>
  <c r="M2033" i="2" l="1"/>
  <c r="L2033" i="2"/>
  <c r="N2033" i="2" s="1"/>
  <c r="J2034" i="2" s="1"/>
  <c r="K2034" i="2" s="1"/>
  <c r="L2034" i="2" l="1"/>
  <c r="N2034" i="2" s="1"/>
  <c r="J2035" i="2" s="1"/>
  <c r="K2035" i="2" s="1"/>
  <c r="M2034" i="2"/>
  <c r="L2035" i="2" l="1"/>
  <c r="N2035" i="2" s="1"/>
  <c r="J2036" i="2" s="1"/>
  <c r="K2036" i="2" s="1"/>
  <c r="M2035" i="2"/>
  <c r="L2036" i="2" l="1"/>
  <c r="N2036" i="2" s="1"/>
  <c r="M2036" i="2"/>
  <c r="J2037" i="2"/>
  <c r="K2037" i="2" s="1"/>
  <c r="L2037" i="2" l="1"/>
  <c r="M2037" i="2"/>
  <c r="N2037" i="2" l="1"/>
  <c r="J2038" i="2" s="1"/>
  <c r="K2038" i="2" s="1"/>
  <c r="L2038" i="2" l="1"/>
  <c r="N2038" i="2" s="1"/>
  <c r="M2038" i="2"/>
  <c r="J2039" i="2"/>
  <c r="K2039" i="2" s="1"/>
  <c r="M2039" i="2" l="1"/>
  <c r="L2039" i="2"/>
  <c r="N2039" i="2" s="1"/>
  <c r="J2040" i="2" s="1"/>
  <c r="K2040" i="2" s="1"/>
  <c r="L2040" i="2" l="1"/>
  <c r="N2040" i="2" s="1"/>
  <c r="J2041" i="2" s="1"/>
  <c r="K2041" i="2" s="1"/>
  <c r="M2040" i="2"/>
  <c r="L2041" i="2" l="1"/>
  <c r="N2041" i="2" s="1"/>
  <c r="J2042" i="2" s="1"/>
  <c r="K2042" i="2" s="1"/>
  <c r="M2041" i="2"/>
  <c r="L2042" i="2" l="1"/>
  <c r="N2042" i="2" s="1"/>
  <c r="M2042" i="2"/>
  <c r="J2043" i="2"/>
  <c r="K2043" i="2" s="1"/>
  <c r="L2043" i="2" l="1"/>
  <c r="N2043" i="2" s="1"/>
  <c r="M2043" i="2"/>
  <c r="J2044" i="2"/>
  <c r="K2044" i="2" s="1"/>
  <c r="L2044" i="2" l="1"/>
  <c r="N2044" i="2" s="1"/>
  <c r="M2044" i="2"/>
  <c r="J2045" i="2"/>
  <c r="K2045" i="2" s="1"/>
  <c r="M2045" i="2" l="1"/>
  <c r="L2045" i="2"/>
  <c r="N2045" i="2" s="1"/>
  <c r="J2046" i="2" s="1"/>
  <c r="K2046" i="2" s="1"/>
  <c r="L2046" i="2" l="1"/>
  <c r="N2046" i="2" s="1"/>
  <c r="J2047" i="2" s="1"/>
  <c r="K2047" i="2" s="1"/>
  <c r="M2046" i="2"/>
  <c r="L2047" i="2" l="1"/>
  <c r="N2047" i="2" s="1"/>
  <c r="J2048" i="2" s="1"/>
  <c r="K2048" i="2" s="1"/>
  <c r="M2047" i="2"/>
  <c r="L2048" i="2" l="1"/>
  <c r="N2048" i="2" s="1"/>
  <c r="M2048" i="2"/>
  <c r="J2049" i="2"/>
  <c r="K2049" i="2" s="1"/>
  <c r="L2049" i="2" l="1"/>
  <c r="N2049" i="2" s="1"/>
  <c r="M2049" i="2"/>
  <c r="J2050" i="2"/>
  <c r="K2050" i="2" s="1"/>
  <c r="L2050" i="2" l="1"/>
  <c r="N2050" i="2" s="1"/>
  <c r="M2050" i="2"/>
  <c r="J2051" i="2"/>
  <c r="K2051" i="2" s="1"/>
  <c r="M2051" i="2" l="1"/>
  <c r="L2051" i="2"/>
  <c r="N2051" i="2" s="1"/>
  <c r="J2052" i="2" s="1"/>
  <c r="K2052" i="2" s="1"/>
  <c r="L2052" i="2" l="1"/>
  <c r="N2052" i="2" s="1"/>
  <c r="J2053" i="2" s="1"/>
  <c r="K2053" i="2" s="1"/>
  <c r="M2052" i="2"/>
  <c r="L2053" i="2" l="1"/>
  <c r="N2053" i="2" s="1"/>
  <c r="J2054" i="2" s="1"/>
  <c r="K2054" i="2" s="1"/>
  <c r="M2053" i="2"/>
  <c r="L2054" i="2" l="1"/>
  <c r="N2054" i="2" s="1"/>
  <c r="J2055" i="2" s="1"/>
  <c r="K2055" i="2" s="1"/>
  <c r="M2054" i="2"/>
  <c r="L2055" i="2" l="1"/>
  <c r="M2055" i="2"/>
  <c r="N2055" i="2" l="1"/>
  <c r="J2056" i="2" s="1"/>
  <c r="K2056" i="2" s="1"/>
  <c r="L2056" i="2" l="1"/>
  <c r="N2056" i="2" s="1"/>
  <c r="J2057" i="2" s="1"/>
  <c r="K2057" i="2" s="1"/>
  <c r="M2056" i="2"/>
  <c r="M2057" i="2" l="1"/>
  <c r="L2057" i="2"/>
  <c r="N2057" i="2" s="1"/>
  <c r="J2058" i="2" s="1"/>
  <c r="K2058" i="2" s="1"/>
  <c r="L2058" i="2" l="1"/>
  <c r="N2058" i="2" s="1"/>
  <c r="J2059" i="2" s="1"/>
  <c r="K2059" i="2" s="1"/>
  <c r="M2058" i="2"/>
  <c r="L2059" i="2" l="1"/>
  <c r="N2059" i="2" s="1"/>
  <c r="J2060" i="2" s="1"/>
  <c r="K2060" i="2" s="1"/>
  <c r="M2059" i="2"/>
  <c r="L2060" i="2" l="1"/>
  <c r="N2060" i="2" s="1"/>
  <c r="M2060" i="2"/>
  <c r="J2061" i="2"/>
  <c r="K2061" i="2" s="1"/>
  <c r="L2061" i="2" l="1"/>
  <c r="N2061" i="2" s="1"/>
  <c r="J2062" i="2" s="1"/>
  <c r="K2062" i="2" s="1"/>
  <c r="M2061" i="2"/>
  <c r="L2062" i="2" l="1"/>
  <c r="N2062" i="2" s="1"/>
  <c r="M2062" i="2"/>
  <c r="J2063" i="2"/>
  <c r="K2063" i="2" s="1"/>
  <c r="M2063" i="2" l="1"/>
  <c r="L2063" i="2"/>
  <c r="N2063" i="2" s="1"/>
  <c r="J2064" i="2" s="1"/>
  <c r="K2064" i="2" s="1"/>
  <c r="L2064" i="2" l="1"/>
  <c r="N2064" i="2" s="1"/>
  <c r="J2065" i="2" s="1"/>
  <c r="K2065" i="2" s="1"/>
  <c r="M2064" i="2"/>
  <c r="L2065" i="2" l="1"/>
  <c r="N2065" i="2" s="1"/>
  <c r="J2066" i="2" s="1"/>
  <c r="K2066" i="2" s="1"/>
  <c r="M2065" i="2"/>
  <c r="L2066" i="2" l="1"/>
  <c r="N2066" i="2" s="1"/>
  <c r="M2066" i="2"/>
  <c r="J2067" i="2"/>
  <c r="K2067" i="2" s="1"/>
  <c r="L2067" i="2" l="1"/>
  <c r="N2067" i="2" s="1"/>
  <c r="M2067" i="2"/>
  <c r="J2068" i="2"/>
  <c r="K2068" i="2" s="1"/>
  <c r="L2068" i="2" l="1"/>
  <c r="N2068" i="2" s="1"/>
  <c r="J2069" i="2" s="1"/>
  <c r="K2069" i="2" s="1"/>
  <c r="M2068" i="2"/>
  <c r="M2069" i="2" l="1"/>
  <c r="L2069" i="2"/>
  <c r="N2069" i="2" s="1"/>
  <c r="J2070" i="2" s="1"/>
  <c r="K2070" i="2" s="1"/>
  <c r="L2070" i="2" l="1"/>
  <c r="N2070" i="2" s="1"/>
  <c r="J2071" i="2" s="1"/>
  <c r="K2071" i="2" s="1"/>
  <c r="M2070" i="2"/>
  <c r="L2071" i="2" l="1"/>
  <c r="N2071" i="2" s="1"/>
  <c r="J2072" i="2" s="1"/>
  <c r="K2072" i="2" s="1"/>
  <c r="M2071" i="2"/>
  <c r="L2072" i="2" l="1"/>
  <c r="N2072" i="2" s="1"/>
  <c r="M2072" i="2"/>
  <c r="J2073" i="2"/>
  <c r="K2073" i="2" s="1"/>
  <c r="L2073" i="2" l="1"/>
  <c r="M2073" i="2"/>
  <c r="N2073" i="2" l="1"/>
  <c r="J2074" i="2" s="1"/>
  <c r="K2074" i="2" s="1"/>
  <c r="L2074" i="2" l="1"/>
  <c r="N2074" i="2" s="1"/>
  <c r="M2074" i="2"/>
  <c r="J2075" i="2"/>
  <c r="K2075" i="2" s="1"/>
  <c r="M2075" i="2" l="1"/>
  <c r="L2075" i="2"/>
  <c r="N2075" i="2" s="1"/>
  <c r="J2076" i="2" s="1"/>
  <c r="K2076" i="2" s="1"/>
  <c r="L2076" i="2" l="1"/>
  <c r="N2076" i="2" s="1"/>
  <c r="J2077" i="2" s="1"/>
  <c r="K2077" i="2" s="1"/>
  <c r="M2076" i="2"/>
  <c r="L2077" i="2" l="1"/>
  <c r="N2077" i="2" s="1"/>
  <c r="J2078" i="2" s="1"/>
  <c r="K2078" i="2" s="1"/>
  <c r="M2077" i="2"/>
  <c r="L2078" i="2" l="1"/>
  <c r="N2078" i="2" s="1"/>
  <c r="M2078" i="2"/>
  <c r="J2079" i="2"/>
  <c r="K2079" i="2" s="1"/>
  <c r="L2079" i="2" l="1"/>
  <c r="N2079" i="2" s="1"/>
  <c r="M2079" i="2"/>
  <c r="J2080" i="2"/>
  <c r="K2080" i="2" s="1"/>
  <c r="L2080" i="2" l="1"/>
  <c r="N2080" i="2" s="1"/>
  <c r="M2080" i="2"/>
  <c r="J2081" i="2"/>
  <c r="K2081" i="2" s="1"/>
  <c r="M2081" i="2" l="1"/>
  <c r="L2081" i="2"/>
  <c r="N2081" i="2" s="1"/>
  <c r="J2082" i="2" s="1"/>
  <c r="K2082" i="2" s="1"/>
  <c r="L2082" i="2" l="1"/>
  <c r="N2082" i="2" s="1"/>
  <c r="J2083" i="2" s="1"/>
  <c r="K2083" i="2" s="1"/>
  <c r="M2082" i="2"/>
  <c r="L2083" i="2" l="1"/>
  <c r="N2083" i="2" s="1"/>
  <c r="J2084" i="2" s="1"/>
  <c r="K2084" i="2" s="1"/>
  <c r="M2083" i="2"/>
  <c r="L2084" i="2" l="1"/>
  <c r="N2084" i="2" s="1"/>
  <c r="J2085" i="2" s="1"/>
  <c r="K2085" i="2" s="1"/>
  <c r="M2084" i="2"/>
  <c r="L2085" i="2" l="1"/>
  <c r="N2085" i="2" s="1"/>
  <c r="M2085" i="2"/>
  <c r="J2086" i="2"/>
  <c r="K2086" i="2" s="1"/>
  <c r="L2086" i="2" l="1"/>
  <c r="N2086" i="2" s="1"/>
  <c r="M2086" i="2"/>
  <c r="J2087" i="2"/>
  <c r="K2087" i="2" s="1"/>
  <c r="M2087" i="2" l="1"/>
  <c r="L2087" i="2"/>
  <c r="N2087" i="2" s="1"/>
  <c r="J2088" i="2" s="1"/>
  <c r="K2088" i="2" s="1"/>
  <c r="L2088" i="2" l="1"/>
  <c r="N2088" i="2" s="1"/>
  <c r="J2089" i="2" s="1"/>
  <c r="K2089" i="2" s="1"/>
  <c r="M2088" i="2"/>
  <c r="L2089" i="2" l="1"/>
  <c r="N2089" i="2" s="1"/>
  <c r="J2090" i="2" s="1"/>
  <c r="K2090" i="2" s="1"/>
  <c r="M2089" i="2"/>
  <c r="L2090" i="2" l="1"/>
  <c r="N2090" i="2" s="1"/>
  <c r="M2090" i="2"/>
  <c r="J2091" i="2"/>
  <c r="K2091" i="2" s="1"/>
  <c r="L2091" i="2" l="1"/>
  <c r="N2091" i="2" s="1"/>
  <c r="J2092" i="2" s="1"/>
  <c r="K2092" i="2" s="1"/>
  <c r="M2091" i="2"/>
  <c r="L2092" i="2" l="1"/>
  <c r="N2092" i="2" s="1"/>
  <c r="M2092" i="2"/>
  <c r="J2093" i="2"/>
  <c r="K2093" i="2" s="1"/>
  <c r="M2093" i="2" l="1"/>
  <c r="L2093" i="2"/>
  <c r="N2093" i="2" s="1"/>
  <c r="J2094" i="2" s="1"/>
  <c r="K2094" i="2" s="1"/>
  <c r="L2094" i="2" l="1"/>
  <c r="N2094" i="2" s="1"/>
  <c r="J2095" i="2" s="1"/>
  <c r="K2095" i="2" s="1"/>
  <c r="M2094" i="2"/>
  <c r="L2095" i="2" l="1"/>
  <c r="N2095" i="2" s="1"/>
  <c r="J2096" i="2" s="1"/>
  <c r="K2096" i="2" s="1"/>
  <c r="M2095" i="2"/>
  <c r="L2096" i="2" l="1"/>
  <c r="N2096" i="2" s="1"/>
  <c r="J2097" i="2" s="1"/>
  <c r="K2097" i="2" s="1"/>
  <c r="M2096" i="2"/>
  <c r="L2097" i="2" l="1"/>
  <c r="N2097" i="2" s="1"/>
  <c r="M2097" i="2"/>
  <c r="J2098" i="2"/>
  <c r="K2098" i="2" s="1"/>
  <c r="L2098" i="2" l="1"/>
  <c r="N2098" i="2" s="1"/>
  <c r="M2098" i="2"/>
  <c r="J2099" i="2"/>
  <c r="K2099" i="2" s="1"/>
  <c r="M2099" i="2" l="1"/>
  <c r="L2099" i="2"/>
  <c r="N2099" i="2" s="1"/>
  <c r="J2100" i="2" s="1"/>
  <c r="K2100" i="2" s="1"/>
  <c r="L2100" i="2" l="1"/>
  <c r="N2100" i="2" s="1"/>
  <c r="J2101" i="2" s="1"/>
  <c r="K2101" i="2" s="1"/>
  <c r="M2100" i="2"/>
  <c r="L2101" i="2" l="1"/>
  <c r="N2101" i="2" s="1"/>
  <c r="J2102" i="2" s="1"/>
  <c r="K2102" i="2" s="1"/>
  <c r="M2101" i="2"/>
  <c r="L2102" i="2" l="1"/>
  <c r="N2102" i="2" s="1"/>
  <c r="M2102" i="2"/>
  <c r="J2103" i="2"/>
  <c r="K2103" i="2" s="1"/>
  <c r="L2103" i="2" l="1"/>
  <c r="N2103" i="2" s="1"/>
  <c r="M2103" i="2"/>
  <c r="J2104" i="2"/>
  <c r="K2104" i="2" s="1"/>
  <c r="L2104" i="2" l="1"/>
  <c r="N2104" i="2" s="1"/>
  <c r="M2104" i="2"/>
  <c r="J2105" i="2"/>
  <c r="K2105" i="2" s="1"/>
  <c r="M2105" i="2" l="1"/>
  <c r="L2105" i="2"/>
  <c r="N2105" i="2" s="1"/>
  <c r="J2106" i="2" s="1"/>
  <c r="K2106" i="2" s="1"/>
  <c r="L2106" i="2" l="1"/>
  <c r="N2106" i="2" s="1"/>
  <c r="J2107" i="2" s="1"/>
  <c r="K2107" i="2" s="1"/>
  <c r="M2106" i="2"/>
  <c r="L2107" i="2" l="1"/>
  <c r="N2107" i="2" s="1"/>
  <c r="J2108" i="2" s="1"/>
  <c r="K2108" i="2" s="1"/>
  <c r="M2107" i="2"/>
  <c r="L2108" i="2" l="1"/>
  <c r="N2108" i="2" s="1"/>
  <c r="M2108" i="2"/>
  <c r="J2109" i="2"/>
  <c r="K2109" i="2" s="1"/>
  <c r="L2109" i="2" l="1"/>
  <c r="N2109" i="2" s="1"/>
  <c r="M2109" i="2"/>
  <c r="J2110" i="2"/>
  <c r="K2110" i="2" s="1"/>
  <c r="L2110" i="2" l="1"/>
  <c r="N2110" i="2" s="1"/>
  <c r="M2110" i="2"/>
  <c r="J2111" i="2"/>
  <c r="K2111" i="2" s="1"/>
  <c r="M2111" i="2" l="1"/>
  <c r="L2111" i="2"/>
  <c r="N2111" i="2" s="1"/>
  <c r="J2112" i="2" s="1"/>
  <c r="K2112" i="2" s="1"/>
  <c r="L2112" i="2" l="1"/>
  <c r="M2112" i="2"/>
  <c r="N2112" i="2" l="1"/>
  <c r="J2113" i="2" s="1"/>
  <c r="K2113" i="2" s="1"/>
  <c r="L2113" i="2" l="1"/>
  <c r="N2113" i="2" s="1"/>
  <c r="J2114" i="2" s="1"/>
  <c r="K2114" i="2" s="1"/>
  <c r="M2113" i="2"/>
  <c r="L2114" i="2" l="1"/>
  <c r="N2114" i="2" s="1"/>
  <c r="J2115" i="2" s="1"/>
  <c r="K2115" i="2" s="1"/>
  <c r="M2114" i="2"/>
  <c r="L2115" i="2" l="1"/>
  <c r="N2115" i="2" s="1"/>
  <c r="J2116" i="2" s="1"/>
  <c r="K2116" i="2" s="1"/>
  <c r="M2115" i="2"/>
  <c r="L2116" i="2" l="1"/>
  <c r="N2116" i="2" s="1"/>
  <c r="J2117" i="2" s="1"/>
  <c r="K2117" i="2" s="1"/>
  <c r="M2116" i="2"/>
  <c r="M2117" i="2" l="1"/>
  <c r="L2117" i="2"/>
  <c r="N2117" i="2" s="1"/>
  <c r="J2118" i="2" s="1"/>
  <c r="K2118" i="2" s="1"/>
  <c r="L2118" i="2" l="1"/>
  <c r="N2118" i="2" s="1"/>
  <c r="J2119" i="2" s="1"/>
  <c r="K2119" i="2" s="1"/>
  <c r="M2118" i="2"/>
  <c r="L2119" i="2" l="1"/>
  <c r="N2119" i="2" s="1"/>
  <c r="J2120" i="2" s="1"/>
  <c r="K2120" i="2" s="1"/>
  <c r="M2119" i="2"/>
  <c r="L2120" i="2" l="1"/>
  <c r="N2120" i="2" s="1"/>
  <c r="M2120" i="2"/>
  <c r="J2121" i="2"/>
  <c r="K2121" i="2" s="1"/>
  <c r="L2121" i="2" l="1"/>
  <c r="N2121" i="2" s="1"/>
  <c r="J2122" i="2" s="1"/>
  <c r="K2122" i="2" s="1"/>
  <c r="M2121" i="2"/>
  <c r="L2122" i="2" l="1"/>
  <c r="N2122" i="2" s="1"/>
  <c r="J2123" i="2" s="1"/>
  <c r="K2123" i="2" s="1"/>
  <c r="M2122" i="2"/>
  <c r="M2123" i="2" l="1"/>
  <c r="L2123" i="2"/>
  <c r="N2123" i="2" s="1"/>
  <c r="J2124" i="2" s="1"/>
  <c r="K2124" i="2" s="1"/>
  <c r="L2124" i="2" l="1"/>
  <c r="N2124" i="2" s="1"/>
  <c r="J2125" i="2" s="1"/>
  <c r="K2125" i="2" s="1"/>
  <c r="M2124" i="2"/>
  <c r="L2125" i="2" l="1"/>
  <c r="N2125" i="2" s="1"/>
  <c r="J2126" i="2" s="1"/>
  <c r="K2126" i="2" s="1"/>
  <c r="M2125" i="2"/>
  <c r="L2126" i="2" l="1"/>
  <c r="N2126" i="2" s="1"/>
  <c r="M2126" i="2"/>
  <c r="J2127" i="2"/>
  <c r="K2127" i="2" s="1"/>
  <c r="L2127" i="2" l="1"/>
  <c r="N2127" i="2" s="1"/>
  <c r="M2127" i="2"/>
  <c r="J2128" i="2"/>
  <c r="K2128" i="2" s="1"/>
  <c r="L2128" i="2" l="1"/>
  <c r="N2128" i="2" s="1"/>
  <c r="J2129" i="2" s="1"/>
  <c r="K2129" i="2" s="1"/>
  <c r="M2128" i="2"/>
  <c r="M2129" i="2" l="1"/>
  <c r="L2129" i="2"/>
  <c r="N2129" i="2" s="1"/>
  <c r="J2130" i="2" s="1"/>
  <c r="K2130" i="2" s="1"/>
  <c r="L2130" i="2" l="1"/>
  <c r="N2130" i="2" s="1"/>
  <c r="J2131" i="2" s="1"/>
  <c r="K2131" i="2" s="1"/>
  <c r="M2130" i="2"/>
  <c r="L2131" i="2" l="1"/>
  <c r="N2131" i="2" s="1"/>
  <c r="J2132" i="2" s="1"/>
  <c r="K2132" i="2" s="1"/>
  <c r="M2131" i="2"/>
  <c r="L2132" i="2" l="1"/>
  <c r="N2132" i="2" s="1"/>
  <c r="M2132" i="2"/>
  <c r="J2133" i="2"/>
  <c r="K2133" i="2" s="1"/>
  <c r="L2133" i="2" l="1"/>
  <c r="N2133" i="2" s="1"/>
  <c r="J2134" i="2" s="1"/>
  <c r="K2134" i="2" s="1"/>
  <c r="M2133" i="2"/>
  <c r="L2134" i="2" l="1"/>
  <c r="N2134" i="2" s="1"/>
  <c r="M2134" i="2"/>
  <c r="J2135" i="2"/>
  <c r="K2135" i="2" s="1"/>
  <c r="M2135" i="2" l="1"/>
  <c r="L2135" i="2"/>
  <c r="N2135" i="2" s="1"/>
  <c r="J2136" i="2" s="1"/>
  <c r="K2136" i="2" s="1"/>
  <c r="L2136" i="2" l="1"/>
  <c r="N2136" i="2" s="1"/>
  <c r="J2137" i="2" s="1"/>
  <c r="K2137" i="2" s="1"/>
  <c r="M2136" i="2"/>
  <c r="L2137" i="2" l="1"/>
  <c r="M2137" i="2"/>
  <c r="N2137" i="2" l="1"/>
  <c r="J2138" i="2" s="1"/>
  <c r="K2138" i="2" s="1"/>
  <c r="L2138" i="2" l="1"/>
  <c r="N2138" i="2" s="1"/>
  <c r="M2138" i="2"/>
  <c r="J2139" i="2"/>
  <c r="K2139" i="2" s="1"/>
  <c r="L2139" i="2" l="1"/>
  <c r="N2139" i="2" s="1"/>
  <c r="M2139" i="2"/>
  <c r="J2140" i="2"/>
  <c r="K2140" i="2" s="1"/>
  <c r="L2140" i="2" l="1"/>
  <c r="N2140" i="2" s="1"/>
  <c r="J2141" i="2" s="1"/>
  <c r="K2141" i="2" s="1"/>
  <c r="M2140" i="2"/>
  <c r="M2141" i="2" l="1"/>
  <c r="L2141" i="2"/>
  <c r="N2141" i="2" s="1"/>
  <c r="J2142" i="2" s="1"/>
  <c r="K2142" i="2" s="1"/>
  <c r="L2142" i="2" l="1"/>
  <c r="N2142" i="2" s="1"/>
  <c r="J2143" i="2" s="1"/>
  <c r="K2143" i="2" s="1"/>
  <c r="M2142" i="2"/>
  <c r="L2143" i="2" l="1"/>
  <c r="N2143" i="2" s="1"/>
  <c r="J2144" i="2" s="1"/>
  <c r="K2144" i="2" s="1"/>
  <c r="M2143" i="2"/>
  <c r="L2144" i="2" l="1"/>
  <c r="N2144" i="2" s="1"/>
  <c r="M2144" i="2"/>
  <c r="J2145" i="2"/>
  <c r="K2145" i="2" s="1"/>
  <c r="L2145" i="2" l="1"/>
  <c r="N2145" i="2" s="1"/>
  <c r="M2145" i="2"/>
  <c r="J2146" i="2"/>
  <c r="K2146" i="2" s="1"/>
  <c r="L2146" i="2" l="1"/>
  <c r="N2146" i="2" s="1"/>
  <c r="M2146" i="2"/>
  <c r="J2147" i="2"/>
  <c r="K2147" i="2" s="1"/>
  <c r="M2147" i="2" l="1"/>
  <c r="L2147" i="2"/>
  <c r="N2147" i="2" s="1"/>
  <c r="J2148" i="2" s="1"/>
  <c r="K2148" i="2" s="1"/>
  <c r="L2148" i="2" l="1"/>
  <c r="N2148" i="2" s="1"/>
  <c r="J2149" i="2" s="1"/>
  <c r="K2149" i="2" s="1"/>
  <c r="M2148" i="2"/>
  <c r="L2149" i="2" l="1"/>
  <c r="N2149" i="2" s="1"/>
  <c r="J2150" i="2" s="1"/>
  <c r="K2150" i="2" s="1"/>
  <c r="M2149" i="2"/>
  <c r="L2150" i="2" l="1"/>
  <c r="N2150" i="2" s="1"/>
  <c r="M2150" i="2"/>
  <c r="J2151" i="2"/>
  <c r="K2151" i="2" s="1"/>
  <c r="L2151" i="2" l="1"/>
  <c r="N2151" i="2" s="1"/>
  <c r="M2151" i="2"/>
  <c r="J2152" i="2"/>
  <c r="K2152" i="2" s="1"/>
  <c r="L2152" i="2" l="1"/>
  <c r="N2152" i="2" s="1"/>
  <c r="J2153" i="2" s="1"/>
  <c r="K2153" i="2" s="1"/>
  <c r="M2152" i="2"/>
  <c r="M2153" i="2" l="1"/>
  <c r="L2153" i="2"/>
  <c r="N2153" i="2" s="1"/>
  <c r="J2154" i="2" s="1"/>
  <c r="K2154" i="2" s="1"/>
  <c r="L2154" i="2" l="1"/>
  <c r="N2154" i="2" s="1"/>
  <c r="J2155" i="2" s="1"/>
  <c r="K2155" i="2" s="1"/>
  <c r="M2154" i="2"/>
  <c r="L2155" i="2" l="1"/>
  <c r="N2155" i="2" s="1"/>
  <c r="J2156" i="2" s="1"/>
  <c r="K2156" i="2" s="1"/>
  <c r="M2155" i="2"/>
  <c r="L2156" i="2" l="1"/>
  <c r="N2156" i="2" s="1"/>
  <c r="M2156" i="2"/>
  <c r="J2157" i="2"/>
  <c r="K2157" i="2" s="1"/>
  <c r="L2157" i="2" l="1"/>
  <c r="N2157" i="2" s="1"/>
  <c r="M2157" i="2"/>
  <c r="J2158" i="2"/>
  <c r="K2158" i="2" s="1"/>
  <c r="L2158" i="2" l="1"/>
  <c r="N2158" i="2" s="1"/>
  <c r="M2158" i="2"/>
  <c r="J2159" i="2"/>
  <c r="K2159" i="2" s="1"/>
  <c r="M2159" i="2" l="1"/>
  <c r="L2159" i="2"/>
  <c r="N2159" i="2" s="1"/>
  <c r="J2160" i="2" s="1"/>
  <c r="K2160" i="2" s="1"/>
  <c r="L2160" i="2" l="1"/>
  <c r="N2160" i="2" s="1"/>
  <c r="J2161" i="2" s="1"/>
  <c r="K2161" i="2" s="1"/>
  <c r="M2160" i="2"/>
  <c r="L2161" i="2" l="1"/>
  <c r="N2161" i="2" s="1"/>
  <c r="J2162" i="2" s="1"/>
  <c r="K2162" i="2" s="1"/>
  <c r="M2161" i="2"/>
  <c r="L2162" i="2" l="1"/>
  <c r="N2162" i="2" s="1"/>
  <c r="M2162" i="2"/>
  <c r="J2163" i="2"/>
  <c r="K2163" i="2" s="1"/>
  <c r="L2163" i="2" l="1"/>
  <c r="M2163" i="2"/>
  <c r="N2163" i="2" l="1"/>
  <c r="S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8A6FD-F96F-4C6E-A35A-283D5DF7470C}" keepAlive="1" name="Zapytanie — cennik" description="Połączenie z zapytaniem „cennik” w skoroszycie." type="5" refreshedVersion="7" background="1" saveData="1">
    <dbPr connection="Provider=Microsoft.Mashup.OleDb.1;Data Source=$Workbook$;Location=cennik;Extended Properties=&quot;&quot;" command="SELECT * FROM [cennik]"/>
  </connection>
  <connection id="2" xr16:uid="{9077A402-E4EE-47AB-95C6-7AD65AEB03F2}" keepAlive="1" name="Zapytanie — cukier" description="Połączenie z zapytaniem „cukier” w skoroszycie." type="5" refreshedVersion="7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<sst xmlns="http://schemas.openxmlformats.org/spreadsheetml/2006/main" count="2427" uniqueCount="262">
  <si>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</si>
  <si>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</si>
  <si>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</si>
  <si>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</si>
  <si>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</si>
  <si>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</si>
  <si>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</si>
  <si>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</si>
  <si>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</si>
  <si>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</si>
  <si>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</si>
  <si>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</si>
  <si>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</si>
  <si>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</si>
  <si>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</si>
  <si>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</si>
  <si>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</si>
  <si>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</si>
  <si>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</si>
  <si>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</si>
  <si>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</si>
  <si>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</si>
  <si>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</si>
  <si>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</si>
  <si>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</si>
  <si>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</si>
  <si>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</si>
  <si>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</si>
  <si>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</si>
  <si>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</si>
  <si>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</si>
  <si>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</si>
  <si>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</si>
  <si>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</si>
  <si>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</si>
  <si>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</si>
  <si>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</si>
  <si>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</si>
  <si>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</si>
  <si>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</si>
  <si>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</si>
  <si>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</si>
  <si>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</si>
  <si>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</si>
  <si>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</si>
  <si>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</si>
  <si>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</si>
  <si>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</si>
  <si>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</si>
  <si>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</si>
  <si>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</si>
  <si>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</si>
  <si>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</si>
  <si>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</si>
  <si>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</si>
  <si>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</si>
  <si>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</si>
  <si>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</si>
  <si>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</si>
  <si>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</si>
  <si>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</si>
  <si>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</si>
  <si>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</si>
  <si>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</si>
  <si>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</si>
  <si>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</si>
  <si>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</si>
  <si>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</si>
  <si>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</si>
  <si>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</si>
  <si>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</si>
  <si>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</si>
  <si>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</si>
  <si>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</si>
  <si>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</si>
  <si>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</si>
  <si>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</si>
  <si>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</si>
  <si>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</si>
  <si>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</si>
  <si>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</si>
  <si>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</si>
  <si>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</si>
  <si>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</si>
  <si>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</si>
  <si>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</si>
  <si>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</si>
  <si>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</si>
  <si>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</si>
  <si>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</si>
  <si>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</si>
  <si>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</si>
  <si>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</si>
  <si>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</si>
  <si>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</si>
  <si>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</si>
  <si>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</si>
  <si>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</si>
  <si>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</si>
  <si>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</si>
  <si>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</si>
  <si>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</si>
  <si>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</si>
  <si>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</si>
  <si>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</si>
  <si>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</si>
  <si>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</si>
  <si>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</si>
  <si>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</si>
  <si>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</si>
  <si>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</si>
  <si>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</si>
  <si>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</si>
  <si>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</si>
  <si>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</si>
  <si>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</si>
  <si>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</si>
  <si>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</si>
  <si>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</si>
  <si>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</si>
  <si>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</si>
  <si>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</si>
  <si>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</si>
  <si>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</si>
  <si>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</si>
  <si>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</si>
  <si>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</si>
  <si>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</si>
  <si>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</si>
  <si>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</si>
  <si>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</si>
  <si>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</si>
  <si>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</si>
  <si>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</si>
  <si>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</si>
  <si>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</si>
  <si>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</si>
  <si>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</si>
  <si>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</si>
  <si>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</si>
  <si>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</si>
  <si>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</si>
  <si>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</si>
  <si>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</si>
  <si>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</si>
  <si>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</si>
  <si>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</si>
  <si>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</si>
  <si>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</si>
  <si>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</si>
  <si>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</si>
  <si>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</si>
  <si>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</si>
  <si>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</si>
  <si>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</si>
  <si>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</si>
  <si>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</si>
  <si>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</si>
  <si>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</si>
  <si>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</si>
  <si>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</si>
  <si>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</si>
  <si>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</si>
  <si>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</si>
  <si>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</si>
  <si>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</si>
  <si>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</si>
  <si>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</si>
  <si>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</si>
  <si>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</si>
  <si>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</si>
  <si>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</si>
  <si>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</si>
  <si>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</si>
  <si>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</si>
  <si>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</si>
  <si>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</si>
  <si>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</si>
  <si>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</si>
  <si>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</si>
  <si>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</si>
  <si>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</si>
  <si>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</si>
  <si>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</si>
  <si>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</si>
  <si>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</si>
  <si>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</si>
  <si>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</si>
  <si>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</si>
  <si>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</si>
  <si>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</si>
  <si>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</si>
  <si>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</si>
  <si>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</si>
  <si>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</si>
  <si>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</si>
  <si>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</si>
  <si>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</si>
  <si>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</si>
  <si>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</si>
  <si>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</si>
  <si>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</si>
  <si>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</si>
  <si>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</si>
  <si>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</si>
  <si>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</si>
  <si>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</si>
  <si>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</si>
  <si>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</si>
  <si>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</si>
  <si>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</si>
  <si>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</si>
  <si>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</si>
  <si>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</si>
  <si>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</si>
  <si>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</si>
  <si>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</si>
  <si>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</si>
  <si>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</si>
  <si>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</si>
  <si>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</si>
  <si>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</si>
  <si>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</si>
  <si>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</si>
  <si>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</si>
  <si>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</si>
  <si>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</si>
  <si>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</si>
  <si>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</si>
  <si>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</si>
  <si>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</si>
  <si>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</si>
  <si>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</si>
  <si>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</si>
  <si>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</si>
  <si>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</si>
  <si>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</si>
  <si>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</si>
  <si>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</si>
  <si>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</si>
  <si>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NIP</t>
  </si>
  <si>
    <t>Suma końcowa</t>
  </si>
  <si>
    <t>Rok</t>
  </si>
  <si>
    <t>Cena</t>
  </si>
  <si>
    <t>Etykiety wierszy</t>
  </si>
  <si>
    <t>Suma z KG CUKRU</t>
  </si>
  <si>
    <t>Zadanie 4.2</t>
  </si>
  <si>
    <t>Zadanie 4.4</t>
  </si>
  <si>
    <t>Zadanie 4.5</t>
  </si>
  <si>
    <t>date</t>
  </si>
  <si>
    <t>sugar_bought_kg</t>
  </si>
  <si>
    <t>year</t>
  </si>
  <si>
    <t>month</t>
  </si>
  <si>
    <t>price</t>
  </si>
  <si>
    <t>income</t>
  </si>
  <si>
    <t>bought_so_far</t>
  </si>
  <si>
    <t>discount</t>
  </si>
  <si>
    <t>storage_before_order</t>
  </si>
  <si>
    <t>storage_after_order</t>
  </si>
  <si>
    <t>should_buy</t>
  </si>
  <si>
    <t>how_many_paletes</t>
  </si>
  <si>
    <t>to_buy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</si>
</sst>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4" borderId="2" xfId="0" applyNumberFormat="1" applyFont="1" applyFill="1" applyBorder="1"/>
    <xf numFmtId="0" fontId="0" fillId="0" borderId="2" xfId="0" applyNumberFormat="1" applyFont="1" applyBorder="1"/>
    <xf numFmtId="0" fontId="2" fillId="2" borderId="0" xfId="1" applyNumberFormat="1"/>
    <xf numFmtId="14" fontId="3" fillId="3" borderId="1" xfId="0" applyNumberFormat="1" applyFont="1" applyFill="1" applyBorder="1"/>
    <xf numFmtId="0" fontId="3" fillId="3" borderId="2" xfId="0" applyNumberFormat="1" applyFont="1" applyFill="1" applyBorder="1"/>
    <xf numFmtId="0" fontId="0" fillId="0" borderId="0" xfId="0"/>
    <xf numFmtId="0" fontId="2" fillId="2" borderId="0" xfId="1"/>
  </cellXfs>
  <cellStyles count="2">
    <cellStyle name="Dobry" xfId="1" builtinId="26"/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[sugar.xlsx]Zadanie 4.3!Tabela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przedaż</a:t>
            </a:r>
            <a:r>
              <a:rPr lang="pl-PL" baseline="0"/>
              <a:t> cukru w latach 2005-20014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'Zadanie 4.3'!$B$3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'Zadanie 4.3'!$A$4:$A$14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'Zadanie 4.3'!$B$4:$B$14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E-4E8B-91C7-FBA6C0CB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35152"/>
        <c:axId val="573734168"/>
      </c:lineChart>
      <c:catAx>
        <c:axId val="5737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4168"/>
        <c:crosses val="autoZero"/>
        <c:auto val="1"/>
        <c:lblAlgn val="ctr"/>
        <c:lblOffset val="100"/>
        <c:noMultiLvlLbl val="0"/>
      </c:catAx>
      <c:valAx>
        <c:axId val="5737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kg cukru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152400</xdr:rowOff>
    </xdr:from>
    <xdr:to>
      <xdr:col>20</xdr:col>
      <xdr:colOff>219075</xdr:colOff>
      <xdr:row>32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3C1389-63D8-4EA7-A690-C6BB221D7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44.668190856479" createdVersion="7" refreshedVersion="7" minRefreshableVersion="3" recordCount="2162" xr:uid="{303DDD92-0066-434E-A941-09117F115133}">
  <cacheSource type="worksheet">
    <worksheetSource name="cukier[[NIP]:[sugar_bought_kg]]"/>
  </cacheSource>
  <cacheFields count="2"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 CUKRU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44.733364930558" createdVersion="7" refreshedVersion="7" minRefreshableVersion="3" recordCount="2162" xr:uid="{3904EE76-7F30-4725-8E1A-F06E8F399F4E}">
  <cacheSource type="worksheet">
    <worksheetSource name="cukier"/>
  </cacheSource>
  <cacheFields count="9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KG CUKRU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ENA" numFmtId="0">
      <sharedItems containsSemiMixedTypes="0" containsString="0" containsNumber="1" minValue="2" maxValue="2.25"/>
    </cacheField>
    <cacheField name="PRZYCHÓD" numFmtId="0">
      <sharedItems containsSemiMixedTypes="0" containsString="0" containsNumber="1" minValue="2.0499999999999998" maxValue="1116"/>
    </cacheField>
    <cacheField name="ZAKUP W KG" numFmtId="0">
      <sharedItems containsSemiMixedTypes="0" containsString="0" containsNumber="1" containsInteger="1" minValue="1" maxValue="27505"/>
    </cacheField>
    <cacheField name="RABAT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n v="10"/>
  </r>
  <r>
    <x v="1"/>
    <n v="2"/>
  </r>
  <r>
    <x v="2"/>
    <n v="2"/>
  </r>
  <r>
    <x v="3"/>
    <n v="5"/>
  </r>
  <r>
    <x v="4"/>
    <n v="14"/>
  </r>
  <r>
    <x v="5"/>
    <n v="436"/>
  </r>
  <r>
    <x v="6"/>
    <n v="95"/>
  </r>
  <r>
    <x v="7"/>
    <n v="350"/>
  </r>
  <r>
    <x v="7"/>
    <n v="231"/>
  </r>
  <r>
    <x v="8"/>
    <n v="38"/>
  </r>
  <r>
    <x v="9"/>
    <n v="440"/>
  </r>
  <r>
    <x v="10"/>
    <n v="120"/>
  </r>
  <r>
    <x v="11"/>
    <n v="11"/>
  </r>
  <r>
    <x v="12"/>
    <n v="36"/>
  </r>
  <r>
    <x v="10"/>
    <n v="51"/>
  </r>
  <r>
    <x v="7"/>
    <n v="465"/>
  </r>
  <r>
    <x v="13"/>
    <n v="8"/>
  </r>
  <r>
    <x v="14"/>
    <n v="287"/>
  </r>
  <r>
    <x v="15"/>
    <n v="12"/>
  </r>
  <r>
    <x v="16"/>
    <n v="6"/>
  </r>
  <r>
    <x v="17"/>
    <n v="321"/>
  </r>
  <r>
    <x v="18"/>
    <n v="99"/>
  </r>
  <r>
    <x v="19"/>
    <n v="91"/>
  </r>
  <r>
    <x v="14"/>
    <n v="118"/>
  </r>
  <r>
    <x v="20"/>
    <n v="58"/>
  </r>
  <r>
    <x v="21"/>
    <n v="16"/>
  </r>
  <r>
    <x v="22"/>
    <n v="348"/>
  </r>
  <r>
    <x v="5"/>
    <n v="336"/>
  </r>
  <r>
    <x v="22"/>
    <n v="435"/>
  </r>
  <r>
    <x v="23"/>
    <n v="110"/>
  </r>
  <r>
    <x v="24"/>
    <n v="204"/>
  </r>
  <r>
    <x v="18"/>
    <n v="20"/>
  </r>
  <r>
    <x v="25"/>
    <n v="102"/>
  </r>
  <r>
    <x v="26"/>
    <n v="48"/>
  </r>
  <r>
    <x v="22"/>
    <n v="329"/>
  </r>
  <r>
    <x v="27"/>
    <n v="16"/>
  </r>
  <r>
    <x v="28"/>
    <n v="102"/>
  </r>
  <r>
    <x v="14"/>
    <n v="309"/>
  </r>
  <r>
    <x v="5"/>
    <n v="331"/>
  </r>
  <r>
    <x v="29"/>
    <n v="3"/>
  </r>
  <r>
    <x v="30"/>
    <n v="76"/>
  </r>
  <r>
    <x v="31"/>
    <n v="196"/>
  </r>
  <r>
    <x v="18"/>
    <n v="54"/>
  </r>
  <r>
    <x v="9"/>
    <n v="277"/>
  </r>
  <r>
    <x v="32"/>
    <n v="7"/>
  </r>
  <r>
    <x v="33"/>
    <n v="12"/>
  </r>
  <r>
    <x v="34"/>
    <n v="7"/>
  </r>
  <r>
    <x v="7"/>
    <n v="416"/>
  </r>
  <r>
    <x v="7"/>
    <n v="263"/>
  </r>
  <r>
    <x v="1"/>
    <n v="15"/>
  </r>
  <r>
    <x v="25"/>
    <n v="194"/>
  </r>
  <r>
    <x v="35"/>
    <n v="120"/>
  </r>
  <r>
    <x v="7"/>
    <n v="175"/>
  </r>
  <r>
    <x v="36"/>
    <n v="12"/>
  </r>
  <r>
    <x v="37"/>
    <n v="174"/>
  </r>
  <r>
    <x v="38"/>
    <n v="3"/>
  </r>
  <r>
    <x v="39"/>
    <n v="149"/>
  </r>
  <r>
    <x v="17"/>
    <n v="492"/>
  </r>
  <r>
    <x v="40"/>
    <n v="2"/>
  </r>
  <r>
    <x v="14"/>
    <n v="298"/>
  </r>
  <r>
    <x v="17"/>
    <n v="201"/>
  </r>
  <r>
    <x v="41"/>
    <n v="15"/>
  </r>
  <r>
    <x v="14"/>
    <n v="319"/>
  </r>
  <r>
    <x v="42"/>
    <n v="9"/>
  </r>
  <r>
    <x v="43"/>
    <n v="15"/>
  </r>
  <r>
    <x v="22"/>
    <n v="444"/>
  </r>
  <r>
    <x v="44"/>
    <n v="13"/>
  </r>
  <r>
    <x v="45"/>
    <n v="366"/>
  </r>
  <r>
    <x v="9"/>
    <n v="259"/>
  </r>
  <r>
    <x v="46"/>
    <n v="16"/>
  </r>
  <r>
    <x v="28"/>
    <n v="49"/>
  </r>
  <r>
    <x v="47"/>
    <n v="3"/>
  </r>
  <r>
    <x v="22"/>
    <n v="251"/>
  </r>
  <r>
    <x v="30"/>
    <n v="179"/>
  </r>
  <r>
    <x v="10"/>
    <n v="116"/>
  </r>
  <r>
    <x v="48"/>
    <n v="13"/>
  </r>
  <r>
    <x v="49"/>
    <n v="3"/>
  </r>
  <r>
    <x v="50"/>
    <n v="253"/>
  </r>
  <r>
    <x v="23"/>
    <n v="83"/>
  </r>
  <r>
    <x v="18"/>
    <n v="177"/>
  </r>
  <r>
    <x v="51"/>
    <n v="7"/>
  </r>
  <r>
    <x v="52"/>
    <n v="46"/>
  </r>
  <r>
    <x v="53"/>
    <n v="2"/>
  </r>
  <r>
    <x v="3"/>
    <n v="9"/>
  </r>
  <r>
    <x v="54"/>
    <n v="3"/>
  </r>
  <r>
    <x v="55"/>
    <n v="67"/>
  </r>
  <r>
    <x v="45"/>
    <n v="425"/>
  </r>
  <r>
    <x v="5"/>
    <n v="453"/>
  </r>
  <r>
    <x v="22"/>
    <n v="212"/>
  </r>
  <r>
    <x v="56"/>
    <n v="19"/>
  </r>
  <r>
    <x v="6"/>
    <n v="81"/>
  </r>
  <r>
    <x v="57"/>
    <n v="7"/>
  </r>
  <r>
    <x v="58"/>
    <n v="179"/>
  </r>
  <r>
    <x v="14"/>
    <n v="222"/>
  </r>
  <r>
    <x v="59"/>
    <n v="14"/>
  </r>
  <r>
    <x v="60"/>
    <n v="15"/>
  </r>
  <r>
    <x v="61"/>
    <n v="97"/>
  </r>
  <r>
    <x v="20"/>
    <n v="142"/>
  </r>
  <r>
    <x v="45"/>
    <n v="214"/>
  </r>
  <r>
    <x v="14"/>
    <n v="408"/>
  </r>
  <r>
    <x v="12"/>
    <n v="144"/>
  </r>
  <r>
    <x v="6"/>
    <n v="173"/>
  </r>
  <r>
    <x v="62"/>
    <n v="15"/>
  </r>
  <r>
    <x v="50"/>
    <n v="433"/>
  </r>
  <r>
    <x v="63"/>
    <n v="137"/>
  </r>
  <r>
    <x v="50"/>
    <n v="118"/>
  </r>
  <r>
    <x v="9"/>
    <n v="158"/>
  </r>
  <r>
    <x v="44"/>
    <n v="13"/>
  </r>
  <r>
    <x v="64"/>
    <n v="2"/>
  </r>
  <r>
    <x v="50"/>
    <n v="467"/>
  </r>
  <r>
    <x v="65"/>
    <n v="9"/>
  </r>
  <r>
    <x v="66"/>
    <n v="189"/>
  </r>
  <r>
    <x v="67"/>
    <n v="19"/>
  </r>
  <r>
    <x v="9"/>
    <n v="172"/>
  </r>
  <r>
    <x v="55"/>
    <n v="84"/>
  </r>
  <r>
    <x v="68"/>
    <n v="8"/>
  </r>
  <r>
    <x v="69"/>
    <n v="66"/>
  </r>
  <r>
    <x v="37"/>
    <n v="35"/>
  </r>
  <r>
    <x v="30"/>
    <n v="91"/>
  </r>
  <r>
    <x v="7"/>
    <n v="396"/>
  </r>
  <r>
    <x v="70"/>
    <n v="6"/>
  </r>
  <r>
    <x v="28"/>
    <n v="47"/>
  </r>
  <r>
    <x v="19"/>
    <n v="41"/>
  </r>
  <r>
    <x v="71"/>
    <n v="136"/>
  </r>
  <r>
    <x v="72"/>
    <n v="16"/>
  </r>
  <r>
    <x v="73"/>
    <n v="18"/>
  </r>
  <r>
    <x v="74"/>
    <n v="11"/>
  </r>
  <r>
    <x v="75"/>
    <n v="8"/>
  </r>
  <r>
    <x v="76"/>
    <n v="16"/>
  </r>
  <r>
    <x v="28"/>
    <n v="54"/>
  </r>
  <r>
    <x v="50"/>
    <n v="299"/>
  </r>
  <r>
    <x v="69"/>
    <n v="168"/>
  </r>
  <r>
    <x v="9"/>
    <n v="106"/>
  </r>
  <r>
    <x v="12"/>
    <n v="41"/>
  </r>
  <r>
    <x v="39"/>
    <n v="31"/>
  </r>
  <r>
    <x v="77"/>
    <n v="8"/>
  </r>
  <r>
    <x v="19"/>
    <n v="63"/>
  </r>
  <r>
    <x v="5"/>
    <n v="368"/>
  </r>
  <r>
    <x v="78"/>
    <n v="106"/>
  </r>
  <r>
    <x v="8"/>
    <n v="47"/>
  </r>
  <r>
    <x v="50"/>
    <n v="447"/>
  </r>
  <r>
    <x v="69"/>
    <n v="106"/>
  </r>
  <r>
    <x v="79"/>
    <n v="13"/>
  </r>
  <r>
    <x v="52"/>
    <n v="89"/>
  </r>
  <r>
    <x v="31"/>
    <n v="105"/>
  </r>
  <r>
    <x v="7"/>
    <n v="147"/>
  </r>
  <r>
    <x v="9"/>
    <n v="309"/>
  </r>
  <r>
    <x v="28"/>
    <n v="47"/>
  </r>
  <r>
    <x v="50"/>
    <n v="404"/>
  </r>
  <r>
    <x v="80"/>
    <n v="39"/>
  </r>
  <r>
    <x v="12"/>
    <n v="61"/>
  </r>
  <r>
    <x v="66"/>
    <n v="89"/>
  </r>
  <r>
    <x v="23"/>
    <n v="127"/>
  </r>
  <r>
    <x v="18"/>
    <n v="81"/>
  </r>
  <r>
    <x v="45"/>
    <n v="433"/>
  </r>
  <r>
    <x v="9"/>
    <n v="284"/>
  </r>
  <r>
    <x v="6"/>
    <n v="122"/>
  </r>
  <r>
    <x v="80"/>
    <n v="193"/>
  </r>
  <r>
    <x v="28"/>
    <n v="118"/>
  </r>
  <r>
    <x v="5"/>
    <n v="173"/>
  </r>
  <r>
    <x v="22"/>
    <n v="392"/>
  </r>
  <r>
    <x v="16"/>
    <n v="8"/>
  </r>
  <r>
    <x v="28"/>
    <n v="132"/>
  </r>
  <r>
    <x v="8"/>
    <n v="76"/>
  </r>
  <r>
    <x v="81"/>
    <n v="17"/>
  </r>
  <r>
    <x v="82"/>
    <n v="17"/>
  </r>
  <r>
    <x v="83"/>
    <n v="2"/>
  </r>
  <r>
    <x v="19"/>
    <n v="125"/>
  </r>
  <r>
    <x v="50"/>
    <n v="234"/>
  </r>
  <r>
    <x v="69"/>
    <n v="53"/>
  </r>
  <r>
    <x v="37"/>
    <n v="165"/>
  </r>
  <r>
    <x v="10"/>
    <n v="177"/>
  </r>
  <r>
    <x v="18"/>
    <n v="103"/>
  </r>
  <r>
    <x v="84"/>
    <n v="2"/>
  </r>
  <r>
    <x v="9"/>
    <n v="279"/>
  </r>
  <r>
    <x v="30"/>
    <n v="185"/>
  </r>
  <r>
    <x v="7"/>
    <n v="434"/>
  </r>
  <r>
    <x v="85"/>
    <n v="10"/>
  </r>
  <r>
    <x v="86"/>
    <n v="9"/>
  </r>
  <r>
    <x v="24"/>
    <n v="383"/>
  </r>
  <r>
    <x v="30"/>
    <n v="189"/>
  </r>
  <r>
    <x v="12"/>
    <n v="161"/>
  </r>
  <r>
    <x v="63"/>
    <n v="115"/>
  </r>
  <r>
    <x v="69"/>
    <n v="58"/>
  </r>
  <r>
    <x v="87"/>
    <n v="16"/>
  </r>
  <r>
    <x v="53"/>
    <n v="17"/>
  </r>
  <r>
    <x v="5"/>
    <n v="177"/>
  </r>
  <r>
    <x v="78"/>
    <n v="33"/>
  </r>
  <r>
    <x v="18"/>
    <n v="60"/>
  </r>
  <r>
    <x v="88"/>
    <n v="8"/>
  </r>
  <r>
    <x v="9"/>
    <n v="317"/>
  </r>
  <r>
    <x v="89"/>
    <n v="3"/>
  </r>
  <r>
    <x v="90"/>
    <n v="16"/>
  </r>
  <r>
    <x v="65"/>
    <n v="2"/>
  </r>
  <r>
    <x v="10"/>
    <n v="161"/>
  </r>
  <r>
    <x v="37"/>
    <n v="187"/>
  </r>
  <r>
    <x v="91"/>
    <n v="17"/>
  </r>
  <r>
    <x v="92"/>
    <n v="5"/>
  </r>
  <r>
    <x v="53"/>
    <n v="10"/>
  </r>
  <r>
    <x v="14"/>
    <n v="225"/>
  </r>
  <r>
    <x v="17"/>
    <n v="367"/>
  </r>
  <r>
    <x v="14"/>
    <n v="295"/>
  </r>
  <r>
    <x v="55"/>
    <n v="26"/>
  </r>
  <r>
    <x v="93"/>
    <n v="16"/>
  </r>
  <r>
    <x v="9"/>
    <n v="165"/>
  </r>
  <r>
    <x v="94"/>
    <n v="20"/>
  </r>
  <r>
    <x v="95"/>
    <n v="2"/>
  </r>
  <r>
    <x v="96"/>
    <n v="7"/>
  </r>
  <r>
    <x v="29"/>
    <n v="7"/>
  </r>
  <r>
    <x v="78"/>
    <n v="72"/>
  </r>
  <r>
    <x v="71"/>
    <n v="59"/>
  </r>
  <r>
    <x v="45"/>
    <n v="212"/>
  </r>
  <r>
    <x v="17"/>
    <n v="195"/>
  </r>
  <r>
    <x v="57"/>
    <n v="16"/>
  </r>
  <r>
    <x v="12"/>
    <n v="187"/>
  </r>
  <r>
    <x v="17"/>
    <n v="369"/>
  </r>
  <r>
    <x v="35"/>
    <n v="190"/>
  </r>
  <r>
    <x v="14"/>
    <n v="453"/>
  </r>
  <r>
    <x v="22"/>
    <n v="223"/>
  </r>
  <r>
    <x v="64"/>
    <n v="1"/>
  </r>
  <r>
    <x v="55"/>
    <n v="170"/>
  </r>
  <r>
    <x v="86"/>
    <n v="19"/>
  </r>
  <r>
    <x v="17"/>
    <n v="464"/>
  </r>
  <r>
    <x v="7"/>
    <n v="230"/>
  </r>
  <r>
    <x v="9"/>
    <n v="387"/>
  </r>
  <r>
    <x v="45"/>
    <n v="264"/>
  </r>
  <r>
    <x v="18"/>
    <n v="163"/>
  </r>
  <r>
    <x v="36"/>
    <n v="14"/>
  </r>
  <r>
    <x v="71"/>
    <n v="98"/>
  </r>
  <r>
    <x v="97"/>
    <n v="16"/>
  </r>
  <r>
    <x v="26"/>
    <n v="80"/>
  </r>
  <r>
    <x v="39"/>
    <n v="127"/>
  </r>
  <r>
    <x v="19"/>
    <n v="170"/>
  </r>
  <r>
    <x v="61"/>
    <n v="28"/>
  </r>
  <r>
    <x v="98"/>
    <n v="12"/>
  </r>
  <r>
    <x v="99"/>
    <n v="10"/>
  </r>
  <r>
    <x v="30"/>
    <n v="65"/>
  </r>
  <r>
    <x v="100"/>
    <n v="17"/>
  </r>
  <r>
    <x v="9"/>
    <n v="262"/>
  </r>
  <r>
    <x v="101"/>
    <n v="20"/>
  </r>
  <r>
    <x v="7"/>
    <n v="224"/>
  </r>
  <r>
    <x v="52"/>
    <n v="199"/>
  </r>
  <r>
    <x v="30"/>
    <n v="70"/>
  </r>
  <r>
    <x v="102"/>
    <n v="171"/>
  </r>
  <r>
    <x v="103"/>
    <n v="1"/>
  </r>
  <r>
    <x v="94"/>
    <n v="13"/>
  </r>
  <r>
    <x v="9"/>
    <n v="293"/>
  </r>
  <r>
    <x v="87"/>
    <n v="11"/>
  </r>
  <r>
    <x v="50"/>
    <n v="162"/>
  </r>
  <r>
    <x v="58"/>
    <n v="187"/>
  </r>
  <r>
    <x v="18"/>
    <n v="192"/>
  </r>
  <r>
    <x v="24"/>
    <n v="127"/>
  </r>
  <r>
    <x v="9"/>
    <n v="198"/>
  </r>
  <r>
    <x v="104"/>
    <n v="4"/>
  </r>
  <r>
    <x v="17"/>
    <n v="110"/>
  </r>
  <r>
    <x v="18"/>
    <n v="123"/>
  </r>
  <r>
    <x v="66"/>
    <n v="159"/>
  </r>
  <r>
    <x v="105"/>
    <n v="19"/>
  </r>
  <r>
    <x v="22"/>
    <n v="289"/>
  </r>
  <r>
    <x v="23"/>
    <n v="136"/>
  </r>
  <r>
    <x v="25"/>
    <n v="41"/>
  </r>
  <r>
    <x v="45"/>
    <n v="385"/>
  </r>
  <r>
    <x v="106"/>
    <n v="17"/>
  </r>
  <r>
    <x v="107"/>
    <n v="20"/>
  </r>
  <r>
    <x v="108"/>
    <n v="19"/>
  </r>
  <r>
    <x v="43"/>
    <n v="13"/>
  </r>
  <r>
    <x v="97"/>
    <n v="13"/>
  </r>
  <r>
    <x v="80"/>
    <n v="168"/>
  </r>
  <r>
    <x v="109"/>
    <n v="18"/>
  </r>
  <r>
    <x v="14"/>
    <n v="131"/>
  </r>
  <r>
    <x v="22"/>
    <n v="187"/>
  </r>
  <r>
    <x v="24"/>
    <n v="412"/>
  </r>
  <r>
    <x v="6"/>
    <n v="40"/>
  </r>
  <r>
    <x v="37"/>
    <n v="166"/>
  </r>
  <r>
    <x v="66"/>
    <n v="173"/>
  </r>
  <r>
    <x v="110"/>
    <n v="2"/>
  </r>
  <r>
    <x v="111"/>
    <n v="18"/>
  </r>
  <r>
    <x v="112"/>
    <n v="15"/>
  </r>
  <r>
    <x v="102"/>
    <n v="243"/>
  </r>
  <r>
    <x v="17"/>
    <n v="460"/>
  </r>
  <r>
    <x v="113"/>
    <n v="8"/>
  </r>
  <r>
    <x v="8"/>
    <n v="150"/>
  </r>
  <r>
    <x v="52"/>
    <n v="72"/>
  </r>
  <r>
    <x v="9"/>
    <n v="217"/>
  </r>
  <r>
    <x v="39"/>
    <n v="164"/>
  </r>
  <r>
    <x v="45"/>
    <n v="429"/>
  </r>
  <r>
    <x v="8"/>
    <n v="63"/>
  </r>
  <r>
    <x v="30"/>
    <n v="106"/>
  </r>
  <r>
    <x v="22"/>
    <n v="136"/>
  </r>
  <r>
    <x v="114"/>
    <n v="7"/>
  </r>
  <r>
    <x v="12"/>
    <n v="114"/>
  </r>
  <r>
    <x v="115"/>
    <n v="12"/>
  </r>
  <r>
    <x v="9"/>
    <n v="443"/>
  </r>
  <r>
    <x v="52"/>
    <n v="73"/>
  </r>
  <r>
    <x v="116"/>
    <n v="15"/>
  </r>
  <r>
    <x v="117"/>
    <n v="9"/>
  </r>
  <r>
    <x v="118"/>
    <n v="20"/>
  </r>
  <r>
    <x v="119"/>
    <n v="9"/>
  </r>
  <r>
    <x v="120"/>
    <n v="88"/>
  </r>
  <r>
    <x v="7"/>
    <n v="139"/>
  </r>
  <r>
    <x v="22"/>
    <n v="346"/>
  </r>
  <r>
    <x v="121"/>
    <n v="3"/>
  </r>
  <r>
    <x v="122"/>
    <n v="9"/>
  </r>
  <r>
    <x v="9"/>
    <n v="323"/>
  </r>
  <r>
    <x v="102"/>
    <n v="382"/>
  </r>
  <r>
    <x v="17"/>
    <n v="296"/>
  </r>
  <r>
    <x v="5"/>
    <n v="121"/>
  </r>
  <r>
    <x v="25"/>
    <n v="157"/>
  </r>
  <r>
    <x v="9"/>
    <n v="497"/>
  </r>
  <r>
    <x v="9"/>
    <n v="103"/>
  </r>
  <r>
    <x v="30"/>
    <n v="142"/>
  </r>
  <r>
    <x v="23"/>
    <n v="144"/>
  </r>
  <r>
    <x v="100"/>
    <n v="8"/>
  </r>
  <r>
    <x v="55"/>
    <n v="172"/>
  </r>
  <r>
    <x v="7"/>
    <n v="290"/>
  </r>
  <r>
    <x v="14"/>
    <n v="422"/>
  </r>
  <r>
    <x v="109"/>
    <n v="12"/>
  </r>
  <r>
    <x v="55"/>
    <n v="104"/>
  </r>
  <r>
    <x v="35"/>
    <n v="97"/>
  </r>
  <r>
    <x v="26"/>
    <n v="179"/>
  </r>
  <r>
    <x v="50"/>
    <n v="256"/>
  </r>
  <r>
    <x v="113"/>
    <n v="20"/>
  </r>
  <r>
    <x v="105"/>
    <n v="10"/>
  </r>
  <r>
    <x v="7"/>
    <n v="407"/>
  </r>
  <r>
    <x v="22"/>
    <n v="297"/>
  </r>
  <r>
    <x v="71"/>
    <n v="133"/>
  </r>
  <r>
    <x v="35"/>
    <n v="33"/>
  </r>
  <r>
    <x v="14"/>
    <n v="220"/>
  </r>
  <r>
    <x v="28"/>
    <n v="114"/>
  </r>
  <r>
    <x v="8"/>
    <n v="130"/>
  </r>
  <r>
    <x v="30"/>
    <n v="52"/>
  </r>
  <r>
    <x v="28"/>
    <n v="33"/>
  </r>
  <r>
    <x v="61"/>
    <n v="57"/>
  </r>
  <r>
    <x v="123"/>
    <n v="190"/>
  </r>
  <r>
    <x v="84"/>
    <n v="8"/>
  </r>
  <r>
    <x v="7"/>
    <n v="255"/>
  </r>
  <r>
    <x v="71"/>
    <n v="108"/>
  </r>
  <r>
    <x v="18"/>
    <n v="78"/>
  </r>
  <r>
    <x v="7"/>
    <n v="364"/>
  </r>
  <r>
    <x v="66"/>
    <n v="52"/>
  </r>
  <r>
    <x v="102"/>
    <n v="343"/>
  </r>
  <r>
    <x v="52"/>
    <n v="197"/>
  </r>
  <r>
    <x v="124"/>
    <n v="4"/>
  </r>
  <r>
    <x v="125"/>
    <n v="8"/>
  </r>
  <r>
    <x v="56"/>
    <n v="11"/>
  </r>
  <r>
    <x v="72"/>
    <n v="10"/>
  </r>
  <r>
    <x v="61"/>
    <n v="96"/>
  </r>
  <r>
    <x v="55"/>
    <n v="30"/>
  </r>
  <r>
    <x v="126"/>
    <n v="17"/>
  </r>
  <r>
    <x v="122"/>
    <n v="17"/>
  </r>
  <r>
    <x v="12"/>
    <n v="180"/>
  </r>
  <r>
    <x v="31"/>
    <n v="94"/>
  </r>
  <r>
    <x v="39"/>
    <n v="45"/>
  </r>
  <r>
    <x v="7"/>
    <n v="380"/>
  </r>
  <r>
    <x v="43"/>
    <n v="5"/>
  </r>
  <r>
    <x v="37"/>
    <n v="170"/>
  </r>
  <r>
    <x v="45"/>
    <n v="198"/>
  </r>
  <r>
    <x v="17"/>
    <n v="283"/>
  </r>
  <r>
    <x v="123"/>
    <n v="42"/>
  </r>
  <r>
    <x v="6"/>
    <n v="163"/>
  </r>
  <r>
    <x v="17"/>
    <n v="115"/>
  </r>
  <r>
    <x v="71"/>
    <n v="75"/>
  </r>
  <r>
    <x v="45"/>
    <n v="403"/>
  </r>
  <r>
    <x v="17"/>
    <n v="465"/>
  </r>
  <r>
    <x v="6"/>
    <n v="194"/>
  </r>
  <r>
    <x v="69"/>
    <n v="122"/>
  </r>
  <r>
    <x v="19"/>
    <n v="186"/>
  </r>
  <r>
    <x v="12"/>
    <n v="137"/>
  </r>
  <r>
    <x v="79"/>
    <n v="10"/>
  </r>
  <r>
    <x v="50"/>
    <n v="437"/>
  </r>
  <r>
    <x v="127"/>
    <n v="20"/>
  </r>
  <r>
    <x v="14"/>
    <n v="108"/>
  </r>
  <r>
    <x v="37"/>
    <n v="62"/>
  </r>
  <r>
    <x v="7"/>
    <n v="426"/>
  </r>
  <r>
    <x v="45"/>
    <n v="303"/>
  </r>
  <r>
    <x v="0"/>
    <n v="20"/>
  </r>
  <r>
    <x v="9"/>
    <n v="237"/>
  </r>
  <r>
    <x v="23"/>
    <n v="151"/>
  </r>
  <r>
    <x v="128"/>
    <n v="6"/>
  </r>
  <r>
    <x v="6"/>
    <n v="124"/>
  </r>
  <r>
    <x v="129"/>
    <n v="7"/>
  </r>
  <r>
    <x v="130"/>
    <n v="7"/>
  </r>
  <r>
    <x v="45"/>
    <n v="105"/>
  </r>
  <r>
    <x v="69"/>
    <n v="58"/>
  </r>
  <r>
    <x v="131"/>
    <n v="182"/>
  </r>
  <r>
    <x v="50"/>
    <n v="163"/>
  </r>
  <r>
    <x v="132"/>
    <n v="14"/>
  </r>
  <r>
    <x v="133"/>
    <n v="4"/>
  </r>
  <r>
    <x v="134"/>
    <n v="13"/>
  </r>
  <r>
    <x v="7"/>
    <n v="422"/>
  </r>
  <r>
    <x v="82"/>
    <n v="6"/>
  </r>
  <r>
    <x v="135"/>
    <n v="15"/>
  </r>
  <r>
    <x v="30"/>
    <n v="168"/>
  </r>
  <r>
    <x v="50"/>
    <n v="193"/>
  </r>
  <r>
    <x v="105"/>
    <n v="15"/>
  </r>
  <r>
    <x v="23"/>
    <n v="27"/>
  </r>
  <r>
    <x v="23"/>
    <n v="116"/>
  </r>
  <r>
    <x v="61"/>
    <n v="21"/>
  </r>
  <r>
    <x v="23"/>
    <n v="61"/>
  </r>
  <r>
    <x v="17"/>
    <n v="458"/>
  </r>
  <r>
    <x v="136"/>
    <n v="19"/>
  </r>
  <r>
    <x v="55"/>
    <n v="81"/>
  </r>
  <r>
    <x v="18"/>
    <n v="86"/>
  </r>
  <r>
    <x v="7"/>
    <n v="142"/>
  </r>
  <r>
    <x v="17"/>
    <n v="459"/>
  </r>
  <r>
    <x v="40"/>
    <n v="20"/>
  </r>
  <r>
    <x v="45"/>
    <n v="245"/>
  </r>
  <r>
    <x v="100"/>
    <n v="19"/>
  </r>
  <r>
    <x v="10"/>
    <n v="159"/>
  </r>
  <r>
    <x v="23"/>
    <n v="99"/>
  </r>
  <r>
    <x v="22"/>
    <n v="213"/>
  </r>
  <r>
    <x v="14"/>
    <n v="349"/>
  </r>
  <r>
    <x v="17"/>
    <n v="114"/>
  </r>
  <r>
    <x v="27"/>
    <n v="12"/>
  </r>
  <r>
    <x v="99"/>
    <n v="12"/>
  </r>
  <r>
    <x v="12"/>
    <n v="132"/>
  </r>
  <r>
    <x v="23"/>
    <n v="197"/>
  </r>
  <r>
    <x v="15"/>
    <n v="5"/>
  </r>
  <r>
    <x v="50"/>
    <n v="403"/>
  </r>
  <r>
    <x v="10"/>
    <n v="200"/>
  </r>
  <r>
    <x v="69"/>
    <n v="23"/>
  </r>
  <r>
    <x v="45"/>
    <n v="337"/>
  </r>
  <r>
    <x v="5"/>
    <n v="500"/>
  </r>
  <r>
    <x v="90"/>
    <n v="9"/>
  </r>
  <r>
    <x v="131"/>
    <n v="39"/>
  </r>
  <r>
    <x v="78"/>
    <n v="156"/>
  </r>
  <r>
    <x v="17"/>
    <n v="258"/>
  </r>
  <r>
    <x v="94"/>
    <n v="14"/>
  </r>
  <r>
    <x v="12"/>
    <n v="91"/>
  </r>
  <r>
    <x v="12"/>
    <n v="68"/>
  </r>
  <r>
    <x v="137"/>
    <n v="13"/>
  </r>
  <r>
    <x v="28"/>
    <n v="118"/>
  </r>
  <r>
    <x v="25"/>
    <n v="54"/>
  </r>
  <r>
    <x v="138"/>
    <n v="10"/>
  </r>
  <r>
    <x v="50"/>
    <n v="339"/>
  </r>
  <r>
    <x v="30"/>
    <n v="80"/>
  </r>
  <r>
    <x v="22"/>
    <n v="431"/>
  </r>
  <r>
    <x v="50"/>
    <n v="268"/>
  </r>
  <r>
    <x v="22"/>
    <n v="440"/>
  </r>
  <r>
    <x v="5"/>
    <n v="396"/>
  </r>
  <r>
    <x v="18"/>
    <n v="157"/>
  </r>
  <r>
    <x v="12"/>
    <n v="194"/>
  </r>
  <r>
    <x v="39"/>
    <n v="156"/>
  </r>
  <r>
    <x v="112"/>
    <n v="11"/>
  </r>
  <r>
    <x v="35"/>
    <n v="110"/>
  </r>
  <r>
    <x v="139"/>
    <n v="12"/>
  </r>
  <r>
    <x v="5"/>
    <n v="464"/>
  </r>
  <r>
    <x v="66"/>
    <n v="40"/>
  </r>
  <r>
    <x v="39"/>
    <n v="52"/>
  </r>
  <r>
    <x v="75"/>
    <n v="12"/>
  </r>
  <r>
    <x v="7"/>
    <n v="412"/>
  </r>
  <r>
    <x v="17"/>
    <n v="268"/>
  </r>
  <r>
    <x v="7"/>
    <n v="495"/>
  </r>
  <r>
    <x v="35"/>
    <n v="30"/>
  </r>
  <r>
    <x v="6"/>
    <n v="67"/>
  </r>
  <r>
    <x v="14"/>
    <n v="497"/>
  </r>
  <r>
    <x v="22"/>
    <n v="102"/>
  </r>
  <r>
    <x v="7"/>
    <n v="322"/>
  </r>
  <r>
    <x v="9"/>
    <n v="297"/>
  </r>
  <r>
    <x v="12"/>
    <n v="179"/>
  </r>
  <r>
    <x v="140"/>
    <n v="15"/>
  </r>
  <r>
    <x v="61"/>
    <n v="65"/>
  </r>
  <r>
    <x v="7"/>
    <n v="297"/>
  </r>
  <r>
    <x v="8"/>
    <n v="131"/>
  </r>
  <r>
    <x v="141"/>
    <n v="12"/>
  </r>
  <r>
    <x v="18"/>
    <n v="114"/>
  </r>
  <r>
    <x v="14"/>
    <n v="293"/>
  </r>
  <r>
    <x v="142"/>
    <n v="18"/>
  </r>
  <r>
    <x v="19"/>
    <n v="186"/>
  </r>
  <r>
    <x v="28"/>
    <n v="119"/>
  </r>
  <r>
    <x v="130"/>
    <n v="4"/>
  </r>
  <r>
    <x v="14"/>
    <n v="415"/>
  </r>
  <r>
    <x v="13"/>
    <n v="10"/>
  </r>
  <r>
    <x v="18"/>
    <n v="159"/>
  </r>
  <r>
    <x v="17"/>
    <n v="140"/>
  </r>
  <r>
    <x v="19"/>
    <n v="128"/>
  </r>
  <r>
    <x v="143"/>
    <n v="9"/>
  </r>
  <r>
    <x v="17"/>
    <n v="121"/>
  </r>
  <r>
    <x v="14"/>
    <n v="169"/>
  </r>
  <r>
    <x v="55"/>
    <n v="118"/>
  </r>
  <r>
    <x v="78"/>
    <n v="37"/>
  </r>
  <r>
    <x v="35"/>
    <n v="198"/>
  </r>
  <r>
    <x v="28"/>
    <n v="74"/>
  </r>
  <r>
    <x v="144"/>
    <n v="18"/>
  </r>
  <r>
    <x v="24"/>
    <n v="291"/>
  </r>
  <r>
    <x v="9"/>
    <n v="208"/>
  </r>
  <r>
    <x v="5"/>
    <n v="354"/>
  </r>
  <r>
    <x v="25"/>
    <n v="113"/>
  </r>
  <r>
    <x v="145"/>
    <n v="3"/>
  </r>
  <r>
    <x v="45"/>
    <n v="446"/>
  </r>
  <r>
    <x v="121"/>
    <n v="9"/>
  </r>
  <r>
    <x v="50"/>
    <n v="445"/>
  </r>
  <r>
    <x v="69"/>
    <n v="47"/>
  </r>
  <r>
    <x v="146"/>
    <n v="14"/>
  </r>
  <r>
    <x v="37"/>
    <n v="187"/>
  </r>
  <r>
    <x v="45"/>
    <n v="355"/>
  </r>
  <r>
    <x v="115"/>
    <n v="6"/>
  </r>
  <r>
    <x v="68"/>
    <n v="18"/>
  </r>
  <r>
    <x v="71"/>
    <n v="111"/>
  </r>
  <r>
    <x v="8"/>
    <n v="156"/>
  </r>
  <r>
    <x v="45"/>
    <n v="396"/>
  </r>
  <r>
    <x v="60"/>
    <n v="7"/>
  </r>
  <r>
    <x v="55"/>
    <n v="98"/>
  </r>
  <r>
    <x v="45"/>
    <n v="405"/>
  </r>
  <r>
    <x v="7"/>
    <n v="220"/>
  </r>
  <r>
    <x v="30"/>
    <n v="141"/>
  </r>
  <r>
    <x v="90"/>
    <n v="17"/>
  </r>
  <r>
    <x v="9"/>
    <n v="260"/>
  </r>
  <r>
    <x v="119"/>
    <n v="11"/>
  </r>
  <r>
    <x v="52"/>
    <n v="182"/>
  </r>
  <r>
    <x v="37"/>
    <n v="59"/>
  </r>
  <r>
    <x v="66"/>
    <n v="45"/>
  </r>
  <r>
    <x v="76"/>
    <n v="3"/>
  </r>
  <r>
    <x v="61"/>
    <n v="52"/>
  </r>
  <r>
    <x v="22"/>
    <n v="373"/>
  </r>
  <r>
    <x v="34"/>
    <n v="2"/>
  </r>
  <r>
    <x v="24"/>
    <n v="445"/>
  </r>
  <r>
    <x v="52"/>
    <n v="93"/>
  </r>
  <r>
    <x v="22"/>
    <n v="329"/>
  </r>
  <r>
    <x v="22"/>
    <n v="217"/>
  </r>
  <r>
    <x v="18"/>
    <n v="165"/>
  </r>
  <r>
    <x v="41"/>
    <n v="20"/>
  </r>
  <r>
    <x v="33"/>
    <n v="11"/>
  </r>
  <r>
    <x v="14"/>
    <n v="294"/>
  </r>
  <r>
    <x v="12"/>
    <n v="82"/>
  </r>
  <r>
    <x v="23"/>
    <n v="186"/>
  </r>
  <r>
    <x v="10"/>
    <n v="163"/>
  </r>
  <r>
    <x v="30"/>
    <n v="148"/>
  </r>
  <r>
    <x v="40"/>
    <n v="2"/>
  </r>
  <r>
    <x v="22"/>
    <n v="343"/>
  </r>
  <r>
    <x v="71"/>
    <n v="51"/>
  </r>
  <r>
    <x v="10"/>
    <n v="164"/>
  </r>
  <r>
    <x v="4"/>
    <n v="5"/>
  </r>
  <r>
    <x v="7"/>
    <n v="260"/>
  </r>
  <r>
    <x v="9"/>
    <n v="415"/>
  </r>
  <r>
    <x v="9"/>
    <n v="467"/>
  </r>
  <r>
    <x v="61"/>
    <n v="43"/>
  </r>
  <r>
    <x v="8"/>
    <n v="40"/>
  </r>
  <r>
    <x v="147"/>
    <n v="10"/>
  </r>
  <r>
    <x v="9"/>
    <n v="197"/>
  </r>
  <r>
    <x v="78"/>
    <n v="145"/>
  </r>
  <r>
    <x v="55"/>
    <n v="105"/>
  </r>
  <r>
    <x v="37"/>
    <n v="33"/>
  </r>
  <r>
    <x v="120"/>
    <n v="78"/>
  </r>
  <r>
    <x v="9"/>
    <n v="466"/>
  </r>
  <r>
    <x v="45"/>
    <n v="476"/>
  </r>
  <r>
    <x v="19"/>
    <n v="151"/>
  </r>
  <r>
    <x v="148"/>
    <n v="17"/>
  </r>
  <r>
    <x v="149"/>
    <n v="4"/>
  </r>
  <r>
    <x v="5"/>
    <n v="131"/>
  </r>
  <r>
    <x v="24"/>
    <n v="369"/>
  </r>
  <r>
    <x v="131"/>
    <n v="60"/>
  </r>
  <r>
    <x v="17"/>
    <n v="405"/>
  </r>
  <r>
    <x v="21"/>
    <n v="3"/>
  </r>
  <r>
    <x v="78"/>
    <n v="35"/>
  </r>
  <r>
    <x v="50"/>
    <n v="444"/>
  </r>
  <r>
    <x v="45"/>
    <n v="424"/>
  </r>
  <r>
    <x v="150"/>
    <n v="2"/>
  </r>
  <r>
    <x v="17"/>
    <n v="480"/>
  </r>
  <r>
    <x v="37"/>
    <n v="65"/>
  </r>
  <r>
    <x v="89"/>
    <n v="8"/>
  </r>
  <r>
    <x v="52"/>
    <n v="52"/>
  </r>
  <r>
    <x v="40"/>
    <n v="8"/>
  </r>
  <r>
    <x v="7"/>
    <n v="143"/>
  </r>
  <r>
    <x v="18"/>
    <n v="20"/>
  </r>
  <r>
    <x v="14"/>
    <n v="396"/>
  </r>
  <r>
    <x v="69"/>
    <n v="168"/>
  </r>
  <r>
    <x v="69"/>
    <n v="69"/>
  </r>
  <r>
    <x v="30"/>
    <n v="99"/>
  </r>
  <r>
    <x v="123"/>
    <n v="57"/>
  </r>
  <r>
    <x v="6"/>
    <n v="103"/>
  </r>
  <r>
    <x v="124"/>
    <n v="2"/>
  </r>
  <r>
    <x v="52"/>
    <n v="88"/>
  </r>
  <r>
    <x v="37"/>
    <n v="85"/>
  </r>
  <r>
    <x v="7"/>
    <n v="216"/>
  </r>
  <r>
    <x v="7"/>
    <n v="140"/>
  </r>
  <r>
    <x v="50"/>
    <n v="377"/>
  </r>
  <r>
    <x v="35"/>
    <n v="89"/>
  </r>
  <r>
    <x v="12"/>
    <n v="181"/>
  </r>
  <r>
    <x v="69"/>
    <n v="131"/>
  </r>
  <r>
    <x v="80"/>
    <n v="43"/>
  </r>
  <r>
    <x v="30"/>
    <n v="166"/>
  </r>
  <r>
    <x v="78"/>
    <n v="192"/>
  </r>
  <r>
    <x v="16"/>
    <n v="7"/>
  </r>
  <r>
    <x v="53"/>
    <n v="11"/>
  </r>
  <r>
    <x v="19"/>
    <n v="146"/>
  </r>
  <r>
    <x v="45"/>
    <n v="138"/>
  </r>
  <r>
    <x v="23"/>
    <n v="138"/>
  </r>
  <r>
    <x v="50"/>
    <n v="482"/>
  </r>
  <r>
    <x v="50"/>
    <n v="481"/>
  </r>
  <r>
    <x v="45"/>
    <n v="258"/>
  </r>
  <r>
    <x v="19"/>
    <n v="100"/>
  </r>
  <r>
    <x v="69"/>
    <n v="86"/>
  </r>
  <r>
    <x v="28"/>
    <n v="165"/>
  </r>
  <r>
    <x v="100"/>
    <n v="4"/>
  </r>
  <r>
    <x v="23"/>
    <n v="156"/>
  </r>
  <r>
    <x v="45"/>
    <n v="320"/>
  </r>
  <r>
    <x v="15"/>
    <n v="1"/>
  </r>
  <r>
    <x v="8"/>
    <n v="81"/>
  </r>
  <r>
    <x v="50"/>
    <n v="438"/>
  </r>
  <r>
    <x v="38"/>
    <n v="1"/>
  </r>
  <r>
    <x v="78"/>
    <n v="173"/>
  </r>
  <r>
    <x v="24"/>
    <n v="412"/>
  </r>
  <r>
    <x v="151"/>
    <n v="13"/>
  </r>
  <r>
    <x v="55"/>
    <n v="130"/>
  </r>
  <r>
    <x v="152"/>
    <n v="4"/>
  </r>
  <r>
    <x v="55"/>
    <n v="176"/>
  </r>
  <r>
    <x v="89"/>
    <n v="14"/>
  </r>
  <r>
    <x v="55"/>
    <n v="97"/>
  </r>
  <r>
    <x v="61"/>
    <n v="81"/>
  </r>
  <r>
    <x v="23"/>
    <n v="179"/>
  </r>
  <r>
    <x v="37"/>
    <n v="132"/>
  </r>
  <r>
    <x v="153"/>
    <n v="5"/>
  </r>
  <r>
    <x v="18"/>
    <n v="100"/>
  </r>
  <r>
    <x v="154"/>
    <n v="6"/>
  </r>
  <r>
    <x v="24"/>
    <n v="171"/>
  </r>
  <r>
    <x v="14"/>
    <n v="333"/>
  </r>
  <r>
    <x v="24"/>
    <n v="365"/>
  </r>
  <r>
    <x v="112"/>
    <n v="16"/>
  </r>
  <r>
    <x v="5"/>
    <n v="211"/>
  </r>
  <r>
    <x v="45"/>
    <n v="196"/>
  </r>
  <r>
    <x v="155"/>
    <n v="11"/>
  </r>
  <r>
    <x v="112"/>
    <n v="17"/>
  </r>
  <r>
    <x v="66"/>
    <n v="62"/>
  </r>
  <r>
    <x v="9"/>
    <n v="103"/>
  </r>
  <r>
    <x v="32"/>
    <n v="9"/>
  </r>
  <r>
    <x v="156"/>
    <n v="5"/>
  </r>
  <r>
    <x v="45"/>
    <n v="452"/>
  </r>
  <r>
    <x v="157"/>
    <n v="2"/>
  </r>
  <r>
    <x v="50"/>
    <n v="335"/>
  </r>
  <r>
    <x v="158"/>
    <n v="12"/>
  </r>
  <r>
    <x v="79"/>
    <n v="12"/>
  </r>
  <r>
    <x v="159"/>
    <n v="5"/>
  </r>
  <r>
    <x v="160"/>
    <n v="2"/>
  </r>
  <r>
    <x v="161"/>
    <n v="10"/>
  </r>
  <r>
    <x v="45"/>
    <n v="308"/>
  </r>
  <r>
    <x v="119"/>
    <n v="5"/>
  </r>
  <r>
    <x v="14"/>
    <n v="446"/>
  </r>
  <r>
    <x v="7"/>
    <n v="281"/>
  </r>
  <r>
    <x v="11"/>
    <n v="6"/>
  </r>
  <r>
    <x v="7"/>
    <n v="409"/>
  </r>
  <r>
    <x v="66"/>
    <n v="191"/>
  </r>
  <r>
    <x v="50"/>
    <n v="404"/>
  </r>
  <r>
    <x v="28"/>
    <n v="135"/>
  </r>
  <r>
    <x v="27"/>
    <n v="20"/>
  </r>
  <r>
    <x v="58"/>
    <n v="54"/>
  </r>
  <r>
    <x v="52"/>
    <n v="129"/>
  </r>
  <r>
    <x v="162"/>
    <n v="11"/>
  </r>
  <r>
    <x v="22"/>
    <n v="383"/>
  </r>
  <r>
    <x v="10"/>
    <n v="46"/>
  </r>
  <r>
    <x v="131"/>
    <n v="61"/>
  </r>
  <r>
    <x v="28"/>
    <n v="166"/>
  </r>
  <r>
    <x v="69"/>
    <n v="91"/>
  </r>
  <r>
    <x v="163"/>
    <n v="10"/>
  </r>
  <r>
    <x v="164"/>
    <n v="19"/>
  </r>
  <r>
    <x v="165"/>
    <n v="2"/>
  </r>
  <r>
    <x v="35"/>
    <n v="125"/>
  </r>
  <r>
    <x v="22"/>
    <n v="248"/>
  </r>
  <r>
    <x v="102"/>
    <n v="298"/>
  </r>
  <r>
    <x v="22"/>
    <n v="406"/>
  </r>
  <r>
    <x v="19"/>
    <n v="46"/>
  </r>
  <r>
    <x v="69"/>
    <n v="106"/>
  </r>
  <r>
    <x v="9"/>
    <n v="121"/>
  </r>
  <r>
    <x v="45"/>
    <n v="170"/>
  </r>
  <r>
    <x v="14"/>
    <n v="431"/>
  </r>
  <r>
    <x v="50"/>
    <n v="483"/>
  </r>
  <r>
    <x v="7"/>
    <n v="354"/>
  </r>
  <r>
    <x v="69"/>
    <n v="65"/>
  </r>
  <r>
    <x v="24"/>
    <n v="176"/>
  </r>
  <r>
    <x v="51"/>
    <n v="2"/>
  </r>
  <r>
    <x v="66"/>
    <n v="46"/>
  </r>
  <r>
    <x v="102"/>
    <n v="477"/>
  </r>
  <r>
    <x v="57"/>
    <n v="6"/>
  </r>
  <r>
    <x v="48"/>
    <n v="11"/>
  </r>
  <r>
    <x v="66"/>
    <n v="126"/>
  </r>
  <r>
    <x v="18"/>
    <n v="190"/>
  </r>
  <r>
    <x v="50"/>
    <n v="358"/>
  </r>
  <r>
    <x v="39"/>
    <n v="78"/>
  </r>
  <r>
    <x v="71"/>
    <n v="129"/>
  </r>
  <r>
    <x v="14"/>
    <n v="433"/>
  </r>
  <r>
    <x v="90"/>
    <n v="18"/>
  </r>
  <r>
    <x v="80"/>
    <n v="30"/>
  </r>
  <r>
    <x v="42"/>
    <n v="18"/>
  </r>
  <r>
    <x v="66"/>
    <n v="146"/>
  </r>
  <r>
    <x v="162"/>
    <n v="19"/>
  </r>
  <r>
    <x v="23"/>
    <n v="170"/>
  </r>
  <r>
    <x v="5"/>
    <n v="428"/>
  </r>
  <r>
    <x v="50"/>
    <n v="129"/>
  </r>
  <r>
    <x v="17"/>
    <n v="304"/>
  </r>
  <r>
    <x v="151"/>
    <n v="15"/>
  </r>
  <r>
    <x v="166"/>
    <n v="14"/>
  </r>
  <r>
    <x v="14"/>
    <n v="320"/>
  </r>
  <r>
    <x v="55"/>
    <n v="44"/>
  </r>
  <r>
    <x v="10"/>
    <n v="71"/>
  </r>
  <r>
    <x v="72"/>
    <n v="8"/>
  </r>
  <r>
    <x v="9"/>
    <n v="444"/>
  </r>
  <r>
    <x v="83"/>
    <n v="1"/>
  </r>
  <r>
    <x v="66"/>
    <n v="102"/>
  </r>
  <r>
    <x v="26"/>
    <n v="181"/>
  </r>
  <r>
    <x v="52"/>
    <n v="82"/>
  </r>
  <r>
    <x v="167"/>
    <n v="19"/>
  </r>
  <r>
    <x v="17"/>
    <n v="245"/>
  </r>
  <r>
    <x v="102"/>
    <n v="431"/>
  </r>
  <r>
    <x v="7"/>
    <n v="252"/>
  </r>
  <r>
    <x v="62"/>
    <n v="2"/>
  </r>
  <r>
    <x v="6"/>
    <n v="52"/>
  </r>
  <r>
    <x v="23"/>
    <n v="54"/>
  </r>
  <r>
    <x v="59"/>
    <n v="4"/>
  </r>
  <r>
    <x v="61"/>
    <n v="88"/>
  </r>
  <r>
    <x v="18"/>
    <n v="152"/>
  </r>
  <r>
    <x v="55"/>
    <n v="121"/>
  </r>
  <r>
    <x v="18"/>
    <n v="77"/>
  </r>
  <r>
    <x v="131"/>
    <n v="21"/>
  </r>
  <r>
    <x v="61"/>
    <n v="48"/>
  </r>
  <r>
    <x v="45"/>
    <n v="420"/>
  </r>
  <r>
    <x v="7"/>
    <n v="443"/>
  </r>
  <r>
    <x v="55"/>
    <n v="46"/>
  </r>
  <r>
    <x v="134"/>
    <n v="3"/>
  </r>
  <r>
    <x v="55"/>
    <n v="98"/>
  </r>
  <r>
    <x v="168"/>
    <n v="18"/>
  </r>
  <r>
    <x v="50"/>
    <n v="237"/>
  </r>
  <r>
    <x v="31"/>
    <n v="64"/>
  </r>
  <r>
    <x v="37"/>
    <n v="32"/>
  </r>
  <r>
    <x v="10"/>
    <n v="30"/>
  </r>
  <r>
    <x v="137"/>
    <n v="12"/>
  </r>
  <r>
    <x v="71"/>
    <n v="138"/>
  </r>
  <r>
    <x v="22"/>
    <n v="411"/>
  </r>
  <r>
    <x v="23"/>
    <n v="152"/>
  </r>
  <r>
    <x v="169"/>
    <n v="10"/>
  </r>
  <r>
    <x v="18"/>
    <n v="75"/>
  </r>
  <r>
    <x v="170"/>
    <n v="4"/>
  </r>
  <r>
    <x v="171"/>
    <n v="2"/>
  </r>
  <r>
    <x v="61"/>
    <n v="110"/>
  </r>
  <r>
    <x v="35"/>
    <n v="161"/>
  </r>
  <r>
    <x v="30"/>
    <n v="68"/>
  </r>
  <r>
    <x v="55"/>
    <n v="30"/>
  </r>
  <r>
    <x v="64"/>
    <n v="3"/>
  </r>
  <r>
    <x v="50"/>
    <n v="117"/>
  </r>
  <r>
    <x v="8"/>
    <n v="105"/>
  </r>
  <r>
    <x v="46"/>
    <n v="6"/>
  </r>
  <r>
    <x v="17"/>
    <n v="378"/>
  </r>
  <r>
    <x v="69"/>
    <n v="76"/>
  </r>
  <r>
    <x v="22"/>
    <n v="386"/>
  </r>
  <r>
    <x v="50"/>
    <n v="132"/>
  </r>
  <r>
    <x v="22"/>
    <n v="104"/>
  </r>
  <r>
    <x v="45"/>
    <n v="380"/>
  </r>
  <r>
    <x v="78"/>
    <n v="76"/>
  </r>
  <r>
    <x v="25"/>
    <n v="194"/>
  </r>
  <r>
    <x v="61"/>
    <n v="147"/>
  </r>
  <r>
    <x v="22"/>
    <n v="319"/>
  </r>
  <r>
    <x v="39"/>
    <n v="38"/>
  </r>
  <r>
    <x v="28"/>
    <n v="31"/>
  </r>
  <r>
    <x v="6"/>
    <n v="28"/>
  </r>
  <r>
    <x v="105"/>
    <n v="15"/>
  </r>
  <r>
    <x v="62"/>
    <n v="2"/>
  </r>
  <r>
    <x v="101"/>
    <n v="16"/>
  </r>
  <r>
    <x v="78"/>
    <n v="83"/>
  </r>
  <r>
    <x v="172"/>
    <n v="16"/>
  </r>
  <r>
    <x v="9"/>
    <n v="397"/>
  </r>
  <r>
    <x v="78"/>
    <n v="184"/>
  </r>
  <r>
    <x v="78"/>
    <n v="55"/>
  </r>
  <r>
    <x v="69"/>
    <n v="107"/>
  </r>
  <r>
    <x v="69"/>
    <n v="127"/>
  </r>
  <r>
    <x v="173"/>
    <n v="122"/>
  </r>
  <r>
    <x v="18"/>
    <n v="107"/>
  </r>
  <r>
    <x v="22"/>
    <n v="113"/>
  </r>
  <r>
    <x v="7"/>
    <n v="297"/>
  </r>
  <r>
    <x v="44"/>
    <n v="14"/>
  </r>
  <r>
    <x v="52"/>
    <n v="188"/>
  </r>
  <r>
    <x v="151"/>
    <n v="11"/>
  </r>
  <r>
    <x v="28"/>
    <n v="105"/>
  </r>
  <r>
    <x v="160"/>
    <n v="18"/>
  </r>
  <r>
    <x v="7"/>
    <n v="418"/>
  </r>
  <r>
    <x v="174"/>
    <n v="4"/>
  </r>
  <r>
    <x v="124"/>
    <n v="5"/>
  </r>
  <r>
    <x v="102"/>
    <n v="346"/>
  </r>
  <r>
    <x v="9"/>
    <n v="417"/>
  </r>
  <r>
    <x v="123"/>
    <n v="35"/>
  </r>
  <r>
    <x v="3"/>
    <n v="6"/>
  </r>
  <r>
    <x v="50"/>
    <n v="322"/>
  </r>
  <r>
    <x v="37"/>
    <n v="150"/>
  </r>
  <r>
    <x v="14"/>
    <n v="492"/>
  </r>
  <r>
    <x v="18"/>
    <n v="93"/>
  </r>
  <r>
    <x v="61"/>
    <n v="64"/>
  </r>
  <r>
    <x v="89"/>
    <n v="7"/>
  </r>
  <r>
    <x v="18"/>
    <n v="90"/>
  </r>
  <r>
    <x v="50"/>
    <n v="136"/>
  </r>
  <r>
    <x v="19"/>
    <n v="104"/>
  </r>
  <r>
    <x v="150"/>
    <n v="1"/>
  </r>
  <r>
    <x v="31"/>
    <n v="52"/>
  </r>
  <r>
    <x v="45"/>
    <n v="203"/>
  </r>
  <r>
    <x v="30"/>
    <n v="183"/>
  </r>
  <r>
    <x v="61"/>
    <n v="182"/>
  </r>
  <r>
    <x v="45"/>
    <n v="383"/>
  </r>
  <r>
    <x v="22"/>
    <n v="113"/>
  </r>
  <r>
    <x v="63"/>
    <n v="154"/>
  </r>
  <r>
    <x v="36"/>
    <n v="8"/>
  </r>
  <r>
    <x v="116"/>
    <n v="5"/>
  </r>
  <r>
    <x v="42"/>
    <n v="14"/>
  </r>
  <r>
    <x v="71"/>
    <n v="27"/>
  </r>
  <r>
    <x v="8"/>
    <n v="141"/>
  </r>
  <r>
    <x v="175"/>
    <n v="14"/>
  </r>
  <r>
    <x v="31"/>
    <n v="136"/>
  </r>
  <r>
    <x v="5"/>
    <n v="378"/>
  </r>
  <r>
    <x v="159"/>
    <n v="12"/>
  </r>
  <r>
    <x v="45"/>
    <n v="284"/>
  </r>
  <r>
    <x v="19"/>
    <n v="54"/>
  </r>
  <r>
    <x v="31"/>
    <n v="51"/>
  </r>
  <r>
    <x v="55"/>
    <n v="159"/>
  </r>
  <r>
    <x v="9"/>
    <n v="351"/>
  </r>
  <r>
    <x v="22"/>
    <n v="390"/>
  </r>
  <r>
    <x v="33"/>
    <n v="4"/>
  </r>
  <r>
    <x v="35"/>
    <n v="140"/>
  </r>
  <r>
    <x v="50"/>
    <n v="125"/>
  </r>
  <r>
    <x v="66"/>
    <n v="97"/>
  </r>
  <r>
    <x v="66"/>
    <n v="190"/>
  </r>
  <r>
    <x v="14"/>
    <n v="415"/>
  </r>
  <r>
    <x v="9"/>
    <n v="269"/>
  </r>
  <r>
    <x v="140"/>
    <n v="11"/>
  </r>
  <r>
    <x v="45"/>
    <n v="162"/>
  </r>
  <r>
    <x v="18"/>
    <n v="75"/>
  </r>
  <r>
    <x v="22"/>
    <n v="358"/>
  </r>
  <r>
    <x v="8"/>
    <n v="198"/>
  </r>
  <r>
    <x v="22"/>
    <n v="189"/>
  </r>
  <r>
    <x v="24"/>
    <n v="226"/>
  </r>
  <r>
    <x v="55"/>
    <n v="94"/>
  </r>
  <r>
    <x v="50"/>
    <n v="401"/>
  </r>
  <r>
    <x v="69"/>
    <n v="52"/>
  </r>
  <r>
    <x v="12"/>
    <n v="189"/>
  </r>
  <r>
    <x v="17"/>
    <n v="201"/>
  </r>
  <r>
    <x v="22"/>
    <n v="235"/>
  </r>
  <r>
    <x v="55"/>
    <n v="78"/>
  </r>
  <r>
    <x v="126"/>
    <n v="13"/>
  </r>
  <r>
    <x v="20"/>
    <n v="196"/>
  </r>
  <r>
    <x v="70"/>
    <n v="11"/>
  </r>
  <r>
    <x v="176"/>
    <n v="17"/>
  </r>
  <r>
    <x v="47"/>
    <n v="4"/>
  </r>
  <r>
    <x v="54"/>
    <n v="17"/>
  </r>
  <r>
    <x v="177"/>
    <n v="1"/>
  </r>
  <r>
    <x v="13"/>
    <n v="6"/>
  </r>
  <r>
    <x v="7"/>
    <n v="496"/>
  </r>
  <r>
    <x v="5"/>
    <n v="363"/>
  </r>
  <r>
    <x v="5"/>
    <n v="491"/>
  </r>
  <r>
    <x v="17"/>
    <n v="369"/>
  </r>
  <r>
    <x v="66"/>
    <n v="60"/>
  </r>
  <r>
    <x v="20"/>
    <n v="35"/>
  </r>
  <r>
    <x v="7"/>
    <n v="121"/>
  </r>
  <r>
    <x v="50"/>
    <n v="442"/>
  </r>
  <r>
    <x v="7"/>
    <n v="338"/>
  </r>
  <r>
    <x v="31"/>
    <n v="94"/>
  </r>
  <r>
    <x v="1"/>
    <n v="14"/>
  </r>
  <r>
    <x v="94"/>
    <n v="2"/>
  </r>
  <r>
    <x v="14"/>
    <n v="110"/>
  </r>
  <r>
    <x v="87"/>
    <n v="18"/>
  </r>
  <r>
    <x v="147"/>
    <n v="7"/>
  </r>
  <r>
    <x v="178"/>
    <n v="2"/>
  </r>
  <r>
    <x v="37"/>
    <n v="188"/>
  </r>
  <r>
    <x v="92"/>
    <n v="11"/>
  </r>
  <r>
    <x v="14"/>
    <n v="129"/>
  </r>
  <r>
    <x v="61"/>
    <n v="117"/>
  </r>
  <r>
    <x v="82"/>
    <n v="11"/>
  </r>
  <r>
    <x v="61"/>
    <n v="186"/>
  </r>
  <r>
    <x v="18"/>
    <n v="40"/>
  </r>
  <r>
    <x v="47"/>
    <n v="6"/>
  </r>
  <r>
    <x v="55"/>
    <n v="153"/>
  </r>
  <r>
    <x v="45"/>
    <n v="163"/>
  </r>
  <r>
    <x v="179"/>
    <n v="16"/>
  </r>
  <r>
    <x v="25"/>
    <n v="161"/>
  </r>
  <r>
    <x v="180"/>
    <n v="5"/>
  </r>
  <r>
    <x v="30"/>
    <n v="200"/>
  </r>
  <r>
    <x v="181"/>
    <n v="11"/>
  </r>
  <r>
    <x v="96"/>
    <n v="14"/>
  </r>
  <r>
    <x v="7"/>
    <n v="469"/>
  </r>
  <r>
    <x v="166"/>
    <n v="11"/>
  </r>
  <r>
    <x v="14"/>
    <n v="423"/>
  </r>
  <r>
    <x v="172"/>
    <n v="9"/>
  </r>
  <r>
    <x v="68"/>
    <n v="3"/>
  </r>
  <r>
    <x v="22"/>
    <n v="186"/>
  </r>
  <r>
    <x v="7"/>
    <n v="390"/>
  </r>
  <r>
    <x v="5"/>
    <n v="445"/>
  </r>
  <r>
    <x v="50"/>
    <n v="241"/>
  </r>
  <r>
    <x v="29"/>
    <n v="3"/>
  </r>
  <r>
    <x v="23"/>
    <n v="50"/>
  </r>
  <r>
    <x v="24"/>
    <n v="284"/>
  </r>
  <r>
    <x v="9"/>
    <n v="395"/>
  </r>
  <r>
    <x v="5"/>
    <n v="290"/>
  </r>
  <r>
    <x v="22"/>
    <n v="361"/>
  </r>
  <r>
    <x v="17"/>
    <n v="355"/>
  </r>
  <r>
    <x v="182"/>
    <n v="19"/>
  </r>
  <r>
    <x v="52"/>
    <n v="32"/>
  </r>
  <r>
    <x v="146"/>
    <n v="13"/>
  </r>
  <r>
    <x v="45"/>
    <n v="156"/>
  </r>
  <r>
    <x v="183"/>
    <n v="20"/>
  </r>
  <r>
    <x v="12"/>
    <n v="112"/>
  </r>
  <r>
    <x v="7"/>
    <n v="110"/>
  </r>
  <r>
    <x v="184"/>
    <n v="4"/>
  </r>
  <r>
    <x v="133"/>
    <n v="18"/>
  </r>
  <r>
    <x v="20"/>
    <n v="60"/>
  </r>
  <r>
    <x v="88"/>
    <n v="14"/>
  </r>
  <r>
    <x v="28"/>
    <n v="24"/>
  </r>
  <r>
    <x v="22"/>
    <n v="145"/>
  </r>
  <r>
    <x v="50"/>
    <n v="393"/>
  </r>
  <r>
    <x v="28"/>
    <n v="73"/>
  </r>
  <r>
    <x v="8"/>
    <n v="136"/>
  </r>
  <r>
    <x v="45"/>
    <n v="422"/>
  </r>
  <r>
    <x v="9"/>
    <n v="187"/>
  </r>
  <r>
    <x v="18"/>
    <n v="58"/>
  </r>
  <r>
    <x v="45"/>
    <n v="436"/>
  </r>
  <r>
    <x v="14"/>
    <n v="406"/>
  </r>
  <r>
    <x v="14"/>
    <n v="108"/>
  </r>
  <r>
    <x v="142"/>
    <n v="10"/>
  </r>
  <r>
    <x v="37"/>
    <n v="153"/>
  </r>
  <r>
    <x v="185"/>
    <n v="3"/>
  </r>
  <r>
    <x v="31"/>
    <n v="109"/>
  </r>
  <r>
    <x v="86"/>
    <n v="9"/>
  </r>
  <r>
    <x v="52"/>
    <n v="112"/>
  </r>
  <r>
    <x v="19"/>
    <n v="29"/>
  </r>
  <r>
    <x v="50"/>
    <n v="310"/>
  </r>
  <r>
    <x v="55"/>
    <n v="107"/>
  </r>
  <r>
    <x v="8"/>
    <n v="26"/>
  </r>
  <r>
    <x v="31"/>
    <n v="114"/>
  </r>
  <r>
    <x v="169"/>
    <n v="4"/>
  </r>
  <r>
    <x v="186"/>
    <n v="15"/>
  </r>
  <r>
    <x v="66"/>
    <n v="144"/>
  </r>
  <r>
    <x v="5"/>
    <n v="110"/>
  </r>
  <r>
    <x v="37"/>
    <n v="105"/>
  </r>
  <r>
    <x v="52"/>
    <n v="51"/>
  </r>
  <r>
    <x v="145"/>
    <n v="1"/>
  </r>
  <r>
    <x v="152"/>
    <n v="8"/>
  </r>
  <r>
    <x v="9"/>
    <n v="128"/>
  </r>
  <r>
    <x v="87"/>
    <n v="9"/>
  </r>
  <r>
    <x v="9"/>
    <n v="291"/>
  </r>
  <r>
    <x v="14"/>
    <n v="261"/>
  </r>
  <r>
    <x v="52"/>
    <n v="192"/>
  </r>
  <r>
    <x v="7"/>
    <n v="319"/>
  </r>
  <r>
    <x v="45"/>
    <n v="393"/>
  </r>
  <r>
    <x v="187"/>
    <n v="13"/>
  </r>
  <r>
    <x v="50"/>
    <n v="380"/>
  </r>
  <r>
    <x v="37"/>
    <n v="36"/>
  </r>
  <r>
    <x v="173"/>
    <n v="179"/>
  </r>
  <r>
    <x v="28"/>
    <n v="111"/>
  </r>
  <r>
    <x v="8"/>
    <n v="36"/>
  </r>
  <r>
    <x v="10"/>
    <n v="120"/>
  </r>
  <r>
    <x v="188"/>
    <n v="11"/>
  </r>
  <r>
    <x v="126"/>
    <n v="15"/>
  </r>
  <r>
    <x v="43"/>
    <n v="4"/>
  </r>
  <r>
    <x v="115"/>
    <n v="11"/>
  </r>
  <r>
    <x v="189"/>
    <n v="9"/>
  </r>
  <r>
    <x v="50"/>
    <n v="498"/>
  </r>
  <r>
    <x v="45"/>
    <n v="350"/>
  </r>
  <r>
    <x v="8"/>
    <n v="191"/>
  </r>
  <r>
    <x v="9"/>
    <n v="402"/>
  </r>
  <r>
    <x v="69"/>
    <n v="140"/>
  </r>
  <r>
    <x v="190"/>
    <n v="3"/>
  </r>
  <r>
    <x v="52"/>
    <n v="25"/>
  </r>
  <r>
    <x v="191"/>
    <n v="7"/>
  </r>
  <r>
    <x v="192"/>
    <n v="17"/>
  </r>
  <r>
    <x v="9"/>
    <n v="479"/>
  </r>
  <r>
    <x v="193"/>
    <n v="6"/>
  </r>
  <r>
    <x v="16"/>
    <n v="10"/>
  </r>
  <r>
    <x v="29"/>
    <n v="2"/>
  </r>
  <r>
    <x v="194"/>
    <n v="13"/>
  </r>
  <r>
    <x v="183"/>
    <n v="12"/>
  </r>
  <r>
    <x v="5"/>
    <n v="191"/>
  </r>
  <r>
    <x v="10"/>
    <n v="123"/>
  </r>
  <r>
    <x v="18"/>
    <n v="66"/>
  </r>
  <r>
    <x v="61"/>
    <n v="132"/>
  </r>
  <r>
    <x v="195"/>
    <n v="9"/>
  </r>
  <r>
    <x v="78"/>
    <n v="111"/>
  </r>
  <r>
    <x v="19"/>
    <n v="163"/>
  </r>
  <r>
    <x v="155"/>
    <n v="4"/>
  </r>
  <r>
    <x v="145"/>
    <n v="10"/>
  </r>
  <r>
    <x v="9"/>
    <n v="457"/>
  </r>
  <r>
    <x v="50"/>
    <n v="260"/>
  </r>
  <r>
    <x v="120"/>
    <n v="181"/>
  </r>
  <r>
    <x v="50"/>
    <n v="144"/>
  </r>
  <r>
    <x v="22"/>
    <n v="246"/>
  </r>
  <r>
    <x v="196"/>
    <n v="10"/>
  </r>
  <r>
    <x v="26"/>
    <n v="148"/>
  </r>
  <r>
    <x v="35"/>
    <n v="24"/>
  </r>
  <r>
    <x v="25"/>
    <n v="66"/>
  </r>
  <r>
    <x v="45"/>
    <n v="333"/>
  </r>
  <r>
    <x v="37"/>
    <n v="194"/>
  </r>
  <r>
    <x v="18"/>
    <n v="154"/>
  </r>
  <r>
    <x v="55"/>
    <n v="100"/>
  </r>
  <r>
    <x v="1"/>
    <n v="18"/>
  </r>
  <r>
    <x v="170"/>
    <n v="20"/>
  </r>
  <r>
    <x v="55"/>
    <n v="200"/>
  </r>
  <r>
    <x v="18"/>
    <n v="48"/>
  </r>
  <r>
    <x v="61"/>
    <n v="68"/>
  </r>
  <r>
    <x v="174"/>
    <n v="9"/>
  </r>
  <r>
    <x v="50"/>
    <n v="493"/>
  </r>
  <r>
    <x v="14"/>
    <n v="340"/>
  </r>
  <r>
    <x v="174"/>
    <n v="2"/>
  </r>
  <r>
    <x v="28"/>
    <n v="62"/>
  </r>
  <r>
    <x v="22"/>
    <n v="164"/>
  </r>
  <r>
    <x v="28"/>
    <n v="170"/>
  </r>
  <r>
    <x v="71"/>
    <n v="164"/>
  </r>
  <r>
    <x v="6"/>
    <n v="70"/>
  </r>
  <r>
    <x v="50"/>
    <n v="133"/>
  </r>
  <r>
    <x v="197"/>
    <n v="20"/>
  </r>
  <r>
    <x v="198"/>
    <n v="15"/>
  </r>
  <r>
    <x v="199"/>
    <n v="15"/>
  </r>
  <r>
    <x v="58"/>
    <n v="105"/>
  </r>
  <r>
    <x v="31"/>
    <n v="192"/>
  </r>
  <r>
    <x v="80"/>
    <n v="142"/>
  </r>
  <r>
    <x v="106"/>
    <n v="3"/>
  </r>
  <r>
    <x v="17"/>
    <n v="219"/>
  </r>
  <r>
    <x v="30"/>
    <n v="137"/>
  </r>
  <r>
    <x v="20"/>
    <n v="108"/>
  </r>
  <r>
    <x v="102"/>
    <n v="395"/>
  </r>
  <r>
    <x v="200"/>
    <n v="3"/>
  </r>
  <r>
    <x v="6"/>
    <n v="73"/>
  </r>
  <r>
    <x v="45"/>
    <n v="209"/>
  </r>
  <r>
    <x v="37"/>
    <n v="41"/>
  </r>
  <r>
    <x v="17"/>
    <n v="488"/>
  </r>
  <r>
    <x v="97"/>
    <n v="5"/>
  </r>
  <r>
    <x v="69"/>
    <n v="97"/>
  </r>
  <r>
    <x v="8"/>
    <n v="58"/>
  </r>
  <r>
    <x v="55"/>
    <n v="179"/>
  </r>
  <r>
    <x v="38"/>
    <n v="18"/>
  </r>
  <r>
    <x v="51"/>
    <n v="4"/>
  </r>
  <r>
    <x v="33"/>
    <n v="1"/>
  </r>
  <r>
    <x v="31"/>
    <n v="86"/>
  </r>
  <r>
    <x v="14"/>
    <n v="290"/>
  </r>
  <r>
    <x v="184"/>
    <n v="14"/>
  </r>
  <r>
    <x v="39"/>
    <n v="120"/>
  </r>
  <r>
    <x v="123"/>
    <n v="28"/>
  </r>
  <r>
    <x v="9"/>
    <n v="213"/>
  </r>
  <r>
    <x v="108"/>
    <n v="10"/>
  </r>
  <r>
    <x v="69"/>
    <n v="53"/>
  </r>
  <r>
    <x v="30"/>
    <n v="178"/>
  </r>
  <r>
    <x v="74"/>
    <n v="6"/>
  </r>
  <r>
    <x v="9"/>
    <n v="118"/>
  </r>
  <r>
    <x v="70"/>
    <n v="5"/>
  </r>
  <r>
    <x v="18"/>
    <n v="89"/>
  </r>
  <r>
    <x v="35"/>
    <n v="22"/>
  </r>
  <r>
    <x v="18"/>
    <n v="199"/>
  </r>
  <r>
    <x v="109"/>
    <n v="8"/>
  </r>
  <r>
    <x v="18"/>
    <n v="198"/>
  </r>
  <r>
    <x v="95"/>
    <n v="6"/>
  </r>
  <r>
    <x v="23"/>
    <n v="68"/>
  </r>
  <r>
    <x v="102"/>
    <n v="200"/>
  </r>
  <r>
    <x v="5"/>
    <n v="426"/>
  </r>
  <r>
    <x v="78"/>
    <n v="142"/>
  </r>
  <r>
    <x v="7"/>
    <n v="298"/>
  </r>
  <r>
    <x v="17"/>
    <n v="224"/>
  </r>
  <r>
    <x v="5"/>
    <n v="133"/>
  </r>
  <r>
    <x v="45"/>
    <n v="326"/>
  </r>
  <r>
    <x v="120"/>
    <n v="102"/>
  </r>
  <r>
    <x v="7"/>
    <n v="332"/>
  </r>
  <r>
    <x v="19"/>
    <n v="95"/>
  </r>
  <r>
    <x v="136"/>
    <n v="7"/>
  </r>
  <r>
    <x v="14"/>
    <n v="276"/>
  </r>
  <r>
    <x v="139"/>
    <n v="6"/>
  </r>
  <r>
    <x v="45"/>
    <n v="232"/>
  </r>
  <r>
    <x v="66"/>
    <n v="162"/>
  </r>
  <r>
    <x v="10"/>
    <n v="66"/>
  </r>
  <r>
    <x v="157"/>
    <n v="2"/>
  </r>
  <r>
    <x v="12"/>
    <n v="152"/>
  </r>
  <r>
    <x v="201"/>
    <n v="2"/>
  </r>
  <r>
    <x v="20"/>
    <n v="115"/>
  </r>
  <r>
    <x v="37"/>
    <n v="29"/>
  </r>
  <r>
    <x v="35"/>
    <n v="91"/>
  </r>
  <r>
    <x v="19"/>
    <n v="125"/>
  </r>
  <r>
    <x v="61"/>
    <n v="40"/>
  </r>
  <r>
    <x v="9"/>
    <n v="279"/>
  </r>
  <r>
    <x v="11"/>
    <n v="8"/>
  </r>
  <r>
    <x v="71"/>
    <n v="194"/>
  </r>
  <r>
    <x v="6"/>
    <n v="168"/>
  </r>
  <r>
    <x v="14"/>
    <n v="211"/>
  </r>
  <r>
    <x v="155"/>
    <n v="19"/>
  </r>
  <r>
    <x v="153"/>
    <n v="16"/>
  </r>
  <r>
    <x v="27"/>
    <n v="18"/>
  </r>
  <r>
    <x v="7"/>
    <n v="399"/>
  </r>
  <r>
    <x v="202"/>
    <n v="11"/>
  </r>
  <r>
    <x v="23"/>
    <n v="131"/>
  </r>
  <r>
    <x v="39"/>
    <n v="67"/>
  </r>
  <r>
    <x v="10"/>
    <n v="151"/>
  </r>
  <r>
    <x v="23"/>
    <n v="105"/>
  </r>
  <r>
    <x v="71"/>
    <n v="132"/>
  </r>
  <r>
    <x v="17"/>
    <n v="142"/>
  </r>
  <r>
    <x v="203"/>
    <n v="17"/>
  </r>
  <r>
    <x v="7"/>
    <n v="444"/>
  </r>
  <r>
    <x v="50"/>
    <n v="294"/>
  </r>
  <r>
    <x v="7"/>
    <n v="274"/>
  </r>
  <r>
    <x v="35"/>
    <n v="168"/>
  </r>
  <r>
    <x v="8"/>
    <n v="115"/>
  </r>
  <r>
    <x v="30"/>
    <n v="126"/>
  </r>
  <r>
    <x v="28"/>
    <n v="73"/>
  </r>
  <r>
    <x v="22"/>
    <n v="413"/>
  </r>
  <r>
    <x v="7"/>
    <n v="393"/>
  </r>
  <r>
    <x v="143"/>
    <n v="13"/>
  </r>
  <r>
    <x v="22"/>
    <n v="211"/>
  </r>
  <r>
    <x v="61"/>
    <n v="116"/>
  </r>
  <r>
    <x v="0"/>
    <n v="9"/>
  </r>
  <r>
    <x v="45"/>
    <n v="117"/>
  </r>
  <r>
    <x v="50"/>
    <n v="221"/>
  </r>
  <r>
    <x v="152"/>
    <n v="9"/>
  </r>
  <r>
    <x v="17"/>
    <n v="214"/>
  </r>
  <r>
    <x v="37"/>
    <n v="138"/>
  </r>
  <r>
    <x v="81"/>
    <n v="11"/>
  </r>
  <r>
    <x v="52"/>
    <n v="128"/>
  </r>
  <r>
    <x v="17"/>
    <n v="376"/>
  </r>
  <r>
    <x v="17"/>
    <n v="121"/>
  </r>
  <r>
    <x v="14"/>
    <n v="200"/>
  </r>
  <r>
    <x v="17"/>
    <n v="500"/>
  </r>
  <r>
    <x v="71"/>
    <n v="108"/>
  </r>
  <r>
    <x v="25"/>
    <n v="59"/>
  </r>
  <r>
    <x v="10"/>
    <n v="191"/>
  </r>
  <r>
    <x v="19"/>
    <n v="189"/>
  </r>
  <r>
    <x v="45"/>
    <n v="247"/>
  </r>
  <r>
    <x v="35"/>
    <n v="195"/>
  </r>
  <r>
    <x v="204"/>
    <n v="6"/>
  </r>
  <r>
    <x v="205"/>
    <n v="1"/>
  </r>
  <r>
    <x v="50"/>
    <n v="347"/>
  </r>
  <r>
    <x v="14"/>
    <n v="317"/>
  </r>
  <r>
    <x v="45"/>
    <n v="271"/>
  </r>
  <r>
    <x v="85"/>
    <n v="4"/>
  </r>
  <r>
    <x v="28"/>
    <n v="121"/>
  </r>
  <r>
    <x v="6"/>
    <n v="81"/>
  </r>
  <r>
    <x v="84"/>
    <n v="1"/>
  </r>
  <r>
    <x v="30"/>
    <n v="142"/>
  </r>
  <r>
    <x v="22"/>
    <n v="265"/>
  </r>
  <r>
    <x v="6"/>
    <n v="194"/>
  </r>
  <r>
    <x v="161"/>
    <n v="15"/>
  </r>
  <r>
    <x v="10"/>
    <n v="23"/>
  </r>
  <r>
    <x v="22"/>
    <n v="279"/>
  </r>
  <r>
    <x v="206"/>
    <n v="1"/>
  </r>
  <r>
    <x v="22"/>
    <n v="487"/>
  </r>
  <r>
    <x v="7"/>
    <n v="395"/>
  </r>
  <r>
    <x v="71"/>
    <n v="91"/>
  </r>
  <r>
    <x v="25"/>
    <n v="39"/>
  </r>
  <r>
    <x v="22"/>
    <n v="312"/>
  </r>
  <r>
    <x v="207"/>
    <n v="20"/>
  </r>
  <r>
    <x v="28"/>
    <n v="35"/>
  </r>
  <r>
    <x v="203"/>
    <n v="20"/>
  </r>
  <r>
    <x v="30"/>
    <n v="125"/>
  </r>
  <r>
    <x v="45"/>
    <n v="396"/>
  </r>
  <r>
    <x v="208"/>
    <n v="7"/>
  </r>
  <r>
    <x v="78"/>
    <n v="59"/>
  </r>
  <r>
    <x v="14"/>
    <n v="417"/>
  </r>
  <r>
    <x v="45"/>
    <n v="115"/>
  </r>
  <r>
    <x v="54"/>
    <n v="6"/>
  </r>
  <r>
    <x v="19"/>
    <n v="69"/>
  </r>
  <r>
    <x v="12"/>
    <n v="58"/>
  </r>
  <r>
    <x v="25"/>
    <n v="159"/>
  </r>
  <r>
    <x v="209"/>
    <n v="6"/>
  </r>
  <r>
    <x v="12"/>
    <n v="103"/>
  </r>
  <r>
    <x v="7"/>
    <n v="155"/>
  </r>
  <r>
    <x v="81"/>
    <n v="10"/>
  </r>
  <r>
    <x v="28"/>
    <n v="158"/>
  </r>
  <r>
    <x v="55"/>
    <n v="146"/>
  </r>
  <r>
    <x v="22"/>
    <n v="230"/>
  </r>
  <r>
    <x v="39"/>
    <n v="143"/>
  </r>
  <r>
    <x v="61"/>
    <n v="167"/>
  </r>
  <r>
    <x v="52"/>
    <n v="119"/>
  </r>
  <r>
    <x v="14"/>
    <n v="400"/>
  </r>
  <r>
    <x v="37"/>
    <n v="172"/>
  </r>
  <r>
    <x v="98"/>
    <n v="19"/>
  </r>
  <r>
    <x v="7"/>
    <n v="116"/>
  </r>
  <r>
    <x v="22"/>
    <n v="143"/>
  </r>
  <r>
    <x v="9"/>
    <n v="222"/>
  </r>
  <r>
    <x v="9"/>
    <n v="352"/>
  </r>
  <r>
    <x v="52"/>
    <n v="69"/>
  </r>
  <r>
    <x v="45"/>
    <n v="182"/>
  </r>
  <r>
    <x v="9"/>
    <n v="182"/>
  </r>
  <r>
    <x v="52"/>
    <n v="165"/>
  </r>
  <r>
    <x v="40"/>
    <n v="18"/>
  </r>
  <r>
    <x v="210"/>
    <n v="2"/>
  </r>
  <r>
    <x v="184"/>
    <n v="15"/>
  </r>
  <r>
    <x v="211"/>
    <n v="19"/>
  </r>
  <r>
    <x v="37"/>
    <n v="66"/>
  </r>
  <r>
    <x v="170"/>
    <n v="12"/>
  </r>
  <r>
    <x v="118"/>
    <n v="19"/>
  </r>
  <r>
    <x v="23"/>
    <n v="96"/>
  </r>
  <r>
    <x v="9"/>
    <n v="240"/>
  </r>
  <r>
    <x v="28"/>
    <n v="57"/>
  </r>
  <r>
    <x v="14"/>
    <n v="475"/>
  </r>
  <r>
    <x v="7"/>
    <n v="162"/>
  </r>
  <r>
    <x v="7"/>
    <n v="150"/>
  </r>
  <r>
    <x v="50"/>
    <n v="139"/>
  </r>
  <r>
    <x v="19"/>
    <n v="183"/>
  </r>
  <r>
    <x v="7"/>
    <n v="214"/>
  </r>
  <r>
    <x v="175"/>
    <n v="14"/>
  </r>
  <r>
    <x v="195"/>
    <n v="2"/>
  </r>
  <r>
    <x v="22"/>
    <n v="383"/>
  </r>
  <r>
    <x v="0"/>
    <n v="14"/>
  </r>
  <r>
    <x v="52"/>
    <n v="127"/>
  </r>
  <r>
    <x v="30"/>
    <n v="179"/>
  </r>
  <r>
    <x v="23"/>
    <n v="74"/>
  </r>
  <r>
    <x v="50"/>
    <n v="311"/>
  </r>
  <r>
    <x v="66"/>
    <n v="190"/>
  </r>
  <r>
    <x v="31"/>
    <n v="67"/>
  </r>
  <r>
    <x v="7"/>
    <n v="331"/>
  </r>
  <r>
    <x v="39"/>
    <n v="114"/>
  </r>
  <r>
    <x v="52"/>
    <n v="79"/>
  </r>
  <r>
    <x v="71"/>
    <n v="22"/>
  </r>
  <r>
    <x v="92"/>
    <n v="5"/>
  </r>
  <r>
    <x v="72"/>
    <n v="17"/>
  </r>
  <r>
    <x v="45"/>
    <n v="344"/>
  </r>
  <r>
    <x v="14"/>
    <n v="329"/>
  </r>
  <r>
    <x v="112"/>
    <n v="10"/>
  </r>
  <r>
    <x v="30"/>
    <n v="105"/>
  </r>
  <r>
    <x v="69"/>
    <n v="26"/>
  </r>
  <r>
    <x v="39"/>
    <n v="121"/>
  </r>
  <r>
    <x v="8"/>
    <n v="174"/>
  </r>
  <r>
    <x v="14"/>
    <n v="233"/>
  </r>
  <r>
    <x v="10"/>
    <n v="117"/>
  </r>
  <r>
    <x v="72"/>
    <n v="11"/>
  </r>
  <r>
    <x v="212"/>
    <n v="18"/>
  </r>
  <r>
    <x v="45"/>
    <n v="332"/>
  </r>
  <r>
    <x v="156"/>
    <n v="6"/>
  </r>
  <r>
    <x v="102"/>
    <n v="260"/>
  </r>
  <r>
    <x v="80"/>
    <n v="22"/>
  </r>
  <r>
    <x v="129"/>
    <n v="9"/>
  </r>
  <r>
    <x v="66"/>
    <n v="79"/>
  </r>
  <r>
    <x v="45"/>
    <n v="480"/>
  </r>
  <r>
    <x v="9"/>
    <n v="154"/>
  </r>
  <r>
    <x v="35"/>
    <n v="170"/>
  </r>
  <r>
    <x v="213"/>
    <n v="13"/>
  </r>
  <r>
    <x v="18"/>
    <n v="29"/>
  </r>
  <r>
    <x v="19"/>
    <n v="80"/>
  </r>
  <r>
    <x v="176"/>
    <n v="20"/>
  </r>
  <r>
    <x v="9"/>
    <n v="401"/>
  </r>
  <r>
    <x v="39"/>
    <n v="134"/>
  </r>
  <r>
    <x v="37"/>
    <n v="107"/>
  </r>
  <r>
    <x v="10"/>
    <n v="30"/>
  </r>
  <r>
    <x v="24"/>
    <n v="138"/>
  </r>
  <r>
    <x v="22"/>
    <n v="404"/>
  </r>
  <r>
    <x v="37"/>
    <n v="117"/>
  </r>
  <r>
    <x v="9"/>
    <n v="124"/>
  </r>
  <r>
    <x v="52"/>
    <n v="155"/>
  </r>
  <r>
    <x v="28"/>
    <n v="161"/>
  </r>
  <r>
    <x v="12"/>
    <n v="80"/>
  </r>
  <r>
    <x v="172"/>
    <n v="9"/>
  </r>
  <r>
    <x v="12"/>
    <n v="160"/>
  </r>
  <r>
    <x v="113"/>
    <n v="18"/>
  </r>
  <r>
    <x v="10"/>
    <n v="150"/>
  </r>
  <r>
    <x v="214"/>
    <n v="16"/>
  </r>
  <r>
    <x v="69"/>
    <n v="158"/>
  </r>
  <r>
    <x v="61"/>
    <n v="29"/>
  </r>
  <r>
    <x v="106"/>
    <n v="6"/>
  </r>
  <r>
    <x v="9"/>
    <n v="489"/>
  </r>
  <r>
    <x v="35"/>
    <n v="200"/>
  </r>
  <r>
    <x v="10"/>
    <n v="28"/>
  </r>
  <r>
    <x v="10"/>
    <n v="28"/>
  </r>
  <r>
    <x v="9"/>
    <n v="297"/>
  </r>
  <r>
    <x v="17"/>
    <n v="227"/>
  </r>
  <r>
    <x v="140"/>
    <n v="14"/>
  </r>
  <r>
    <x v="98"/>
    <n v="20"/>
  </r>
  <r>
    <x v="63"/>
    <n v="194"/>
  </r>
  <r>
    <x v="35"/>
    <n v="58"/>
  </r>
  <r>
    <x v="66"/>
    <n v="30"/>
  </r>
  <r>
    <x v="17"/>
    <n v="159"/>
  </r>
  <r>
    <x v="22"/>
    <n v="279"/>
  </r>
  <r>
    <x v="26"/>
    <n v="38"/>
  </r>
  <r>
    <x v="36"/>
    <n v="7"/>
  </r>
  <r>
    <x v="22"/>
    <n v="154"/>
  </r>
  <r>
    <x v="50"/>
    <n v="274"/>
  </r>
  <r>
    <x v="14"/>
    <n v="219"/>
  </r>
  <r>
    <x v="30"/>
    <n v="57"/>
  </r>
  <r>
    <x v="12"/>
    <n v="152"/>
  </r>
  <r>
    <x v="45"/>
    <n v="263"/>
  </r>
  <r>
    <x v="28"/>
    <n v="61"/>
  </r>
  <r>
    <x v="50"/>
    <n v="217"/>
  </r>
  <r>
    <x v="61"/>
    <n v="28"/>
  </r>
  <r>
    <x v="45"/>
    <n v="299"/>
  </r>
  <r>
    <x v="14"/>
    <n v="429"/>
  </r>
  <r>
    <x v="14"/>
    <n v="427"/>
  </r>
  <r>
    <x v="12"/>
    <n v="87"/>
  </r>
  <r>
    <x v="141"/>
    <n v="17"/>
  </r>
  <r>
    <x v="35"/>
    <n v="124"/>
  </r>
  <r>
    <x v="7"/>
    <n v="406"/>
  </r>
  <r>
    <x v="52"/>
    <n v="136"/>
  </r>
  <r>
    <x v="25"/>
    <n v="44"/>
  </r>
  <r>
    <x v="39"/>
    <n v="76"/>
  </r>
  <r>
    <x v="19"/>
    <n v="104"/>
  </r>
  <r>
    <x v="12"/>
    <n v="107"/>
  </r>
  <r>
    <x v="22"/>
    <n v="339"/>
  </r>
  <r>
    <x v="45"/>
    <n v="313"/>
  </r>
  <r>
    <x v="45"/>
    <n v="251"/>
  </r>
  <r>
    <x v="14"/>
    <n v="126"/>
  </r>
  <r>
    <x v="25"/>
    <n v="20"/>
  </r>
  <r>
    <x v="69"/>
    <n v="80"/>
  </r>
  <r>
    <x v="136"/>
    <n v="9"/>
  </r>
  <r>
    <x v="19"/>
    <n v="50"/>
  </r>
  <r>
    <x v="23"/>
    <n v="100"/>
  </r>
  <r>
    <x v="142"/>
    <n v="2"/>
  </r>
  <r>
    <x v="17"/>
    <n v="214"/>
  </r>
  <r>
    <x v="70"/>
    <n v="17"/>
  </r>
  <r>
    <x v="45"/>
    <n v="269"/>
  </r>
  <r>
    <x v="172"/>
    <n v="2"/>
  </r>
  <r>
    <x v="12"/>
    <n v="159"/>
  </r>
  <r>
    <x v="28"/>
    <n v="167"/>
  </r>
  <r>
    <x v="37"/>
    <n v="123"/>
  </r>
  <r>
    <x v="28"/>
    <n v="32"/>
  </r>
  <r>
    <x v="7"/>
    <n v="276"/>
  </r>
  <r>
    <x v="14"/>
    <n v="191"/>
  </r>
  <r>
    <x v="215"/>
    <n v="9"/>
  </r>
  <r>
    <x v="30"/>
    <n v="174"/>
  </r>
  <r>
    <x v="69"/>
    <n v="39"/>
  </r>
  <r>
    <x v="7"/>
    <n v="330"/>
  </r>
  <r>
    <x v="146"/>
    <n v="5"/>
  </r>
  <r>
    <x v="14"/>
    <n v="175"/>
  </r>
  <r>
    <x v="131"/>
    <n v="183"/>
  </r>
  <r>
    <x v="45"/>
    <n v="423"/>
  </r>
  <r>
    <x v="52"/>
    <n v="88"/>
  </r>
  <r>
    <x v="17"/>
    <n v="241"/>
  </r>
  <r>
    <x v="12"/>
    <n v="37"/>
  </r>
  <r>
    <x v="78"/>
    <n v="164"/>
  </r>
  <r>
    <x v="94"/>
    <n v="20"/>
  </r>
  <r>
    <x v="182"/>
    <n v="8"/>
  </r>
  <r>
    <x v="156"/>
    <n v="4"/>
  </r>
  <r>
    <x v="22"/>
    <n v="408"/>
  </r>
  <r>
    <x v="142"/>
    <n v="20"/>
  </r>
  <r>
    <x v="31"/>
    <n v="102"/>
  </r>
  <r>
    <x v="9"/>
    <n v="240"/>
  </r>
  <r>
    <x v="10"/>
    <n v="124"/>
  </r>
  <r>
    <x v="45"/>
    <n v="330"/>
  </r>
  <r>
    <x v="26"/>
    <n v="187"/>
  </r>
  <r>
    <x v="52"/>
    <n v="165"/>
  </r>
  <r>
    <x v="5"/>
    <n v="371"/>
  </r>
  <r>
    <x v="39"/>
    <n v="185"/>
  </r>
  <r>
    <x v="9"/>
    <n v="401"/>
  </r>
  <r>
    <x v="55"/>
    <n v="25"/>
  </r>
  <r>
    <x v="93"/>
    <n v="3"/>
  </r>
  <r>
    <x v="170"/>
    <n v="11"/>
  </r>
  <r>
    <x v="216"/>
    <n v="18"/>
  </r>
  <r>
    <x v="45"/>
    <n v="154"/>
  </r>
  <r>
    <x v="50"/>
    <n v="423"/>
  </r>
  <r>
    <x v="127"/>
    <n v="6"/>
  </r>
  <r>
    <x v="28"/>
    <n v="62"/>
  </r>
  <r>
    <x v="136"/>
    <n v="15"/>
  </r>
  <r>
    <x v="9"/>
    <n v="311"/>
  </r>
  <r>
    <x v="19"/>
    <n v="127"/>
  </r>
  <r>
    <x v="22"/>
    <n v="483"/>
  </r>
  <r>
    <x v="217"/>
    <n v="9"/>
  </r>
  <r>
    <x v="20"/>
    <n v="75"/>
  </r>
  <r>
    <x v="218"/>
    <n v="7"/>
  </r>
  <r>
    <x v="35"/>
    <n v="114"/>
  </r>
  <r>
    <x v="123"/>
    <n v="151"/>
  </r>
  <r>
    <x v="10"/>
    <n v="116"/>
  </r>
  <r>
    <x v="12"/>
    <n v="76"/>
  </r>
  <r>
    <x v="6"/>
    <n v="25"/>
  </r>
  <r>
    <x v="31"/>
    <n v="37"/>
  </r>
  <r>
    <x v="80"/>
    <n v="108"/>
  </r>
  <r>
    <x v="7"/>
    <n v="199"/>
  </r>
  <r>
    <x v="45"/>
    <n v="128"/>
  </r>
  <r>
    <x v="58"/>
    <n v="32"/>
  </r>
  <r>
    <x v="30"/>
    <n v="151"/>
  </r>
  <r>
    <x v="153"/>
    <n v="8"/>
  </r>
  <r>
    <x v="14"/>
    <n v="411"/>
  </r>
  <r>
    <x v="52"/>
    <n v="119"/>
  </r>
  <r>
    <x v="17"/>
    <n v="366"/>
  </r>
  <r>
    <x v="69"/>
    <n v="20"/>
  </r>
  <r>
    <x v="123"/>
    <n v="124"/>
  </r>
  <r>
    <x v="10"/>
    <n v="30"/>
  </r>
  <r>
    <x v="14"/>
    <n v="237"/>
  </r>
  <r>
    <x v="22"/>
    <n v="355"/>
  </r>
  <r>
    <x v="45"/>
    <n v="162"/>
  </r>
  <r>
    <x v="35"/>
    <n v="46"/>
  </r>
  <r>
    <x v="219"/>
    <n v="13"/>
  </r>
  <r>
    <x v="118"/>
    <n v="14"/>
  </r>
  <r>
    <x v="220"/>
    <n v="4"/>
  </r>
  <r>
    <x v="9"/>
    <n v="470"/>
  </r>
  <r>
    <x v="221"/>
    <n v="9"/>
  </r>
  <r>
    <x v="58"/>
    <n v="37"/>
  </r>
  <r>
    <x v="28"/>
    <n v="55"/>
  </r>
  <r>
    <x v="55"/>
    <n v="140"/>
  </r>
  <r>
    <x v="222"/>
    <n v="12"/>
  </r>
  <r>
    <x v="12"/>
    <n v="20"/>
  </r>
  <r>
    <x v="50"/>
    <n v="478"/>
  </r>
  <r>
    <x v="22"/>
    <n v="289"/>
  </r>
  <r>
    <x v="57"/>
    <n v="1"/>
  </r>
  <r>
    <x v="149"/>
    <n v="15"/>
  </r>
  <r>
    <x v="7"/>
    <n v="400"/>
  </r>
  <r>
    <x v="108"/>
    <n v="1"/>
  </r>
  <r>
    <x v="8"/>
    <n v="184"/>
  </r>
  <r>
    <x v="6"/>
    <n v="99"/>
  </r>
  <r>
    <x v="10"/>
    <n v="143"/>
  </r>
  <r>
    <x v="30"/>
    <n v="184"/>
  </r>
  <r>
    <x v="163"/>
    <n v="3"/>
  </r>
  <r>
    <x v="18"/>
    <n v="197"/>
  </r>
  <r>
    <x v="4"/>
    <n v="18"/>
  </r>
  <r>
    <x v="0"/>
    <n v="7"/>
  </r>
  <r>
    <x v="9"/>
    <n v="381"/>
  </r>
  <r>
    <x v="61"/>
    <n v="45"/>
  </r>
  <r>
    <x v="17"/>
    <n v="499"/>
  </r>
  <r>
    <x v="17"/>
    <n v="134"/>
  </r>
  <r>
    <x v="52"/>
    <n v="132"/>
  </r>
  <r>
    <x v="19"/>
    <n v="180"/>
  </r>
  <r>
    <x v="221"/>
    <n v="5"/>
  </r>
  <r>
    <x v="24"/>
    <n v="110"/>
  </r>
  <r>
    <x v="52"/>
    <n v="54"/>
  </r>
  <r>
    <x v="209"/>
    <n v="6"/>
  </r>
  <r>
    <x v="50"/>
    <n v="476"/>
  </r>
  <r>
    <x v="19"/>
    <n v="104"/>
  </r>
  <r>
    <x v="31"/>
    <n v="104"/>
  </r>
  <r>
    <x v="18"/>
    <n v="47"/>
  </r>
  <r>
    <x v="35"/>
    <n v="127"/>
  </r>
  <r>
    <x v="25"/>
    <n v="143"/>
  </r>
  <r>
    <x v="58"/>
    <n v="181"/>
  </r>
  <r>
    <x v="19"/>
    <n v="139"/>
  </r>
  <r>
    <x v="52"/>
    <n v="187"/>
  </r>
  <r>
    <x v="201"/>
    <n v="11"/>
  </r>
  <r>
    <x v="55"/>
    <n v="170"/>
  </r>
  <r>
    <x v="116"/>
    <n v="7"/>
  </r>
  <r>
    <x v="12"/>
    <n v="168"/>
  </r>
  <r>
    <x v="205"/>
    <n v="4"/>
  </r>
  <r>
    <x v="9"/>
    <n v="145"/>
  </r>
  <r>
    <x v="19"/>
    <n v="103"/>
  </r>
  <r>
    <x v="17"/>
    <n v="101"/>
  </r>
  <r>
    <x v="35"/>
    <n v="141"/>
  </r>
  <r>
    <x v="194"/>
    <n v="6"/>
  </r>
  <r>
    <x v="178"/>
    <n v="16"/>
  </r>
  <r>
    <x v="17"/>
    <n v="276"/>
  </r>
  <r>
    <x v="102"/>
    <n v="329"/>
  </r>
  <r>
    <x v="52"/>
    <n v="200"/>
  </r>
  <r>
    <x v="10"/>
    <n v="82"/>
  </r>
  <r>
    <x v="37"/>
    <n v="66"/>
  </r>
  <r>
    <x v="22"/>
    <n v="150"/>
  </r>
  <r>
    <x v="69"/>
    <n v="63"/>
  </r>
  <r>
    <x v="66"/>
    <n v="120"/>
  </r>
  <r>
    <x v="7"/>
    <n v="155"/>
  </r>
  <r>
    <x v="19"/>
    <n v="30"/>
  </r>
  <r>
    <x v="71"/>
    <n v="34"/>
  </r>
  <r>
    <x v="12"/>
    <n v="30"/>
  </r>
  <r>
    <x v="6"/>
    <n v="162"/>
  </r>
  <r>
    <x v="63"/>
    <n v="71"/>
  </r>
  <r>
    <x v="155"/>
    <n v="16"/>
  </r>
  <r>
    <x v="35"/>
    <n v="165"/>
  </r>
  <r>
    <x v="35"/>
    <n v="180"/>
  </r>
  <r>
    <x v="84"/>
    <n v="2"/>
  </r>
  <r>
    <x v="37"/>
    <n v="111"/>
  </r>
  <r>
    <x v="35"/>
    <n v="128"/>
  </r>
  <r>
    <x v="110"/>
    <n v="7"/>
  </r>
  <r>
    <x v="9"/>
    <n v="211"/>
  </r>
  <r>
    <x v="6"/>
    <n v="184"/>
  </r>
  <r>
    <x v="14"/>
    <n v="450"/>
  </r>
  <r>
    <x v="120"/>
    <n v="140"/>
  </r>
  <r>
    <x v="8"/>
    <n v="52"/>
  </r>
  <r>
    <x v="181"/>
    <n v="2"/>
  </r>
  <r>
    <x v="96"/>
    <n v="13"/>
  </r>
  <r>
    <x v="37"/>
    <n v="73"/>
  </r>
  <r>
    <x v="18"/>
    <n v="123"/>
  </r>
  <r>
    <x v="68"/>
    <n v="3"/>
  </r>
  <r>
    <x v="12"/>
    <n v="93"/>
  </r>
  <r>
    <x v="24"/>
    <n v="310"/>
  </r>
  <r>
    <x v="6"/>
    <n v="77"/>
  </r>
  <r>
    <x v="10"/>
    <n v="21"/>
  </r>
  <r>
    <x v="21"/>
    <n v="3"/>
  </r>
  <r>
    <x v="28"/>
    <n v="176"/>
  </r>
  <r>
    <x v="13"/>
    <n v="20"/>
  </r>
  <r>
    <x v="24"/>
    <n v="230"/>
  </r>
  <r>
    <x v="155"/>
    <n v="10"/>
  </r>
  <r>
    <x v="163"/>
    <n v="12"/>
  </r>
  <r>
    <x v="152"/>
    <n v="11"/>
  </r>
  <r>
    <x v="9"/>
    <n v="383"/>
  </r>
  <r>
    <x v="102"/>
    <n v="249"/>
  </r>
  <r>
    <x v="164"/>
    <n v="8"/>
  </r>
  <r>
    <x v="30"/>
    <n v="42"/>
  </r>
  <r>
    <x v="223"/>
    <n v="1"/>
  </r>
  <r>
    <x v="22"/>
    <n v="340"/>
  </r>
  <r>
    <x v="17"/>
    <n v="394"/>
  </r>
  <r>
    <x v="5"/>
    <n v="176"/>
  </r>
  <r>
    <x v="28"/>
    <n v="181"/>
  </r>
  <r>
    <x v="55"/>
    <n v="26"/>
  </r>
  <r>
    <x v="25"/>
    <n v="73"/>
  </r>
  <r>
    <x v="50"/>
    <n v="274"/>
  </r>
  <r>
    <x v="212"/>
    <n v="8"/>
  </r>
  <r>
    <x v="21"/>
    <n v="12"/>
  </r>
  <r>
    <x v="50"/>
    <n v="496"/>
  </r>
  <r>
    <x v="184"/>
    <n v="5"/>
  </r>
  <r>
    <x v="75"/>
    <n v="2"/>
  </r>
  <r>
    <x v="66"/>
    <n v="77"/>
  </r>
  <r>
    <x v="25"/>
    <n v="134"/>
  </r>
  <r>
    <x v="197"/>
    <n v="4"/>
  </r>
  <r>
    <x v="55"/>
    <n v="46"/>
  </r>
  <r>
    <x v="123"/>
    <n v="43"/>
  </r>
  <r>
    <x v="21"/>
    <n v="2"/>
  </r>
  <r>
    <x v="19"/>
    <n v="100"/>
  </r>
  <r>
    <x v="22"/>
    <n v="438"/>
  </r>
  <r>
    <x v="26"/>
    <n v="69"/>
  </r>
  <r>
    <x v="8"/>
    <n v="22"/>
  </r>
  <r>
    <x v="55"/>
    <n v="130"/>
  </r>
  <r>
    <x v="177"/>
    <n v="5"/>
  </r>
  <r>
    <x v="58"/>
    <n v="62"/>
  </r>
  <r>
    <x v="220"/>
    <n v="8"/>
  </r>
  <r>
    <x v="56"/>
    <n v="18"/>
  </r>
  <r>
    <x v="25"/>
    <n v="146"/>
  </r>
  <r>
    <x v="118"/>
    <n v="5"/>
  </r>
  <r>
    <x v="19"/>
    <n v="20"/>
  </r>
  <r>
    <x v="22"/>
    <n v="153"/>
  </r>
  <r>
    <x v="45"/>
    <n v="227"/>
  </r>
  <r>
    <x v="12"/>
    <n v="52"/>
  </r>
  <r>
    <x v="6"/>
    <n v="108"/>
  </r>
  <r>
    <x v="24"/>
    <n v="236"/>
  </r>
  <r>
    <x v="30"/>
    <n v="125"/>
  </r>
  <r>
    <x v="10"/>
    <n v="183"/>
  </r>
  <r>
    <x v="8"/>
    <n v="130"/>
  </r>
  <r>
    <x v="224"/>
    <n v="4"/>
  </r>
  <r>
    <x v="225"/>
    <n v="3"/>
  </r>
  <r>
    <x v="226"/>
    <n v="16"/>
  </r>
  <r>
    <x v="6"/>
    <n v="197"/>
  </r>
  <r>
    <x v="152"/>
    <n v="4"/>
  </r>
  <r>
    <x v="52"/>
    <n v="57"/>
  </r>
  <r>
    <x v="92"/>
    <n v="16"/>
  </r>
  <r>
    <x v="63"/>
    <n v="89"/>
  </r>
  <r>
    <x v="66"/>
    <n v="74"/>
  </r>
  <r>
    <x v="9"/>
    <n v="243"/>
  </r>
  <r>
    <x v="22"/>
    <n v="460"/>
  </r>
  <r>
    <x v="227"/>
    <n v="20"/>
  </r>
  <r>
    <x v="22"/>
    <n v="250"/>
  </r>
  <r>
    <x v="10"/>
    <n v="78"/>
  </r>
  <r>
    <x v="8"/>
    <n v="170"/>
  </r>
  <r>
    <x v="52"/>
    <n v="128"/>
  </r>
  <r>
    <x v="61"/>
    <n v="53"/>
  </r>
  <r>
    <x v="14"/>
    <n v="223"/>
  </r>
  <r>
    <x v="52"/>
    <n v="47"/>
  </r>
  <r>
    <x v="37"/>
    <n v="112"/>
  </r>
  <r>
    <x v="50"/>
    <n v="201"/>
  </r>
  <r>
    <x v="25"/>
    <n v="121"/>
  </r>
  <r>
    <x v="7"/>
    <n v="462"/>
  </r>
  <r>
    <x v="22"/>
    <n v="333"/>
  </r>
  <r>
    <x v="108"/>
    <n v="9"/>
  </r>
  <r>
    <x v="25"/>
    <n v="104"/>
  </r>
  <r>
    <x v="173"/>
    <n v="104"/>
  </r>
  <r>
    <x v="18"/>
    <n v="78"/>
  </r>
  <r>
    <x v="30"/>
    <n v="53"/>
  </r>
  <r>
    <x v="45"/>
    <n v="305"/>
  </r>
  <r>
    <x v="9"/>
    <n v="363"/>
  </r>
  <r>
    <x v="228"/>
    <n v="19"/>
  </r>
  <r>
    <x v="102"/>
    <n v="248"/>
  </r>
  <r>
    <x v="19"/>
    <n v="64"/>
  </r>
  <r>
    <x v="50"/>
    <n v="288"/>
  </r>
  <r>
    <x v="144"/>
    <n v="18"/>
  </r>
  <r>
    <x v="31"/>
    <n v="54"/>
  </r>
  <r>
    <x v="201"/>
    <n v="3"/>
  </r>
  <r>
    <x v="65"/>
    <n v="9"/>
  </r>
  <r>
    <x v="149"/>
    <n v="19"/>
  </r>
  <r>
    <x v="26"/>
    <n v="198"/>
  </r>
  <r>
    <x v="5"/>
    <n v="417"/>
  </r>
  <r>
    <x v="102"/>
    <n v="221"/>
  </r>
  <r>
    <x v="18"/>
    <n v="53"/>
  </r>
  <r>
    <x v="69"/>
    <n v="127"/>
  </r>
  <r>
    <x v="14"/>
    <n v="340"/>
  </r>
  <r>
    <x v="7"/>
    <n v="310"/>
  </r>
  <r>
    <x v="222"/>
    <n v="8"/>
  </r>
  <r>
    <x v="61"/>
    <n v="132"/>
  </r>
  <r>
    <x v="26"/>
    <n v="168"/>
  </r>
  <r>
    <x v="26"/>
    <n v="49"/>
  </r>
  <r>
    <x v="37"/>
    <n v="140"/>
  </r>
  <r>
    <x v="35"/>
    <n v="140"/>
  </r>
  <r>
    <x v="23"/>
    <n v="194"/>
  </r>
  <r>
    <x v="23"/>
    <n v="123"/>
  </r>
  <r>
    <x v="74"/>
    <n v="11"/>
  </r>
  <r>
    <x v="150"/>
    <n v="1"/>
  </r>
  <r>
    <x v="9"/>
    <n v="267"/>
  </r>
  <r>
    <x v="149"/>
    <n v="14"/>
  </r>
  <r>
    <x v="20"/>
    <n v="160"/>
  </r>
  <r>
    <x v="9"/>
    <n v="437"/>
  </r>
  <r>
    <x v="123"/>
    <n v="71"/>
  </r>
  <r>
    <x v="66"/>
    <n v="35"/>
  </r>
  <r>
    <x v="22"/>
    <n v="116"/>
  </r>
  <r>
    <x v="6"/>
    <n v="152"/>
  </r>
  <r>
    <x v="7"/>
    <n v="309"/>
  </r>
  <r>
    <x v="81"/>
    <n v="7"/>
  </r>
  <r>
    <x v="102"/>
    <n v="353"/>
  </r>
  <r>
    <x v="187"/>
    <n v="3"/>
  </r>
  <r>
    <x v="14"/>
    <n v="166"/>
  </r>
  <r>
    <x v="224"/>
    <n v="14"/>
  </r>
  <r>
    <x v="6"/>
    <n v="141"/>
  </r>
  <r>
    <x v="229"/>
    <n v="15"/>
  </r>
  <r>
    <x v="22"/>
    <n v="157"/>
  </r>
  <r>
    <x v="9"/>
    <n v="191"/>
  </r>
  <r>
    <x v="36"/>
    <n v="7"/>
  </r>
  <r>
    <x v="26"/>
    <n v="200"/>
  </r>
  <r>
    <x v="149"/>
    <n v="15"/>
  </r>
  <r>
    <x v="171"/>
    <n v="7"/>
  </r>
  <r>
    <x v="14"/>
    <n v="235"/>
  </r>
  <r>
    <x v="50"/>
    <n v="301"/>
  </r>
  <r>
    <x v="5"/>
    <n v="136"/>
  </r>
  <r>
    <x v="126"/>
    <n v="5"/>
  </r>
  <r>
    <x v="7"/>
    <n v="280"/>
  </r>
  <r>
    <x v="65"/>
    <n v="3"/>
  </r>
  <r>
    <x v="206"/>
    <n v="14"/>
  </r>
  <r>
    <x v="10"/>
    <n v="79"/>
  </r>
  <r>
    <x v="173"/>
    <n v="86"/>
  </r>
  <r>
    <x v="23"/>
    <n v="70"/>
  </r>
  <r>
    <x v="20"/>
    <n v="189"/>
  </r>
  <r>
    <x v="55"/>
    <n v="111"/>
  </r>
  <r>
    <x v="19"/>
    <n v="158"/>
  </r>
  <r>
    <x v="66"/>
    <n v="172"/>
  </r>
  <r>
    <x v="50"/>
    <n v="179"/>
  </r>
  <r>
    <x v="104"/>
    <n v="19"/>
  </r>
  <r>
    <x v="28"/>
    <n v="57"/>
  </r>
  <r>
    <x v="50"/>
    <n v="335"/>
  </r>
  <r>
    <x v="164"/>
    <n v="12"/>
  </r>
  <r>
    <x v="125"/>
    <n v="2"/>
  </r>
  <r>
    <x v="50"/>
    <n v="237"/>
  </r>
  <r>
    <x v="7"/>
    <n v="482"/>
  </r>
  <r>
    <x v="125"/>
    <n v="8"/>
  </r>
  <r>
    <x v="35"/>
    <n v="147"/>
  </r>
  <r>
    <x v="22"/>
    <n v="224"/>
  </r>
  <r>
    <x v="177"/>
    <n v="11"/>
  </r>
  <r>
    <x v="37"/>
    <n v="184"/>
  </r>
  <r>
    <x v="168"/>
    <n v="20"/>
  </r>
  <r>
    <x v="50"/>
    <n v="221"/>
  </r>
  <r>
    <x v="37"/>
    <n v="162"/>
  </r>
  <r>
    <x v="91"/>
    <n v="19"/>
  </r>
  <r>
    <x v="178"/>
    <n v="1"/>
  </r>
  <r>
    <x v="12"/>
    <n v="122"/>
  </r>
  <r>
    <x v="17"/>
    <n v="163"/>
  </r>
  <r>
    <x v="66"/>
    <n v="29"/>
  </r>
  <r>
    <x v="55"/>
    <n v="106"/>
  </r>
  <r>
    <x v="14"/>
    <n v="112"/>
  </r>
  <r>
    <x v="28"/>
    <n v="90"/>
  </r>
  <r>
    <x v="16"/>
    <n v="7"/>
  </r>
  <r>
    <x v="23"/>
    <n v="27"/>
  </r>
  <r>
    <x v="61"/>
    <n v="185"/>
  </r>
  <r>
    <x v="22"/>
    <n v="153"/>
  </r>
  <r>
    <x v="61"/>
    <n v="109"/>
  </r>
  <r>
    <x v="211"/>
    <n v="10"/>
  </r>
  <r>
    <x v="79"/>
    <n v="10"/>
  </r>
  <r>
    <x v="131"/>
    <n v="90"/>
  </r>
  <r>
    <x v="58"/>
    <n v="34"/>
  </r>
  <r>
    <x v="9"/>
    <n v="106"/>
  </r>
  <r>
    <x v="9"/>
    <n v="229"/>
  </r>
  <r>
    <x v="17"/>
    <n v="229"/>
  </r>
  <r>
    <x v="47"/>
    <n v="20"/>
  </r>
  <r>
    <x v="45"/>
    <n v="261"/>
  </r>
  <r>
    <x v="147"/>
    <n v="10"/>
  </r>
  <r>
    <x v="7"/>
    <n v="400"/>
  </r>
  <r>
    <x v="14"/>
    <n v="401"/>
  </r>
  <r>
    <x v="55"/>
    <n v="170"/>
  </r>
  <r>
    <x v="22"/>
    <n v="124"/>
  </r>
  <r>
    <x v="201"/>
    <n v="13"/>
  </r>
  <r>
    <x v="19"/>
    <n v="87"/>
  </r>
  <r>
    <x v="24"/>
    <n v="190"/>
  </r>
  <r>
    <x v="50"/>
    <n v="349"/>
  </r>
  <r>
    <x v="181"/>
    <n v="16"/>
  </r>
  <r>
    <x v="71"/>
    <n v="42"/>
  </r>
  <r>
    <x v="23"/>
    <n v="70"/>
  </r>
  <r>
    <x v="52"/>
    <n v="189"/>
  </r>
  <r>
    <x v="55"/>
    <n v="64"/>
  </r>
  <r>
    <x v="35"/>
    <n v="76"/>
  </r>
  <r>
    <x v="49"/>
    <n v="11"/>
  </r>
  <r>
    <x v="66"/>
    <n v="96"/>
  </r>
  <r>
    <x v="111"/>
    <n v="17"/>
  </r>
  <r>
    <x v="18"/>
    <n v="92"/>
  </r>
  <r>
    <x v="8"/>
    <n v="76"/>
  </r>
  <r>
    <x v="10"/>
    <n v="77"/>
  </r>
  <r>
    <x v="102"/>
    <n v="344"/>
  </r>
  <r>
    <x v="7"/>
    <n v="218"/>
  </r>
  <r>
    <x v="50"/>
    <n v="115"/>
  </r>
  <r>
    <x v="80"/>
    <n v="143"/>
  </r>
  <r>
    <x v="137"/>
    <n v="1"/>
  </r>
  <r>
    <x v="69"/>
    <n v="133"/>
  </r>
  <r>
    <x v="17"/>
    <n v="496"/>
  </r>
  <r>
    <x v="108"/>
    <n v="5"/>
  </r>
  <r>
    <x v="172"/>
    <n v="8"/>
  </r>
  <r>
    <x v="52"/>
    <n v="59"/>
  </r>
  <r>
    <x v="17"/>
    <n v="273"/>
  </r>
  <r>
    <x v="9"/>
    <n v="165"/>
  </r>
  <r>
    <x v="48"/>
    <n v="13"/>
  </r>
  <r>
    <x v="69"/>
    <n v="143"/>
  </r>
  <r>
    <x v="230"/>
    <n v="20"/>
  </r>
  <r>
    <x v="54"/>
    <n v="4"/>
  </r>
  <r>
    <x v="131"/>
    <n v="102"/>
  </r>
  <r>
    <x v="6"/>
    <n v="155"/>
  </r>
  <r>
    <x v="7"/>
    <n v="226"/>
  </r>
  <r>
    <x v="14"/>
    <n v="346"/>
  </r>
  <r>
    <x v="52"/>
    <n v="45"/>
  </r>
  <r>
    <x v="151"/>
    <n v="11"/>
  </r>
  <r>
    <x v="130"/>
    <n v="14"/>
  </r>
  <r>
    <x v="51"/>
    <n v="12"/>
  </r>
  <r>
    <x v="154"/>
    <n v="11"/>
  </r>
  <r>
    <x v="26"/>
    <n v="142"/>
  </r>
  <r>
    <x v="71"/>
    <n v="184"/>
  </r>
  <r>
    <x v="45"/>
    <n v="390"/>
  </r>
  <r>
    <x v="37"/>
    <n v="110"/>
  </r>
  <r>
    <x v="19"/>
    <n v="92"/>
  </r>
  <r>
    <x v="68"/>
    <n v="5"/>
  </r>
  <r>
    <x v="229"/>
    <n v="2"/>
  </r>
  <r>
    <x v="175"/>
    <n v="14"/>
  </r>
  <r>
    <x v="84"/>
    <n v="6"/>
  </r>
  <r>
    <x v="18"/>
    <n v="65"/>
  </r>
  <r>
    <x v="69"/>
    <n v="45"/>
  </r>
  <r>
    <x v="7"/>
    <n v="108"/>
  </r>
  <r>
    <x v="37"/>
    <n v="159"/>
  </r>
  <r>
    <x v="19"/>
    <n v="141"/>
  </r>
  <r>
    <x v="38"/>
    <n v="14"/>
  </r>
  <r>
    <x v="10"/>
    <n v="142"/>
  </r>
  <r>
    <x v="9"/>
    <n v="167"/>
  </r>
  <r>
    <x v="175"/>
    <n v="12"/>
  </r>
  <r>
    <x v="28"/>
    <n v="187"/>
  </r>
  <r>
    <x v="41"/>
    <n v="14"/>
  </r>
  <r>
    <x v="165"/>
    <n v="10"/>
  </r>
  <r>
    <x v="22"/>
    <n v="269"/>
  </r>
  <r>
    <x v="5"/>
    <n v="328"/>
  </r>
  <r>
    <x v="9"/>
    <n v="228"/>
  </r>
  <r>
    <x v="2"/>
    <n v="12"/>
  </r>
  <r>
    <x v="93"/>
    <n v="16"/>
  </r>
  <r>
    <x v="17"/>
    <n v="233"/>
  </r>
  <r>
    <x v="132"/>
    <n v="10"/>
  </r>
  <r>
    <x v="10"/>
    <n v="168"/>
  </r>
  <r>
    <x v="5"/>
    <n v="388"/>
  </r>
  <r>
    <x v="50"/>
    <n v="319"/>
  </r>
  <r>
    <x v="67"/>
    <n v="12"/>
  </r>
  <r>
    <x v="173"/>
    <n v="150"/>
  </r>
  <r>
    <x v="9"/>
    <n v="347"/>
  </r>
  <r>
    <x v="23"/>
    <n v="177"/>
  </r>
  <r>
    <x v="45"/>
    <n v="222"/>
  </r>
  <r>
    <x v="49"/>
    <n v="9"/>
  </r>
  <r>
    <x v="231"/>
    <n v="14"/>
  </r>
  <r>
    <x v="3"/>
    <n v="7"/>
  </r>
  <r>
    <x v="66"/>
    <n v="171"/>
  </r>
  <r>
    <x v="208"/>
    <n v="16"/>
  </r>
  <r>
    <x v="18"/>
    <n v="176"/>
  </r>
  <r>
    <x v="55"/>
    <n v="37"/>
  </r>
  <r>
    <x v="18"/>
    <n v="186"/>
  </r>
  <r>
    <x v="61"/>
    <n v="45"/>
  </r>
  <r>
    <x v="52"/>
    <n v="186"/>
  </r>
  <r>
    <x v="14"/>
    <n v="211"/>
  </r>
  <r>
    <x v="9"/>
    <n v="330"/>
  </r>
  <r>
    <x v="14"/>
    <n v="134"/>
  </r>
  <r>
    <x v="9"/>
    <n v="459"/>
  </r>
  <r>
    <x v="26"/>
    <n v="185"/>
  </r>
  <r>
    <x v="67"/>
    <n v="3"/>
  </r>
  <r>
    <x v="30"/>
    <n v="181"/>
  </r>
  <r>
    <x v="17"/>
    <n v="441"/>
  </r>
  <r>
    <x v="45"/>
    <n v="487"/>
  </r>
  <r>
    <x v="52"/>
    <n v="56"/>
  </r>
  <r>
    <x v="12"/>
    <n v="23"/>
  </r>
  <r>
    <x v="131"/>
    <n v="113"/>
  </r>
  <r>
    <x v="200"/>
    <n v="19"/>
  </r>
  <r>
    <x v="78"/>
    <n v="188"/>
  </r>
  <r>
    <x v="7"/>
    <n v="338"/>
  </r>
  <r>
    <x v="31"/>
    <n v="80"/>
  </r>
  <r>
    <x v="171"/>
    <n v="20"/>
  </r>
  <r>
    <x v="159"/>
    <n v="1"/>
  </r>
  <r>
    <x v="52"/>
    <n v="200"/>
  </r>
  <r>
    <x v="5"/>
    <n v="429"/>
  </r>
  <r>
    <x v="12"/>
    <n v="183"/>
  </r>
  <r>
    <x v="10"/>
    <n v="26"/>
  </r>
  <r>
    <x v="180"/>
    <n v="2"/>
  </r>
  <r>
    <x v="7"/>
    <n v="174"/>
  </r>
  <r>
    <x v="52"/>
    <n v="98"/>
  </r>
  <r>
    <x v="185"/>
    <n v="11"/>
  </r>
  <r>
    <x v="28"/>
    <n v="58"/>
  </r>
  <r>
    <x v="15"/>
    <n v="17"/>
  </r>
  <r>
    <x v="17"/>
    <n v="143"/>
  </r>
  <r>
    <x v="52"/>
    <n v="108"/>
  </r>
  <r>
    <x v="102"/>
    <n v="424"/>
  </r>
  <r>
    <x v="221"/>
    <n v="9"/>
  </r>
  <r>
    <x v="28"/>
    <n v="135"/>
  </r>
  <r>
    <x v="14"/>
    <n v="202"/>
  </r>
  <r>
    <x v="45"/>
    <n v="459"/>
  </r>
  <r>
    <x v="58"/>
    <n v="107"/>
  </r>
  <r>
    <x v="35"/>
    <n v="37"/>
  </r>
  <r>
    <x v="61"/>
    <n v="43"/>
  </r>
  <r>
    <x v="9"/>
    <n v="352"/>
  </r>
  <r>
    <x v="18"/>
    <n v="94"/>
  </r>
  <r>
    <x v="66"/>
    <n v="112"/>
  </r>
  <r>
    <x v="61"/>
    <n v="136"/>
  </r>
  <r>
    <x v="78"/>
    <n v="56"/>
  </r>
  <r>
    <x v="14"/>
    <n v="286"/>
  </r>
  <r>
    <x v="7"/>
    <n v="296"/>
  </r>
  <r>
    <x v="25"/>
    <n v="81"/>
  </r>
  <r>
    <x v="14"/>
    <n v="231"/>
  </r>
  <r>
    <x v="17"/>
    <n v="149"/>
  </r>
  <r>
    <x v="132"/>
    <n v="3"/>
  </r>
  <r>
    <x v="14"/>
    <n v="311"/>
  </r>
  <r>
    <x v="66"/>
    <n v="121"/>
  </r>
  <r>
    <x v="153"/>
    <n v="15"/>
  </r>
  <r>
    <x v="136"/>
    <n v="14"/>
  </r>
  <r>
    <x v="7"/>
    <n v="240"/>
  </r>
  <r>
    <x v="56"/>
    <n v="12"/>
  </r>
  <r>
    <x v="199"/>
    <n v="1"/>
  </r>
  <r>
    <x v="232"/>
    <n v="12"/>
  </r>
  <r>
    <x v="18"/>
    <n v="190"/>
  </r>
  <r>
    <x v="63"/>
    <n v="179"/>
  </r>
  <r>
    <x v="22"/>
    <n v="106"/>
  </r>
  <r>
    <x v="7"/>
    <n v="267"/>
  </r>
  <r>
    <x v="123"/>
    <n v="66"/>
  </r>
  <r>
    <x v="14"/>
    <n v="471"/>
  </r>
  <r>
    <x v="60"/>
    <n v="5"/>
  </r>
  <r>
    <x v="221"/>
    <n v="11"/>
  </r>
  <r>
    <x v="71"/>
    <n v="103"/>
  </r>
  <r>
    <x v="19"/>
    <n v="92"/>
  </r>
  <r>
    <x v="10"/>
    <n v="115"/>
  </r>
  <r>
    <x v="52"/>
    <n v="62"/>
  </r>
  <r>
    <x v="5"/>
    <n v="420"/>
  </r>
  <r>
    <x v="30"/>
    <n v="81"/>
  </r>
  <r>
    <x v="9"/>
    <n v="412"/>
  </r>
  <r>
    <x v="45"/>
    <n v="377"/>
  </r>
  <r>
    <x v="45"/>
    <n v="461"/>
  </r>
  <r>
    <x v="71"/>
    <n v="138"/>
  </r>
  <r>
    <x v="47"/>
    <n v="17"/>
  </r>
  <r>
    <x v="197"/>
    <n v="8"/>
  </r>
  <r>
    <x v="9"/>
    <n v="448"/>
  </r>
  <r>
    <x v="9"/>
    <n v="240"/>
  </r>
  <r>
    <x v="22"/>
    <n v="388"/>
  </r>
  <r>
    <x v="7"/>
    <n v="455"/>
  </r>
  <r>
    <x v="17"/>
    <n v="269"/>
  </r>
  <r>
    <x v="6"/>
    <n v="81"/>
  </r>
  <r>
    <x v="10"/>
    <n v="99"/>
  </r>
  <r>
    <x v="170"/>
    <n v="12"/>
  </r>
  <r>
    <x v="233"/>
    <n v="4"/>
  </r>
  <r>
    <x v="30"/>
    <n v="132"/>
  </r>
  <r>
    <x v="131"/>
    <n v="83"/>
  </r>
  <r>
    <x v="205"/>
    <n v="7"/>
  </r>
  <r>
    <x v="154"/>
    <n v="9"/>
  </r>
  <r>
    <x v="159"/>
    <n v="20"/>
  </r>
  <r>
    <x v="10"/>
    <n v="98"/>
  </r>
  <r>
    <x v="137"/>
    <n v="9"/>
  </r>
  <r>
    <x v="64"/>
    <n v="13"/>
  </r>
  <r>
    <x v="50"/>
    <n v="424"/>
  </r>
  <r>
    <x v="39"/>
    <n v="31"/>
  </r>
  <r>
    <x v="57"/>
    <n v="18"/>
  </r>
  <r>
    <x v="6"/>
    <n v="172"/>
  </r>
  <r>
    <x v="45"/>
    <n v="373"/>
  </r>
  <r>
    <x v="17"/>
    <n v="299"/>
  </r>
  <r>
    <x v="37"/>
    <n v="20"/>
  </r>
  <r>
    <x v="69"/>
    <n v="89"/>
  </r>
  <r>
    <x v="35"/>
    <n v="60"/>
  </r>
  <r>
    <x v="3"/>
    <n v="5"/>
  </r>
  <r>
    <x v="102"/>
    <n v="125"/>
  </r>
  <r>
    <x v="12"/>
    <n v="177"/>
  </r>
  <r>
    <x v="20"/>
    <n v="58"/>
  </r>
  <r>
    <x v="19"/>
    <n v="174"/>
  </r>
  <r>
    <x v="7"/>
    <n v="485"/>
  </r>
  <r>
    <x v="232"/>
    <n v="7"/>
  </r>
  <r>
    <x v="9"/>
    <n v="109"/>
  </r>
  <r>
    <x v="6"/>
    <n v="116"/>
  </r>
  <r>
    <x v="39"/>
    <n v="125"/>
  </r>
  <r>
    <x v="222"/>
    <n v="15"/>
  </r>
  <r>
    <x v="177"/>
    <n v="4"/>
  </r>
  <r>
    <x v="144"/>
    <n v="13"/>
  </r>
  <r>
    <x v="102"/>
    <n v="338"/>
  </r>
  <r>
    <x v="167"/>
    <n v="2"/>
  </r>
  <r>
    <x v="37"/>
    <n v="108"/>
  </r>
  <r>
    <x v="61"/>
    <n v="119"/>
  </r>
  <r>
    <x v="7"/>
    <n v="385"/>
  </r>
  <r>
    <x v="45"/>
    <n v="239"/>
  </r>
  <r>
    <x v="229"/>
    <n v="8"/>
  </r>
  <r>
    <x v="17"/>
    <n v="219"/>
  </r>
  <r>
    <x v="25"/>
    <n v="40"/>
  </r>
  <r>
    <x v="102"/>
    <n v="166"/>
  </r>
  <r>
    <x v="66"/>
    <n v="168"/>
  </r>
  <r>
    <x v="131"/>
    <n v="96"/>
  </r>
  <r>
    <x v="10"/>
    <n v="23"/>
  </r>
  <r>
    <x v="177"/>
    <n v="8"/>
  </r>
  <r>
    <x v="106"/>
    <n v="1"/>
  </r>
  <r>
    <x v="15"/>
    <n v="4"/>
  </r>
  <r>
    <x v="120"/>
    <n v="170"/>
  </r>
  <r>
    <x v="45"/>
    <n v="193"/>
  </r>
  <r>
    <x v="234"/>
    <n v="5"/>
  </r>
  <r>
    <x v="62"/>
    <n v="5"/>
  </r>
  <r>
    <x v="64"/>
    <n v="15"/>
  </r>
  <r>
    <x v="109"/>
    <n v="14"/>
  </r>
  <r>
    <x v="37"/>
    <n v="96"/>
  </r>
  <r>
    <x v="162"/>
    <n v="1"/>
  </r>
  <r>
    <x v="69"/>
    <n v="164"/>
  </r>
  <r>
    <x v="22"/>
    <n v="105"/>
  </r>
  <r>
    <x v="210"/>
    <n v="17"/>
  </r>
  <r>
    <x v="200"/>
    <n v="5"/>
  </r>
  <r>
    <x v="45"/>
    <n v="212"/>
  </r>
  <r>
    <x v="9"/>
    <n v="128"/>
  </r>
  <r>
    <x v="28"/>
    <n v="147"/>
  </r>
  <r>
    <x v="14"/>
    <n v="436"/>
  </r>
  <r>
    <x v="235"/>
    <n v="4"/>
  </r>
  <r>
    <x v="154"/>
    <n v="4"/>
  </r>
  <r>
    <x v="131"/>
    <n v="78"/>
  </r>
  <r>
    <x v="10"/>
    <n v="159"/>
  </r>
  <r>
    <x v="8"/>
    <n v="103"/>
  </r>
  <r>
    <x v="52"/>
    <n v="57"/>
  </r>
  <r>
    <x v="20"/>
    <n v="121"/>
  </r>
  <r>
    <x v="77"/>
    <n v="14"/>
  </r>
  <r>
    <x v="44"/>
    <n v="2"/>
  </r>
  <r>
    <x v="53"/>
    <n v="19"/>
  </r>
  <r>
    <x v="236"/>
    <n v="20"/>
  </r>
  <r>
    <x v="14"/>
    <n v="367"/>
  </r>
  <r>
    <x v="9"/>
    <n v="458"/>
  </r>
  <r>
    <x v="45"/>
    <n v="100"/>
  </r>
  <r>
    <x v="6"/>
    <n v="62"/>
  </r>
  <r>
    <x v="6"/>
    <n v="184"/>
  </r>
  <r>
    <x v="19"/>
    <n v="156"/>
  </r>
  <r>
    <x v="7"/>
    <n v="142"/>
  </r>
  <r>
    <x v="6"/>
    <n v="97"/>
  </r>
  <r>
    <x v="7"/>
    <n v="136"/>
  </r>
  <r>
    <x v="131"/>
    <n v="108"/>
  </r>
  <r>
    <x v="25"/>
    <n v="51"/>
  </r>
  <r>
    <x v="130"/>
    <n v="7"/>
  </r>
  <r>
    <x v="99"/>
    <n v="19"/>
  </r>
  <r>
    <x v="75"/>
    <n v="4"/>
  </r>
  <r>
    <x v="45"/>
    <n v="163"/>
  </r>
  <r>
    <x v="30"/>
    <n v="165"/>
  </r>
  <r>
    <x v="210"/>
    <n v="14"/>
  </r>
  <r>
    <x v="28"/>
    <n v="177"/>
  </r>
  <r>
    <x v="147"/>
    <n v="1"/>
  </r>
  <r>
    <x v="131"/>
    <n v="193"/>
  </r>
  <r>
    <x v="110"/>
    <n v="8"/>
  </r>
  <r>
    <x v="233"/>
    <n v="11"/>
  </r>
  <r>
    <x v="22"/>
    <n v="249"/>
  </r>
  <r>
    <x v="5"/>
    <n v="360"/>
  </r>
  <r>
    <x v="26"/>
    <n v="186"/>
  </r>
  <r>
    <x v="52"/>
    <n v="29"/>
  </r>
  <r>
    <x v="30"/>
    <n v="174"/>
  </r>
  <r>
    <x v="7"/>
    <n v="131"/>
  </r>
  <r>
    <x v="7"/>
    <n v="157"/>
  </r>
  <r>
    <x v="14"/>
    <n v="284"/>
  </r>
  <r>
    <x v="17"/>
    <n v="292"/>
  </r>
  <r>
    <x v="81"/>
    <n v="13"/>
  </r>
  <r>
    <x v="85"/>
    <n v="16"/>
  </r>
  <r>
    <x v="22"/>
    <n v="364"/>
  </r>
  <r>
    <x v="44"/>
    <n v="16"/>
  </r>
  <r>
    <x v="49"/>
    <n v="3"/>
  </r>
  <r>
    <x v="207"/>
    <n v="9"/>
  </r>
  <r>
    <x v="206"/>
    <n v="6"/>
  </r>
  <r>
    <x v="71"/>
    <n v="117"/>
  </r>
  <r>
    <x v="42"/>
    <n v="6"/>
  </r>
  <r>
    <x v="9"/>
    <n v="186"/>
  </r>
  <r>
    <x v="42"/>
    <n v="16"/>
  </r>
  <r>
    <x v="6"/>
    <n v="100"/>
  </r>
  <r>
    <x v="1"/>
    <n v="20"/>
  </r>
  <r>
    <x v="35"/>
    <n v="192"/>
  </r>
  <r>
    <x v="35"/>
    <n v="92"/>
  </r>
  <r>
    <x v="118"/>
    <n v="11"/>
  </r>
  <r>
    <x v="237"/>
    <n v="10"/>
  </r>
  <r>
    <x v="71"/>
    <n v="180"/>
  </r>
  <r>
    <x v="38"/>
    <n v="12"/>
  </r>
  <r>
    <x v="222"/>
    <n v="12"/>
  </r>
  <r>
    <x v="97"/>
    <n v="8"/>
  </r>
  <r>
    <x v="12"/>
    <n v="56"/>
  </r>
  <r>
    <x v="82"/>
    <n v="18"/>
  </r>
  <r>
    <x v="14"/>
    <n v="164"/>
  </r>
  <r>
    <x v="30"/>
    <n v="111"/>
  </r>
  <r>
    <x v="190"/>
    <n v="14"/>
  </r>
  <r>
    <x v="102"/>
    <n v="143"/>
  </r>
  <r>
    <x v="10"/>
    <n v="64"/>
  </r>
  <r>
    <x v="234"/>
    <n v="3"/>
  </r>
  <r>
    <x v="45"/>
    <n v="152"/>
  </r>
  <r>
    <x v="10"/>
    <n v="152"/>
  </r>
  <r>
    <x v="221"/>
    <n v="15"/>
  </r>
  <r>
    <x v="71"/>
    <n v="117"/>
  </r>
  <r>
    <x v="215"/>
    <n v="14"/>
  </r>
  <r>
    <x v="45"/>
    <n v="431"/>
  </r>
  <r>
    <x v="22"/>
    <n v="390"/>
  </r>
  <r>
    <x v="222"/>
    <n v="1"/>
  </r>
  <r>
    <x v="17"/>
    <n v="392"/>
  </r>
  <r>
    <x v="37"/>
    <n v="175"/>
  </r>
  <r>
    <x v="55"/>
    <n v="118"/>
  </r>
  <r>
    <x v="9"/>
    <n v="297"/>
  </r>
  <r>
    <x v="23"/>
    <n v="89"/>
  </r>
  <r>
    <x v="22"/>
    <n v="182"/>
  </r>
  <r>
    <x v="10"/>
    <n v="130"/>
  </r>
  <r>
    <x v="26"/>
    <n v="187"/>
  </r>
  <r>
    <x v="50"/>
    <n v="166"/>
  </r>
  <r>
    <x v="23"/>
    <n v="58"/>
  </r>
  <r>
    <x v="25"/>
    <n v="187"/>
  </r>
  <r>
    <x v="23"/>
    <n v="58"/>
  </r>
  <r>
    <x v="60"/>
    <n v="19"/>
  </r>
  <r>
    <x v="9"/>
    <n v="388"/>
  </r>
  <r>
    <x v="105"/>
    <n v="20"/>
  </r>
  <r>
    <x v="6"/>
    <n v="185"/>
  </r>
  <r>
    <x v="66"/>
    <n v="191"/>
  </r>
  <r>
    <x v="87"/>
    <n v="1"/>
  </r>
  <r>
    <x v="71"/>
    <n v="90"/>
  </r>
  <r>
    <x v="9"/>
    <n v="234"/>
  </r>
  <r>
    <x v="45"/>
    <n v="212"/>
  </r>
  <r>
    <x v="45"/>
    <n v="372"/>
  </r>
  <r>
    <x v="35"/>
    <n v="102"/>
  </r>
  <r>
    <x v="10"/>
    <n v="69"/>
  </r>
  <r>
    <x v="175"/>
    <n v="5"/>
  </r>
  <r>
    <x v="69"/>
    <n v="146"/>
  </r>
  <r>
    <x v="20"/>
    <n v="114"/>
  </r>
  <r>
    <x v="14"/>
    <n v="265"/>
  </r>
  <r>
    <x v="128"/>
    <n v="1"/>
  </r>
  <r>
    <x v="156"/>
    <n v="16"/>
  </r>
  <r>
    <x v="191"/>
    <n v="11"/>
  </r>
  <r>
    <x v="22"/>
    <n v="118"/>
  </r>
  <r>
    <x v="45"/>
    <n v="213"/>
  </r>
  <r>
    <x v="9"/>
    <n v="146"/>
  </r>
  <r>
    <x v="124"/>
    <n v="6"/>
  </r>
  <r>
    <x v="45"/>
    <n v="392"/>
  </r>
  <r>
    <x v="102"/>
    <n v="422"/>
  </r>
  <r>
    <x v="22"/>
    <n v="474"/>
  </r>
  <r>
    <x v="55"/>
    <n v="166"/>
  </r>
  <r>
    <x v="55"/>
    <n v="121"/>
  </r>
  <r>
    <x v="17"/>
    <n v="406"/>
  </r>
  <r>
    <x v="26"/>
    <n v="41"/>
  </r>
  <r>
    <x v="50"/>
    <n v="254"/>
  </r>
  <r>
    <x v="9"/>
    <n v="246"/>
  </r>
  <r>
    <x v="19"/>
    <n v="148"/>
  </r>
  <r>
    <x v="5"/>
    <n v="365"/>
  </r>
  <r>
    <x v="20"/>
    <n v="20"/>
  </r>
  <r>
    <x v="137"/>
    <n v="4"/>
  </r>
  <r>
    <x v="45"/>
    <n v="215"/>
  </r>
  <r>
    <x v="12"/>
    <n v="138"/>
  </r>
  <r>
    <x v="7"/>
    <n v="496"/>
  </r>
  <r>
    <x v="37"/>
    <n v="155"/>
  </r>
  <r>
    <x v="24"/>
    <n v="386"/>
  </r>
  <r>
    <x v="71"/>
    <n v="124"/>
  </r>
  <r>
    <x v="14"/>
    <n v="173"/>
  </r>
  <r>
    <x v="35"/>
    <n v="161"/>
  </r>
  <r>
    <x v="69"/>
    <n v="147"/>
  </r>
  <r>
    <x v="22"/>
    <n v="401"/>
  </r>
  <r>
    <x v="50"/>
    <n v="101"/>
  </r>
  <r>
    <x v="22"/>
    <n v="169"/>
  </r>
  <r>
    <x v="14"/>
    <n v="324"/>
  </r>
  <r>
    <x v="219"/>
    <n v="16"/>
  </r>
  <r>
    <x v="71"/>
    <n v="194"/>
  </r>
  <r>
    <x v="102"/>
    <n v="197"/>
  </r>
  <r>
    <x v="23"/>
    <n v="23"/>
  </r>
  <r>
    <x v="12"/>
    <n v="138"/>
  </r>
  <r>
    <x v="61"/>
    <n v="121"/>
  </r>
  <r>
    <x v="204"/>
    <n v="10"/>
  </r>
  <r>
    <x v="130"/>
    <n v="9"/>
  </r>
  <r>
    <x v="52"/>
    <n v="35"/>
  </r>
  <r>
    <x v="35"/>
    <n v="154"/>
  </r>
  <r>
    <x v="113"/>
    <n v="1"/>
  </r>
  <r>
    <x v="14"/>
    <n v="249"/>
  </r>
  <r>
    <x v="37"/>
    <n v="27"/>
  </r>
  <r>
    <x v="12"/>
    <n v="167"/>
  </r>
  <r>
    <x v="12"/>
    <n v="71"/>
  </r>
  <r>
    <x v="83"/>
    <n v="13"/>
  </r>
  <r>
    <x v="30"/>
    <n v="90"/>
  </r>
  <r>
    <x v="9"/>
    <n v="106"/>
  </r>
  <r>
    <x v="66"/>
    <n v="57"/>
  </r>
  <r>
    <x v="18"/>
    <n v="59"/>
  </r>
  <r>
    <x v="79"/>
    <n v="11"/>
  </r>
  <r>
    <x v="102"/>
    <n v="361"/>
  </r>
  <r>
    <x v="8"/>
    <n v="153"/>
  </r>
  <r>
    <x v="147"/>
    <n v="7"/>
  </r>
  <r>
    <x v="71"/>
    <n v="65"/>
  </r>
  <r>
    <x v="9"/>
    <n v="409"/>
  </r>
  <r>
    <x v="63"/>
    <n v="63"/>
  </r>
  <r>
    <x v="7"/>
    <n v="441"/>
  </r>
  <r>
    <x v="52"/>
    <n v="91"/>
  </r>
  <r>
    <x v="12"/>
    <n v="73"/>
  </r>
  <r>
    <x v="6"/>
    <n v="184"/>
  </r>
  <r>
    <x v="61"/>
    <n v="191"/>
  </r>
  <r>
    <x v="17"/>
    <n v="371"/>
  </r>
  <r>
    <x v="22"/>
    <n v="485"/>
  </r>
  <r>
    <x v="37"/>
    <n v="92"/>
  </r>
  <r>
    <x v="17"/>
    <n v="442"/>
  </r>
  <r>
    <x v="8"/>
    <n v="44"/>
  </r>
  <r>
    <x v="39"/>
    <n v="39"/>
  </r>
  <r>
    <x v="17"/>
    <n v="288"/>
  </r>
  <r>
    <x v="190"/>
    <n v="4"/>
  </r>
  <r>
    <x v="238"/>
    <n v="6"/>
  </r>
  <r>
    <x v="116"/>
    <n v="9"/>
  </r>
  <r>
    <x v="37"/>
    <n v="178"/>
  </r>
  <r>
    <x v="50"/>
    <n v="455"/>
  </r>
  <r>
    <x v="78"/>
    <n v="56"/>
  </r>
  <r>
    <x v="61"/>
    <n v="46"/>
  </r>
  <r>
    <x v="124"/>
    <n v="15"/>
  </r>
  <r>
    <x v="8"/>
    <n v="130"/>
  </r>
  <r>
    <x v="20"/>
    <n v="154"/>
  </r>
  <r>
    <x v="8"/>
    <n v="137"/>
  </r>
  <r>
    <x v="58"/>
    <n v="119"/>
  </r>
  <r>
    <x v="50"/>
    <n v="138"/>
  </r>
  <r>
    <x v="50"/>
    <n v="303"/>
  </r>
  <r>
    <x v="18"/>
    <n v="73"/>
  </r>
  <r>
    <x v="55"/>
    <n v="35"/>
  </r>
  <r>
    <x v="14"/>
    <n v="435"/>
  </r>
  <r>
    <x v="9"/>
    <n v="476"/>
  </r>
  <r>
    <x v="7"/>
    <n v="386"/>
  </r>
  <r>
    <x v="10"/>
    <n v="147"/>
  </r>
  <r>
    <x v="14"/>
    <n v="112"/>
  </r>
  <r>
    <x v="61"/>
    <n v="156"/>
  </r>
  <r>
    <x v="102"/>
    <n v="106"/>
  </r>
  <r>
    <x v="139"/>
    <n v="2"/>
  </r>
  <r>
    <x v="86"/>
    <n v="19"/>
  </r>
  <r>
    <x v="59"/>
    <n v="18"/>
  </r>
  <r>
    <x v="102"/>
    <n v="332"/>
  </r>
  <r>
    <x v="110"/>
    <n v="1"/>
  </r>
  <r>
    <x v="17"/>
    <n v="438"/>
  </r>
  <r>
    <x v="19"/>
    <n v="25"/>
  </r>
  <r>
    <x v="14"/>
    <n v="220"/>
  </r>
  <r>
    <x v="39"/>
    <n v="47"/>
  </r>
  <r>
    <x v="239"/>
    <n v="1"/>
  </r>
  <r>
    <x v="186"/>
    <n v="14"/>
  </r>
  <r>
    <x v="9"/>
    <n v="132"/>
  </r>
  <r>
    <x v="146"/>
    <n v="18"/>
  </r>
  <r>
    <x v="9"/>
    <n v="266"/>
  </r>
  <r>
    <x v="8"/>
    <n v="30"/>
  </r>
  <r>
    <x v="45"/>
    <n v="452"/>
  </r>
  <r>
    <x v="5"/>
    <n v="306"/>
  </r>
  <r>
    <x v="61"/>
    <n v="98"/>
  </r>
  <r>
    <x v="58"/>
    <n v="110"/>
  </r>
  <r>
    <x v="8"/>
    <n v="57"/>
  </r>
  <r>
    <x v="157"/>
    <n v="16"/>
  </r>
  <r>
    <x v="104"/>
    <n v="5"/>
  </r>
  <r>
    <x v="22"/>
    <n v="433"/>
  </r>
  <r>
    <x v="69"/>
    <n v="180"/>
  </r>
  <r>
    <x v="22"/>
    <n v="381"/>
  </r>
  <r>
    <x v="70"/>
    <n v="16"/>
  </r>
  <r>
    <x v="28"/>
    <n v="85"/>
  </r>
  <r>
    <x v="25"/>
    <n v="37"/>
  </r>
  <r>
    <x v="20"/>
    <n v="69"/>
  </r>
  <r>
    <x v="7"/>
    <n v="304"/>
  </r>
  <r>
    <x v="22"/>
    <n v="491"/>
  </r>
  <r>
    <x v="23"/>
    <n v="106"/>
  </r>
  <r>
    <x v="52"/>
    <n v="188"/>
  </r>
  <r>
    <x v="8"/>
    <n v="131"/>
  </r>
  <r>
    <x v="148"/>
    <n v="9"/>
  </r>
  <r>
    <x v="45"/>
    <n v="245"/>
  </r>
  <r>
    <x v="22"/>
    <n v="166"/>
  </r>
  <r>
    <x v="55"/>
    <n v="171"/>
  </r>
  <r>
    <x v="119"/>
    <n v="11"/>
  </r>
  <r>
    <x v="20"/>
    <n v="52"/>
  </r>
  <r>
    <x v="120"/>
    <n v="56"/>
  </r>
  <r>
    <x v="54"/>
    <n v="6"/>
  </r>
  <r>
    <x v="55"/>
    <n v="179"/>
  </r>
  <r>
    <x v="22"/>
    <n v="398"/>
  </r>
  <r>
    <x v="69"/>
    <n v="68"/>
  </r>
  <r>
    <x v="12"/>
    <n v="160"/>
  </r>
  <r>
    <x v="12"/>
    <n v="183"/>
  </r>
  <r>
    <x v="22"/>
    <n v="178"/>
  </r>
  <r>
    <x v="7"/>
    <n v="381"/>
  </r>
  <r>
    <x v="62"/>
    <n v="12"/>
  </r>
  <r>
    <x v="28"/>
    <n v="116"/>
  </r>
  <r>
    <x v="7"/>
    <n v="117"/>
  </r>
  <r>
    <x v="69"/>
    <n v="31"/>
  </r>
  <r>
    <x v="8"/>
    <n v="131"/>
  </r>
  <r>
    <x v="10"/>
    <n v="21"/>
  </r>
  <r>
    <x v="9"/>
    <n v="300"/>
  </r>
  <r>
    <x v="18"/>
    <n v="32"/>
  </r>
  <r>
    <x v="132"/>
    <n v="4"/>
  </r>
  <r>
    <x v="45"/>
    <n v="230"/>
  </r>
  <r>
    <x v="61"/>
    <n v="164"/>
  </r>
  <r>
    <x v="98"/>
    <n v="4"/>
  </r>
  <r>
    <x v="20"/>
    <n v="96"/>
  </r>
  <r>
    <x v="131"/>
    <n v="94"/>
  </r>
  <r>
    <x v="71"/>
    <n v="21"/>
  </r>
  <r>
    <x v="7"/>
    <n v="129"/>
  </r>
  <r>
    <x v="25"/>
    <n v="197"/>
  </r>
  <r>
    <x v="113"/>
    <n v="16"/>
  </r>
  <r>
    <x v="24"/>
    <n v="332"/>
  </r>
  <r>
    <x v="69"/>
    <n v="75"/>
  </r>
  <r>
    <x v="74"/>
    <n v="10"/>
  </r>
  <r>
    <x v="37"/>
    <n v="93"/>
  </r>
  <r>
    <x v="45"/>
    <n v="146"/>
  </r>
  <r>
    <x v="58"/>
    <n v="197"/>
  </r>
  <r>
    <x v="17"/>
    <n v="482"/>
  </r>
  <r>
    <x v="8"/>
    <n v="43"/>
  </r>
  <r>
    <x v="22"/>
    <n v="367"/>
  </r>
  <r>
    <x v="14"/>
    <n v="274"/>
  </r>
  <r>
    <x v="17"/>
    <n v="283"/>
  </r>
  <r>
    <x v="55"/>
    <n v="98"/>
  </r>
  <r>
    <x v="22"/>
    <n v="485"/>
  </r>
  <r>
    <x v="167"/>
    <n v="3"/>
  </r>
  <r>
    <x v="45"/>
    <n v="331"/>
  </r>
  <r>
    <x v="8"/>
    <n v="150"/>
  </r>
  <r>
    <x v="7"/>
    <n v="463"/>
  </r>
  <r>
    <x v="159"/>
    <n v="8"/>
  </r>
  <r>
    <x v="12"/>
    <n v="178"/>
  </r>
  <r>
    <x v="19"/>
    <n v="166"/>
  </r>
  <r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s v="872-13-44-365"/>
    <n v="10"/>
    <x v="0"/>
    <x v="0"/>
    <n v="2"/>
    <n v="20"/>
    <n v="10"/>
    <n v="0"/>
  </r>
  <r>
    <d v="2005-01-04T00:00:00"/>
    <s v="369-43-03-176"/>
    <n v="2"/>
    <x v="0"/>
    <x v="0"/>
    <n v="2"/>
    <n v="4"/>
    <n v="2"/>
    <n v="0"/>
  </r>
  <r>
    <d v="2005-01-05T00:00:00"/>
    <s v="408-24-90-350"/>
    <n v="2"/>
    <x v="0"/>
    <x v="0"/>
    <n v="2"/>
    <n v="4"/>
    <n v="2"/>
    <n v="0"/>
  </r>
  <r>
    <d v="2005-01-10T00:00:00"/>
    <s v="944-16-93-033"/>
    <n v="5"/>
    <x v="0"/>
    <x v="0"/>
    <n v="2"/>
    <n v="10"/>
    <n v="5"/>
    <n v="0"/>
  </r>
  <r>
    <d v="2005-01-11T00:00:00"/>
    <s v="645-32-78-780"/>
    <n v="14"/>
    <x v="0"/>
    <x v="0"/>
    <n v="2"/>
    <n v="28"/>
    <n v="14"/>
    <n v="0"/>
  </r>
  <r>
    <d v="2005-01-13T00:00:00"/>
    <s v="594-18-15-403"/>
    <n v="436"/>
    <x v="0"/>
    <x v="0"/>
    <n v="2"/>
    <n v="872"/>
    <n v="436"/>
    <n v="21.8"/>
  </r>
  <r>
    <d v="2005-01-14T00:00:00"/>
    <s v="043-34-53-278"/>
    <n v="95"/>
    <x v="0"/>
    <x v="0"/>
    <n v="2"/>
    <n v="190"/>
    <n v="95"/>
    <n v="0"/>
  </r>
  <r>
    <d v="2005-01-18T00:00:00"/>
    <s v="254-14-00-156"/>
    <n v="350"/>
    <x v="0"/>
    <x v="0"/>
    <n v="2"/>
    <n v="700"/>
    <n v="350"/>
    <n v="17.5"/>
  </r>
  <r>
    <d v="2005-01-19T00:00:00"/>
    <s v="254-14-00-156"/>
    <n v="231"/>
    <x v="0"/>
    <x v="0"/>
    <n v="2"/>
    <n v="462"/>
    <n v="581"/>
    <n v="11.55"/>
  </r>
  <r>
    <d v="2005-01-20T00:00:00"/>
    <s v="885-74-10-856"/>
    <n v="38"/>
    <x v="0"/>
    <x v="0"/>
    <n v="2"/>
    <n v="76"/>
    <n v="38"/>
    <n v="0"/>
  </r>
  <r>
    <d v="2005-01-22T00:00:00"/>
    <s v="847-48-41-699"/>
    <n v="440"/>
    <x v="0"/>
    <x v="0"/>
    <n v="2"/>
    <n v="880"/>
    <n v="440"/>
    <n v="22"/>
  </r>
  <r>
    <d v="2005-01-24T00:00:00"/>
    <s v="749-02-70-623"/>
    <n v="120"/>
    <x v="0"/>
    <x v="0"/>
    <n v="2"/>
    <n v="240"/>
    <n v="120"/>
    <n v="6"/>
  </r>
  <r>
    <d v="2005-01-25T00:00:00"/>
    <s v="128-69-77-900"/>
    <n v="11"/>
    <x v="0"/>
    <x v="0"/>
    <n v="2"/>
    <n v="22"/>
    <n v="11"/>
    <n v="0"/>
  </r>
  <r>
    <d v="2005-01-26T00:00:00"/>
    <s v="904-16-42-385"/>
    <n v="36"/>
    <x v="0"/>
    <x v="0"/>
    <n v="2"/>
    <n v="72"/>
    <n v="36"/>
    <n v="0"/>
  </r>
  <r>
    <d v="2005-01-27T00:00:00"/>
    <s v="749-02-70-623"/>
    <n v="51"/>
    <x v="0"/>
    <x v="0"/>
    <n v="2"/>
    <n v="102"/>
    <n v="171"/>
    <n v="2.5500000000000003"/>
  </r>
  <r>
    <d v="2005-02-02T00:00:00"/>
    <s v="254-14-00-156"/>
    <n v="465"/>
    <x v="0"/>
    <x v="1"/>
    <n v="2"/>
    <n v="930"/>
    <n v="1046"/>
    <n v="46.5"/>
  </r>
  <r>
    <d v="2005-02-03T00:00:00"/>
    <s v="775-48-66-885"/>
    <n v="8"/>
    <x v="0"/>
    <x v="1"/>
    <n v="2"/>
    <n v="16"/>
    <n v="8"/>
    <n v="0"/>
  </r>
  <r>
    <d v="2005-02-05T00:00:00"/>
    <s v="799-94-72-837"/>
    <n v="287"/>
    <x v="0"/>
    <x v="1"/>
    <n v="2"/>
    <n v="574"/>
    <n v="287"/>
    <n v="14.350000000000001"/>
  </r>
  <r>
    <d v="2005-02-05T00:00:00"/>
    <s v="045-63-27-114"/>
    <n v="12"/>
    <x v="0"/>
    <x v="1"/>
    <n v="2"/>
    <n v="24"/>
    <n v="12"/>
    <n v="0"/>
  </r>
  <r>
    <d v="2005-02-10T00:00:00"/>
    <s v="351-06-97-406"/>
    <n v="6"/>
    <x v="0"/>
    <x v="1"/>
    <n v="2"/>
    <n v="12"/>
    <n v="6"/>
    <n v="0"/>
  </r>
  <r>
    <d v="2005-02-14T00:00:00"/>
    <s v="413-93-89-926"/>
    <n v="321"/>
    <x v="0"/>
    <x v="1"/>
    <n v="2"/>
    <n v="642"/>
    <n v="321"/>
    <n v="16.05"/>
  </r>
  <r>
    <d v="2005-02-18T00:00:00"/>
    <s v="269-65-16-447"/>
    <n v="99"/>
    <x v="0"/>
    <x v="1"/>
    <n v="2"/>
    <n v="198"/>
    <n v="99"/>
    <n v="0"/>
  </r>
  <r>
    <d v="2005-02-18T00:00:00"/>
    <s v="080-51-85-809"/>
    <n v="91"/>
    <x v="0"/>
    <x v="1"/>
    <n v="2"/>
    <n v="182"/>
    <n v="91"/>
    <n v="0"/>
  </r>
  <r>
    <d v="2005-02-24T00:00:00"/>
    <s v="799-94-72-837"/>
    <n v="118"/>
    <x v="0"/>
    <x v="1"/>
    <n v="2"/>
    <n v="236"/>
    <n v="405"/>
    <n v="5.9"/>
  </r>
  <r>
    <d v="2005-02-25T00:00:00"/>
    <s v="910-38-33-489"/>
    <n v="58"/>
    <x v="0"/>
    <x v="1"/>
    <n v="2"/>
    <n v="116"/>
    <n v="58"/>
    <n v="0"/>
  </r>
  <r>
    <d v="2005-02-26T00:00:00"/>
    <s v="396-32-41-555"/>
    <n v="16"/>
    <x v="0"/>
    <x v="1"/>
    <n v="2"/>
    <n v="32"/>
    <n v="16"/>
    <n v="0"/>
  </r>
  <r>
    <d v="2005-02-26T00:00:00"/>
    <s v="178-24-36-171"/>
    <n v="348"/>
    <x v="0"/>
    <x v="1"/>
    <n v="2"/>
    <n v="696"/>
    <n v="348"/>
    <n v="17.400000000000002"/>
  </r>
  <r>
    <d v="2005-02-27T00:00:00"/>
    <s v="594-18-15-403"/>
    <n v="336"/>
    <x v="0"/>
    <x v="1"/>
    <n v="2"/>
    <n v="672"/>
    <n v="772"/>
    <n v="16.8"/>
  </r>
  <r>
    <d v="2005-02-27T00:00:00"/>
    <s v="178-24-36-171"/>
    <n v="435"/>
    <x v="0"/>
    <x v="1"/>
    <n v="2"/>
    <n v="870"/>
    <n v="783"/>
    <n v="21.75"/>
  </r>
  <r>
    <d v="2005-02-27T00:00:00"/>
    <s v="033-49-11-774"/>
    <n v="110"/>
    <x v="0"/>
    <x v="1"/>
    <n v="2"/>
    <n v="220"/>
    <n v="110"/>
    <n v="5.5"/>
  </r>
  <r>
    <d v="2005-03-01T00:00:00"/>
    <s v="337-27-67-378"/>
    <n v="204"/>
    <x v="0"/>
    <x v="2"/>
    <n v="2"/>
    <n v="408"/>
    <n v="204"/>
    <n v="10.200000000000001"/>
  </r>
  <r>
    <d v="2005-03-01T00:00:00"/>
    <s v="269-65-16-447"/>
    <n v="20"/>
    <x v="0"/>
    <x v="2"/>
    <n v="2"/>
    <n v="40"/>
    <n v="119"/>
    <n v="1"/>
  </r>
  <r>
    <d v="2005-03-03T00:00:00"/>
    <s v="410-52-79-946"/>
    <n v="102"/>
    <x v="0"/>
    <x v="2"/>
    <n v="2"/>
    <n v="204"/>
    <n v="102"/>
    <n v="5.1000000000000005"/>
  </r>
  <r>
    <d v="2005-03-05T00:00:00"/>
    <s v="294-48-56-993"/>
    <n v="48"/>
    <x v="0"/>
    <x v="2"/>
    <n v="2"/>
    <n v="96"/>
    <n v="48"/>
    <n v="0"/>
  </r>
  <r>
    <d v="2005-03-07T00:00:00"/>
    <s v="178-24-36-171"/>
    <n v="329"/>
    <x v="0"/>
    <x v="2"/>
    <n v="2"/>
    <n v="658"/>
    <n v="1112"/>
    <n v="32.9"/>
  </r>
  <r>
    <d v="2005-03-09T00:00:00"/>
    <s v="961-86-77-989"/>
    <n v="16"/>
    <x v="0"/>
    <x v="2"/>
    <n v="2"/>
    <n v="32"/>
    <n v="16"/>
    <n v="0"/>
  </r>
  <r>
    <d v="2005-03-10T00:00:00"/>
    <s v="378-70-08-798"/>
    <n v="102"/>
    <x v="0"/>
    <x v="2"/>
    <n v="2"/>
    <n v="204"/>
    <n v="102"/>
    <n v="5.1000000000000005"/>
  </r>
  <r>
    <d v="2005-03-10T00:00:00"/>
    <s v="799-94-72-837"/>
    <n v="309"/>
    <x v="0"/>
    <x v="2"/>
    <n v="2"/>
    <n v="618"/>
    <n v="714"/>
    <n v="15.450000000000001"/>
  </r>
  <r>
    <d v="2005-03-12T00:00:00"/>
    <s v="594-18-15-403"/>
    <n v="331"/>
    <x v="0"/>
    <x v="2"/>
    <n v="2"/>
    <n v="662"/>
    <n v="1103"/>
    <n v="33.1"/>
  </r>
  <r>
    <d v="2005-03-17T00:00:00"/>
    <s v="665-06-94-730"/>
    <n v="3"/>
    <x v="0"/>
    <x v="2"/>
    <n v="2"/>
    <n v="6"/>
    <n v="3"/>
    <n v="0"/>
  </r>
  <r>
    <d v="2005-03-18T00:00:00"/>
    <s v="534-94-49-182"/>
    <n v="76"/>
    <x v="0"/>
    <x v="2"/>
    <n v="2"/>
    <n v="152"/>
    <n v="76"/>
    <n v="0"/>
  </r>
  <r>
    <d v="2005-03-18T00:00:00"/>
    <s v="935-78-99-209"/>
    <n v="196"/>
    <x v="0"/>
    <x v="2"/>
    <n v="2"/>
    <n v="392"/>
    <n v="196"/>
    <n v="9.8000000000000007"/>
  </r>
  <r>
    <d v="2005-03-20T00:00:00"/>
    <s v="269-65-16-447"/>
    <n v="54"/>
    <x v="0"/>
    <x v="2"/>
    <n v="2"/>
    <n v="108"/>
    <n v="173"/>
    <n v="2.7"/>
  </r>
  <r>
    <d v="2005-03-24T00:00:00"/>
    <s v="847-48-41-699"/>
    <n v="277"/>
    <x v="0"/>
    <x v="2"/>
    <n v="2"/>
    <n v="554"/>
    <n v="717"/>
    <n v="13.850000000000001"/>
  </r>
  <r>
    <d v="2005-03-26T00:00:00"/>
    <s v="996-09-76-697"/>
    <n v="7"/>
    <x v="0"/>
    <x v="2"/>
    <n v="2"/>
    <n v="14"/>
    <n v="7"/>
    <n v="0"/>
  </r>
  <r>
    <d v="2005-03-28T00:00:00"/>
    <s v="019-98-81-222"/>
    <n v="12"/>
    <x v="0"/>
    <x v="2"/>
    <n v="2"/>
    <n v="24"/>
    <n v="12"/>
    <n v="0"/>
  </r>
  <r>
    <d v="2005-03-29T00:00:00"/>
    <s v="962-06-61-806"/>
    <n v="7"/>
    <x v="0"/>
    <x v="2"/>
    <n v="2"/>
    <n v="14"/>
    <n v="7"/>
    <n v="0"/>
  </r>
  <r>
    <d v="2005-03-31T00:00:00"/>
    <s v="254-14-00-156"/>
    <n v="416"/>
    <x v="0"/>
    <x v="2"/>
    <n v="2"/>
    <n v="832"/>
    <n v="1462"/>
    <n v="41.6"/>
  </r>
  <r>
    <d v="2005-04-03T00:00:00"/>
    <s v="254-14-00-156"/>
    <n v="263"/>
    <x v="0"/>
    <x v="3"/>
    <n v="2"/>
    <n v="526"/>
    <n v="1725"/>
    <n v="26.3"/>
  </r>
  <r>
    <d v="2005-04-06T00:00:00"/>
    <s v="369-43-03-176"/>
    <n v="15"/>
    <x v="0"/>
    <x v="3"/>
    <n v="2"/>
    <n v="30"/>
    <n v="17"/>
    <n v="0"/>
  </r>
  <r>
    <d v="2005-04-10T00:00:00"/>
    <s v="410-52-79-946"/>
    <n v="194"/>
    <x v="0"/>
    <x v="3"/>
    <n v="2"/>
    <n v="388"/>
    <n v="296"/>
    <n v="9.7000000000000011"/>
  </r>
  <r>
    <d v="2005-04-11T00:00:00"/>
    <s v="968-49-97-804"/>
    <n v="120"/>
    <x v="0"/>
    <x v="3"/>
    <n v="2"/>
    <n v="240"/>
    <n v="120"/>
    <n v="6"/>
  </r>
  <r>
    <d v="2005-04-12T00:00:00"/>
    <s v="254-14-00-156"/>
    <n v="175"/>
    <x v="0"/>
    <x v="3"/>
    <n v="2"/>
    <n v="350"/>
    <n v="1900"/>
    <n v="17.5"/>
  </r>
  <r>
    <d v="2005-04-14T00:00:00"/>
    <s v="205-96-13-336"/>
    <n v="12"/>
    <x v="0"/>
    <x v="3"/>
    <n v="2"/>
    <n v="24"/>
    <n v="12"/>
    <n v="0"/>
  </r>
  <r>
    <d v="2005-04-15T00:00:00"/>
    <s v="916-94-78-836"/>
    <n v="174"/>
    <x v="0"/>
    <x v="3"/>
    <n v="2"/>
    <n v="348"/>
    <n v="174"/>
    <n v="8.7000000000000011"/>
  </r>
  <r>
    <d v="2005-04-16T00:00:00"/>
    <s v="242-04-13-206"/>
    <n v="3"/>
    <x v="0"/>
    <x v="3"/>
    <n v="2"/>
    <n v="6"/>
    <n v="3"/>
    <n v="0"/>
  </r>
  <r>
    <d v="2005-04-17T00:00:00"/>
    <s v="761-06-34-233"/>
    <n v="149"/>
    <x v="0"/>
    <x v="3"/>
    <n v="2"/>
    <n v="298"/>
    <n v="149"/>
    <n v="7.45"/>
  </r>
  <r>
    <d v="2005-04-18T00:00:00"/>
    <s v="413-93-89-926"/>
    <n v="492"/>
    <x v="0"/>
    <x v="3"/>
    <n v="2"/>
    <n v="984"/>
    <n v="813"/>
    <n v="24.6"/>
  </r>
  <r>
    <d v="2005-04-18T00:00:00"/>
    <s v="377-37-44-068"/>
    <n v="2"/>
    <x v="0"/>
    <x v="3"/>
    <n v="2"/>
    <n v="4"/>
    <n v="2"/>
    <n v="0"/>
  </r>
  <r>
    <d v="2005-04-19T00:00:00"/>
    <s v="799-94-72-837"/>
    <n v="298"/>
    <x v="0"/>
    <x v="3"/>
    <n v="2"/>
    <n v="596"/>
    <n v="1012"/>
    <n v="29.8"/>
  </r>
  <r>
    <d v="2005-04-30T00:00:00"/>
    <s v="413-93-89-926"/>
    <n v="201"/>
    <x v="0"/>
    <x v="3"/>
    <n v="2"/>
    <n v="402"/>
    <n v="1014"/>
    <n v="20.100000000000001"/>
  </r>
  <r>
    <d v="2005-05-01T00:00:00"/>
    <s v="176-54-34-364"/>
    <n v="15"/>
    <x v="0"/>
    <x v="4"/>
    <n v="2"/>
    <n v="30"/>
    <n v="15"/>
    <n v="0"/>
  </r>
  <r>
    <d v="2005-05-01T00:00:00"/>
    <s v="799-94-72-837"/>
    <n v="319"/>
    <x v="0"/>
    <x v="4"/>
    <n v="2"/>
    <n v="638"/>
    <n v="1331"/>
    <n v="31.900000000000002"/>
  </r>
  <r>
    <d v="2005-05-02T00:00:00"/>
    <s v="159-34-45-151"/>
    <n v="9"/>
    <x v="0"/>
    <x v="4"/>
    <n v="2"/>
    <n v="18"/>
    <n v="9"/>
    <n v="0"/>
  </r>
  <r>
    <d v="2005-05-04T00:00:00"/>
    <s v="715-03-63-213"/>
    <n v="15"/>
    <x v="0"/>
    <x v="4"/>
    <n v="2"/>
    <n v="30"/>
    <n v="15"/>
    <n v="0"/>
  </r>
  <r>
    <d v="2005-05-07T00:00:00"/>
    <s v="178-24-36-171"/>
    <n v="444"/>
    <x v="0"/>
    <x v="4"/>
    <n v="2"/>
    <n v="888"/>
    <n v="1556"/>
    <n v="44.400000000000006"/>
  </r>
  <r>
    <d v="2005-05-07T00:00:00"/>
    <s v="599-00-55-316"/>
    <n v="13"/>
    <x v="0"/>
    <x v="4"/>
    <n v="2"/>
    <n v="26"/>
    <n v="13"/>
    <n v="0"/>
  </r>
  <r>
    <d v="2005-05-09T00:00:00"/>
    <s v="392-78-93-552"/>
    <n v="366"/>
    <x v="0"/>
    <x v="4"/>
    <n v="2"/>
    <n v="732"/>
    <n v="366"/>
    <n v="18.3"/>
  </r>
  <r>
    <d v="2005-05-20T00:00:00"/>
    <s v="847-48-41-699"/>
    <n v="259"/>
    <x v="0"/>
    <x v="4"/>
    <n v="2"/>
    <n v="518"/>
    <n v="976"/>
    <n v="12.950000000000001"/>
  </r>
  <r>
    <d v="2005-05-21T00:00:00"/>
    <s v="089-90-67-935"/>
    <n v="16"/>
    <x v="0"/>
    <x v="4"/>
    <n v="2"/>
    <n v="32"/>
    <n v="16"/>
    <n v="0"/>
  </r>
  <r>
    <d v="2005-05-24T00:00:00"/>
    <s v="378-70-08-798"/>
    <n v="49"/>
    <x v="0"/>
    <x v="4"/>
    <n v="2"/>
    <n v="98"/>
    <n v="151"/>
    <n v="2.4500000000000002"/>
  </r>
  <r>
    <d v="2005-05-25T00:00:00"/>
    <s v="596-37-06-465"/>
    <n v="3"/>
    <x v="0"/>
    <x v="4"/>
    <n v="2"/>
    <n v="6"/>
    <n v="3"/>
    <n v="0"/>
  </r>
  <r>
    <d v="2005-05-25T00:00:00"/>
    <s v="178-24-36-171"/>
    <n v="251"/>
    <x v="0"/>
    <x v="4"/>
    <n v="2"/>
    <n v="502"/>
    <n v="1807"/>
    <n v="25.1"/>
  </r>
  <r>
    <d v="2005-05-27T00:00:00"/>
    <s v="534-94-49-182"/>
    <n v="179"/>
    <x v="0"/>
    <x v="4"/>
    <n v="2"/>
    <n v="358"/>
    <n v="255"/>
    <n v="8.9500000000000011"/>
  </r>
  <r>
    <d v="2005-05-29T00:00:00"/>
    <s v="749-02-70-623"/>
    <n v="116"/>
    <x v="0"/>
    <x v="4"/>
    <n v="2"/>
    <n v="232"/>
    <n v="287"/>
    <n v="5.8000000000000007"/>
  </r>
  <r>
    <d v="2005-05-29T00:00:00"/>
    <s v="528-09-83-923"/>
    <n v="13"/>
    <x v="0"/>
    <x v="4"/>
    <n v="2"/>
    <n v="26"/>
    <n v="13"/>
    <n v="0"/>
  </r>
  <r>
    <d v="2005-05-31T00:00:00"/>
    <s v="590-28-48-646"/>
    <n v="3"/>
    <x v="0"/>
    <x v="4"/>
    <n v="2"/>
    <n v="6"/>
    <n v="3"/>
    <n v="0"/>
  </r>
  <r>
    <d v="2005-05-31T00:00:00"/>
    <s v="941-01-60-075"/>
    <n v="253"/>
    <x v="0"/>
    <x v="4"/>
    <n v="2"/>
    <n v="506"/>
    <n v="253"/>
    <n v="12.65"/>
  </r>
  <r>
    <d v="2005-06-07T00:00:00"/>
    <s v="033-49-11-774"/>
    <n v="83"/>
    <x v="0"/>
    <x v="5"/>
    <n v="2"/>
    <n v="166"/>
    <n v="193"/>
    <n v="4.1500000000000004"/>
  </r>
  <r>
    <d v="2005-06-09T00:00:00"/>
    <s v="269-65-16-447"/>
    <n v="177"/>
    <x v="0"/>
    <x v="5"/>
    <n v="2"/>
    <n v="354"/>
    <n v="350"/>
    <n v="8.85"/>
  </r>
  <r>
    <d v="2005-06-09T00:00:00"/>
    <s v="843-22-41-173"/>
    <n v="7"/>
    <x v="0"/>
    <x v="5"/>
    <n v="2"/>
    <n v="14"/>
    <n v="7"/>
    <n v="0"/>
  </r>
  <r>
    <d v="2005-06-10T00:00:00"/>
    <s v="495-93-92-849"/>
    <n v="46"/>
    <x v="0"/>
    <x v="5"/>
    <n v="2"/>
    <n v="92"/>
    <n v="46"/>
    <n v="0"/>
  </r>
  <r>
    <d v="2005-06-11T00:00:00"/>
    <s v="662-14-22-719"/>
    <n v="2"/>
    <x v="0"/>
    <x v="5"/>
    <n v="2"/>
    <n v="4"/>
    <n v="2"/>
    <n v="0"/>
  </r>
  <r>
    <d v="2005-06-12T00:00:00"/>
    <s v="944-16-93-033"/>
    <n v="9"/>
    <x v="0"/>
    <x v="5"/>
    <n v="2"/>
    <n v="18"/>
    <n v="14"/>
    <n v="0"/>
  </r>
  <r>
    <d v="2005-06-14T00:00:00"/>
    <s v="753-35-55-536"/>
    <n v="3"/>
    <x v="0"/>
    <x v="5"/>
    <n v="2"/>
    <n v="6"/>
    <n v="3"/>
    <n v="0"/>
  </r>
  <r>
    <d v="2005-06-14T00:00:00"/>
    <s v="322-66-15-999"/>
    <n v="67"/>
    <x v="0"/>
    <x v="5"/>
    <n v="2"/>
    <n v="134"/>
    <n v="67"/>
    <n v="0"/>
  </r>
  <r>
    <d v="2005-06-14T00:00:00"/>
    <s v="392-78-93-552"/>
    <n v="425"/>
    <x v="0"/>
    <x v="5"/>
    <n v="2"/>
    <n v="850"/>
    <n v="791"/>
    <n v="21.25"/>
  </r>
  <r>
    <d v="2005-06-15T00:00:00"/>
    <s v="594-18-15-403"/>
    <n v="453"/>
    <x v="0"/>
    <x v="5"/>
    <n v="2"/>
    <n v="906"/>
    <n v="1556"/>
    <n v="45.300000000000004"/>
  </r>
  <r>
    <d v="2005-06-20T00:00:00"/>
    <s v="178-24-36-171"/>
    <n v="212"/>
    <x v="0"/>
    <x v="5"/>
    <n v="2"/>
    <n v="424"/>
    <n v="2019"/>
    <n v="21.200000000000003"/>
  </r>
  <r>
    <d v="2005-06-22T00:00:00"/>
    <s v="800-16-32-869"/>
    <n v="19"/>
    <x v="0"/>
    <x v="5"/>
    <n v="2"/>
    <n v="38"/>
    <n v="19"/>
    <n v="0"/>
  </r>
  <r>
    <d v="2005-06-23T00:00:00"/>
    <s v="043-34-53-278"/>
    <n v="81"/>
    <x v="0"/>
    <x v="5"/>
    <n v="2"/>
    <n v="162"/>
    <n v="176"/>
    <n v="4.05"/>
  </r>
  <r>
    <d v="2005-06-25T00:00:00"/>
    <s v="126-55-91-375"/>
    <n v="7"/>
    <x v="0"/>
    <x v="5"/>
    <n v="2"/>
    <n v="14"/>
    <n v="7"/>
    <n v="0"/>
  </r>
  <r>
    <d v="2005-06-26T00:00:00"/>
    <s v="507-22-76-992"/>
    <n v="179"/>
    <x v="0"/>
    <x v="5"/>
    <n v="2"/>
    <n v="358"/>
    <n v="179"/>
    <n v="8.9500000000000011"/>
  </r>
  <r>
    <d v="2005-06-28T00:00:00"/>
    <s v="799-94-72-837"/>
    <n v="222"/>
    <x v="0"/>
    <x v="5"/>
    <n v="2"/>
    <n v="444"/>
    <n v="1553"/>
    <n v="22.200000000000003"/>
  </r>
  <r>
    <d v="2005-06-29T00:00:00"/>
    <s v="531-65-00-714"/>
    <n v="14"/>
    <x v="0"/>
    <x v="5"/>
    <n v="2"/>
    <n v="28"/>
    <n v="14"/>
    <n v="0"/>
  </r>
  <r>
    <d v="2005-07-01T00:00:00"/>
    <s v="767-55-58-288"/>
    <n v="15"/>
    <x v="0"/>
    <x v="6"/>
    <n v="2"/>
    <n v="30"/>
    <n v="15"/>
    <n v="0"/>
  </r>
  <r>
    <d v="2005-07-03T00:00:00"/>
    <s v="692-61-16-906"/>
    <n v="97"/>
    <x v="0"/>
    <x v="6"/>
    <n v="2"/>
    <n v="194"/>
    <n v="97"/>
    <n v="0"/>
  </r>
  <r>
    <d v="2005-07-09T00:00:00"/>
    <s v="910-38-33-489"/>
    <n v="142"/>
    <x v="0"/>
    <x v="6"/>
    <n v="2"/>
    <n v="284"/>
    <n v="200"/>
    <n v="7.1000000000000005"/>
  </r>
  <r>
    <d v="2005-07-13T00:00:00"/>
    <s v="392-78-93-552"/>
    <n v="214"/>
    <x v="0"/>
    <x v="6"/>
    <n v="2"/>
    <n v="428"/>
    <n v="1005"/>
    <n v="21.400000000000002"/>
  </r>
  <r>
    <d v="2005-07-13T00:00:00"/>
    <s v="799-94-72-837"/>
    <n v="408"/>
    <x v="0"/>
    <x v="6"/>
    <n v="2"/>
    <n v="816"/>
    <n v="1961"/>
    <n v="40.800000000000004"/>
  </r>
  <r>
    <d v="2005-07-14T00:00:00"/>
    <s v="904-16-42-385"/>
    <n v="144"/>
    <x v="0"/>
    <x v="6"/>
    <n v="2"/>
    <n v="288"/>
    <n v="180"/>
    <n v="7.2"/>
  </r>
  <r>
    <d v="2005-07-14T00:00:00"/>
    <s v="043-34-53-278"/>
    <n v="173"/>
    <x v="0"/>
    <x v="6"/>
    <n v="2"/>
    <n v="346"/>
    <n v="349"/>
    <n v="8.65"/>
  </r>
  <r>
    <d v="2005-07-16T00:00:00"/>
    <s v="851-69-49-933"/>
    <n v="15"/>
    <x v="0"/>
    <x v="6"/>
    <n v="2"/>
    <n v="30"/>
    <n v="15"/>
    <n v="0"/>
  </r>
  <r>
    <d v="2005-07-18T00:00:00"/>
    <s v="941-01-60-075"/>
    <n v="433"/>
    <x v="0"/>
    <x v="6"/>
    <n v="2"/>
    <n v="866"/>
    <n v="686"/>
    <n v="21.650000000000002"/>
  </r>
  <r>
    <d v="2005-07-22T00:00:00"/>
    <s v="620-15-33-614"/>
    <n v="137"/>
    <x v="0"/>
    <x v="6"/>
    <n v="2"/>
    <n v="274"/>
    <n v="137"/>
    <n v="6.8500000000000005"/>
  </r>
  <r>
    <d v="2005-07-25T00:00:00"/>
    <s v="941-01-60-075"/>
    <n v="118"/>
    <x v="0"/>
    <x v="6"/>
    <n v="2"/>
    <n v="236"/>
    <n v="804"/>
    <n v="5.9"/>
  </r>
  <r>
    <d v="2005-07-25T00:00:00"/>
    <s v="847-48-41-699"/>
    <n v="158"/>
    <x v="0"/>
    <x v="6"/>
    <n v="2"/>
    <n v="316"/>
    <n v="1134"/>
    <n v="15.8"/>
  </r>
  <r>
    <d v="2005-07-26T00:00:00"/>
    <s v="599-00-55-316"/>
    <n v="13"/>
    <x v="0"/>
    <x v="6"/>
    <n v="2"/>
    <n v="26"/>
    <n v="26"/>
    <n v="0"/>
  </r>
  <r>
    <d v="2005-07-27T00:00:00"/>
    <s v="368-99-22-310"/>
    <n v="2"/>
    <x v="0"/>
    <x v="6"/>
    <n v="2"/>
    <n v="4"/>
    <n v="2"/>
    <n v="0"/>
  </r>
  <r>
    <d v="2005-07-29T00:00:00"/>
    <s v="941-01-60-075"/>
    <n v="467"/>
    <x v="0"/>
    <x v="6"/>
    <n v="2"/>
    <n v="934"/>
    <n v="1271"/>
    <n v="46.7"/>
  </r>
  <r>
    <d v="2005-07-30T00:00:00"/>
    <s v="153-24-82-022"/>
    <n v="9"/>
    <x v="0"/>
    <x v="6"/>
    <n v="2"/>
    <n v="18"/>
    <n v="9"/>
    <n v="0"/>
  </r>
  <r>
    <d v="2005-08-03T00:00:00"/>
    <s v="527-15-00-673"/>
    <n v="189"/>
    <x v="0"/>
    <x v="7"/>
    <n v="2"/>
    <n v="378"/>
    <n v="189"/>
    <n v="9.4500000000000011"/>
  </r>
  <r>
    <d v="2005-08-04T00:00:00"/>
    <s v="178-41-36-927"/>
    <n v="19"/>
    <x v="0"/>
    <x v="7"/>
    <n v="2"/>
    <n v="38"/>
    <n v="19"/>
    <n v="0"/>
  </r>
  <r>
    <d v="2005-08-05T00:00:00"/>
    <s v="847-48-41-699"/>
    <n v="172"/>
    <x v="0"/>
    <x v="7"/>
    <n v="2"/>
    <n v="344"/>
    <n v="1306"/>
    <n v="17.2"/>
  </r>
  <r>
    <d v="2005-08-06T00:00:00"/>
    <s v="322-66-15-999"/>
    <n v="84"/>
    <x v="0"/>
    <x v="7"/>
    <n v="2"/>
    <n v="168"/>
    <n v="151"/>
    <n v="4.2"/>
  </r>
  <r>
    <d v="2005-08-06T00:00:00"/>
    <s v="284-59-84-568"/>
    <n v="8"/>
    <x v="0"/>
    <x v="7"/>
    <n v="2"/>
    <n v="16"/>
    <n v="8"/>
    <n v="0"/>
  </r>
  <r>
    <d v="2005-08-06T00:00:00"/>
    <s v="513-33-14-553"/>
    <n v="66"/>
    <x v="0"/>
    <x v="7"/>
    <n v="2"/>
    <n v="132"/>
    <n v="66"/>
    <n v="0"/>
  </r>
  <r>
    <d v="2005-08-07T00:00:00"/>
    <s v="916-94-78-836"/>
    <n v="35"/>
    <x v="0"/>
    <x v="7"/>
    <n v="2"/>
    <n v="70"/>
    <n v="209"/>
    <n v="1.75"/>
  </r>
  <r>
    <d v="2005-08-08T00:00:00"/>
    <s v="534-94-49-182"/>
    <n v="91"/>
    <x v="0"/>
    <x v="7"/>
    <n v="2"/>
    <n v="182"/>
    <n v="346"/>
    <n v="4.55"/>
  </r>
  <r>
    <d v="2005-08-13T00:00:00"/>
    <s v="254-14-00-156"/>
    <n v="396"/>
    <x v="0"/>
    <x v="7"/>
    <n v="2"/>
    <n v="792"/>
    <n v="2296"/>
    <n v="39.6"/>
  </r>
  <r>
    <d v="2005-08-13T00:00:00"/>
    <s v="982-09-19-706"/>
    <n v="6"/>
    <x v="0"/>
    <x v="7"/>
    <n v="2"/>
    <n v="12"/>
    <n v="6"/>
    <n v="0"/>
  </r>
  <r>
    <d v="2005-08-15T00:00:00"/>
    <s v="378-70-08-798"/>
    <n v="47"/>
    <x v="0"/>
    <x v="7"/>
    <n v="2"/>
    <n v="94"/>
    <n v="198"/>
    <n v="2.35"/>
  </r>
  <r>
    <d v="2005-08-17T00:00:00"/>
    <s v="080-51-85-809"/>
    <n v="41"/>
    <x v="0"/>
    <x v="7"/>
    <n v="2"/>
    <n v="82"/>
    <n v="132"/>
    <n v="2.0500000000000003"/>
  </r>
  <r>
    <d v="2005-08-18T00:00:00"/>
    <s v="884-31-58-627"/>
    <n v="136"/>
    <x v="0"/>
    <x v="7"/>
    <n v="2"/>
    <n v="272"/>
    <n v="136"/>
    <n v="6.8000000000000007"/>
  </r>
  <r>
    <d v="2005-08-19T00:00:00"/>
    <s v="047-70-78-199"/>
    <n v="16"/>
    <x v="0"/>
    <x v="7"/>
    <n v="2"/>
    <n v="32"/>
    <n v="16"/>
    <n v="0"/>
  </r>
  <r>
    <d v="2005-08-21T00:00:00"/>
    <s v="300-07-32-070"/>
    <n v="18"/>
    <x v="0"/>
    <x v="7"/>
    <n v="2"/>
    <n v="36"/>
    <n v="18"/>
    <n v="0"/>
  </r>
  <r>
    <d v="2005-08-25T00:00:00"/>
    <s v="340-11-17-090"/>
    <n v="11"/>
    <x v="0"/>
    <x v="7"/>
    <n v="2"/>
    <n v="22"/>
    <n v="11"/>
    <n v="0"/>
  </r>
  <r>
    <d v="2005-08-25T00:00:00"/>
    <s v="970-73-69-415"/>
    <n v="8"/>
    <x v="0"/>
    <x v="7"/>
    <n v="2"/>
    <n v="16"/>
    <n v="8"/>
    <n v="0"/>
  </r>
  <r>
    <d v="2005-08-25T00:00:00"/>
    <s v="740-87-37-389"/>
    <n v="16"/>
    <x v="0"/>
    <x v="7"/>
    <n v="2"/>
    <n v="32"/>
    <n v="16"/>
    <n v="0"/>
  </r>
  <r>
    <d v="2005-08-25T00:00:00"/>
    <s v="378-70-08-798"/>
    <n v="54"/>
    <x v="0"/>
    <x v="7"/>
    <n v="2"/>
    <n v="108"/>
    <n v="252"/>
    <n v="2.7"/>
  </r>
  <r>
    <d v="2005-08-26T00:00:00"/>
    <s v="941-01-60-075"/>
    <n v="299"/>
    <x v="0"/>
    <x v="7"/>
    <n v="2"/>
    <n v="598"/>
    <n v="1570"/>
    <n v="29.900000000000002"/>
  </r>
  <r>
    <d v="2005-08-28T00:00:00"/>
    <s v="513-33-14-553"/>
    <n v="168"/>
    <x v="0"/>
    <x v="7"/>
    <n v="2"/>
    <n v="336"/>
    <n v="234"/>
    <n v="8.4"/>
  </r>
  <r>
    <d v="2005-08-29T00:00:00"/>
    <s v="847-48-41-699"/>
    <n v="106"/>
    <x v="0"/>
    <x v="7"/>
    <n v="2"/>
    <n v="212"/>
    <n v="1412"/>
    <n v="10.600000000000001"/>
  </r>
  <r>
    <d v="2005-08-30T00:00:00"/>
    <s v="904-16-42-385"/>
    <n v="41"/>
    <x v="0"/>
    <x v="7"/>
    <n v="2"/>
    <n v="82"/>
    <n v="221"/>
    <n v="2.0500000000000003"/>
  </r>
  <r>
    <d v="2005-08-30T00:00:00"/>
    <s v="761-06-34-233"/>
    <n v="31"/>
    <x v="0"/>
    <x v="7"/>
    <n v="2"/>
    <n v="62"/>
    <n v="180"/>
    <n v="1.55"/>
  </r>
  <r>
    <d v="2005-09-01T00:00:00"/>
    <s v="053-79-35-388"/>
    <n v="8"/>
    <x v="0"/>
    <x v="8"/>
    <n v="2"/>
    <n v="16"/>
    <n v="8"/>
    <n v="0"/>
  </r>
  <r>
    <d v="2005-09-04T00:00:00"/>
    <s v="080-51-85-809"/>
    <n v="63"/>
    <x v="0"/>
    <x v="8"/>
    <n v="2"/>
    <n v="126"/>
    <n v="195"/>
    <n v="3.1500000000000004"/>
  </r>
  <r>
    <d v="2005-09-07T00:00:00"/>
    <s v="594-18-15-403"/>
    <n v="368"/>
    <x v="0"/>
    <x v="8"/>
    <n v="2"/>
    <n v="736"/>
    <n v="1924"/>
    <n v="36.800000000000004"/>
  </r>
  <r>
    <d v="2005-09-08T00:00:00"/>
    <s v="773-39-15-273"/>
    <n v="106"/>
    <x v="0"/>
    <x v="8"/>
    <n v="2"/>
    <n v="212"/>
    <n v="106"/>
    <n v="5.3000000000000007"/>
  </r>
  <r>
    <d v="2005-09-09T00:00:00"/>
    <s v="885-74-10-856"/>
    <n v="47"/>
    <x v="0"/>
    <x v="8"/>
    <n v="2"/>
    <n v="94"/>
    <n v="85"/>
    <n v="0"/>
  </r>
  <r>
    <d v="2005-09-09T00:00:00"/>
    <s v="941-01-60-075"/>
    <n v="447"/>
    <x v="0"/>
    <x v="8"/>
    <n v="2"/>
    <n v="894"/>
    <n v="2017"/>
    <n v="44.7"/>
  </r>
  <r>
    <d v="2005-09-10T00:00:00"/>
    <s v="513-33-14-553"/>
    <n v="106"/>
    <x v="0"/>
    <x v="8"/>
    <n v="2"/>
    <n v="212"/>
    <n v="340"/>
    <n v="5.3000000000000007"/>
  </r>
  <r>
    <d v="2005-09-11T00:00:00"/>
    <s v="314-76-34-892"/>
    <n v="13"/>
    <x v="0"/>
    <x v="8"/>
    <n v="2"/>
    <n v="26"/>
    <n v="13"/>
    <n v="0"/>
  </r>
  <r>
    <d v="2005-09-11T00:00:00"/>
    <s v="495-93-92-849"/>
    <n v="89"/>
    <x v="0"/>
    <x v="8"/>
    <n v="2"/>
    <n v="178"/>
    <n v="135"/>
    <n v="4.45"/>
  </r>
  <r>
    <d v="2005-09-11T00:00:00"/>
    <s v="935-78-99-209"/>
    <n v="105"/>
    <x v="0"/>
    <x v="8"/>
    <n v="2"/>
    <n v="210"/>
    <n v="301"/>
    <n v="5.25"/>
  </r>
  <r>
    <d v="2005-09-11T00:00:00"/>
    <s v="254-14-00-156"/>
    <n v="147"/>
    <x v="0"/>
    <x v="8"/>
    <n v="2"/>
    <n v="294"/>
    <n v="2443"/>
    <n v="14.700000000000001"/>
  </r>
  <r>
    <d v="2005-09-13T00:00:00"/>
    <s v="847-48-41-699"/>
    <n v="309"/>
    <x v="0"/>
    <x v="8"/>
    <n v="2"/>
    <n v="618"/>
    <n v="1721"/>
    <n v="30.900000000000002"/>
  </r>
  <r>
    <d v="2005-09-15T00:00:00"/>
    <s v="378-70-08-798"/>
    <n v="47"/>
    <x v="0"/>
    <x v="8"/>
    <n v="2"/>
    <n v="94"/>
    <n v="299"/>
    <n v="2.35"/>
  </r>
  <r>
    <d v="2005-09-17T00:00:00"/>
    <s v="941-01-60-075"/>
    <n v="404"/>
    <x v="0"/>
    <x v="8"/>
    <n v="2"/>
    <n v="808"/>
    <n v="2421"/>
    <n v="40.400000000000006"/>
  </r>
  <r>
    <d v="2005-09-17T00:00:00"/>
    <s v="936-67-95-170"/>
    <n v="39"/>
    <x v="0"/>
    <x v="8"/>
    <n v="2"/>
    <n v="78"/>
    <n v="39"/>
    <n v="0"/>
  </r>
  <r>
    <d v="2005-09-17T00:00:00"/>
    <s v="904-16-42-385"/>
    <n v="61"/>
    <x v="0"/>
    <x v="8"/>
    <n v="2"/>
    <n v="122"/>
    <n v="282"/>
    <n v="3.0500000000000003"/>
  </r>
  <r>
    <d v="2005-09-20T00:00:00"/>
    <s v="527-15-00-673"/>
    <n v="89"/>
    <x v="0"/>
    <x v="8"/>
    <n v="2"/>
    <n v="178"/>
    <n v="278"/>
    <n v="4.45"/>
  </r>
  <r>
    <d v="2005-09-22T00:00:00"/>
    <s v="033-49-11-774"/>
    <n v="127"/>
    <x v="0"/>
    <x v="8"/>
    <n v="2"/>
    <n v="254"/>
    <n v="320"/>
    <n v="6.3500000000000005"/>
  </r>
  <r>
    <d v="2005-09-25T00:00:00"/>
    <s v="269-65-16-447"/>
    <n v="81"/>
    <x v="0"/>
    <x v="8"/>
    <n v="2"/>
    <n v="162"/>
    <n v="431"/>
    <n v="4.05"/>
  </r>
  <r>
    <d v="2005-09-28T00:00:00"/>
    <s v="392-78-93-552"/>
    <n v="433"/>
    <x v="0"/>
    <x v="8"/>
    <n v="2"/>
    <n v="866"/>
    <n v="1438"/>
    <n v="43.300000000000004"/>
  </r>
  <r>
    <d v="2005-09-28T00:00:00"/>
    <s v="847-48-41-699"/>
    <n v="284"/>
    <x v="0"/>
    <x v="8"/>
    <n v="2"/>
    <n v="568"/>
    <n v="2005"/>
    <n v="28.400000000000002"/>
  </r>
  <r>
    <d v="2005-09-29T00:00:00"/>
    <s v="043-34-53-278"/>
    <n v="122"/>
    <x v="0"/>
    <x v="8"/>
    <n v="2"/>
    <n v="244"/>
    <n v="471"/>
    <n v="6.1000000000000005"/>
  </r>
  <r>
    <d v="2005-10-01T00:00:00"/>
    <s v="936-67-95-170"/>
    <n v="193"/>
    <x v="0"/>
    <x v="9"/>
    <n v="2"/>
    <n v="386"/>
    <n v="232"/>
    <n v="9.65"/>
  </r>
  <r>
    <d v="2005-10-03T00:00:00"/>
    <s v="378-70-08-798"/>
    <n v="118"/>
    <x v="0"/>
    <x v="9"/>
    <n v="2"/>
    <n v="236"/>
    <n v="417"/>
    <n v="5.9"/>
  </r>
  <r>
    <d v="2005-10-04T00:00:00"/>
    <s v="594-18-15-403"/>
    <n v="173"/>
    <x v="0"/>
    <x v="9"/>
    <n v="2"/>
    <n v="346"/>
    <n v="2097"/>
    <n v="17.3"/>
  </r>
  <r>
    <d v="2005-10-07T00:00:00"/>
    <s v="178-24-36-171"/>
    <n v="392"/>
    <x v="0"/>
    <x v="9"/>
    <n v="2"/>
    <n v="784"/>
    <n v="2411"/>
    <n v="39.200000000000003"/>
  </r>
  <r>
    <d v="2005-10-08T00:00:00"/>
    <s v="351-06-97-406"/>
    <n v="8"/>
    <x v="0"/>
    <x v="9"/>
    <n v="2"/>
    <n v="16"/>
    <n v="14"/>
    <n v="0"/>
  </r>
  <r>
    <d v="2005-10-13T00:00:00"/>
    <s v="378-70-08-798"/>
    <n v="132"/>
    <x v="0"/>
    <x v="9"/>
    <n v="2"/>
    <n v="264"/>
    <n v="549"/>
    <n v="6.6000000000000005"/>
  </r>
  <r>
    <d v="2005-10-13T00:00:00"/>
    <s v="885-74-10-856"/>
    <n v="76"/>
    <x v="0"/>
    <x v="9"/>
    <n v="2"/>
    <n v="152"/>
    <n v="161"/>
    <n v="3.8000000000000003"/>
  </r>
  <r>
    <d v="2005-10-14T00:00:00"/>
    <s v="530-86-39-445"/>
    <n v="17"/>
    <x v="0"/>
    <x v="9"/>
    <n v="2"/>
    <n v="34"/>
    <n v="17"/>
    <n v="0"/>
  </r>
  <r>
    <d v="2005-10-15T00:00:00"/>
    <s v="054-09-46-315"/>
    <n v="17"/>
    <x v="0"/>
    <x v="9"/>
    <n v="2"/>
    <n v="34"/>
    <n v="17"/>
    <n v="0"/>
  </r>
  <r>
    <d v="2005-10-18T00:00:00"/>
    <s v="014-02-05-290"/>
    <n v="2"/>
    <x v="0"/>
    <x v="9"/>
    <n v="2"/>
    <n v="4"/>
    <n v="2"/>
    <n v="0"/>
  </r>
  <r>
    <d v="2005-10-20T00:00:00"/>
    <s v="080-51-85-809"/>
    <n v="125"/>
    <x v="0"/>
    <x v="9"/>
    <n v="2"/>
    <n v="250"/>
    <n v="320"/>
    <n v="6.25"/>
  </r>
  <r>
    <d v="2005-10-21T00:00:00"/>
    <s v="941-01-60-075"/>
    <n v="234"/>
    <x v="0"/>
    <x v="9"/>
    <n v="2"/>
    <n v="468"/>
    <n v="2655"/>
    <n v="23.400000000000002"/>
  </r>
  <r>
    <d v="2005-10-27T00:00:00"/>
    <s v="513-33-14-553"/>
    <n v="53"/>
    <x v="0"/>
    <x v="9"/>
    <n v="2"/>
    <n v="106"/>
    <n v="393"/>
    <n v="2.6500000000000004"/>
  </r>
  <r>
    <d v="2005-10-28T00:00:00"/>
    <s v="916-94-78-836"/>
    <n v="165"/>
    <x v="0"/>
    <x v="9"/>
    <n v="2"/>
    <n v="330"/>
    <n v="374"/>
    <n v="8.25"/>
  </r>
  <r>
    <d v="2005-10-28T00:00:00"/>
    <s v="749-02-70-623"/>
    <n v="177"/>
    <x v="0"/>
    <x v="9"/>
    <n v="2"/>
    <n v="354"/>
    <n v="464"/>
    <n v="8.85"/>
  </r>
  <r>
    <d v="2005-10-30T00:00:00"/>
    <s v="269-65-16-447"/>
    <n v="103"/>
    <x v="0"/>
    <x v="9"/>
    <n v="2"/>
    <n v="206"/>
    <n v="534"/>
    <n v="5.15"/>
  </r>
  <r>
    <d v="2005-11-01T00:00:00"/>
    <s v="900-85-70-552"/>
    <n v="2"/>
    <x v="0"/>
    <x v="10"/>
    <n v="2"/>
    <n v="4"/>
    <n v="2"/>
    <n v="0"/>
  </r>
  <r>
    <d v="2005-11-01T00:00:00"/>
    <s v="847-48-41-699"/>
    <n v="279"/>
    <x v="0"/>
    <x v="10"/>
    <n v="2"/>
    <n v="558"/>
    <n v="2284"/>
    <n v="27.900000000000002"/>
  </r>
  <r>
    <d v="2005-11-06T00:00:00"/>
    <s v="534-94-49-182"/>
    <n v="185"/>
    <x v="0"/>
    <x v="10"/>
    <n v="2"/>
    <n v="370"/>
    <n v="531"/>
    <n v="9.25"/>
  </r>
  <r>
    <d v="2005-11-07T00:00:00"/>
    <s v="254-14-00-156"/>
    <n v="434"/>
    <x v="0"/>
    <x v="10"/>
    <n v="2"/>
    <n v="868"/>
    <n v="2877"/>
    <n v="43.400000000000006"/>
  </r>
  <r>
    <d v="2005-11-11T00:00:00"/>
    <s v="954-85-72-732"/>
    <n v="10"/>
    <x v="0"/>
    <x v="10"/>
    <n v="2"/>
    <n v="20"/>
    <n v="10"/>
    <n v="0"/>
  </r>
  <r>
    <d v="2005-11-13T00:00:00"/>
    <s v="804-82-65-826"/>
    <n v="9"/>
    <x v="0"/>
    <x v="10"/>
    <n v="2"/>
    <n v="18"/>
    <n v="9"/>
    <n v="0"/>
  </r>
  <r>
    <d v="2005-11-14T00:00:00"/>
    <s v="337-27-67-378"/>
    <n v="383"/>
    <x v="0"/>
    <x v="10"/>
    <n v="2"/>
    <n v="766"/>
    <n v="587"/>
    <n v="19.150000000000002"/>
  </r>
  <r>
    <d v="2005-11-14T00:00:00"/>
    <s v="534-94-49-182"/>
    <n v="189"/>
    <x v="0"/>
    <x v="10"/>
    <n v="2"/>
    <n v="378"/>
    <n v="720"/>
    <n v="9.4500000000000011"/>
  </r>
  <r>
    <d v="2005-11-16T00:00:00"/>
    <s v="904-16-42-385"/>
    <n v="161"/>
    <x v="0"/>
    <x v="10"/>
    <n v="2"/>
    <n v="322"/>
    <n v="443"/>
    <n v="8.0500000000000007"/>
  </r>
  <r>
    <d v="2005-11-16T00:00:00"/>
    <s v="620-15-33-614"/>
    <n v="115"/>
    <x v="0"/>
    <x v="10"/>
    <n v="2"/>
    <n v="230"/>
    <n v="252"/>
    <n v="5.75"/>
  </r>
  <r>
    <d v="2005-11-18T00:00:00"/>
    <s v="513-33-14-553"/>
    <n v="58"/>
    <x v="0"/>
    <x v="10"/>
    <n v="2"/>
    <n v="116"/>
    <n v="451"/>
    <n v="2.9000000000000004"/>
  </r>
  <r>
    <d v="2005-11-18T00:00:00"/>
    <s v="277-10-19-546"/>
    <n v="16"/>
    <x v="0"/>
    <x v="10"/>
    <n v="2"/>
    <n v="32"/>
    <n v="16"/>
    <n v="0"/>
  </r>
  <r>
    <d v="2005-11-19T00:00:00"/>
    <s v="662-14-22-719"/>
    <n v="17"/>
    <x v="0"/>
    <x v="10"/>
    <n v="2"/>
    <n v="34"/>
    <n v="19"/>
    <n v="0"/>
  </r>
  <r>
    <d v="2005-11-20T00:00:00"/>
    <s v="594-18-15-403"/>
    <n v="177"/>
    <x v="0"/>
    <x v="10"/>
    <n v="2"/>
    <n v="354"/>
    <n v="2274"/>
    <n v="17.7"/>
  </r>
  <r>
    <d v="2005-11-21T00:00:00"/>
    <s v="773-39-15-273"/>
    <n v="33"/>
    <x v="0"/>
    <x v="10"/>
    <n v="2"/>
    <n v="66"/>
    <n v="139"/>
    <n v="1.6500000000000001"/>
  </r>
  <r>
    <d v="2005-11-24T00:00:00"/>
    <s v="269-65-16-447"/>
    <n v="60"/>
    <x v="0"/>
    <x v="10"/>
    <n v="2"/>
    <n v="120"/>
    <n v="594"/>
    <n v="3"/>
  </r>
  <r>
    <d v="2005-11-26T00:00:00"/>
    <s v="140-36-11-559"/>
    <n v="8"/>
    <x v="0"/>
    <x v="10"/>
    <n v="2"/>
    <n v="16"/>
    <n v="8"/>
    <n v="0"/>
  </r>
  <r>
    <d v="2005-12-01T00:00:00"/>
    <s v="847-48-41-699"/>
    <n v="317"/>
    <x v="0"/>
    <x v="11"/>
    <n v="2"/>
    <n v="634"/>
    <n v="2601"/>
    <n v="31.700000000000003"/>
  </r>
  <r>
    <d v="2005-12-03T00:00:00"/>
    <s v="403-50-07-403"/>
    <n v="3"/>
    <x v="0"/>
    <x v="11"/>
    <n v="2"/>
    <n v="6"/>
    <n v="3"/>
    <n v="0"/>
  </r>
  <r>
    <d v="2005-12-05T00:00:00"/>
    <s v="182-72-86-381"/>
    <n v="16"/>
    <x v="0"/>
    <x v="11"/>
    <n v="2"/>
    <n v="32"/>
    <n v="16"/>
    <n v="0"/>
  </r>
  <r>
    <d v="2005-12-14T00:00:00"/>
    <s v="153-24-82-022"/>
    <n v="2"/>
    <x v="0"/>
    <x v="11"/>
    <n v="2"/>
    <n v="4"/>
    <n v="11"/>
    <n v="0"/>
  </r>
  <r>
    <d v="2005-12-19T00:00:00"/>
    <s v="749-02-70-623"/>
    <n v="161"/>
    <x v="0"/>
    <x v="11"/>
    <n v="2"/>
    <n v="322"/>
    <n v="625"/>
    <n v="8.0500000000000007"/>
  </r>
  <r>
    <d v="2005-12-22T00:00:00"/>
    <s v="916-94-78-836"/>
    <n v="187"/>
    <x v="0"/>
    <x v="11"/>
    <n v="2"/>
    <n v="374"/>
    <n v="561"/>
    <n v="9.35"/>
  </r>
  <r>
    <d v="2005-12-22T00:00:00"/>
    <s v="296-66-33-717"/>
    <n v="17"/>
    <x v="0"/>
    <x v="11"/>
    <n v="2"/>
    <n v="34"/>
    <n v="17"/>
    <n v="0"/>
  </r>
  <r>
    <d v="2005-12-23T00:00:00"/>
    <s v="550-69-18-758"/>
    <n v="5"/>
    <x v="0"/>
    <x v="11"/>
    <n v="2"/>
    <n v="10"/>
    <n v="5"/>
    <n v="0"/>
  </r>
  <r>
    <d v="2005-12-25T00:00:00"/>
    <s v="662-14-22-719"/>
    <n v="10"/>
    <x v="0"/>
    <x v="11"/>
    <n v="2"/>
    <n v="20"/>
    <n v="29"/>
    <n v="0"/>
  </r>
  <r>
    <d v="2005-12-25T00:00:00"/>
    <s v="799-94-72-837"/>
    <n v="225"/>
    <x v="0"/>
    <x v="11"/>
    <n v="2"/>
    <n v="450"/>
    <n v="2186"/>
    <n v="22.5"/>
  </r>
  <r>
    <d v="2005-12-30T00:00:00"/>
    <s v="413-93-89-926"/>
    <n v="367"/>
    <x v="0"/>
    <x v="11"/>
    <n v="2"/>
    <n v="734"/>
    <n v="1381"/>
    <n v="36.700000000000003"/>
  </r>
  <r>
    <d v="2006-01-04T00:00:00"/>
    <s v="799-94-72-837"/>
    <n v="295"/>
    <x v="1"/>
    <x v="0"/>
    <n v="2.0499999999999998"/>
    <n v="604.75"/>
    <n v="2481"/>
    <n v="29.5"/>
  </r>
  <r>
    <d v="2006-01-08T00:00:00"/>
    <s v="322-66-15-999"/>
    <n v="26"/>
    <x v="1"/>
    <x v="0"/>
    <n v="2.0499999999999998"/>
    <n v="53.3"/>
    <n v="177"/>
    <n v="1.3"/>
  </r>
  <r>
    <d v="2006-01-08T00:00:00"/>
    <s v="015-89-55-248"/>
    <n v="16"/>
    <x v="1"/>
    <x v="0"/>
    <n v="2.0499999999999998"/>
    <n v="32.799999999999997"/>
    <n v="16"/>
    <n v="0"/>
  </r>
  <r>
    <d v="2006-01-12T00:00:00"/>
    <s v="847-48-41-699"/>
    <n v="165"/>
    <x v="1"/>
    <x v="0"/>
    <n v="2.0499999999999998"/>
    <n v="338.24999999999994"/>
    <n v="2766"/>
    <n v="16.5"/>
  </r>
  <r>
    <d v="2006-01-12T00:00:00"/>
    <s v="824-54-79-834"/>
    <n v="20"/>
    <x v="1"/>
    <x v="0"/>
    <n v="2.0499999999999998"/>
    <n v="41"/>
    <n v="20"/>
    <n v="0"/>
  </r>
  <r>
    <d v="2006-01-17T00:00:00"/>
    <s v="029-43-78-009"/>
    <n v="2"/>
    <x v="1"/>
    <x v="0"/>
    <n v="2.0499999999999998"/>
    <n v="4.0999999999999996"/>
    <n v="2"/>
    <n v="0"/>
  </r>
  <r>
    <d v="2006-01-17T00:00:00"/>
    <s v="172-30-09-104"/>
    <n v="7"/>
    <x v="1"/>
    <x v="0"/>
    <n v="2.0499999999999998"/>
    <n v="14.349999999999998"/>
    <n v="7"/>
    <n v="0"/>
  </r>
  <r>
    <d v="2006-01-17T00:00:00"/>
    <s v="665-06-94-730"/>
    <n v="7"/>
    <x v="1"/>
    <x v="0"/>
    <n v="2.0499999999999998"/>
    <n v="14.349999999999998"/>
    <n v="10"/>
    <n v="0"/>
  </r>
  <r>
    <d v="2006-01-17T00:00:00"/>
    <s v="773-39-15-273"/>
    <n v="72"/>
    <x v="1"/>
    <x v="0"/>
    <n v="2.0499999999999998"/>
    <n v="147.6"/>
    <n v="211"/>
    <n v="3.6"/>
  </r>
  <r>
    <d v="2006-01-18T00:00:00"/>
    <s v="884-31-58-627"/>
    <n v="59"/>
    <x v="1"/>
    <x v="0"/>
    <n v="2.0499999999999998"/>
    <n v="120.94999999999999"/>
    <n v="195"/>
    <n v="2.95"/>
  </r>
  <r>
    <d v="2006-01-19T00:00:00"/>
    <s v="392-78-93-552"/>
    <n v="212"/>
    <x v="1"/>
    <x v="0"/>
    <n v="2.0499999999999998"/>
    <n v="434.59999999999997"/>
    <n v="1650"/>
    <n v="21.200000000000003"/>
  </r>
  <r>
    <d v="2006-01-24T00:00:00"/>
    <s v="413-93-89-926"/>
    <n v="195"/>
    <x v="1"/>
    <x v="0"/>
    <n v="2.0499999999999998"/>
    <n v="399.74999999999994"/>
    <n v="1576"/>
    <n v="19.5"/>
  </r>
  <r>
    <d v="2006-01-24T00:00:00"/>
    <s v="126-55-91-375"/>
    <n v="16"/>
    <x v="1"/>
    <x v="0"/>
    <n v="2.0499999999999998"/>
    <n v="32.799999999999997"/>
    <n v="23"/>
    <n v="0"/>
  </r>
  <r>
    <d v="2006-01-28T00:00:00"/>
    <s v="904-16-42-385"/>
    <n v="187"/>
    <x v="1"/>
    <x v="0"/>
    <n v="2.0499999999999998"/>
    <n v="383.34999999999997"/>
    <n v="630"/>
    <n v="9.35"/>
  </r>
  <r>
    <d v="2006-02-03T00:00:00"/>
    <s v="413-93-89-926"/>
    <n v="369"/>
    <x v="1"/>
    <x v="1"/>
    <n v="2.0499999999999998"/>
    <n v="756.44999999999993"/>
    <n v="1945"/>
    <n v="36.9"/>
  </r>
  <r>
    <d v="2006-02-06T00:00:00"/>
    <s v="968-49-97-804"/>
    <n v="190"/>
    <x v="1"/>
    <x v="1"/>
    <n v="2.0499999999999998"/>
    <n v="389.49999999999994"/>
    <n v="310"/>
    <n v="9.5"/>
  </r>
  <r>
    <d v="2006-02-06T00:00:00"/>
    <s v="799-94-72-837"/>
    <n v="453"/>
    <x v="1"/>
    <x v="1"/>
    <n v="2.0499999999999998"/>
    <n v="928.64999999999986"/>
    <n v="2934"/>
    <n v="45.300000000000004"/>
  </r>
  <r>
    <d v="2006-02-06T00:00:00"/>
    <s v="178-24-36-171"/>
    <n v="223"/>
    <x v="1"/>
    <x v="1"/>
    <n v="2.0499999999999998"/>
    <n v="457.15"/>
    <n v="2634"/>
    <n v="22.3"/>
  </r>
  <r>
    <d v="2006-02-07T00:00:00"/>
    <s v="368-99-22-310"/>
    <n v="1"/>
    <x v="1"/>
    <x v="1"/>
    <n v="2.0499999999999998"/>
    <n v="2.0499999999999998"/>
    <n v="3"/>
    <n v="0"/>
  </r>
  <r>
    <d v="2006-02-09T00:00:00"/>
    <s v="322-66-15-999"/>
    <n v="170"/>
    <x v="1"/>
    <x v="1"/>
    <n v="2.0499999999999998"/>
    <n v="348.49999999999994"/>
    <n v="347"/>
    <n v="8.5"/>
  </r>
  <r>
    <d v="2006-02-09T00:00:00"/>
    <s v="804-82-65-826"/>
    <n v="19"/>
    <x v="1"/>
    <x v="1"/>
    <n v="2.0499999999999998"/>
    <n v="38.949999999999996"/>
    <n v="28"/>
    <n v="0"/>
  </r>
  <r>
    <d v="2006-02-09T00:00:00"/>
    <s v="413-93-89-926"/>
    <n v="464"/>
    <x v="1"/>
    <x v="1"/>
    <n v="2.0499999999999998"/>
    <n v="951.19999999999993"/>
    <n v="2409"/>
    <n v="46.400000000000006"/>
  </r>
  <r>
    <d v="2006-02-13T00:00:00"/>
    <s v="254-14-00-156"/>
    <n v="230"/>
    <x v="1"/>
    <x v="1"/>
    <n v="2.0499999999999998"/>
    <n v="471.49999999999994"/>
    <n v="3107"/>
    <n v="23"/>
  </r>
  <r>
    <d v="2006-02-17T00:00:00"/>
    <s v="847-48-41-699"/>
    <n v="387"/>
    <x v="1"/>
    <x v="1"/>
    <n v="2.0499999999999998"/>
    <n v="793.34999999999991"/>
    <n v="3153"/>
    <n v="38.700000000000003"/>
  </r>
  <r>
    <d v="2006-02-18T00:00:00"/>
    <s v="392-78-93-552"/>
    <n v="264"/>
    <x v="1"/>
    <x v="1"/>
    <n v="2.0499999999999998"/>
    <n v="541.19999999999993"/>
    <n v="1914"/>
    <n v="26.400000000000002"/>
  </r>
  <r>
    <d v="2006-02-19T00:00:00"/>
    <s v="269-65-16-447"/>
    <n v="163"/>
    <x v="1"/>
    <x v="1"/>
    <n v="2.0499999999999998"/>
    <n v="334.15"/>
    <n v="757"/>
    <n v="8.15"/>
  </r>
  <r>
    <d v="2006-02-20T00:00:00"/>
    <s v="205-96-13-336"/>
    <n v="14"/>
    <x v="1"/>
    <x v="1"/>
    <n v="2.0499999999999998"/>
    <n v="28.699999999999996"/>
    <n v="26"/>
    <n v="0"/>
  </r>
  <r>
    <d v="2006-02-21T00:00:00"/>
    <s v="884-31-58-627"/>
    <n v="98"/>
    <x v="1"/>
    <x v="1"/>
    <n v="2.0499999999999998"/>
    <n v="200.89999999999998"/>
    <n v="293"/>
    <n v="4.9000000000000004"/>
  </r>
  <r>
    <d v="2006-03-04T00:00:00"/>
    <s v="325-70-30-985"/>
    <n v="16"/>
    <x v="1"/>
    <x v="2"/>
    <n v="2.0499999999999998"/>
    <n v="32.799999999999997"/>
    <n v="16"/>
    <n v="0"/>
  </r>
  <r>
    <d v="2006-03-04T00:00:00"/>
    <s v="294-48-56-993"/>
    <n v="80"/>
    <x v="1"/>
    <x v="2"/>
    <n v="2.0499999999999998"/>
    <n v="164"/>
    <n v="128"/>
    <n v="4"/>
  </r>
  <r>
    <d v="2006-03-08T00:00:00"/>
    <s v="761-06-34-233"/>
    <n v="127"/>
    <x v="1"/>
    <x v="2"/>
    <n v="2.0499999999999998"/>
    <n v="260.34999999999997"/>
    <n v="307"/>
    <n v="6.3500000000000005"/>
  </r>
  <r>
    <d v="2006-03-10T00:00:00"/>
    <s v="080-51-85-809"/>
    <n v="170"/>
    <x v="1"/>
    <x v="2"/>
    <n v="2.0499999999999998"/>
    <n v="348.49999999999994"/>
    <n v="490"/>
    <n v="8.5"/>
  </r>
  <r>
    <d v="2006-03-11T00:00:00"/>
    <s v="692-61-16-906"/>
    <n v="28"/>
    <x v="1"/>
    <x v="2"/>
    <n v="2.0499999999999998"/>
    <n v="57.399999999999991"/>
    <n v="125"/>
    <n v="1.4000000000000001"/>
  </r>
  <r>
    <d v="2006-03-12T00:00:00"/>
    <s v="374-01-18-051"/>
    <n v="12"/>
    <x v="1"/>
    <x v="2"/>
    <n v="2.0499999999999998"/>
    <n v="24.599999999999998"/>
    <n v="12"/>
    <n v="0"/>
  </r>
  <r>
    <d v="2006-03-14T00:00:00"/>
    <s v="985-21-38-706"/>
    <n v="10"/>
    <x v="1"/>
    <x v="2"/>
    <n v="2.0499999999999998"/>
    <n v="20.5"/>
    <n v="10"/>
    <n v="0"/>
  </r>
  <r>
    <d v="2006-03-15T00:00:00"/>
    <s v="534-94-49-182"/>
    <n v="65"/>
    <x v="1"/>
    <x v="2"/>
    <n v="2.0499999999999998"/>
    <n v="133.25"/>
    <n v="785"/>
    <n v="3.25"/>
  </r>
  <r>
    <d v="2006-03-16T00:00:00"/>
    <s v="967-21-71-491"/>
    <n v="17"/>
    <x v="1"/>
    <x v="2"/>
    <n v="2.0499999999999998"/>
    <n v="34.849999999999994"/>
    <n v="17"/>
    <n v="0"/>
  </r>
  <r>
    <d v="2006-03-16T00:00:00"/>
    <s v="847-48-41-699"/>
    <n v="262"/>
    <x v="1"/>
    <x v="2"/>
    <n v="2.0499999999999998"/>
    <n v="537.09999999999991"/>
    <n v="3415"/>
    <n v="26.200000000000003"/>
  </r>
  <r>
    <d v="2006-03-16T00:00:00"/>
    <s v="430-67-31-549"/>
    <n v="20"/>
    <x v="1"/>
    <x v="2"/>
    <n v="2.0499999999999998"/>
    <n v="41"/>
    <n v="20"/>
    <n v="0"/>
  </r>
  <r>
    <d v="2006-03-25T00:00:00"/>
    <s v="254-14-00-156"/>
    <n v="224"/>
    <x v="1"/>
    <x v="2"/>
    <n v="2.0499999999999998"/>
    <n v="459.19999999999993"/>
    <n v="3331"/>
    <n v="22.400000000000002"/>
  </r>
  <r>
    <d v="2006-04-01T00:00:00"/>
    <s v="495-93-92-849"/>
    <n v="199"/>
    <x v="1"/>
    <x v="3"/>
    <n v="2.0499999999999998"/>
    <n v="407.95"/>
    <n v="334"/>
    <n v="9.9500000000000011"/>
  </r>
  <r>
    <d v="2006-04-06T00:00:00"/>
    <s v="534-94-49-182"/>
    <n v="70"/>
    <x v="1"/>
    <x v="3"/>
    <n v="2.0499999999999998"/>
    <n v="143.5"/>
    <n v="855"/>
    <n v="3.5"/>
  </r>
  <r>
    <d v="2006-04-08T00:00:00"/>
    <s v="995-59-41-476"/>
    <n v="171"/>
    <x v="1"/>
    <x v="3"/>
    <n v="2.0499999999999998"/>
    <n v="350.54999999999995"/>
    <n v="171"/>
    <n v="8.5500000000000007"/>
  </r>
  <r>
    <d v="2006-04-08T00:00:00"/>
    <s v="162-82-16-285"/>
    <n v="1"/>
    <x v="1"/>
    <x v="3"/>
    <n v="2.0499999999999998"/>
    <n v="2.0499999999999998"/>
    <n v="1"/>
    <n v="0"/>
  </r>
  <r>
    <d v="2006-04-10T00:00:00"/>
    <s v="824-54-79-834"/>
    <n v="13"/>
    <x v="1"/>
    <x v="3"/>
    <n v="2.0499999999999998"/>
    <n v="26.65"/>
    <n v="33"/>
    <n v="0"/>
  </r>
  <r>
    <d v="2006-04-11T00:00:00"/>
    <s v="847-48-41-699"/>
    <n v="293"/>
    <x v="1"/>
    <x v="3"/>
    <n v="2.0499999999999998"/>
    <n v="600.65"/>
    <n v="3708"/>
    <n v="29.3"/>
  </r>
  <r>
    <d v="2006-04-11T00:00:00"/>
    <s v="277-10-19-546"/>
    <n v="11"/>
    <x v="1"/>
    <x v="3"/>
    <n v="2.0499999999999998"/>
    <n v="22.549999999999997"/>
    <n v="27"/>
    <n v="0"/>
  </r>
  <r>
    <d v="2006-04-13T00:00:00"/>
    <s v="941-01-60-075"/>
    <n v="162"/>
    <x v="1"/>
    <x v="3"/>
    <n v="2.0499999999999998"/>
    <n v="332.09999999999997"/>
    <n v="2817"/>
    <n v="16.2"/>
  </r>
  <r>
    <d v="2006-04-14T00:00:00"/>
    <s v="507-22-76-992"/>
    <n v="187"/>
    <x v="1"/>
    <x v="3"/>
    <n v="2.0499999999999998"/>
    <n v="383.34999999999997"/>
    <n v="366"/>
    <n v="9.35"/>
  </r>
  <r>
    <d v="2006-04-15T00:00:00"/>
    <s v="269-65-16-447"/>
    <n v="192"/>
    <x v="1"/>
    <x v="3"/>
    <n v="2.0499999999999998"/>
    <n v="393.59999999999997"/>
    <n v="949"/>
    <n v="9.6000000000000014"/>
  </r>
  <r>
    <d v="2006-04-17T00:00:00"/>
    <s v="337-27-67-378"/>
    <n v="127"/>
    <x v="1"/>
    <x v="3"/>
    <n v="2.0499999999999998"/>
    <n v="260.34999999999997"/>
    <n v="714"/>
    <n v="6.3500000000000005"/>
  </r>
  <r>
    <d v="2006-04-19T00:00:00"/>
    <s v="847-48-41-699"/>
    <n v="198"/>
    <x v="1"/>
    <x v="3"/>
    <n v="2.0499999999999998"/>
    <n v="405.9"/>
    <n v="3906"/>
    <n v="19.8"/>
  </r>
  <r>
    <d v="2006-04-19T00:00:00"/>
    <s v="963-43-52-686"/>
    <n v="4"/>
    <x v="1"/>
    <x v="3"/>
    <n v="2.0499999999999998"/>
    <n v="8.1999999999999993"/>
    <n v="4"/>
    <n v="0"/>
  </r>
  <r>
    <d v="2006-04-19T00:00:00"/>
    <s v="413-93-89-926"/>
    <n v="110"/>
    <x v="1"/>
    <x v="3"/>
    <n v="2.0499999999999998"/>
    <n v="225.49999999999997"/>
    <n v="2519"/>
    <n v="11"/>
  </r>
  <r>
    <d v="2006-04-19T00:00:00"/>
    <s v="269-65-16-447"/>
    <n v="123"/>
    <x v="1"/>
    <x v="3"/>
    <n v="2.0499999999999998"/>
    <n v="252.14999999999998"/>
    <n v="1072"/>
    <n v="12.3"/>
  </r>
  <r>
    <d v="2006-04-20T00:00:00"/>
    <s v="527-15-00-673"/>
    <n v="159"/>
    <x v="1"/>
    <x v="3"/>
    <n v="2.0499999999999998"/>
    <n v="325.95"/>
    <n v="437"/>
    <n v="7.95"/>
  </r>
  <r>
    <d v="2006-04-21T00:00:00"/>
    <s v="194-54-73-711"/>
    <n v="19"/>
    <x v="1"/>
    <x v="3"/>
    <n v="2.0499999999999998"/>
    <n v="38.949999999999996"/>
    <n v="19"/>
    <n v="0"/>
  </r>
  <r>
    <d v="2006-04-27T00:00:00"/>
    <s v="178-24-36-171"/>
    <n v="289"/>
    <x v="1"/>
    <x v="3"/>
    <n v="2.0499999999999998"/>
    <n v="592.44999999999993"/>
    <n v="2923"/>
    <n v="28.900000000000002"/>
  </r>
  <r>
    <d v="2006-04-27T00:00:00"/>
    <s v="033-49-11-774"/>
    <n v="136"/>
    <x v="1"/>
    <x v="3"/>
    <n v="2.0499999999999998"/>
    <n v="278.79999999999995"/>
    <n v="456"/>
    <n v="6.8000000000000007"/>
  </r>
  <r>
    <d v="2006-05-08T00:00:00"/>
    <s v="410-52-79-946"/>
    <n v="41"/>
    <x v="1"/>
    <x v="4"/>
    <n v="2.0499999999999998"/>
    <n v="84.05"/>
    <n v="337"/>
    <n v="2.0500000000000003"/>
  </r>
  <r>
    <d v="2006-05-09T00:00:00"/>
    <s v="392-78-93-552"/>
    <n v="385"/>
    <x v="1"/>
    <x v="4"/>
    <n v="2.0499999999999998"/>
    <n v="789.24999999999989"/>
    <n v="2299"/>
    <n v="38.5"/>
  </r>
  <r>
    <d v="2006-05-10T00:00:00"/>
    <s v="781-80-31-583"/>
    <n v="17"/>
    <x v="1"/>
    <x v="4"/>
    <n v="2.0499999999999998"/>
    <n v="34.849999999999994"/>
    <n v="17"/>
    <n v="0"/>
  </r>
  <r>
    <d v="2006-05-10T00:00:00"/>
    <s v="347-48-90-739"/>
    <n v="20"/>
    <x v="1"/>
    <x v="4"/>
    <n v="2.0499999999999998"/>
    <n v="41"/>
    <n v="20"/>
    <n v="0"/>
  </r>
  <r>
    <d v="2006-05-14T00:00:00"/>
    <s v="050-38-86-889"/>
    <n v="19"/>
    <x v="1"/>
    <x v="4"/>
    <n v="2.0499999999999998"/>
    <n v="38.949999999999996"/>
    <n v="19"/>
    <n v="0"/>
  </r>
  <r>
    <d v="2006-05-15T00:00:00"/>
    <s v="715-03-63-213"/>
    <n v="13"/>
    <x v="1"/>
    <x v="4"/>
    <n v="2.0499999999999998"/>
    <n v="26.65"/>
    <n v="28"/>
    <n v="0"/>
  </r>
  <r>
    <d v="2006-05-16T00:00:00"/>
    <s v="325-70-30-985"/>
    <n v="13"/>
    <x v="1"/>
    <x v="4"/>
    <n v="2.0499999999999998"/>
    <n v="26.65"/>
    <n v="29"/>
    <n v="0"/>
  </r>
  <r>
    <d v="2006-05-18T00:00:00"/>
    <s v="936-67-95-170"/>
    <n v="168"/>
    <x v="1"/>
    <x v="4"/>
    <n v="2.0499999999999998"/>
    <n v="344.4"/>
    <n v="400"/>
    <n v="8.4"/>
  </r>
  <r>
    <d v="2006-05-18T00:00:00"/>
    <s v="164-61-25-530"/>
    <n v="18"/>
    <x v="1"/>
    <x v="4"/>
    <n v="2.0499999999999998"/>
    <n v="36.9"/>
    <n v="18"/>
    <n v="0"/>
  </r>
  <r>
    <d v="2006-05-18T00:00:00"/>
    <s v="799-94-72-837"/>
    <n v="131"/>
    <x v="1"/>
    <x v="4"/>
    <n v="2.0499999999999998"/>
    <n v="268.54999999999995"/>
    <n v="3065"/>
    <n v="13.100000000000001"/>
  </r>
  <r>
    <d v="2006-05-19T00:00:00"/>
    <s v="178-24-36-171"/>
    <n v="187"/>
    <x v="1"/>
    <x v="4"/>
    <n v="2.0499999999999998"/>
    <n v="383.34999999999997"/>
    <n v="3110"/>
    <n v="18.7"/>
  </r>
  <r>
    <d v="2006-05-20T00:00:00"/>
    <s v="337-27-67-378"/>
    <n v="412"/>
    <x v="1"/>
    <x v="4"/>
    <n v="2.0499999999999998"/>
    <n v="844.59999999999991"/>
    <n v="1126"/>
    <n v="41.2"/>
  </r>
  <r>
    <d v="2006-05-22T00:00:00"/>
    <s v="043-34-53-278"/>
    <n v="40"/>
    <x v="1"/>
    <x v="4"/>
    <n v="2.0499999999999998"/>
    <n v="82"/>
    <n v="511"/>
    <n v="2"/>
  </r>
  <r>
    <d v="2006-05-23T00:00:00"/>
    <s v="916-94-78-836"/>
    <n v="166"/>
    <x v="1"/>
    <x v="4"/>
    <n v="2.0499999999999998"/>
    <n v="340.29999999999995"/>
    <n v="727"/>
    <n v="8.3000000000000007"/>
  </r>
  <r>
    <d v="2006-05-24T00:00:00"/>
    <s v="527-15-00-673"/>
    <n v="173"/>
    <x v="1"/>
    <x v="4"/>
    <n v="2.0499999999999998"/>
    <n v="354.65"/>
    <n v="610"/>
    <n v="8.65"/>
  </r>
  <r>
    <d v="2006-05-25T00:00:00"/>
    <s v="561-00-46-873"/>
    <n v="2"/>
    <x v="1"/>
    <x v="4"/>
    <n v="2.0499999999999998"/>
    <n v="4.0999999999999996"/>
    <n v="2"/>
    <n v="0"/>
  </r>
  <r>
    <d v="2006-05-25T00:00:00"/>
    <s v="531-41-11-525"/>
    <n v="18"/>
    <x v="1"/>
    <x v="4"/>
    <n v="2.0499999999999998"/>
    <n v="36.9"/>
    <n v="18"/>
    <n v="0"/>
  </r>
  <r>
    <d v="2006-05-26T00:00:00"/>
    <s v="423-71-31-448"/>
    <n v="15"/>
    <x v="1"/>
    <x v="4"/>
    <n v="2.0499999999999998"/>
    <n v="30.749999999999996"/>
    <n v="15"/>
    <n v="0"/>
  </r>
  <r>
    <d v="2006-05-27T00:00:00"/>
    <s v="995-59-41-476"/>
    <n v="243"/>
    <x v="1"/>
    <x v="4"/>
    <n v="2.0499999999999998"/>
    <n v="498.15"/>
    <n v="414"/>
    <n v="12.15"/>
  </r>
  <r>
    <d v="2006-05-28T00:00:00"/>
    <s v="413-93-89-926"/>
    <n v="460"/>
    <x v="1"/>
    <x v="4"/>
    <n v="2.0499999999999998"/>
    <n v="942.99999999999989"/>
    <n v="2979"/>
    <n v="46"/>
  </r>
  <r>
    <d v="2006-05-28T00:00:00"/>
    <s v="192-09-72-275"/>
    <n v="8"/>
    <x v="1"/>
    <x v="4"/>
    <n v="2.0499999999999998"/>
    <n v="16.399999999999999"/>
    <n v="8"/>
    <n v="0"/>
  </r>
  <r>
    <d v="2006-05-29T00:00:00"/>
    <s v="885-74-10-856"/>
    <n v="150"/>
    <x v="1"/>
    <x v="4"/>
    <n v="2.0499999999999998"/>
    <n v="307.5"/>
    <n v="311"/>
    <n v="7.5"/>
  </r>
  <r>
    <d v="2006-05-30T00:00:00"/>
    <s v="495-93-92-849"/>
    <n v="72"/>
    <x v="1"/>
    <x v="4"/>
    <n v="2.0499999999999998"/>
    <n v="147.6"/>
    <n v="406"/>
    <n v="3.6"/>
  </r>
  <r>
    <d v="2006-05-30T00:00:00"/>
    <s v="847-48-41-699"/>
    <n v="217"/>
    <x v="1"/>
    <x v="4"/>
    <n v="2.0499999999999998"/>
    <n v="444.84999999999997"/>
    <n v="4123"/>
    <n v="21.700000000000003"/>
  </r>
  <r>
    <d v="2006-06-02T00:00:00"/>
    <s v="761-06-34-233"/>
    <n v="164"/>
    <x v="1"/>
    <x v="5"/>
    <n v="2.0499999999999998"/>
    <n v="336.2"/>
    <n v="471"/>
    <n v="8.2000000000000011"/>
  </r>
  <r>
    <d v="2006-06-02T00:00:00"/>
    <s v="392-78-93-552"/>
    <n v="429"/>
    <x v="1"/>
    <x v="5"/>
    <n v="2.0499999999999998"/>
    <n v="879.44999999999993"/>
    <n v="2728"/>
    <n v="42.900000000000006"/>
  </r>
  <r>
    <d v="2006-06-07T00:00:00"/>
    <s v="885-74-10-856"/>
    <n v="63"/>
    <x v="1"/>
    <x v="5"/>
    <n v="2.0499999999999998"/>
    <n v="129.14999999999998"/>
    <n v="374"/>
    <n v="3.1500000000000004"/>
  </r>
  <r>
    <d v="2006-06-10T00:00:00"/>
    <s v="534-94-49-182"/>
    <n v="106"/>
    <x v="1"/>
    <x v="5"/>
    <n v="2.0499999999999998"/>
    <n v="217.29999999999998"/>
    <n v="961"/>
    <n v="5.3000000000000007"/>
  </r>
  <r>
    <d v="2006-06-18T00:00:00"/>
    <s v="178-24-36-171"/>
    <n v="136"/>
    <x v="1"/>
    <x v="5"/>
    <n v="2.0499999999999998"/>
    <n v="278.79999999999995"/>
    <n v="3246"/>
    <n v="13.600000000000001"/>
  </r>
  <r>
    <d v="2006-06-19T00:00:00"/>
    <s v="994-52-74-352"/>
    <n v="7"/>
    <x v="1"/>
    <x v="5"/>
    <n v="2.0499999999999998"/>
    <n v="14.349999999999998"/>
    <n v="7"/>
    <n v="0"/>
  </r>
  <r>
    <d v="2006-06-28T00:00:00"/>
    <s v="904-16-42-385"/>
    <n v="114"/>
    <x v="1"/>
    <x v="5"/>
    <n v="2.0499999999999998"/>
    <n v="233.7"/>
    <n v="744"/>
    <n v="5.7"/>
  </r>
  <r>
    <d v="2006-06-28T00:00:00"/>
    <s v="940-29-78-846"/>
    <n v="12"/>
    <x v="1"/>
    <x v="5"/>
    <n v="2.0499999999999998"/>
    <n v="24.599999999999998"/>
    <n v="12"/>
    <n v="0"/>
  </r>
  <r>
    <d v="2006-07-04T00:00:00"/>
    <s v="847-48-41-699"/>
    <n v="443"/>
    <x v="1"/>
    <x v="6"/>
    <n v="2.0499999999999998"/>
    <n v="908.15"/>
    <n v="4566"/>
    <n v="44.300000000000004"/>
  </r>
  <r>
    <d v="2006-07-06T00:00:00"/>
    <s v="495-93-92-849"/>
    <n v="73"/>
    <x v="1"/>
    <x v="6"/>
    <n v="2.0499999999999998"/>
    <n v="149.64999999999998"/>
    <n v="479"/>
    <n v="3.6500000000000004"/>
  </r>
  <r>
    <d v="2006-07-09T00:00:00"/>
    <s v="244-64-83-142"/>
    <n v="15"/>
    <x v="1"/>
    <x v="6"/>
    <n v="2.0499999999999998"/>
    <n v="30.749999999999996"/>
    <n v="15"/>
    <n v="0"/>
  </r>
  <r>
    <d v="2006-07-09T00:00:00"/>
    <s v="316-37-00-316"/>
    <n v="9"/>
    <x v="1"/>
    <x v="6"/>
    <n v="2.0499999999999998"/>
    <n v="18.45"/>
    <n v="9"/>
    <n v="0"/>
  </r>
  <r>
    <d v="2006-07-10T00:00:00"/>
    <s v="211-13-01-286"/>
    <n v="20"/>
    <x v="1"/>
    <x v="6"/>
    <n v="2.0499999999999998"/>
    <n v="41"/>
    <n v="20"/>
    <n v="0"/>
  </r>
  <r>
    <d v="2006-07-12T00:00:00"/>
    <s v="982-37-73-633"/>
    <n v="9"/>
    <x v="1"/>
    <x v="6"/>
    <n v="2.0499999999999998"/>
    <n v="18.45"/>
    <n v="9"/>
    <n v="0"/>
  </r>
  <r>
    <d v="2006-07-13T00:00:00"/>
    <s v="950-40-82-698"/>
    <n v="88"/>
    <x v="1"/>
    <x v="6"/>
    <n v="2.0499999999999998"/>
    <n v="180.39999999999998"/>
    <n v="88"/>
    <n v="0"/>
  </r>
  <r>
    <d v="2006-07-13T00:00:00"/>
    <s v="254-14-00-156"/>
    <n v="139"/>
    <x v="1"/>
    <x v="6"/>
    <n v="2.0499999999999998"/>
    <n v="284.95"/>
    <n v="3470"/>
    <n v="13.9"/>
  </r>
  <r>
    <d v="2006-07-14T00:00:00"/>
    <s v="178-24-36-171"/>
    <n v="346"/>
    <x v="1"/>
    <x v="6"/>
    <n v="2.0499999999999998"/>
    <n v="709.3"/>
    <n v="3592"/>
    <n v="34.6"/>
  </r>
  <r>
    <d v="2006-07-20T00:00:00"/>
    <s v="430-90-28-407"/>
    <n v="3"/>
    <x v="1"/>
    <x v="6"/>
    <n v="2.0499999999999998"/>
    <n v="6.1499999999999995"/>
    <n v="3"/>
    <n v="0"/>
  </r>
  <r>
    <d v="2006-07-20T00:00:00"/>
    <s v="035-32-41-072"/>
    <n v="9"/>
    <x v="1"/>
    <x v="6"/>
    <n v="2.0499999999999998"/>
    <n v="18.45"/>
    <n v="9"/>
    <n v="0"/>
  </r>
  <r>
    <d v="2006-07-20T00:00:00"/>
    <s v="847-48-41-699"/>
    <n v="323"/>
    <x v="1"/>
    <x v="6"/>
    <n v="2.0499999999999998"/>
    <n v="662.15"/>
    <n v="4889"/>
    <n v="32.300000000000004"/>
  </r>
  <r>
    <d v="2006-07-21T00:00:00"/>
    <s v="995-59-41-476"/>
    <n v="382"/>
    <x v="1"/>
    <x v="6"/>
    <n v="2.0499999999999998"/>
    <n v="783.09999999999991"/>
    <n v="796"/>
    <n v="19.100000000000001"/>
  </r>
  <r>
    <d v="2006-07-25T00:00:00"/>
    <s v="413-93-89-926"/>
    <n v="296"/>
    <x v="1"/>
    <x v="6"/>
    <n v="2.0499999999999998"/>
    <n v="606.79999999999995"/>
    <n v="3275"/>
    <n v="29.6"/>
  </r>
  <r>
    <d v="2006-07-26T00:00:00"/>
    <s v="594-18-15-403"/>
    <n v="121"/>
    <x v="1"/>
    <x v="6"/>
    <n v="2.0499999999999998"/>
    <n v="248.04999999999998"/>
    <n v="2395"/>
    <n v="12.100000000000001"/>
  </r>
  <r>
    <d v="2006-07-26T00:00:00"/>
    <s v="410-52-79-946"/>
    <n v="157"/>
    <x v="1"/>
    <x v="6"/>
    <n v="2.0499999999999998"/>
    <n v="321.84999999999997"/>
    <n v="494"/>
    <n v="7.8500000000000005"/>
  </r>
  <r>
    <d v="2006-07-28T00:00:00"/>
    <s v="847-48-41-699"/>
    <n v="497"/>
    <x v="1"/>
    <x v="6"/>
    <n v="2.0499999999999998"/>
    <n v="1018.8499999999999"/>
    <n v="5386"/>
    <n v="49.7"/>
  </r>
  <r>
    <d v="2006-07-29T00:00:00"/>
    <s v="847-48-41-699"/>
    <n v="103"/>
    <x v="1"/>
    <x v="6"/>
    <n v="2.0499999999999998"/>
    <n v="211.14999999999998"/>
    <n v="5489"/>
    <n v="10.3"/>
  </r>
  <r>
    <d v="2006-07-30T00:00:00"/>
    <s v="534-94-49-182"/>
    <n v="142"/>
    <x v="1"/>
    <x v="6"/>
    <n v="2.0499999999999998"/>
    <n v="291.09999999999997"/>
    <n v="1103"/>
    <n v="14.200000000000001"/>
  </r>
  <r>
    <d v="2006-07-31T00:00:00"/>
    <s v="033-49-11-774"/>
    <n v="144"/>
    <x v="1"/>
    <x v="6"/>
    <n v="2.0499999999999998"/>
    <n v="295.2"/>
    <n v="600"/>
    <n v="7.2"/>
  </r>
  <r>
    <d v="2006-08-02T00:00:00"/>
    <s v="967-21-71-491"/>
    <n v="8"/>
    <x v="1"/>
    <x v="7"/>
    <n v="2.0499999999999998"/>
    <n v="16.399999999999999"/>
    <n v="25"/>
    <n v="0"/>
  </r>
  <r>
    <d v="2006-08-07T00:00:00"/>
    <s v="322-66-15-999"/>
    <n v="172"/>
    <x v="1"/>
    <x v="7"/>
    <n v="2.0499999999999998"/>
    <n v="352.59999999999997"/>
    <n v="519"/>
    <n v="8.6"/>
  </r>
  <r>
    <d v="2006-08-11T00:00:00"/>
    <s v="254-14-00-156"/>
    <n v="290"/>
    <x v="1"/>
    <x v="7"/>
    <n v="2.0499999999999998"/>
    <n v="594.5"/>
    <n v="3760"/>
    <n v="29"/>
  </r>
  <r>
    <d v="2006-08-13T00:00:00"/>
    <s v="799-94-72-837"/>
    <n v="422"/>
    <x v="1"/>
    <x v="7"/>
    <n v="2.0499999999999998"/>
    <n v="865.09999999999991"/>
    <n v="3487"/>
    <n v="42.2"/>
  </r>
  <r>
    <d v="2006-08-16T00:00:00"/>
    <s v="164-61-25-530"/>
    <n v="12"/>
    <x v="1"/>
    <x v="7"/>
    <n v="2.0499999999999998"/>
    <n v="24.599999999999998"/>
    <n v="30"/>
    <n v="0"/>
  </r>
  <r>
    <d v="2006-08-19T00:00:00"/>
    <s v="322-66-15-999"/>
    <n v="104"/>
    <x v="1"/>
    <x v="7"/>
    <n v="2.0499999999999998"/>
    <n v="213.2"/>
    <n v="623"/>
    <n v="5.2"/>
  </r>
  <r>
    <d v="2006-08-20T00:00:00"/>
    <s v="968-49-97-804"/>
    <n v="97"/>
    <x v="1"/>
    <x v="7"/>
    <n v="2.0499999999999998"/>
    <n v="198.85"/>
    <n v="407"/>
    <n v="4.8500000000000005"/>
  </r>
  <r>
    <d v="2006-08-21T00:00:00"/>
    <s v="294-48-56-993"/>
    <n v="179"/>
    <x v="1"/>
    <x v="7"/>
    <n v="2.0499999999999998"/>
    <n v="366.95"/>
    <n v="307"/>
    <n v="8.9500000000000011"/>
  </r>
  <r>
    <d v="2006-08-24T00:00:00"/>
    <s v="941-01-60-075"/>
    <n v="256"/>
    <x v="1"/>
    <x v="7"/>
    <n v="2.0499999999999998"/>
    <n v="524.79999999999995"/>
    <n v="3073"/>
    <n v="25.6"/>
  </r>
  <r>
    <d v="2006-08-25T00:00:00"/>
    <s v="192-09-72-275"/>
    <n v="20"/>
    <x v="1"/>
    <x v="7"/>
    <n v="2.0499999999999998"/>
    <n v="41"/>
    <n v="28"/>
    <n v="0"/>
  </r>
  <r>
    <d v="2006-08-25T00:00:00"/>
    <s v="194-54-73-711"/>
    <n v="10"/>
    <x v="1"/>
    <x v="7"/>
    <n v="2.0499999999999998"/>
    <n v="20.5"/>
    <n v="29"/>
    <n v="0"/>
  </r>
  <r>
    <d v="2006-08-26T00:00:00"/>
    <s v="254-14-00-156"/>
    <n v="407"/>
    <x v="1"/>
    <x v="7"/>
    <n v="2.0499999999999998"/>
    <n v="834.34999999999991"/>
    <n v="4167"/>
    <n v="40.700000000000003"/>
  </r>
  <r>
    <d v="2006-08-27T00:00:00"/>
    <s v="178-24-36-171"/>
    <n v="297"/>
    <x v="1"/>
    <x v="7"/>
    <n v="2.0499999999999998"/>
    <n v="608.84999999999991"/>
    <n v="3889"/>
    <n v="29.700000000000003"/>
  </r>
  <r>
    <d v="2006-08-27T00:00:00"/>
    <s v="884-31-58-627"/>
    <n v="133"/>
    <x v="1"/>
    <x v="7"/>
    <n v="2.0499999999999998"/>
    <n v="272.64999999999998"/>
    <n v="426"/>
    <n v="6.65"/>
  </r>
  <r>
    <d v="2006-08-27T00:00:00"/>
    <s v="968-49-97-804"/>
    <n v="33"/>
    <x v="1"/>
    <x v="7"/>
    <n v="2.0499999999999998"/>
    <n v="67.649999999999991"/>
    <n v="440"/>
    <n v="1.6500000000000001"/>
  </r>
  <r>
    <d v="2006-08-30T00:00:00"/>
    <s v="799-94-72-837"/>
    <n v="220"/>
    <x v="1"/>
    <x v="7"/>
    <n v="2.0499999999999998"/>
    <n v="450.99999999999994"/>
    <n v="3707"/>
    <n v="22"/>
  </r>
  <r>
    <d v="2006-08-30T00:00:00"/>
    <s v="378-70-08-798"/>
    <n v="114"/>
    <x v="1"/>
    <x v="7"/>
    <n v="2.0499999999999998"/>
    <n v="233.7"/>
    <n v="663"/>
    <n v="5.7"/>
  </r>
  <r>
    <d v="2006-09-02T00:00:00"/>
    <s v="885-74-10-856"/>
    <n v="130"/>
    <x v="1"/>
    <x v="8"/>
    <n v="2.0499999999999998"/>
    <n v="266.5"/>
    <n v="504"/>
    <n v="6.5"/>
  </r>
  <r>
    <d v="2006-09-02T00:00:00"/>
    <s v="534-94-49-182"/>
    <n v="52"/>
    <x v="1"/>
    <x v="8"/>
    <n v="2.0499999999999998"/>
    <n v="106.6"/>
    <n v="1155"/>
    <n v="5.2"/>
  </r>
  <r>
    <d v="2006-09-02T00:00:00"/>
    <s v="378-70-08-798"/>
    <n v="33"/>
    <x v="1"/>
    <x v="8"/>
    <n v="2.0499999999999998"/>
    <n v="67.649999999999991"/>
    <n v="696"/>
    <n v="1.6500000000000001"/>
  </r>
  <r>
    <d v="2006-09-03T00:00:00"/>
    <s v="692-61-16-906"/>
    <n v="57"/>
    <x v="1"/>
    <x v="8"/>
    <n v="2.0499999999999998"/>
    <n v="116.85"/>
    <n v="182"/>
    <n v="2.85"/>
  </r>
  <r>
    <d v="2006-09-05T00:00:00"/>
    <s v="115-65-39-258"/>
    <n v="190"/>
    <x v="1"/>
    <x v="8"/>
    <n v="2.0499999999999998"/>
    <n v="389.49999999999994"/>
    <n v="190"/>
    <n v="9.5"/>
  </r>
  <r>
    <d v="2006-09-05T00:00:00"/>
    <s v="900-85-70-552"/>
    <n v="8"/>
    <x v="1"/>
    <x v="8"/>
    <n v="2.0499999999999998"/>
    <n v="16.399999999999999"/>
    <n v="10"/>
    <n v="0"/>
  </r>
  <r>
    <d v="2006-09-05T00:00:00"/>
    <s v="254-14-00-156"/>
    <n v="255"/>
    <x v="1"/>
    <x v="8"/>
    <n v="2.0499999999999998"/>
    <n v="522.75"/>
    <n v="4422"/>
    <n v="25.5"/>
  </r>
  <r>
    <d v="2006-09-07T00:00:00"/>
    <s v="884-31-58-627"/>
    <n v="108"/>
    <x v="1"/>
    <x v="8"/>
    <n v="2.0499999999999998"/>
    <n v="221.39999999999998"/>
    <n v="534"/>
    <n v="5.4"/>
  </r>
  <r>
    <d v="2006-09-11T00:00:00"/>
    <s v="269-65-16-447"/>
    <n v="78"/>
    <x v="1"/>
    <x v="8"/>
    <n v="2.0499999999999998"/>
    <n v="159.89999999999998"/>
    <n v="1150"/>
    <n v="7.8000000000000007"/>
  </r>
  <r>
    <d v="2006-09-12T00:00:00"/>
    <s v="254-14-00-156"/>
    <n v="364"/>
    <x v="1"/>
    <x v="8"/>
    <n v="2.0499999999999998"/>
    <n v="746.19999999999993"/>
    <n v="4786"/>
    <n v="36.4"/>
  </r>
  <r>
    <d v="2006-09-13T00:00:00"/>
    <s v="527-15-00-673"/>
    <n v="52"/>
    <x v="1"/>
    <x v="8"/>
    <n v="2.0499999999999998"/>
    <n v="106.6"/>
    <n v="662"/>
    <n v="2.6"/>
  </r>
  <r>
    <d v="2006-09-14T00:00:00"/>
    <s v="995-59-41-476"/>
    <n v="343"/>
    <x v="1"/>
    <x v="8"/>
    <n v="2.0499999999999998"/>
    <n v="703.15"/>
    <n v="1139"/>
    <n v="34.300000000000004"/>
  </r>
  <r>
    <d v="2006-09-16T00:00:00"/>
    <s v="495-93-92-849"/>
    <n v="197"/>
    <x v="1"/>
    <x v="8"/>
    <n v="2.0499999999999998"/>
    <n v="403.84999999999997"/>
    <n v="676"/>
    <n v="9.8500000000000014"/>
  </r>
  <r>
    <d v="2006-09-17T00:00:00"/>
    <s v="609-57-46-753"/>
    <n v="4"/>
    <x v="1"/>
    <x v="8"/>
    <n v="2.0499999999999998"/>
    <n v="8.1999999999999993"/>
    <n v="4"/>
    <n v="0"/>
  </r>
  <r>
    <d v="2006-09-18T00:00:00"/>
    <s v="373-76-82-865"/>
    <n v="8"/>
    <x v="1"/>
    <x v="8"/>
    <n v="2.0499999999999998"/>
    <n v="16.399999999999999"/>
    <n v="8"/>
    <n v="0"/>
  </r>
  <r>
    <d v="2006-09-18T00:00:00"/>
    <s v="800-16-32-869"/>
    <n v="11"/>
    <x v="1"/>
    <x v="8"/>
    <n v="2.0499999999999998"/>
    <n v="22.549999999999997"/>
    <n v="30"/>
    <n v="0"/>
  </r>
  <r>
    <d v="2006-09-18T00:00:00"/>
    <s v="047-70-78-199"/>
    <n v="10"/>
    <x v="1"/>
    <x v="8"/>
    <n v="2.0499999999999998"/>
    <n v="20.5"/>
    <n v="26"/>
    <n v="0"/>
  </r>
  <r>
    <d v="2006-09-21T00:00:00"/>
    <s v="692-61-16-906"/>
    <n v="96"/>
    <x v="1"/>
    <x v="8"/>
    <n v="2.0499999999999998"/>
    <n v="196.79999999999998"/>
    <n v="278"/>
    <n v="4.8000000000000007"/>
  </r>
  <r>
    <d v="2006-09-21T00:00:00"/>
    <s v="322-66-15-999"/>
    <n v="30"/>
    <x v="1"/>
    <x v="8"/>
    <n v="2.0499999999999998"/>
    <n v="61.499999999999993"/>
    <n v="653"/>
    <n v="1.5"/>
  </r>
  <r>
    <d v="2006-09-22T00:00:00"/>
    <s v="080-77-49-649"/>
    <n v="17"/>
    <x v="1"/>
    <x v="8"/>
    <n v="2.0499999999999998"/>
    <n v="34.849999999999994"/>
    <n v="17"/>
    <n v="0"/>
  </r>
  <r>
    <d v="2006-09-25T00:00:00"/>
    <s v="035-32-41-072"/>
    <n v="17"/>
    <x v="1"/>
    <x v="8"/>
    <n v="2.0499999999999998"/>
    <n v="34.849999999999994"/>
    <n v="26"/>
    <n v="0"/>
  </r>
  <r>
    <d v="2006-09-25T00:00:00"/>
    <s v="904-16-42-385"/>
    <n v="180"/>
    <x v="1"/>
    <x v="8"/>
    <n v="2.0499999999999998"/>
    <n v="368.99999999999994"/>
    <n v="924"/>
    <n v="9"/>
  </r>
  <r>
    <d v="2006-09-25T00:00:00"/>
    <s v="935-78-99-209"/>
    <n v="94"/>
    <x v="1"/>
    <x v="8"/>
    <n v="2.0499999999999998"/>
    <n v="192.7"/>
    <n v="395"/>
    <n v="4.7"/>
  </r>
  <r>
    <d v="2006-09-26T00:00:00"/>
    <s v="761-06-34-233"/>
    <n v="45"/>
    <x v="1"/>
    <x v="8"/>
    <n v="2.0499999999999998"/>
    <n v="92.249999999999986"/>
    <n v="516"/>
    <n v="2.25"/>
  </r>
  <r>
    <d v="2006-09-27T00:00:00"/>
    <s v="254-14-00-156"/>
    <n v="380"/>
    <x v="1"/>
    <x v="8"/>
    <n v="2.0499999999999998"/>
    <n v="778.99999999999989"/>
    <n v="5166"/>
    <n v="38"/>
  </r>
  <r>
    <d v="2006-09-27T00:00:00"/>
    <s v="715-03-63-213"/>
    <n v="5"/>
    <x v="1"/>
    <x v="8"/>
    <n v="2.0499999999999998"/>
    <n v="10.25"/>
    <n v="33"/>
    <n v="0"/>
  </r>
  <r>
    <d v="2006-10-01T00:00:00"/>
    <s v="916-94-78-836"/>
    <n v="170"/>
    <x v="1"/>
    <x v="9"/>
    <n v="2.0499999999999998"/>
    <n v="348.49999999999994"/>
    <n v="897"/>
    <n v="8.5"/>
  </r>
  <r>
    <d v="2006-10-05T00:00:00"/>
    <s v="392-78-93-552"/>
    <n v="198"/>
    <x v="1"/>
    <x v="9"/>
    <n v="2.0499999999999998"/>
    <n v="405.9"/>
    <n v="2926"/>
    <n v="19.8"/>
  </r>
  <r>
    <d v="2006-10-08T00:00:00"/>
    <s v="413-93-89-926"/>
    <n v="283"/>
    <x v="1"/>
    <x v="9"/>
    <n v="2.0499999999999998"/>
    <n v="580.15"/>
    <n v="3558"/>
    <n v="28.3"/>
  </r>
  <r>
    <d v="2006-10-11T00:00:00"/>
    <s v="115-65-39-258"/>
    <n v="42"/>
    <x v="1"/>
    <x v="9"/>
    <n v="2.0499999999999998"/>
    <n v="86.1"/>
    <n v="232"/>
    <n v="2.1"/>
  </r>
  <r>
    <d v="2006-10-13T00:00:00"/>
    <s v="043-34-53-278"/>
    <n v="163"/>
    <x v="1"/>
    <x v="9"/>
    <n v="2.0499999999999998"/>
    <n v="334.15"/>
    <n v="674"/>
    <n v="8.15"/>
  </r>
  <r>
    <d v="2006-10-19T00:00:00"/>
    <s v="413-93-89-926"/>
    <n v="115"/>
    <x v="1"/>
    <x v="9"/>
    <n v="2.0499999999999998"/>
    <n v="235.74999999999997"/>
    <n v="3673"/>
    <n v="11.5"/>
  </r>
  <r>
    <d v="2006-10-24T00:00:00"/>
    <s v="884-31-58-627"/>
    <n v="75"/>
    <x v="1"/>
    <x v="9"/>
    <n v="2.0499999999999998"/>
    <n v="153.75"/>
    <n v="609"/>
    <n v="3.75"/>
  </r>
  <r>
    <d v="2006-10-25T00:00:00"/>
    <s v="392-78-93-552"/>
    <n v="403"/>
    <x v="1"/>
    <x v="9"/>
    <n v="2.0499999999999998"/>
    <n v="826.15"/>
    <n v="3329"/>
    <n v="40.300000000000004"/>
  </r>
  <r>
    <d v="2006-10-29T00:00:00"/>
    <s v="413-93-89-926"/>
    <n v="465"/>
    <x v="1"/>
    <x v="9"/>
    <n v="2.0499999999999998"/>
    <n v="953.24999999999989"/>
    <n v="4138"/>
    <n v="46.5"/>
  </r>
  <r>
    <d v="2006-10-31T00:00:00"/>
    <s v="043-34-53-278"/>
    <n v="194"/>
    <x v="1"/>
    <x v="9"/>
    <n v="2.0499999999999998"/>
    <n v="397.7"/>
    <n v="868"/>
    <n v="9.7000000000000011"/>
  </r>
  <r>
    <d v="2006-10-31T00:00:00"/>
    <s v="513-33-14-553"/>
    <n v="122"/>
    <x v="1"/>
    <x v="9"/>
    <n v="2.0499999999999998"/>
    <n v="250.09999999999997"/>
    <n v="573"/>
    <n v="6.1000000000000005"/>
  </r>
  <r>
    <d v="2006-10-31T00:00:00"/>
    <s v="080-51-85-809"/>
    <n v="186"/>
    <x v="1"/>
    <x v="9"/>
    <n v="2.0499999999999998"/>
    <n v="381.29999999999995"/>
    <n v="676"/>
    <n v="9.3000000000000007"/>
  </r>
  <r>
    <d v="2006-11-05T00:00:00"/>
    <s v="904-16-42-385"/>
    <n v="137"/>
    <x v="1"/>
    <x v="10"/>
    <n v="2.0499999999999998"/>
    <n v="280.84999999999997"/>
    <n v="1061"/>
    <n v="13.700000000000001"/>
  </r>
  <r>
    <d v="2006-11-08T00:00:00"/>
    <s v="314-76-34-892"/>
    <n v="10"/>
    <x v="1"/>
    <x v="10"/>
    <n v="2.0499999999999998"/>
    <n v="20.5"/>
    <n v="23"/>
    <n v="0"/>
  </r>
  <r>
    <d v="2006-11-11T00:00:00"/>
    <s v="941-01-60-075"/>
    <n v="437"/>
    <x v="1"/>
    <x v="10"/>
    <n v="2.0499999999999998"/>
    <n v="895.84999999999991"/>
    <n v="3510"/>
    <n v="43.7"/>
  </r>
  <r>
    <d v="2006-11-13T00:00:00"/>
    <s v="903-82-46-998"/>
    <n v="20"/>
    <x v="1"/>
    <x v="10"/>
    <n v="2.0499999999999998"/>
    <n v="41"/>
    <n v="20"/>
    <n v="0"/>
  </r>
  <r>
    <d v="2006-11-14T00:00:00"/>
    <s v="799-94-72-837"/>
    <n v="108"/>
    <x v="1"/>
    <x v="10"/>
    <n v="2.0499999999999998"/>
    <n v="221.39999999999998"/>
    <n v="3815"/>
    <n v="10.8"/>
  </r>
  <r>
    <d v="2006-11-19T00:00:00"/>
    <s v="916-94-78-836"/>
    <n v="62"/>
    <x v="1"/>
    <x v="10"/>
    <n v="2.0499999999999998"/>
    <n v="127.1"/>
    <n v="959"/>
    <n v="3.1"/>
  </r>
  <r>
    <d v="2006-11-19T00:00:00"/>
    <s v="254-14-00-156"/>
    <n v="426"/>
    <x v="1"/>
    <x v="10"/>
    <n v="2.0499999999999998"/>
    <n v="873.3"/>
    <n v="5592"/>
    <n v="42.6"/>
  </r>
  <r>
    <d v="2006-11-22T00:00:00"/>
    <s v="392-78-93-552"/>
    <n v="303"/>
    <x v="1"/>
    <x v="10"/>
    <n v="2.0499999999999998"/>
    <n v="621.15"/>
    <n v="3632"/>
    <n v="30.3"/>
  </r>
  <r>
    <d v="2006-11-23T00:00:00"/>
    <s v="872-13-44-365"/>
    <n v="20"/>
    <x v="1"/>
    <x v="10"/>
    <n v="2.0499999999999998"/>
    <n v="41"/>
    <n v="30"/>
    <n v="0"/>
  </r>
  <r>
    <d v="2006-11-26T00:00:00"/>
    <s v="847-48-41-699"/>
    <n v="237"/>
    <x v="1"/>
    <x v="10"/>
    <n v="2.0499999999999998"/>
    <n v="485.84999999999997"/>
    <n v="5726"/>
    <n v="23.700000000000003"/>
  </r>
  <r>
    <d v="2006-11-27T00:00:00"/>
    <s v="033-49-11-774"/>
    <n v="151"/>
    <x v="1"/>
    <x v="10"/>
    <n v="2.0499999999999998"/>
    <n v="309.54999999999995"/>
    <n v="751"/>
    <n v="7.5500000000000007"/>
  </r>
  <r>
    <d v="2006-11-28T00:00:00"/>
    <s v="970-87-50-317"/>
    <n v="6"/>
    <x v="1"/>
    <x v="10"/>
    <n v="2.0499999999999998"/>
    <n v="12.299999999999999"/>
    <n v="6"/>
    <n v="0"/>
  </r>
  <r>
    <d v="2006-12-01T00:00:00"/>
    <s v="043-34-53-278"/>
    <n v="124"/>
    <x v="1"/>
    <x v="11"/>
    <n v="2.0499999999999998"/>
    <n v="254.2"/>
    <n v="992"/>
    <n v="6.2"/>
  </r>
  <r>
    <d v="2006-12-03T00:00:00"/>
    <s v="562-39-79-929"/>
    <n v="7"/>
    <x v="1"/>
    <x v="11"/>
    <n v="2.0499999999999998"/>
    <n v="14.349999999999998"/>
    <n v="7"/>
    <n v="0"/>
  </r>
  <r>
    <d v="2006-12-04T00:00:00"/>
    <s v="473-30-19-947"/>
    <n v="7"/>
    <x v="1"/>
    <x v="11"/>
    <n v="2.0499999999999998"/>
    <n v="14.349999999999998"/>
    <n v="7"/>
    <n v="0"/>
  </r>
  <r>
    <d v="2006-12-06T00:00:00"/>
    <s v="392-78-93-552"/>
    <n v="105"/>
    <x v="1"/>
    <x v="11"/>
    <n v="2.0499999999999998"/>
    <n v="215.24999999999997"/>
    <n v="3737"/>
    <n v="10.5"/>
  </r>
  <r>
    <d v="2006-12-07T00:00:00"/>
    <s v="513-33-14-553"/>
    <n v="58"/>
    <x v="1"/>
    <x v="11"/>
    <n v="2.0499999999999998"/>
    <n v="118.89999999999999"/>
    <n v="631"/>
    <n v="2.9000000000000004"/>
  </r>
  <r>
    <d v="2006-12-07T00:00:00"/>
    <s v="179-23-02-772"/>
    <n v="182"/>
    <x v="1"/>
    <x v="11"/>
    <n v="2.0499999999999998"/>
    <n v="373.09999999999997"/>
    <n v="182"/>
    <n v="9.1"/>
  </r>
  <r>
    <d v="2006-12-09T00:00:00"/>
    <s v="941-01-60-075"/>
    <n v="163"/>
    <x v="1"/>
    <x v="11"/>
    <n v="2.0499999999999998"/>
    <n v="334.15"/>
    <n v="3673"/>
    <n v="16.3"/>
  </r>
  <r>
    <d v="2006-12-09T00:00:00"/>
    <s v="958-71-87-898"/>
    <n v="14"/>
    <x v="1"/>
    <x v="11"/>
    <n v="2.0499999999999998"/>
    <n v="28.699999999999996"/>
    <n v="14"/>
    <n v="0"/>
  </r>
  <r>
    <d v="2006-12-10T00:00:00"/>
    <s v="281-47-91-148"/>
    <n v="4"/>
    <x v="1"/>
    <x v="11"/>
    <n v="2.0499999999999998"/>
    <n v="8.1999999999999993"/>
    <n v="4"/>
    <n v="0"/>
  </r>
  <r>
    <d v="2006-12-11T00:00:00"/>
    <s v="554-09-13-964"/>
    <n v="13"/>
    <x v="1"/>
    <x v="11"/>
    <n v="2.0499999999999998"/>
    <n v="26.65"/>
    <n v="13"/>
    <n v="0"/>
  </r>
  <r>
    <d v="2006-12-12T00:00:00"/>
    <s v="254-14-00-156"/>
    <n v="422"/>
    <x v="1"/>
    <x v="11"/>
    <n v="2.0499999999999998"/>
    <n v="865.09999999999991"/>
    <n v="6014"/>
    <n v="42.2"/>
  </r>
  <r>
    <d v="2006-12-13T00:00:00"/>
    <s v="054-09-46-315"/>
    <n v="6"/>
    <x v="1"/>
    <x v="11"/>
    <n v="2.0499999999999998"/>
    <n v="12.299999999999999"/>
    <n v="23"/>
    <n v="0"/>
  </r>
  <r>
    <d v="2006-12-18T00:00:00"/>
    <s v="424-70-61-569"/>
    <n v="15"/>
    <x v="1"/>
    <x v="11"/>
    <n v="2.0499999999999998"/>
    <n v="30.749999999999996"/>
    <n v="15"/>
    <n v="0"/>
  </r>
  <r>
    <d v="2006-12-19T00:00:00"/>
    <s v="534-94-49-182"/>
    <n v="168"/>
    <x v="1"/>
    <x v="11"/>
    <n v="2.0499999999999998"/>
    <n v="344.4"/>
    <n v="1323"/>
    <n v="16.8"/>
  </r>
  <r>
    <d v="2006-12-21T00:00:00"/>
    <s v="941-01-60-075"/>
    <n v="193"/>
    <x v="1"/>
    <x v="11"/>
    <n v="2.0499999999999998"/>
    <n v="395.65"/>
    <n v="3866"/>
    <n v="19.3"/>
  </r>
  <r>
    <d v="2006-12-27T00:00:00"/>
    <s v="194-54-73-711"/>
    <n v="15"/>
    <x v="1"/>
    <x v="11"/>
    <n v="2.0499999999999998"/>
    <n v="30.749999999999996"/>
    <n v="44"/>
    <n v="0"/>
  </r>
  <r>
    <d v="2006-12-28T00:00:00"/>
    <s v="033-49-11-774"/>
    <n v="27"/>
    <x v="1"/>
    <x v="11"/>
    <n v="2.0499999999999998"/>
    <n v="55.349999999999994"/>
    <n v="778"/>
    <n v="1.35"/>
  </r>
  <r>
    <d v="2006-12-29T00:00:00"/>
    <s v="033-49-11-774"/>
    <n v="116"/>
    <x v="1"/>
    <x v="11"/>
    <n v="2.0499999999999998"/>
    <n v="237.79999999999998"/>
    <n v="894"/>
    <n v="5.8000000000000007"/>
  </r>
  <r>
    <d v="2006-12-30T00:00:00"/>
    <s v="692-61-16-906"/>
    <n v="21"/>
    <x v="1"/>
    <x v="11"/>
    <n v="2.0499999999999998"/>
    <n v="43.05"/>
    <n v="299"/>
    <n v="1.05"/>
  </r>
  <r>
    <d v="2006-12-30T00:00:00"/>
    <s v="033-49-11-774"/>
    <n v="61"/>
    <x v="1"/>
    <x v="11"/>
    <n v="2.0499999999999998"/>
    <n v="125.04999999999998"/>
    <n v="955"/>
    <n v="3.0500000000000003"/>
  </r>
  <r>
    <d v="2006-12-30T00:00:00"/>
    <s v="413-93-89-926"/>
    <n v="458"/>
    <x v="1"/>
    <x v="11"/>
    <n v="2.0499999999999998"/>
    <n v="938.89999999999986"/>
    <n v="4596"/>
    <n v="45.800000000000004"/>
  </r>
  <r>
    <d v="2006-12-31T00:00:00"/>
    <s v="170-89-76-803"/>
    <n v="19"/>
    <x v="1"/>
    <x v="11"/>
    <n v="2.0499999999999998"/>
    <n v="38.949999999999996"/>
    <n v="19"/>
    <n v="0"/>
  </r>
  <r>
    <d v="2007-01-02T00:00:00"/>
    <s v="322-66-15-999"/>
    <n v="81"/>
    <x v="2"/>
    <x v="0"/>
    <n v="2.09"/>
    <n v="169.29"/>
    <n v="734"/>
    <n v="4.05"/>
  </r>
  <r>
    <d v="2007-01-03T00:00:00"/>
    <s v="269-65-16-447"/>
    <n v="86"/>
    <x v="2"/>
    <x v="0"/>
    <n v="2.09"/>
    <n v="179.73999999999998"/>
    <n v="1236"/>
    <n v="8.6"/>
  </r>
  <r>
    <d v="2007-01-04T00:00:00"/>
    <s v="254-14-00-156"/>
    <n v="142"/>
    <x v="2"/>
    <x v="0"/>
    <n v="2.09"/>
    <n v="296.77999999999997"/>
    <n v="6156"/>
    <n v="14.200000000000001"/>
  </r>
  <r>
    <d v="2007-01-10T00:00:00"/>
    <s v="413-93-89-926"/>
    <n v="459"/>
    <x v="2"/>
    <x v="0"/>
    <n v="2.09"/>
    <n v="959.31"/>
    <n v="5055"/>
    <n v="45.900000000000006"/>
  </r>
  <r>
    <d v="2007-01-11T00:00:00"/>
    <s v="377-37-44-068"/>
    <n v="20"/>
    <x v="2"/>
    <x v="0"/>
    <n v="2.09"/>
    <n v="41.8"/>
    <n v="22"/>
    <n v="0"/>
  </r>
  <r>
    <d v="2007-01-13T00:00:00"/>
    <s v="392-78-93-552"/>
    <n v="245"/>
    <x v="2"/>
    <x v="0"/>
    <n v="2.09"/>
    <n v="512.04999999999995"/>
    <n v="3982"/>
    <n v="24.5"/>
  </r>
  <r>
    <d v="2007-01-13T00:00:00"/>
    <s v="967-21-71-491"/>
    <n v="19"/>
    <x v="2"/>
    <x v="0"/>
    <n v="2.09"/>
    <n v="39.709999999999994"/>
    <n v="44"/>
    <n v="0"/>
  </r>
  <r>
    <d v="2007-01-14T00:00:00"/>
    <s v="749-02-70-623"/>
    <n v="159"/>
    <x v="2"/>
    <x v="0"/>
    <n v="2.09"/>
    <n v="332.31"/>
    <n v="784"/>
    <n v="7.95"/>
  </r>
  <r>
    <d v="2007-01-15T00:00:00"/>
    <s v="033-49-11-774"/>
    <n v="99"/>
    <x v="2"/>
    <x v="0"/>
    <n v="2.09"/>
    <n v="206.91"/>
    <n v="1054"/>
    <n v="9.9"/>
  </r>
  <r>
    <d v="2007-01-17T00:00:00"/>
    <s v="178-24-36-171"/>
    <n v="213"/>
    <x v="2"/>
    <x v="0"/>
    <n v="2.09"/>
    <n v="445.16999999999996"/>
    <n v="4102"/>
    <n v="21.3"/>
  </r>
  <r>
    <d v="2007-01-24T00:00:00"/>
    <s v="799-94-72-837"/>
    <n v="349"/>
    <x v="2"/>
    <x v="0"/>
    <n v="2.09"/>
    <n v="729.41"/>
    <n v="4164"/>
    <n v="34.9"/>
  </r>
  <r>
    <d v="2007-01-27T00:00:00"/>
    <s v="413-93-89-926"/>
    <n v="114"/>
    <x v="2"/>
    <x v="0"/>
    <n v="2.09"/>
    <n v="238.26"/>
    <n v="5169"/>
    <n v="11.4"/>
  </r>
  <r>
    <d v="2007-01-27T00:00:00"/>
    <s v="961-86-77-989"/>
    <n v="12"/>
    <x v="2"/>
    <x v="0"/>
    <n v="2.09"/>
    <n v="25.08"/>
    <n v="28"/>
    <n v="0"/>
  </r>
  <r>
    <d v="2007-01-29T00:00:00"/>
    <s v="985-21-38-706"/>
    <n v="12"/>
    <x v="2"/>
    <x v="0"/>
    <n v="2.09"/>
    <n v="25.08"/>
    <n v="22"/>
    <n v="0"/>
  </r>
  <r>
    <d v="2007-02-04T00:00:00"/>
    <s v="904-16-42-385"/>
    <n v="132"/>
    <x v="2"/>
    <x v="1"/>
    <n v="2.09"/>
    <n v="275.88"/>
    <n v="1193"/>
    <n v="13.200000000000001"/>
  </r>
  <r>
    <d v="2007-02-07T00:00:00"/>
    <s v="033-49-11-774"/>
    <n v="197"/>
    <x v="2"/>
    <x v="1"/>
    <n v="2.09"/>
    <n v="411.72999999999996"/>
    <n v="1251"/>
    <n v="19.700000000000003"/>
  </r>
  <r>
    <d v="2007-02-07T00:00:00"/>
    <s v="045-63-27-114"/>
    <n v="5"/>
    <x v="2"/>
    <x v="1"/>
    <n v="2.09"/>
    <n v="10.45"/>
    <n v="17"/>
    <n v="0"/>
  </r>
  <r>
    <d v="2007-02-07T00:00:00"/>
    <s v="941-01-60-075"/>
    <n v="403"/>
    <x v="2"/>
    <x v="1"/>
    <n v="2.09"/>
    <n v="842.27"/>
    <n v="4269"/>
    <n v="40.300000000000004"/>
  </r>
  <r>
    <d v="2007-02-08T00:00:00"/>
    <s v="749-02-70-623"/>
    <n v="200"/>
    <x v="2"/>
    <x v="1"/>
    <n v="2.09"/>
    <n v="418"/>
    <n v="984"/>
    <n v="10"/>
  </r>
  <r>
    <d v="2007-02-11T00:00:00"/>
    <s v="513-33-14-553"/>
    <n v="23"/>
    <x v="2"/>
    <x v="1"/>
    <n v="2.09"/>
    <n v="48.069999999999993"/>
    <n v="654"/>
    <n v="1.1500000000000001"/>
  </r>
  <r>
    <d v="2007-02-18T00:00:00"/>
    <s v="392-78-93-552"/>
    <n v="337"/>
    <x v="2"/>
    <x v="1"/>
    <n v="2.09"/>
    <n v="704.32999999999993"/>
    <n v="4319"/>
    <n v="33.700000000000003"/>
  </r>
  <r>
    <d v="2007-02-19T00:00:00"/>
    <s v="594-18-15-403"/>
    <n v="500"/>
    <x v="2"/>
    <x v="1"/>
    <n v="2.09"/>
    <n v="1045"/>
    <n v="2895"/>
    <n v="50"/>
  </r>
  <r>
    <d v="2007-02-19T00:00:00"/>
    <s v="182-72-86-381"/>
    <n v="9"/>
    <x v="2"/>
    <x v="1"/>
    <n v="2.09"/>
    <n v="18.809999999999999"/>
    <n v="25"/>
    <n v="0"/>
  </r>
  <r>
    <d v="2007-02-21T00:00:00"/>
    <s v="179-23-02-772"/>
    <n v="39"/>
    <x v="2"/>
    <x v="1"/>
    <n v="2.09"/>
    <n v="81.509999999999991"/>
    <n v="221"/>
    <n v="1.9500000000000002"/>
  </r>
  <r>
    <d v="2007-02-26T00:00:00"/>
    <s v="773-39-15-273"/>
    <n v="156"/>
    <x v="2"/>
    <x v="1"/>
    <n v="2.09"/>
    <n v="326.03999999999996"/>
    <n v="367"/>
    <n v="7.8000000000000007"/>
  </r>
  <r>
    <d v="2007-02-27T00:00:00"/>
    <s v="413-93-89-926"/>
    <n v="258"/>
    <x v="2"/>
    <x v="1"/>
    <n v="2.09"/>
    <n v="539.21999999999991"/>
    <n v="5427"/>
    <n v="25.8"/>
  </r>
  <r>
    <d v="2007-02-27T00:00:00"/>
    <s v="824-54-79-834"/>
    <n v="14"/>
    <x v="2"/>
    <x v="1"/>
    <n v="2.09"/>
    <n v="29.259999999999998"/>
    <n v="47"/>
    <n v="0"/>
  </r>
  <r>
    <d v="2007-03-01T00:00:00"/>
    <s v="904-16-42-385"/>
    <n v="91"/>
    <x v="2"/>
    <x v="2"/>
    <n v="2.09"/>
    <n v="190.19"/>
    <n v="1284"/>
    <n v="9.1"/>
  </r>
  <r>
    <d v="2007-03-08T00:00:00"/>
    <s v="904-16-42-385"/>
    <n v="68"/>
    <x v="2"/>
    <x v="2"/>
    <n v="2.09"/>
    <n v="142.12"/>
    <n v="1352"/>
    <n v="6.8000000000000007"/>
  </r>
  <r>
    <d v="2007-03-09T00:00:00"/>
    <s v="447-16-72-588"/>
    <n v="13"/>
    <x v="2"/>
    <x v="2"/>
    <n v="2.09"/>
    <n v="27.169999999999998"/>
    <n v="13"/>
    <n v="0"/>
  </r>
  <r>
    <d v="2007-03-11T00:00:00"/>
    <s v="378-70-08-798"/>
    <n v="118"/>
    <x v="2"/>
    <x v="2"/>
    <n v="2.09"/>
    <n v="246.61999999999998"/>
    <n v="814"/>
    <n v="5.9"/>
  </r>
  <r>
    <d v="2007-03-13T00:00:00"/>
    <s v="410-52-79-946"/>
    <n v="54"/>
    <x v="2"/>
    <x v="2"/>
    <n v="2.09"/>
    <n v="112.85999999999999"/>
    <n v="548"/>
    <n v="2.7"/>
  </r>
  <r>
    <d v="2007-03-17T00:00:00"/>
    <s v="434-21-90-566"/>
    <n v="10"/>
    <x v="2"/>
    <x v="2"/>
    <n v="2.09"/>
    <n v="20.9"/>
    <n v="10"/>
    <n v="0"/>
  </r>
  <r>
    <d v="2007-03-21T00:00:00"/>
    <s v="941-01-60-075"/>
    <n v="339"/>
    <x v="2"/>
    <x v="2"/>
    <n v="2.09"/>
    <n v="708.51"/>
    <n v="4608"/>
    <n v="33.9"/>
  </r>
  <r>
    <d v="2007-03-22T00:00:00"/>
    <s v="534-94-49-182"/>
    <n v="80"/>
    <x v="2"/>
    <x v="2"/>
    <n v="2.09"/>
    <n v="167.2"/>
    <n v="1403"/>
    <n v="8"/>
  </r>
  <r>
    <d v="2007-03-24T00:00:00"/>
    <s v="178-24-36-171"/>
    <n v="431"/>
    <x v="2"/>
    <x v="2"/>
    <n v="2.09"/>
    <n v="900.79"/>
    <n v="4533"/>
    <n v="43.1"/>
  </r>
  <r>
    <d v="2007-03-26T00:00:00"/>
    <s v="941-01-60-075"/>
    <n v="268"/>
    <x v="2"/>
    <x v="2"/>
    <n v="2.09"/>
    <n v="560.12"/>
    <n v="4876"/>
    <n v="26.8"/>
  </r>
  <r>
    <d v="2007-03-26T00:00:00"/>
    <s v="178-24-36-171"/>
    <n v="440"/>
    <x v="2"/>
    <x v="2"/>
    <n v="2.09"/>
    <n v="919.59999999999991"/>
    <n v="4973"/>
    <n v="44"/>
  </r>
  <r>
    <d v="2007-03-26T00:00:00"/>
    <s v="594-18-15-403"/>
    <n v="396"/>
    <x v="2"/>
    <x v="2"/>
    <n v="2.09"/>
    <n v="827.64"/>
    <n v="3291"/>
    <n v="39.6"/>
  </r>
  <r>
    <d v="2007-03-26T00:00:00"/>
    <s v="269-65-16-447"/>
    <n v="157"/>
    <x v="2"/>
    <x v="2"/>
    <n v="2.09"/>
    <n v="328.13"/>
    <n v="1393"/>
    <n v="15.700000000000001"/>
  </r>
  <r>
    <d v="2007-03-30T00:00:00"/>
    <s v="904-16-42-385"/>
    <n v="194"/>
    <x v="2"/>
    <x v="2"/>
    <n v="2.09"/>
    <n v="405.46"/>
    <n v="1546"/>
    <n v="19.400000000000002"/>
  </r>
  <r>
    <d v="2007-03-31T00:00:00"/>
    <s v="761-06-34-233"/>
    <n v="156"/>
    <x v="2"/>
    <x v="2"/>
    <n v="2.09"/>
    <n v="326.03999999999996"/>
    <n v="672"/>
    <n v="7.8000000000000007"/>
  </r>
  <r>
    <d v="2007-04-01T00:00:00"/>
    <s v="423-71-31-448"/>
    <n v="11"/>
    <x v="2"/>
    <x v="3"/>
    <n v="2.09"/>
    <n v="22.99"/>
    <n v="26"/>
    <n v="0"/>
  </r>
  <r>
    <d v="2007-04-02T00:00:00"/>
    <s v="968-49-97-804"/>
    <n v="110"/>
    <x v="2"/>
    <x v="3"/>
    <n v="2.09"/>
    <n v="229.89999999999998"/>
    <n v="550"/>
    <n v="5.5"/>
  </r>
  <r>
    <d v="2007-04-04T00:00:00"/>
    <s v="865-19-31-951"/>
    <n v="12"/>
    <x v="2"/>
    <x v="3"/>
    <n v="2.09"/>
    <n v="25.08"/>
    <n v="12"/>
    <n v="0"/>
  </r>
  <r>
    <d v="2007-04-05T00:00:00"/>
    <s v="594-18-15-403"/>
    <n v="464"/>
    <x v="2"/>
    <x v="3"/>
    <n v="2.09"/>
    <n v="969.76"/>
    <n v="3755"/>
    <n v="46.400000000000006"/>
  </r>
  <r>
    <d v="2007-04-06T00:00:00"/>
    <s v="527-15-00-673"/>
    <n v="40"/>
    <x v="2"/>
    <x v="3"/>
    <n v="2.09"/>
    <n v="83.6"/>
    <n v="702"/>
    <n v="2"/>
  </r>
  <r>
    <d v="2007-04-07T00:00:00"/>
    <s v="761-06-34-233"/>
    <n v="52"/>
    <x v="2"/>
    <x v="3"/>
    <n v="2.09"/>
    <n v="108.67999999999999"/>
    <n v="724"/>
    <n v="2.6"/>
  </r>
  <r>
    <d v="2007-04-12T00:00:00"/>
    <s v="970-73-69-415"/>
    <n v="12"/>
    <x v="2"/>
    <x v="3"/>
    <n v="2.09"/>
    <n v="25.08"/>
    <n v="20"/>
    <n v="0"/>
  </r>
  <r>
    <d v="2007-04-14T00:00:00"/>
    <s v="254-14-00-156"/>
    <n v="412"/>
    <x v="2"/>
    <x v="3"/>
    <n v="2.09"/>
    <n v="861.07999999999993"/>
    <n v="6568"/>
    <n v="41.2"/>
  </r>
  <r>
    <d v="2007-04-16T00:00:00"/>
    <s v="413-93-89-926"/>
    <n v="268"/>
    <x v="2"/>
    <x v="3"/>
    <n v="2.09"/>
    <n v="560.12"/>
    <n v="5695"/>
    <n v="26.8"/>
  </r>
  <r>
    <d v="2007-04-16T00:00:00"/>
    <s v="254-14-00-156"/>
    <n v="495"/>
    <x v="2"/>
    <x v="3"/>
    <n v="2.09"/>
    <n v="1034.55"/>
    <n v="7063"/>
    <n v="49.5"/>
  </r>
  <r>
    <d v="2007-04-16T00:00:00"/>
    <s v="968-49-97-804"/>
    <n v="30"/>
    <x v="2"/>
    <x v="3"/>
    <n v="2.09"/>
    <n v="62.699999999999996"/>
    <n v="580"/>
    <n v="1.5"/>
  </r>
  <r>
    <d v="2007-04-19T00:00:00"/>
    <s v="043-34-53-278"/>
    <n v="67"/>
    <x v="2"/>
    <x v="3"/>
    <n v="2.09"/>
    <n v="140.03"/>
    <n v="1059"/>
    <n v="6.7"/>
  </r>
  <r>
    <d v="2007-04-25T00:00:00"/>
    <s v="799-94-72-837"/>
    <n v="497"/>
    <x v="2"/>
    <x v="3"/>
    <n v="2.09"/>
    <n v="1038.73"/>
    <n v="4661"/>
    <n v="49.7"/>
  </r>
  <r>
    <d v="2007-04-28T00:00:00"/>
    <s v="178-24-36-171"/>
    <n v="102"/>
    <x v="2"/>
    <x v="3"/>
    <n v="2.09"/>
    <n v="213.17999999999998"/>
    <n v="5075"/>
    <n v="10.200000000000001"/>
  </r>
  <r>
    <d v="2007-05-01T00:00:00"/>
    <s v="254-14-00-156"/>
    <n v="322"/>
    <x v="2"/>
    <x v="4"/>
    <n v="2.09"/>
    <n v="672.9799999999999"/>
    <n v="7385"/>
    <n v="32.200000000000003"/>
  </r>
  <r>
    <d v="2007-05-02T00:00:00"/>
    <s v="847-48-41-699"/>
    <n v="297"/>
    <x v="2"/>
    <x v="4"/>
    <n v="2.09"/>
    <n v="620.7299999999999"/>
    <n v="6023"/>
    <n v="29.700000000000003"/>
  </r>
  <r>
    <d v="2007-05-04T00:00:00"/>
    <s v="904-16-42-385"/>
    <n v="179"/>
    <x v="2"/>
    <x v="4"/>
    <n v="2.09"/>
    <n v="374.10999999999996"/>
    <n v="1725"/>
    <n v="17.900000000000002"/>
  </r>
  <r>
    <d v="2007-05-06T00:00:00"/>
    <s v="822-52-42-474"/>
    <n v="15"/>
    <x v="2"/>
    <x v="4"/>
    <n v="2.09"/>
    <n v="31.349999999999998"/>
    <n v="15"/>
    <n v="0"/>
  </r>
  <r>
    <d v="2007-05-08T00:00:00"/>
    <s v="692-61-16-906"/>
    <n v="65"/>
    <x v="2"/>
    <x v="4"/>
    <n v="2.09"/>
    <n v="135.85"/>
    <n v="364"/>
    <n v="3.25"/>
  </r>
  <r>
    <d v="2007-05-10T00:00:00"/>
    <s v="254-14-00-156"/>
    <n v="297"/>
    <x v="2"/>
    <x v="4"/>
    <n v="2.09"/>
    <n v="620.7299999999999"/>
    <n v="7682"/>
    <n v="29.700000000000003"/>
  </r>
  <r>
    <d v="2007-05-12T00:00:00"/>
    <s v="885-74-10-856"/>
    <n v="131"/>
    <x v="2"/>
    <x v="4"/>
    <n v="2.09"/>
    <n v="273.78999999999996"/>
    <n v="635"/>
    <n v="6.5500000000000007"/>
  </r>
  <r>
    <d v="2007-05-13T00:00:00"/>
    <s v="385-84-45-941"/>
    <n v="12"/>
    <x v="2"/>
    <x v="4"/>
    <n v="2.09"/>
    <n v="25.08"/>
    <n v="12"/>
    <n v="0"/>
  </r>
  <r>
    <d v="2007-05-13T00:00:00"/>
    <s v="269-65-16-447"/>
    <n v="114"/>
    <x v="2"/>
    <x v="4"/>
    <n v="2.09"/>
    <n v="238.26"/>
    <n v="1507"/>
    <n v="11.4"/>
  </r>
  <r>
    <d v="2007-05-16T00:00:00"/>
    <s v="799-94-72-837"/>
    <n v="293"/>
    <x v="2"/>
    <x v="4"/>
    <n v="2.09"/>
    <n v="612.37"/>
    <n v="4954"/>
    <n v="29.3"/>
  </r>
  <r>
    <d v="2007-05-18T00:00:00"/>
    <s v="773-41-40-060"/>
    <n v="18"/>
    <x v="2"/>
    <x v="4"/>
    <n v="2.09"/>
    <n v="37.619999999999997"/>
    <n v="18"/>
    <n v="0"/>
  </r>
  <r>
    <d v="2007-05-18T00:00:00"/>
    <s v="080-51-85-809"/>
    <n v="186"/>
    <x v="2"/>
    <x v="4"/>
    <n v="2.09"/>
    <n v="388.73999999999995"/>
    <n v="862"/>
    <n v="9.3000000000000007"/>
  </r>
  <r>
    <d v="2007-05-21T00:00:00"/>
    <s v="378-70-08-798"/>
    <n v="119"/>
    <x v="2"/>
    <x v="4"/>
    <n v="2.09"/>
    <n v="248.70999999999998"/>
    <n v="933"/>
    <n v="5.95"/>
  </r>
  <r>
    <d v="2007-05-25T00:00:00"/>
    <s v="473-30-19-947"/>
    <n v="4"/>
    <x v="2"/>
    <x v="4"/>
    <n v="2.09"/>
    <n v="8.36"/>
    <n v="11"/>
    <n v="0"/>
  </r>
  <r>
    <d v="2007-05-28T00:00:00"/>
    <s v="799-94-72-837"/>
    <n v="415"/>
    <x v="2"/>
    <x v="4"/>
    <n v="2.09"/>
    <n v="867.34999999999991"/>
    <n v="5369"/>
    <n v="41.5"/>
  </r>
  <r>
    <d v="2007-05-28T00:00:00"/>
    <s v="775-48-66-885"/>
    <n v="10"/>
    <x v="2"/>
    <x v="4"/>
    <n v="2.09"/>
    <n v="20.9"/>
    <n v="18"/>
    <n v="0"/>
  </r>
  <r>
    <d v="2007-05-28T00:00:00"/>
    <s v="269-65-16-447"/>
    <n v="159"/>
    <x v="2"/>
    <x v="4"/>
    <n v="2.09"/>
    <n v="332.31"/>
    <n v="1666"/>
    <n v="15.9"/>
  </r>
  <r>
    <d v="2007-05-29T00:00:00"/>
    <s v="413-93-89-926"/>
    <n v="140"/>
    <x v="2"/>
    <x v="4"/>
    <n v="2.09"/>
    <n v="292.59999999999997"/>
    <n v="5835"/>
    <n v="14"/>
  </r>
  <r>
    <d v="2007-06-06T00:00:00"/>
    <s v="080-51-85-809"/>
    <n v="128"/>
    <x v="2"/>
    <x v="5"/>
    <n v="2.09"/>
    <n v="267.52"/>
    <n v="990"/>
    <n v="6.4"/>
  </r>
  <r>
    <d v="2007-06-14T00:00:00"/>
    <s v="429-16-50-754"/>
    <n v="9"/>
    <x v="2"/>
    <x v="5"/>
    <n v="2.09"/>
    <n v="18.809999999999999"/>
    <n v="9"/>
    <n v="0"/>
  </r>
  <r>
    <d v="2007-06-14T00:00:00"/>
    <s v="413-93-89-926"/>
    <n v="121"/>
    <x v="2"/>
    <x v="5"/>
    <n v="2.09"/>
    <n v="252.89"/>
    <n v="5956"/>
    <n v="12.100000000000001"/>
  </r>
  <r>
    <d v="2007-06-15T00:00:00"/>
    <s v="799-94-72-837"/>
    <n v="169"/>
    <x v="2"/>
    <x v="5"/>
    <n v="2.09"/>
    <n v="353.21"/>
    <n v="5538"/>
    <n v="16.900000000000002"/>
  </r>
  <r>
    <d v="2007-06-17T00:00:00"/>
    <s v="322-66-15-999"/>
    <n v="118"/>
    <x v="2"/>
    <x v="5"/>
    <n v="2.09"/>
    <n v="246.61999999999998"/>
    <n v="852"/>
    <n v="5.9"/>
  </r>
  <r>
    <d v="2007-06-17T00:00:00"/>
    <s v="773-39-15-273"/>
    <n v="37"/>
    <x v="2"/>
    <x v="5"/>
    <n v="2.09"/>
    <n v="77.33"/>
    <n v="404"/>
    <n v="1.85"/>
  </r>
  <r>
    <d v="2007-06-20T00:00:00"/>
    <s v="968-49-97-804"/>
    <n v="198"/>
    <x v="2"/>
    <x v="5"/>
    <n v="2.09"/>
    <n v="413.82"/>
    <n v="778"/>
    <n v="9.9"/>
  </r>
  <r>
    <d v="2007-06-21T00:00:00"/>
    <s v="378-70-08-798"/>
    <n v="74"/>
    <x v="2"/>
    <x v="5"/>
    <n v="2.09"/>
    <n v="154.66"/>
    <n v="1007"/>
    <n v="7.4"/>
  </r>
  <r>
    <d v="2007-06-26T00:00:00"/>
    <s v="275-38-81-341"/>
    <n v="18"/>
    <x v="2"/>
    <x v="5"/>
    <n v="2.09"/>
    <n v="37.619999999999997"/>
    <n v="18"/>
    <n v="0"/>
  </r>
  <r>
    <d v="2007-06-30T00:00:00"/>
    <s v="337-27-67-378"/>
    <n v="291"/>
    <x v="2"/>
    <x v="5"/>
    <n v="2.09"/>
    <n v="608.18999999999994"/>
    <n v="1417"/>
    <n v="29.1"/>
  </r>
  <r>
    <d v="2007-07-07T00:00:00"/>
    <s v="847-48-41-699"/>
    <n v="208"/>
    <x v="2"/>
    <x v="6"/>
    <n v="2.09"/>
    <n v="434.71999999999997"/>
    <n v="6231"/>
    <n v="20.8"/>
  </r>
  <r>
    <d v="2007-07-07T00:00:00"/>
    <s v="594-18-15-403"/>
    <n v="354"/>
    <x v="2"/>
    <x v="6"/>
    <n v="2.09"/>
    <n v="739.8599999999999"/>
    <n v="4109"/>
    <n v="35.4"/>
  </r>
  <r>
    <d v="2007-07-14T00:00:00"/>
    <s v="410-52-79-946"/>
    <n v="113"/>
    <x v="2"/>
    <x v="6"/>
    <n v="2.09"/>
    <n v="236.17"/>
    <n v="661"/>
    <n v="5.65"/>
  </r>
  <r>
    <d v="2007-07-15T00:00:00"/>
    <s v="295-31-73-319"/>
    <n v="3"/>
    <x v="2"/>
    <x v="6"/>
    <n v="2.09"/>
    <n v="6.27"/>
    <n v="3"/>
    <n v="0"/>
  </r>
  <r>
    <d v="2007-07-15T00:00:00"/>
    <s v="392-78-93-552"/>
    <n v="446"/>
    <x v="2"/>
    <x v="6"/>
    <n v="2.09"/>
    <n v="932.14"/>
    <n v="4765"/>
    <n v="44.6"/>
  </r>
  <r>
    <d v="2007-07-15T00:00:00"/>
    <s v="430-90-28-407"/>
    <n v="9"/>
    <x v="2"/>
    <x v="6"/>
    <n v="2.09"/>
    <n v="18.809999999999999"/>
    <n v="12"/>
    <n v="0"/>
  </r>
  <r>
    <d v="2007-07-19T00:00:00"/>
    <s v="941-01-60-075"/>
    <n v="445"/>
    <x v="2"/>
    <x v="6"/>
    <n v="2.09"/>
    <n v="930.05"/>
    <n v="5321"/>
    <n v="44.5"/>
  </r>
  <r>
    <d v="2007-07-20T00:00:00"/>
    <s v="513-33-14-553"/>
    <n v="47"/>
    <x v="2"/>
    <x v="6"/>
    <n v="2.09"/>
    <n v="98.22999999999999"/>
    <n v="701"/>
    <n v="2.35"/>
  </r>
  <r>
    <d v="2007-07-21T00:00:00"/>
    <s v="240-56-56-791"/>
    <n v="14"/>
    <x v="2"/>
    <x v="6"/>
    <n v="2.09"/>
    <n v="29.259999999999998"/>
    <n v="14"/>
    <n v="0"/>
  </r>
  <r>
    <d v="2007-07-26T00:00:00"/>
    <s v="916-94-78-836"/>
    <n v="187"/>
    <x v="2"/>
    <x v="6"/>
    <n v="2.09"/>
    <n v="390.83"/>
    <n v="1146"/>
    <n v="18.7"/>
  </r>
  <r>
    <d v="2007-07-27T00:00:00"/>
    <s v="392-78-93-552"/>
    <n v="355"/>
    <x v="2"/>
    <x v="6"/>
    <n v="2.09"/>
    <n v="741.94999999999993"/>
    <n v="5120"/>
    <n v="35.5"/>
  </r>
  <r>
    <d v="2007-07-28T00:00:00"/>
    <s v="940-29-78-846"/>
    <n v="6"/>
    <x v="2"/>
    <x v="6"/>
    <n v="2.09"/>
    <n v="12.54"/>
    <n v="18"/>
    <n v="0"/>
  </r>
  <r>
    <d v="2007-07-29T00:00:00"/>
    <s v="284-59-84-568"/>
    <n v="18"/>
    <x v="2"/>
    <x v="6"/>
    <n v="2.09"/>
    <n v="37.619999999999997"/>
    <n v="26"/>
    <n v="0"/>
  </r>
  <r>
    <d v="2007-07-31T00:00:00"/>
    <s v="884-31-58-627"/>
    <n v="111"/>
    <x v="2"/>
    <x v="6"/>
    <n v="2.09"/>
    <n v="231.98999999999998"/>
    <n v="720"/>
    <n v="5.5500000000000007"/>
  </r>
  <r>
    <d v="2007-07-31T00:00:00"/>
    <s v="885-74-10-856"/>
    <n v="156"/>
    <x v="2"/>
    <x v="6"/>
    <n v="2.09"/>
    <n v="326.03999999999996"/>
    <n v="791"/>
    <n v="7.8000000000000007"/>
  </r>
  <r>
    <d v="2007-08-01T00:00:00"/>
    <s v="392-78-93-552"/>
    <n v="396"/>
    <x v="2"/>
    <x v="7"/>
    <n v="2.09"/>
    <n v="827.64"/>
    <n v="5516"/>
    <n v="39.6"/>
  </r>
  <r>
    <d v="2007-08-05T00:00:00"/>
    <s v="767-55-58-288"/>
    <n v="7"/>
    <x v="2"/>
    <x v="7"/>
    <n v="2.09"/>
    <n v="14.629999999999999"/>
    <n v="22"/>
    <n v="0"/>
  </r>
  <r>
    <d v="2007-08-07T00:00:00"/>
    <s v="322-66-15-999"/>
    <n v="98"/>
    <x v="2"/>
    <x v="7"/>
    <n v="2.09"/>
    <n v="204.82"/>
    <n v="950"/>
    <n v="4.9000000000000004"/>
  </r>
  <r>
    <d v="2007-08-09T00:00:00"/>
    <s v="392-78-93-552"/>
    <n v="405"/>
    <x v="2"/>
    <x v="7"/>
    <n v="2.09"/>
    <n v="846.44999999999993"/>
    <n v="5921"/>
    <n v="40.5"/>
  </r>
  <r>
    <d v="2007-08-11T00:00:00"/>
    <s v="254-14-00-156"/>
    <n v="220"/>
    <x v="2"/>
    <x v="7"/>
    <n v="2.09"/>
    <n v="459.79999999999995"/>
    <n v="7902"/>
    <n v="22"/>
  </r>
  <r>
    <d v="2007-08-12T00:00:00"/>
    <s v="534-94-49-182"/>
    <n v="141"/>
    <x v="2"/>
    <x v="7"/>
    <n v="2.09"/>
    <n v="294.69"/>
    <n v="1544"/>
    <n v="14.100000000000001"/>
  </r>
  <r>
    <d v="2007-08-13T00:00:00"/>
    <s v="182-72-86-381"/>
    <n v="17"/>
    <x v="2"/>
    <x v="7"/>
    <n v="2.09"/>
    <n v="35.53"/>
    <n v="42"/>
    <n v="0"/>
  </r>
  <r>
    <d v="2007-08-13T00:00:00"/>
    <s v="847-48-41-699"/>
    <n v="260"/>
    <x v="2"/>
    <x v="7"/>
    <n v="2.09"/>
    <n v="543.4"/>
    <n v="6491"/>
    <n v="26"/>
  </r>
  <r>
    <d v="2007-08-14T00:00:00"/>
    <s v="982-37-73-633"/>
    <n v="11"/>
    <x v="2"/>
    <x v="7"/>
    <n v="2.09"/>
    <n v="22.99"/>
    <n v="20"/>
    <n v="0"/>
  </r>
  <r>
    <d v="2007-08-18T00:00:00"/>
    <s v="495-93-92-849"/>
    <n v="182"/>
    <x v="2"/>
    <x v="7"/>
    <n v="2.09"/>
    <n v="380.38"/>
    <n v="858"/>
    <n v="9.1"/>
  </r>
  <r>
    <d v="2007-08-20T00:00:00"/>
    <s v="916-94-78-836"/>
    <n v="59"/>
    <x v="2"/>
    <x v="7"/>
    <n v="2.09"/>
    <n v="123.30999999999999"/>
    <n v="1205"/>
    <n v="5.9"/>
  </r>
  <r>
    <d v="2007-08-21T00:00:00"/>
    <s v="527-15-00-673"/>
    <n v="45"/>
    <x v="2"/>
    <x v="7"/>
    <n v="2.09"/>
    <n v="94.05"/>
    <n v="747"/>
    <n v="2.25"/>
  </r>
  <r>
    <d v="2007-08-21T00:00:00"/>
    <s v="740-87-37-389"/>
    <n v="3"/>
    <x v="2"/>
    <x v="7"/>
    <n v="2.09"/>
    <n v="6.27"/>
    <n v="19"/>
    <n v="0"/>
  </r>
  <r>
    <d v="2007-08-23T00:00:00"/>
    <s v="692-61-16-906"/>
    <n v="52"/>
    <x v="2"/>
    <x v="7"/>
    <n v="2.09"/>
    <n v="108.67999999999999"/>
    <n v="416"/>
    <n v="2.6"/>
  </r>
  <r>
    <d v="2007-08-23T00:00:00"/>
    <s v="178-24-36-171"/>
    <n v="373"/>
    <x v="2"/>
    <x v="7"/>
    <n v="2.09"/>
    <n v="779.56999999999994"/>
    <n v="5448"/>
    <n v="37.300000000000004"/>
  </r>
  <r>
    <d v="2007-08-24T00:00:00"/>
    <s v="962-06-61-806"/>
    <n v="2"/>
    <x v="2"/>
    <x v="7"/>
    <n v="2.09"/>
    <n v="4.18"/>
    <n v="9"/>
    <n v="0"/>
  </r>
  <r>
    <d v="2007-08-24T00:00:00"/>
    <s v="337-27-67-378"/>
    <n v="445"/>
    <x v="2"/>
    <x v="7"/>
    <n v="2.09"/>
    <n v="930.05"/>
    <n v="1862"/>
    <n v="44.5"/>
  </r>
  <r>
    <d v="2007-08-25T00:00:00"/>
    <s v="495-93-92-849"/>
    <n v="93"/>
    <x v="2"/>
    <x v="7"/>
    <n v="2.09"/>
    <n v="194.36999999999998"/>
    <n v="951"/>
    <n v="4.6500000000000004"/>
  </r>
  <r>
    <d v="2007-08-30T00:00:00"/>
    <s v="178-24-36-171"/>
    <n v="329"/>
    <x v="2"/>
    <x v="7"/>
    <n v="2.09"/>
    <n v="687.6099999999999"/>
    <n v="5777"/>
    <n v="32.9"/>
  </r>
  <r>
    <d v="2007-09-01T00:00:00"/>
    <s v="178-24-36-171"/>
    <n v="217"/>
    <x v="2"/>
    <x v="8"/>
    <n v="2.09"/>
    <n v="453.53"/>
    <n v="5994"/>
    <n v="21.700000000000003"/>
  </r>
  <r>
    <d v="2007-09-01T00:00:00"/>
    <s v="269-65-16-447"/>
    <n v="165"/>
    <x v="2"/>
    <x v="8"/>
    <n v="2.09"/>
    <n v="344.84999999999997"/>
    <n v="1831"/>
    <n v="16.5"/>
  </r>
  <r>
    <d v="2007-09-02T00:00:00"/>
    <s v="176-54-34-364"/>
    <n v="20"/>
    <x v="2"/>
    <x v="8"/>
    <n v="2.09"/>
    <n v="41.8"/>
    <n v="35"/>
    <n v="0"/>
  </r>
  <r>
    <d v="2007-09-03T00:00:00"/>
    <s v="019-98-81-222"/>
    <n v="11"/>
    <x v="2"/>
    <x v="8"/>
    <n v="2.09"/>
    <n v="22.99"/>
    <n v="23"/>
    <n v="0"/>
  </r>
  <r>
    <d v="2007-09-04T00:00:00"/>
    <s v="799-94-72-837"/>
    <n v="294"/>
    <x v="2"/>
    <x v="8"/>
    <n v="2.09"/>
    <n v="614.45999999999992"/>
    <n v="5832"/>
    <n v="29.400000000000002"/>
  </r>
  <r>
    <d v="2007-09-06T00:00:00"/>
    <s v="904-16-42-385"/>
    <n v="82"/>
    <x v="2"/>
    <x v="8"/>
    <n v="2.09"/>
    <n v="171.38"/>
    <n v="1807"/>
    <n v="8.2000000000000011"/>
  </r>
  <r>
    <d v="2007-09-06T00:00:00"/>
    <s v="033-49-11-774"/>
    <n v="186"/>
    <x v="2"/>
    <x v="8"/>
    <n v="2.09"/>
    <n v="388.73999999999995"/>
    <n v="1437"/>
    <n v="18.600000000000001"/>
  </r>
  <r>
    <d v="2007-09-08T00:00:00"/>
    <s v="749-02-70-623"/>
    <n v="163"/>
    <x v="2"/>
    <x v="8"/>
    <n v="2.09"/>
    <n v="340.66999999999996"/>
    <n v="1147"/>
    <n v="16.3"/>
  </r>
  <r>
    <d v="2007-09-08T00:00:00"/>
    <s v="534-94-49-182"/>
    <n v="148"/>
    <x v="2"/>
    <x v="8"/>
    <n v="2.09"/>
    <n v="309.32"/>
    <n v="1692"/>
    <n v="14.8"/>
  </r>
  <r>
    <d v="2007-09-09T00:00:00"/>
    <s v="377-37-44-068"/>
    <n v="2"/>
    <x v="2"/>
    <x v="8"/>
    <n v="2.09"/>
    <n v="4.18"/>
    <n v="24"/>
    <n v="0"/>
  </r>
  <r>
    <d v="2007-09-11T00:00:00"/>
    <s v="178-24-36-171"/>
    <n v="343"/>
    <x v="2"/>
    <x v="8"/>
    <n v="2.09"/>
    <n v="716.87"/>
    <n v="6337"/>
    <n v="34.300000000000004"/>
  </r>
  <r>
    <d v="2007-09-11T00:00:00"/>
    <s v="884-31-58-627"/>
    <n v="51"/>
    <x v="2"/>
    <x v="8"/>
    <n v="2.09"/>
    <n v="106.58999999999999"/>
    <n v="771"/>
    <n v="2.5500000000000003"/>
  </r>
  <r>
    <d v="2007-09-14T00:00:00"/>
    <s v="749-02-70-623"/>
    <n v="164"/>
    <x v="2"/>
    <x v="8"/>
    <n v="2.09"/>
    <n v="342.76"/>
    <n v="1311"/>
    <n v="16.400000000000002"/>
  </r>
  <r>
    <d v="2007-09-14T00:00:00"/>
    <s v="645-32-78-780"/>
    <n v="5"/>
    <x v="2"/>
    <x v="8"/>
    <n v="2.09"/>
    <n v="10.45"/>
    <n v="19"/>
    <n v="0"/>
  </r>
  <r>
    <d v="2007-09-15T00:00:00"/>
    <s v="254-14-00-156"/>
    <n v="260"/>
    <x v="2"/>
    <x v="8"/>
    <n v="2.09"/>
    <n v="543.4"/>
    <n v="8162"/>
    <n v="26"/>
  </r>
  <r>
    <d v="2007-09-15T00:00:00"/>
    <s v="847-48-41-699"/>
    <n v="415"/>
    <x v="2"/>
    <x v="8"/>
    <n v="2.09"/>
    <n v="867.34999999999991"/>
    <n v="6906"/>
    <n v="41.5"/>
  </r>
  <r>
    <d v="2007-09-16T00:00:00"/>
    <s v="847-48-41-699"/>
    <n v="467"/>
    <x v="2"/>
    <x v="8"/>
    <n v="2.09"/>
    <n v="976.03"/>
    <n v="7373"/>
    <n v="46.7"/>
  </r>
  <r>
    <d v="2007-09-16T00:00:00"/>
    <s v="692-61-16-906"/>
    <n v="43"/>
    <x v="2"/>
    <x v="8"/>
    <n v="2.09"/>
    <n v="89.86999999999999"/>
    <n v="459"/>
    <n v="2.15"/>
  </r>
  <r>
    <d v="2007-09-17T00:00:00"/>
    <s v="885-74-10-856"/>
    <n v="40"/>
    <x v="2"/>
    <x v="8"/>
    <n v="2.09"/>
    <n v="83.6"/>
    <n v="831"/>
    <n v="2"/>
  </r>
  <r>
    <d v="2007-09-19T00:00:00"/>
    <s v="964-69-89-011"/>
    <n v="10"/>
    <x v="2"/>
    <x v="8"/>
    <n v="2.09"/>
    <n v="20.9"/>
    <n v="10"/>
    <n v="0"/>
  </r>
  <r>
    <d v="2007-09-20T00:00:00"/>
    <s v="847-48-41-699"/>
    <n v="197"/>
    <x v="2"/>
    <x v="8"/>
    <n v="2.09"/>
    <n v="411.72999999999996"/>
    <n v="7570"/>
    <n v="19.700000000000003"/>
  </r>
  <r>
    <d v="2007-09-23T00:00:00"/>
    <s v="773-39-15-273"/>
    <n v="145"/>
    <x v="2"/>
    <x v="8"/>
    <n v="2.09"/>
    <n v="303.04999999999995"/>
    <n v="549"/>
    <n v="7.25"/>
  </r>
  <r>
    <d v="2007-09-24T00:00:00"/>
    <s v="322-66-15-999"/>
    <n v="105"/>
    <x v="2"/>
    <x v="8"/>
    <n v="2.09"/>
    <n v="219.45"/>
    <n v="1055"/>
    <n v="10.5"/>
  </r>
  <r>
    <d v="2007-09-25T00:00:00"/>
    <s v="916-94-78-836"/>
    <n v="33"/>
    <x v="2"/>
    <x v="8"/>
    <n v="2.09"/>
    <n v="68.97"/>
    <n v="1238"/>
    <n v="3.3000000000000003"/>
  </r>
  <r>
    <d v="2007-09-25T00:00:00"/>
    <s v="950-40-82-698"/>
    <n v="78"/>
    <x v="2"/>
    <x v="8"/>
    <n v="2.09"/>
    <n v="163.01999999999998"/>
    <n v="166"/>
    <n v="3.9000000000000004"/>
  </r>
  <r>
    <d v="2007-09-26T00:00:00"/>
    <s v="847-48-41-699"/>
    <n v="466"/>
    <x v="2"/>
    <x v="8"/>
    <n v="2.09"/>
    <n v="973.93999999999994"/>
    <n v="8036"/>
    <n v="46.6"/>
  </r>
  <r>
    <d v="2007-09-29T00:00:00"/>
    <s v="392-78-93-552"/>
    <n v="476"/>
    <x v="2"/>
    <x v="8"/>
    <n v="2.09"/>
    <n v="994.83999999999992"/>
    <n v="6397"/>
    <n v="47.6"/>
  </r>
  <r>
    <d v="2007-10-02T00:00:00"/>
    <s v="080-51-85-809"/>
    <n v="151"/>
    <x v="2"/>
    <x v="9"/>
    <n v="2.09"/>
    <n v="315.58999999999997"/>
    <n v="1141"/>
    <n v="15.100000000000001"/>
  </r>
  <r>
    <d v="2007-10-02T00:00:00"/>
    <s v="163-92-64-010"/>
    <n v="17"/>
    <x v="2"/>
    <x v="9"/>
    <n v="2.09"/>
    <n v="35.53"/>
    <n v="17"/>
    <n v="0"/>
  </r>
  <r>
    <d v="2007-10-06T00:00:00"/>
    <s v="585-26-73-628"/>
    <n v="4"/>
    <x v="2"/>
    <x v="9"/>
    <n v="2.09"/>
    <n v="8.36"/>
    <n v="4"/>
    <n v="0"/>
  </r>
  <r>
    <d v="2007-10-16T00:00:00"/>
    <s v="594-18-15-403"/>
    <n v="131"/>
    <x v="2"/>
    <x v="9"/>
    <n v="2.09"/>
    <n v="273.78999999999996"/>
    <n v="4240"/>
    <n v="13.100000000000001"/>
  </r>
  <r>
    <d v="2007-10-16T00:00:00"/>
    <s v="337-27-67-378"/>
    <n v="369"/>
    <x v="2"/>
    <x v="9"/>
    <n v="2.09"/>
    <n v="771.20999999999992"/>
    <n v="2231"/>
    <n v="36.9"/>
  </r>
  <r>
    <d v="2007-10-16T00:00:00"/>
    <s v="179-23-02-772"/>
    <n v="60"/>
    <x v="2"/>
    <x v="9"/>
    <n v="2.09"/>
    <n v="125.39999999999999"/>
    <n v="281"/>
    <n v="3"/>
  </r>
  <r>
    <d v="2007-10-20T00:00:00"/>
    <s v="413-93-89-926"/>
    <n v="405"/>
    <x v="2"/>
    <x v="9"/>
    <n v="2.09"/>
    <n v="846.44999999999993"/>
    <n v="6361"/>
    <n v="40.5"/>
  </r>
  <r>
    <d v="2007-10-21T00:00:00"/>
    <s v="396-32-41-555"/>
    <n v="3"/>
    <x v="2"/>
    <x v="9"/>
    <n v="2.09"/>
    <n v="6.27"/>
    <n v="19"/>
    <n v="0"/>
  </r>
  <r>
    <d v="2007-10-25T00:00:00"/>
    <s v="773-39-15-273"/>
    <n v="35"/>
    <x v="2"/>
    <x v="9"/>
    <n v="2.09"/>
    <n v="73.149999999999991"/>
    <n v="584"/>
    <n v="1.75"/>
  </r>
  <r>
    <d v="2007-10-27T00:00:00"/>
    <s v="941-01-60-075"/>
    <n v="444"/>
    <x v="2"/>
    <x v="9"/>
    <n v="2.09"/>
    <n v="927.95999999999992"/>
    <n v="5765"/>
    <n v="44.400000000000006"/>
  </r>
  <r>
    <d v="2007-10-27T00:00:00"/>
    <s v="392-78-93-552"/>
    <n v="424"/>
    <x v="2"/>
    <x v="9"/>
    <n v="2.09"/>
    <n v="886.16"/>
    <n v="6821"/>
    <n v="42.400000000000006"/>
  </r>
  <r>
    <d v="2007-10-27T00:00:00"/>
    <s v="736-91-47-235"/>
    <n v="2"/>
    <x v="2"/>
    <x v="9"/>
    <n v="2.09"/>
    <n v="4.18"/>
    <n v="2"/>
    <n v="0"/>
  </r>
  <r>
    <d v="2007-10-30T00:00:00"/>
    <s v="413-93-89-926"/>
    <n v="480"/>
    <x v="2"/>
    <x v="9"/>
    <n v="2.09"/>
    <n v="1003.1999999999999"/>
    <n v="6841"/>
    <n v="48"/>
  </r>
  <r>
    <d v="2007-10-31T00:00:00"/>
    <s v="916-94-78-836"/>
    <n v="65"/>
    <x v="2"/>
    <x v="9"/>
    <n v="2.09"/>
    <n v="135.85"/>
    <n v="1303"/>
    <n v="6.5"/>
  </r>
  <r>
    <d v="2007-11-02T00:00:00"/>
    <s v="403-50-07-403"/>
    <n v="8"/>
    <x v="2"/>
    <x v="10"/>
    <n v="2.09"/>
    <n v="16.72"/>
    <n v="11"/>
    <n v="0"/>
  </r>
  <r>
    <d v="2007-11-03T00:00:00"/>
    <s v="495-93-92-849"/>
    <n v="52"/>
    <x v="2"/>
    <x v="10"/>
    <n v="2.09"/>
    <n v="108.67999999999999"/>
    <n v="1003"/>
    <n v="5.2"/>
  </r>
  <r>
    <d v="2007-11-06T00:00:00"/>
    <s v="377-37-44-068"/>
    <n v="8"/>
    <x v="2"/>
    <x v="10"/>
    <n v="2.09"/>
    <n v="16.72"/>
    <n v="32"/>
    <n v="0"/>
  </r>
  <r>
    <d v="2007-11-07T00:00:00"/>
    <s v="254-14-00-156"/>
    <n v="143"/>
    <x v="2"/>
    <x v="10"/>
    <n v="2.09"/>
    <n v="298.87"/>
    <n v="8305"/>
    <n v="14.3"/>
  </r>
  <r>
    <d v="2007-11-08T00:00:00"/>
    <s v="269-65-16-447"/>
    <n v="20"/>
    <x v="2"/>
    <x v="10"/>
    <n v="2.09"/>
    <n v="41.8"/>
    <n v="1851"/>
    <n v="2"/>
  </r>
  <r>
    <d v="2007-11-11T00:00:00"/>
    <s v="799-94-72-837"/>
    <n v="396"/>
    <x v="2"/>
    <x v="10"/>
    <n v="2.09"/>
    <n v="827.64"/>
    <n v="6228"/>
    <n v="39.6"/>
  </r>
  <r>
    <d v="2007-11-12T00:00:00"/>
    <s v="513-33-14-553"/>
    <n v="168"/>
    <x v="2"/>
    <x v="10"/>
    <n v="2.09"/>
    <n v="351.12"/>
    <n v="869"/>
    <n v="8.4"/>
  </r>
  <r>
    <d v="2007-11-13T00:00:00"/>
    <s v="513-33-14-553"/>
    <n v="69"/>
    <x v="2"/>
    <x v="10"/>
    <n v="2.09"/>
    <n v="144.20999999999998"/>
    <n v="938"/>
    <n v="3.45"/>
  </r>
  <r>
    <d v="2007-11-21T00:00:00"/>
    <s v="534-94-49-182"/>
    <n v="99"/>
    <x v="2"/>
    <x v="10"/>
    <n v="2.09"/>
    <n v="206.91"/>
    <n v="1791"/>
    <n v="9.9"/>
  </r>
  <r>
    <d v="2007-11-21T00:00:00"/>
    <s v="115-65-39-258"/>
    <n v="57"/>
    <x v="2"/>
    <x v="10"/>
    <n v="2.09"/>
    <n v="119.13"/>
    <n v="289"/>
    <n v="2.85"/>
  </r>
  <r>
    <d v="2007-11-22T00:00:00"/>
    <s v="043-34-53-278"/>
    <n v="103"/>
    <x v="2"/>
    <x v="10"/>
    <n v="2.09"/>
    <n v="215.26999999999998"/>
    <n v="1162"/>
    <n v="10.3"/>
  </r>
  <r>
    <d v="2007-11-23T00:00:00"/>
    <s v="609-57-46-753"/>
    <n v="2"/>
    <x v="2"/>
    <x v="10"/>
    <n v="2.09"/>
    <n v="4.18"/>
    <n v="6"/>
    <n v="0"/>
  </r>
  <r>
    <d v="2007-11-26T00:00:00"/>
    <s v="495-93-92-849"/>
    <n v="88"/>
    <x v="2"/>
    <x v="10"/>
    <n v="2.09"/>
    <n v="183.92"/>
    <n v="1091"/>
    <n v="8.8000000000000007"/>
  </r>
  <r>
    <d v="2007-11-28T00:00:00"/>
    <s v="916-94-78-836"/>
    <n v="85"/>
    <x v="2"/>
    <x v="10"/>
    <n v="2.09"/>
    <n v="177.64999999999998"/>
    <n v="1388"/>
    <n v="8.5"/>
  </r>
  <r>
    <d v="2007-11-28T00:00:00"/>
    <s v="254-14-00-156"/>
    <n v="216"/>
    <x v="2"/>
    <x v="10"/>
    <n v="2.09"/>
    <n v="451.43999999999994"/>
    <n v="8521"/>
    <n v="21.6"/>
  </r>
  <r>
    <d v="2007-11-30T00:00:00"/>
    <s v="254-14-00-156"/>
    <n v="140"/>
    <x v="2"/>
    <x v="10"/>
    <n v="2.09"/>
    <n v="292.59999999999997"/>
    <n v="8661"/>
    <n v="14"/>
  </r>
  <r>
    <d v="2007-12-05T00:00:00"/>
    <s v="941-01-60-075"/>
    <n v="377"/>
    <x v="2"/>
    <x v="11"/>
    <n v="2.09"/>
    <n v="787.93"/>
    <n v="6142"/>
    <n v="37.700000000000003"/>
  </r>
  <r>
    <d v="2007-12-07T00:00:00"/>
    <s v="968-49-97-804"/>
    <n v="89"/>
    <x v="2"/>
    <x v="11"/>
    <n v="2.09"/>
    <n v="186.01"/>
    <n v="867"/>
    <n v="4.45"/>
  </r>
  <r>
    <d v="2007-12-09T00:00:00"/>
    <s v="904-16-42-385"/>
    <n v="181"/>
    <x v="2"/>
    <x v="11"/>
    <n v="2.09"/>
    <n v="378.28999999999996"/>
    <n v="1988"/>
    <n v="18.100000000000001"/>
  </r>
  <r>
    <d v="2007-12-11T00:00:00"/>
    <s v="513-33-14-553"/>
    <n v="131"/>
    <x v="2"/>
    <x v="11"/>
    <n v="2.09"/>
    <n v="273.78999999999996"/>
    <n v="1069"/>
    <n v="13.100000000000001"/>
  </r>
  <r>
    <d v="2007-12-11T00:00:00"/>
    <s v="936-67-95-170"/>
    <n v="43"/>
    <x v="2"/>
    <x v="11"/>
    <n v="2.09"/>
    <n v="89.86999999999999"/>
    <n v="443"/>
    <n v="2.15"/>
  </r>
  <r>
    <d v="2007-12-12T00:00:00"/>
    <s v="534-94-49-182"/>
    <n v="166"/>
    <x v="2"/>
    <x v="11"/>
    <n v="2.09"/>
    <n v="346.94"/>
    <n v="1957"/>
    <n v="16.600000000000001"/>
  </r>
  <r>
    <d v="2007-12-12T00:00:00"/>
    <s v="773-39-15-273"/>
    <n v="192"/>
    <x v="2"/>
    <x v="11"/>
    <n v="2.09"/>
    <n v="401.28"/>
    <n v="776"/>
    <n v="9.6000000000000014"/>
  </r>
  <r>
    <d v="2007-12-14T00:00:00"/>
    <s v="351-06-97-406"/>
    <n v="7"/>
    <x v="2"/>
    <x v="11"/>
    <n v="2.09"/>
    <n v="14.629999999999999"/>
    <n v="21"/>
    <n v="0"/>
  </r>
  <r>
    <d v="2007-12-16T00:00:00"/>
    <s v="662-14-22-719"/>
    <n v="11"/>
    <x v="2"/>
    <x v="11"/>
    <n v="2.09"/>
    <n v="22.99"/>
    <n v="40"/>
    <n v="0"/>
  </r>
  <r>
    <d v="2007-12-16T00:00:00"/>
    <s v="080-51-85-809"/>
    <n v="146"/>
    <x v="2"/>
    <x v="11"/>
    <n v="2.09"/>
    <n v="305.14"/>
    <n v="1287"/>
    <n v="14.600000000000001"/>
  </r>
  <r>
    <d v="2007-12-17T00:00:00"/>
    <s v="392-78-93-552"/>
    <n v="138"/>
    <x v="2"/>
    <x v="11"/>
    <n v="2.09"/>
    <n v="288.41999999999996"/>
    <n v="6959"/>
    <n v="13.8"/>
  </r>
  <r>
    <d v="2007-12-18T00:00:00"/>
    <s v="033-49-11-774"/>
    <n v="138"/>
    <x v="2"/>
    <x v="11"/>
    <n v="2.09"/>
    <n v="288.41999999999996"/>
    <n v="1575"/>
    <n v="13.8"/>
  </r>
  <r>
    <d v="2007-12-18T00:00:00"/>
    <s v="941-01-60-075"/>
    <n v="482"/>
    <x v="2"/>
    <x v="11"/>
    <n v="2.09"/>
    <n v="1007.3799999999999"/>
    <n v="6624"/>
    <n v="48.2"/>
  </r>
  <r>
    <d v="2007-12-20T00:00:00"/>
    <s v="941-01-60-075"/>
    <n v="481"/>
    <x v="2"/>
    <x v="11"/>
    <n v="2.09"/>
    <n v="1005.29"/>
    <n v="7105"/>
    <n v="48.1"/>
  </r>
  <r>
    <d v="2007-12-22T00:00:00"/>
    <s v="392-78-93-552"/>
    <n v="258"/>
    <x v="2"/>
    <x v="11"/>
    <n v="2.09"/>
    <n v="539.21999999999991"/>
    <n v="7217"/>
    <n v="25.8"/>
  </r>
  <r>
    <d v="2007-12-24T00:00:00"/>
    <s v="080-51-85-809"/>
    <n v="100"/>
    <x v="2"/>
    <x v="11"/>
    <n v="2.09"/>
    <n v="209"/>
    <n v="1387"/>
    <n v="10"/>
  </r>
  <r>
    <d v="2007-12-24T00:00:00"/>
    <s v="513-33-14-553"/>
    <n v="86"/>
    <x v="2"/>
    <x v="11"/>
    <n v="2.09"/>
    <n v="179.73999999999998"/>
    <n v="1155"/>
    <n v="8.6"/>
  </r>
  <r>
    <d v="2007-12-27T00:00:00"/>
    <s v="378-70-08-798"/>
    <n v="165"/>
    <x v="2"/>
    <x v="11"/>
    <n v="2.09"/>
    <n v="344.84999999999997"/>
    <n v="1172"/>
    <n v="16.5"/>
  </r>
  <r>
    <d v="2007-12-28T00:00:00"/>
    <s v="967-21-71-491"/>
    <n v="4"/>
    <x v="2"/>
    <x v="11"/>
    <n v="2.09"/>
    <n v="8.36"/>
    <n v="48"/>
    <n v="0"/>
  </r>
  <r>
    <d v="2007-12-29T00:00:00"/>
    <s v="033-49-11-774"/>
    <n v="156"/>
    <x v="2"/>
    <x v="11"/>
    <n v="2.09"/>
    <n v="326.03999999999996"/>
    <n v="1731"/>
    <n v="15.600000000000001"/>
  </r>
  <r>
    <d v="2007-12-30T00:00:00"/>
    <s v="392-78-93-552"/>
    <n v="320"/>
    <x v="2"/>
    <x v="11"/>
    <n v="2.09"/>
    <n v="668.8"/>
    <n v="7537"/>
    <n v="32"/>
  </r>
  <r>
    <d v="2008-01-01T00:00:00"/>
    <s v="045-63-27-114"/>
    <n v="1"/>
    <x v="3"/>
    <x v="0"/>
    <n v="2.15"/>
    <n v="2.15"/>
    <n v="18"/>
    <n v="0"/>
  </r>
  <r>
    <d v="2008-01-01T00:00:00"/>
    <s v="885-74-10-856"/>
    <n v="81"/>
    <x v="3"/>
    <x v="0"/>
    <n v="2.15"/>
    <n v="174.15"/>
    <n v="912"/>
    <n v="4.05"/>
  </r>
  <r>
    <d v="2008-01-01T00:00:00"/>
    <s v="941-01-60-075"/>
    <n v="438"/>
    <x v="3"/>
    <x v="0"/>
    <n v="2.15"/>
    <n v="941.69999999999993"/>
    <n v="7543"/>
    <n v="43.800000000000004"/>
  </r>
  <r>
    <d v="2008-01-02T00:00:00"/>
    <s v="242-04-13-206"/>
    <n v="1"/>
    <x v="3"/>
    <x v="0"/>
    <n v="2.15"/>
    <n v="2.15"/>
    <n v="4"/>
    <n v="0"/>
  </r>
  <r>
    <d v="2008-01-06T00:00:00"/>
    <s v="773-39-15-273"/>
    <n v="173"/>
    <x v="3"/>
    <x v="0"/>
    <n v="2.15"/>
    <n v="371.95"/>
    <n v="949"/>
    <n v="8.65"/>
  </r>
  <r>
    <d v="2008-01-09T00:00:00"/>
    <s v="337-27-67-378"/>
    <n v="412"/>
    <x v="3"/>
    <x v="0"/>
    <n v="2.15"/>
    <n v="885.8"/>
    <n v="2643"/>
    <n v="41.2"/>
  </r>
  <r>
    <d v="2008-01-09T00:00:00"/>
    <s v="288-84-37-922"/>
    <n v="13"/>
    <x v="3"/>
    <x v="0"/>
    <n v="2.15"/>
    <n v="27.95"/>
    <n v="13"/>
    <n v="0"/>
  </r>
  <r>
    <d v="2008-01-10T00:00:00"/>
    <s v="322-66-15-999"/>
    <n v="130"/>
    <x v="3"/>
    <x v="0"/>
    <n v="2.15"/>
    <n v="279.5"/>
    <n v="1185"/>
    <n v="13"/>
  </r>
  <r>
    <d v="2008-01-12T00:00:00"/>
    <s v="193-47-03-638"/>
    <n v="4"/>
    <x v="3"/>
    <x v="0"/>
    <n v="2.15"/>
    <n v="8.6"/>
    <n v="4"/>
    <n v="0"/>
  </r>
  <r>
    <d v="2008-01-15T00:00:00"/>
    <s v="322-66-15-999"/>
    <n v="176"/>
    <x v="3"/>
    <x v="0"/>
    <n v="2.15"/>
    <n v="378.4"/>
    <n v="1361"/>
    <n v="17.600000000000001"/>
  </r>
  <r>
    <d v="2008-01-17T00:00:00"/>
    <s v="403-50-07-403"/>
    <n v="14"/>
    <x v="3"/>
    <x v="0"/>
    <n v="2.15"/>
    <n v="30.099999999999998"/>
    <n v="25"/>
    <n v="0"/>
  </r>
  <r>
    <d v="2008-01-18T00:00:00"/>
    <s v="322-66-15-999"/>
    <n v="97"/>
    <x v="3"/>
    <x v="0"/>
    <n v="2.15"/>
    <n v="208.54999999999998"/>
    <n v="1458"/>
    <n v="9.7000000000000011"/>
  </r>
  <r>
    <d v="2008-01-21T00:00:00"/>
    <s v="692-61-16-906"/>
    <n v="81"/>
    <x v="3"/>
    <x v="0"/>
    <n v="2.15"/>
    <n v="174.15"/>
    <n v="540"/>
    <n v="4.05"/>
  </r>
  <r>
    <d v="2008-01-22T00:00:00"/>
    <s v="033-49-11-774"/>
    <n v="179"/>
    <x v="3"/>
    <x v="0"/>
    <n v="2.15"/>
    <n v="384.84999999999997"/>
    <n v="1910"/>
    <n v="17.900000000000002"/>
  </r>
  <r>
    <d v="2008-01-23T00:00:00"/>
    <s v="916-94-78-836"/>
    <n v="132"/>
    <x v="3"/>
    <x v="0"/>
    <n v="2.15"/>
    <n v="283.8"/>
    <n v="1520"/>
    <n v="13.200000000000001"/>
  </r>
  <r>
    <d v="2008-01-23T00:00:00"/>
    <s v="214-54-56-360"/>
    <n v="5"/>
    <x v="3"/>
    <x v="0"/>
    <n v="2.15"/>
    <n v="10.75"/>
    <n v="5"/>
    <n v="0"/>
  </r>
  <r>
    <d v="2008-01-23T00:00:00"/>
    <s v="269-65-16-447"/>
    <n v="100"/>
    <x v="3"/>
    <x v="0"/>
    <n v="2.15"/>
    <n v="215"/>
    <n v="1951"/>
    <n v="10"/>
  </r>
  <r>
    <d v="2008-01-27T00:00:00"/>
    <s v="302-11-03-254"/>
    <n v="6"/>
    <x v="3"/>
    <x v="0"/>
    <n v="2.15"/>
    <n v="12.899999999999999"/>
    <n v="6"/>
    <n v="0"/>
  </r>
  <r>
    <d v="2008-02-03T00:00:00"/>
    <s v="337-27-67-378"/>
    <n v="171"/>
    <x v="3"/>
    <x v="1"/>
    <n v="2.15"/>
    <n v="367.65"/>
    <n v="2814"/>
    <n v="17.100000000000001"/>
  </r>
  <r>
    <d v="2008-02-05T00:00:00"/>
    <s v="799-94-72-837"/>
    <n v="333"/>
    <x v="3"/>
    <x v="1"/>
    <n v="2.15"/>
    <n v="715.94999999999993"/>
    <n v="6561"/>
    <n v="33.300000000000004"/>
  </r>
  <r>
    <d v="2008-02-06T00:00:00"/>
    <s v="337-27-67-378"/>
    <n v="365"/>
    <x v="3"/>
    <x v="1"/>
    <n v="2.15"/>
    <n v="784.75"/>
    <n v="3179"/>
    <n v="36.5"/>
  </r>
  <r>
    <d v="2008-02-06T00:00:00"/>
    <s v="423-71-31-448"/>
    <n v="16"/>
    <x v="3"/>
    <x v="1"/>
    <n v="2.15"/>
    <n v="34.4"/>
    <n v="42"/>
    <n v="0"/>
  </r>
  <r>
    <d v="2008-02-07T00:00:00"/>
    <s v="594-18-15-403"/>
    <n v="211"/>
    <x v="3"/>
    <x v="1"/>
    <n v="2.15"/>
    <n v="453.65"/>
    <n v="4451"/>
    <n v="21.1"/>
  </r>
  <r>
    <d v="2008-02-11T00:00:00"/>
    <s v="392-78-93-552"/>
    <n v="196"/>
    <x v="3"/>
    <x v="1"/>
    <n v="2.15"/>
    <n v="421.4"/>
    <n v="7733"/>
    <n v="19.600000000000001"/>
  </r>
  <r>
    <d v="2008-02-12T00:00:00"/>
    <s v="208-84-31-216"/>
    <n v="11"/>
    <x v="3"/>
    <x v="1"/>
    <n v="2.15"/>
    <n v="23.65"/>
    <n v="11"/>
    <n v="0"/>
  </r>
  <r>
    <d v="2008-02-13T00:00:00"/>
    <s v="423-71-31-448"/>
    <n v="17"/>
    <x v="3"/>
    <x v="1"/>
    <n v="2.15"/>
    <n v="36.549999999999997"/>
    <n v="59"/>
    <n v="0"/>
  </r>
  <r>
    <d v="2008-02-16T00:00:00"/>
    <s v="527-15-00-673"/>
    <n v="62"/>
    <x v="3"/>
    <x v="1"/>
    <n v="2.15"/>
    <n v="133.29999999999998"/>
    <n v="809"/>
    <n v="3.1"/>
  </r>
  <r>
    <d v="2008-02-16T00:00:00"/>
    <s v="847-48-41-699"/>
    <n v="103"/>
    <x v="3"/>
    <x v="1"/>
    <n v="2.15"/>
    <n v="221.45"/>
    <n v="8139"/>
    <n v="10.3"/>
  </r>
  <r>
    <d v="2008-02-16T00:00:00"/>
    <s v="996-09-76-697"/>
    <n v="9"/>
    <x v="3"/>
    <x v="1"/>
    <n v="2.15"/>
    <n v="19.349999999999998"/>
    <n v="16"/>
    <n v="0"/>
  </r>
  <r>
    <d v="2008-02-17T00:00:00"/>
    <s v="299-98-16-259"/>
    <n v="5"/>
    <x v="3"/>
    <x v="1"/>
    <n v="2.15"/>
    <n v="10.75"/>
    <n v="5"/>
    <n v="0"/>
  </r>
  <r>
    <d v="2008-02-17T00:00:00"/>
    <s v="392-78-93-552"/>
    <n v="452"/>
    <x v="3"/>
    <x v="1"/>
    <n v="2.15"/>
    <n v="971.8"/>
    <n v="8185"/>
    <n v="45.2"/>
  </r>
  <r>
    <d v="2008-02-18T00:00:00"/>
    <s v="371-70-96-597"/>
    <n v="2"/>
    <x v="3"/>
    <x v="1"/>
    <n v="2.15"/>
    <n v="4.3"/>
    <n v="2"/>
    <n v="0"/>
  </r>
  <r>
    <d v="2008-02-19T00:00:00"/>
    <s v="941-01-60-075"/>
    <n v="335"/>
    <x v="3"/>
    <x v="1"/>
    <n v="2.15"/>
    <n v="720.25"/>
    <n v="7878"/>
    <n v="33.5"/>
  </r>
  <r>
    <d v="2008-02-20T00:00:00"/>
    <s v="777-06-33-444"/>
    <n v="12"/>
    <x v="3"/>
    <x v="1"/>
    <n v="2.15"/>
    <n v="25.799999999999997"/>
    <n v="12"/>
    <n v="0"/>
  </r>
  <r>
    <d v="2008-02-21T00:00:00"/>
    <s v="314-76-34-892"/>
    <n v="12"/>
    <x v="3"/>
    <x v="1"/>
    <n v="2.15"/>
    <n v="25.799999999999997"/>
    <n v="35"/>
    <n v="0"/>
  </r>
  <r>
    <d v="2008-02-22T00:00:00"/>
    <s v="270-90-07-560"/>
    <n v="5"/>
    <x v="3"/>
    <x v="1"/>
    <n v="2.15"/>
    <n v="10.75"/>
    <n v="5"/>
    <n v="0"/>
  </r>
  <r>
    <d v="2008-02-22T00:00:00"/>
    <s v="811-91-92-867"/>
    <n v="2"/>
    <x v="3"/>
    <x v="1"/>
    <n v="2.15"/>
    <n v="4.3"/>
    <n v="2"/>
    <n v="0"/>
  </r>
  <r>
    <d v="2008-02-23T00:00:00"/>
    <s v="131-80-62-556"/>
    <n v="10"/>
    <x v="3"/>
    <x v="1"/>
    <n v="2.15"/>
    <n v="21.5"/>
    <n v="10"/>
    <n v="0"/>
  </r>
  <r>
    <d v="2008-02-25T00:00:00"/>
    <s v="392-78-93-552"/>
    <n v="308"/>
    <x v="3"/>
    <x v="1"/>
    <n v="2.15"/>
    <n v="662.19999999999993"/>
    <n v="8493"/>
    <n v="30.8"/>
  </r>
  <r>
    <d v="2008-02-27T00:00:00"/>
    <s v="982-37-73-633"/>
    <n v="5"/>
    <x v="3"/>
    <x v="1"/>
    <n v="2.15"/>
    <n v="10.75"/>
    <n v="25"/>
    <n v="0"/>
  </r>
  <r>
    <d v="2008-02-27T00:00:00"/>
    <s v="799-94-72-837"/>
    <n v="446"/>
    <x v="3"/>
    <x v="1"/>
    <n v="2.15"/>
    <n v="958.9"/>
    <n v="7007"/>
    <n v="44.6"/>
  </r>
  <r>
    <d v="2008-02-28T00:00:00"/>
    <s v="254-14-00-156"/>
    <n v="281"/>
    <x v="3"/>
    <x v="1"/>
    <n v="2.15"/>
    <n v="604.15"/>
    <n v="8942"/>
    <n v="28.1"/>
  </r>
  <r>
    <d v="2008-03-03T00:00:00"/>
    <s v="128-69-77-900"/>
    <n v="6"/>
    <x v="3"/>
    <x v="2"/>
    <n v="2.15"/>
    <n v="12.899999999999999"/>
    <n v="17"/>
    <n v="0"/>
  </r>
  <r>
    <d v="2008-03-04T00:00:00"/>
    <s v="254-14-00-156"/>
    <n v="409"/>
    <x v="3"/>
    <x v="2"/>
    <n v="2.15"/>
    <n v="879.34999999999991"/>
    <n v="9351"/>
    <n v="40.900000000000006"/>
  </r>
  <r>
    <d v="2008-03-04T00:00:00"/>
    <s v="527-15-00-673"/>
    <n v="191"/>
    <x v="3"/>
    <x v="2"/>
    <n v="2.15"/>
    <n v="410.65"/>
    <n v="1000"/>
    <n v="19.100000000000001"/>
  </r>
  <r>
    <d v="2008-03-05T00:00:00"/>
    <s v="941-01-60-075"/>
    <n v="404"/>
    <x v="3"/>
    <x v="2"/>
    <n v="2.15"/>
    <n v="868.59999999999991"/>
    <n v="8282"/>
    <n v="40.400000000000006"/>
  </r>
  <r>
    <d v="2008-03-05T00:00:00"/>
    <s v="378-70-08-798"/>
    <n v="135"/>
    <x v="3"/>
    <x v="2"/>
    <n v="2.15"/>
    <n v="290.25"/>
    <n v="1307"/>
    <n v="13.5"/>
  </r>
  <r>
    <d v="2008-03-05T00:00:00"/>
    <s v="961-86-77-989"/>
    <n v="20"/>
    <x v="3"/>
    <x v="2"/>
    <n v="2.15"/>
    <n v="43"/>
    <n v="48"/>
    <n v="0"/>
  </r>
  <r>
    <d v="2008-03-07T00:00:00"/>
    <s v="507-22-76-992"/>
    <n v="54"/>
    <x v="3"/>
    <x v="2"/>
    <n v="2.15"/>
    <n v="116.1"/>
    <n v="420"/>
    <n v="2.7"/>
  </r>
  <r>
    <d v="2008-03-07T00:00:00"/>
    <s v="495-93-92-849"/>
    <n v="129"/>
    <x v="3"/>
    <x v="2"/>
    <n v="2.15"/>
    <n v="277.34999999999997"/>
    <n v="1220"/>
    <n v="12.9"/>
  </r>
  <r>
    <d v="2008-03-10T00:00:00"/>
    <s v="138-66-38-929"/>
    <n v="11"/>
    <x v="3"/>
    <x v="2"/>
    <n v="2.15"/>
    <n v="23.65"/>
    <n v="11"/>
    <n v="0"/>
  </r>
  <r>
    <d v="2008-03-11T00:00:00"/>
    <s v="178-24-36-171"/>
    <n v="383"/>
    <x v="3"/>
    <x v="2"/>
    <n v="2.15"/>
    <n v="823.44999999999993"/>
    <n v="6720"/>
    <n v="38.300000000000004"/>
  </r>
  <r>
    <d v="2008-03-12T00:00:00"/>
    <s v="749-02-70-623"/>
    <n v="46"/>
    <x v="3"/>
    <x v="2"/>
    <n v="2.15"/>
    <n v="98.899999999999991"/>
    <n v="1357"/>
    <n v="4.6000000000000005"/>
  </r>
  <r>
    <d v="2008-03-13T00:00:00"/>
    <s v="179-23-02-772"/>
    <n v="61"/>
    <x v="3"/>
    <x v="2"/>
    <n v="2.15"/>
    <n v="131.15"/>
    <n v="342"/>
    <n v="3.0500000000000003"/>
  </r>
  <r>
    <d v="2008-03-15T00:00:00"/>
    <s v="378-70-08-798"/>
    <n v="166"/>
    <x v="3"/>
    <x v="2"/>
    <n v="2.15"/>
    <n v="356.9"/>
    <n v="1473"/>
    <n v="16.600000000000001"/>
  </r>
  <r>
    <d v="2008-03-16T00:00:00"/>
    <s v="513-33-14-553"/>
    <n v="91"/>
    <x v="3"/>
    <x v="2"/>
    <n v="2.15"/>
    <n v="195.65"/>
    <n v="1246"/>
    <n v="9.1"/>
  </r>
  <r>
    <d v="2008-03-17T00:00:00"/>
    <s v="240-21-54-730"/>
    <n v="10"/>
    <x v="3"/>
    <x v="2"/>
    <n v="2.15"/>
    <n v="21.5"/>
    <n v="10"/>
    <n v="0"/>
  </r>
  <r>
    <d v="2008-03-19T00:00:00"/>
    <s v="299-72-00-838"/>
    <n v="19"/>
    <x v="3"/>
    <x v="2"/>
    <n v="2.15"/>
    <n v="40.85"/>
    <n v="19"/>
    <n v="0"/>
  </r>
  <r>
    <d v="2008-03-19T00:00:00"/>
    <s v="105-89-55-029"/>
    <n v="2"/>
    <x v="3"/>
    <x v="2"/>
    <n v="2.15"/>
    <n v="4.3"/>
    <n v="2"/>
    <n v="0"/>
  </r>
  <r>
    <d v="2008-03-20T00:00:00"/>
    <s v="968-49-97-804"/>
    <n v="125"/>
    <x v="3"/>
    <x v="2"/>
    <n v="2.15"/>
    <n v="268.75"/>
    <n v="992"/>
    <n v="6.25"/>
  </r>
  <r>
    <d v="2008-03-20T00:00:00"/>
    <s v="178-24-36-171"/>
    <n v="248"/>
    <x v="3"/>
    <x v="2"/>
    <n v="2.15"/>
    <n v="533.19999999999993"/>
    <n v="6968"/>
    <n v="24.8"/>
  </r>
  <r>
    <d v="2008-03-20T00:00:00"/>
    <s v="995-59-41-476"/>
    <n v="298"/>
    <x v="3"/>
    <x v="2"/>
    <n v="2.15"/>
    <n v="640.69999999999993"/>
    <n v="1437"/>
    <n v="29.8"/>
  </r>
  <r>
    <d v="2008-03-21T00:00:00"/>
    <s v="178-24-36-171"/>
    <n v="406"/>
    <x v="3"/>
    <x v="2"/>
    <n v="2.15"/>
    <n v="872.9"/>
    <n v="7374"/>
    <n v="40.6"/>
  </r>
  <r>
    <d v="2008-03-22T00:00:00"/>
    <s v="080-51-85-809"/>
    <n v="46"/>
    <x v="3"/>
    <x v="2"/>
    <n v="2.15"/>
    <n v="98.899999999999991"/>
    <n v="1433"/>
    <n v="4.6000000000000005"/>
  </r>
  <r>
    <d v="2008-03-23T00:00:00"/>
    <s v="513-33-14-553"/>
    <n v="106"/>
    <x v="3"/>
    <x v="2"/>
    <n v="2.15"/>
    <n v="227.89999999999998"/>
    <n v="1352"/>
    <n v="10.600000000000001"/>
  </r>
  <r>
    <d v="2008-03-25T00:00:00"/>
    <s v="847-48-41-699"/>
    <n v="121"/>
    <x v="3"/>
    <x v="2"/>
    <n v="2.15"/>
    <n v="260.14999999999998"/>
    <n v="8260"/>
    <n v="12.100000000000001"/>
  </r>
  <r>
    <d v="2008-03-29T00:00:00"/>
    <s v="392-78-93-552"/>
    <n v="170"/>
    <x v="3"/>
    <x v="2"/>
    <n v="2.15"/>
    <n v="365.5"/>
    <n v="8663"/>
    <n v="17"/>
  </r>
  <r>
    <d v="2008-03-29T00:00:00"/>
    <s v="799-94-72-837"/>
    <n v="431"/>
    <x v="3"/>
    <x v="2"/>
    <n v="2.15"/>
    <n v="926.65"/>
    <n v="7438"/>
    <n v="43.1"/>
  </r>
  <r>
    <d v="2008-03-30T00:00:00"/>
    <s v="941-01-60-075"/>
    <n v="483"/>
    <x v="3"/>
    <x v="2"/>
    <n v="2.15"/>
    <n v="1038.45"/>
    <n v="8765"/>
    <n v="48.300000000000004"/>
  </r>
  <r>
    <d v="2008-04-01T00:00:00"/>
    <s v="254-14-00-156"/>
    <n v="354"/>
    <x v="3"/>
    <x v="3"/>
    <n v="2.15"/>
    <n v="761.1"/>
    <n v="9705"/>
    <n v="35.4"/>
  </r>
  <r>
    <d v="2008-04-03T00:00:00"/>
    <s v="513-33-14-553"/>
    <n v="65"/>
    <x v="3"/>
    <x v="3"/>
    <n v="2.15"/>
    <n v="139.75"/>
    <n v="1417"/>
    <n v="6.5"/>
  </r>
  <r>
    <d v="2008-04-06T00:00:00"/>
    <s v="337-27-67-378"/>
    <n v="176"/>
    <x v="3"/>
    <x v="3"/>
    <n v="2.15"/>
    <n v="378.4"/>
    <n v="3355"/>
    <n v="17.600000000000001"/>
  </r>
  <r>
    <d v="2008-04-07T00:00:00"/>
    <s v="843-22-41-173"/>
    <n v="2"/>
    <x v="3"/>
    <x v="3"/>
    <n v="2.15"/>
    <n v="4.3"/>
    <n v="9"/>
    <n v="0"/>
  </r>
  <r>
    <d v="2008-04-08T00:00:00"/>
    <s v="527-15-00-673"/>
    <n v="46"/>
    <x v="3"/>
    <x v="3"/>
    <n v="2.15"/>
    <n v="98.899999999999991"/>
    <n v="1046"/>
    <n v="4.6000000000000005"/>
  </r>
  <r>
    <d v="2008-04-11T00:00:00"/>
    <s v="995-59-41-476"/>
    <n v="477"/>
    <x v="3"/>
    <x v="3"/>
    <n v="2.15"/>
    <n v="1025.55"/>
    <n v="1914"/>
    <n v="47.7"/>
  </r>
  <r>
    <d v="2008-04-12T00:00:00"/>
    <s v="126-55-91-375"/>
    <n v="6"/>
    <x v="3"/>
    <x v="3"/>
    <n v="2.15"/>
    <n v="12.899999999999999"/>
    <n v="29"/>
    <n v="0"/>
  </r>
  <r>
    <d v="2008-04-14T00:00:00"/>
    <s v="528-09-83-923"/>
    <n v="11"/>
    <x v="3"/>
    <x v="3"/>
    <n v="2.15"/>
    <n v="23.65"/>
    <n v="24"/>
    <n v="0"/>
  </r>
  <r>
    <d v="2008-04-14T00:00:00"/>
    <s v="527-15-00-673"/>
    <n v="126"/>
    <x v="3"/>
    <x v="3"/>
    <n v="2.15"/>
    <n v="270.89999999999998"/>
    <n v="1172"/>
    <n v="12.600000000000001"/>
  </r>
  <r>
    <d v="2008-04-14T00:00:00"/>
    <s v="269-65-16-447"/>
    <n v="190"/>
    <x v="3"/>
    <x v="3"/>
    <n v="2.15"/>
    <n v="408.5"/>
    <n v="2141"/>
    <n v="19"/>
  </r>
  <r>
    <d v="2008-04-15T00:00:00"/>
    <s v="941-01-60-075"/>
    <n v="358"/>
    <x v="3"/>
    <x v="3"/>
    <n v="2.15"/>
    <n v="769.69999999999993"/>
    <n v="9123"/>
    <n v="35.800000000000004"/>
  </r>
  <r>
    <d v="2008-04-15T00:00:00"/>
    <s v="761-06-34-233"/>
    <n v="78"/>
    <x v="3"/>
    <x v="3"/>
    <n v="2.15"/>
    <n v="167.7"/>
    <n v="802"/>
    <n v="3.9000000000000004"/>
  </r>
  <r>
    <d v="2008-04-15T00:00:00"/>
    <s v="884-31-58-627"/>
    <n v="129"/>
    <x v="3"/>
    <x v="3"/>
    <n v="2.15"/>
    <n v="277.34999999999997"/>
    <n v="900"/>
    <n v="6.45"/>
  </r>
  <r>
    <d v="2008-04-16T00:00:00"/>
    <s v="799-94-72-837"/>
    <n v="433"/>
    <x v="3"/>
    <x v="3"/>
    <n v="2.15"/>
    <n v="930.94999999999993"/>
    <n v="7871"/>
    <n v="43.300000000000004"/>
  </r>
  <r>
    <d v="2008-04-17T00:00:00"/>
    <s v="182-72-86-381"/>
    <n v="18"/>
    <x v="3"/>
    <x v="3"/>
    <n v="2.15"/>
    <n v="38.699999999999996"/>
    <n v="60"/>
    <n v="0"/>
  </r>
  <r>
    <d v="2008-04-18T00:00:00"/>
    <s v="936-67-95-170"/>
    <n v="30"/>
    <x v="3"/>
    <x v="3"/>
    <n v="2.15"/>
    <n v="64.5"/>
    <n v="473"/>
    <n v="1.5"/>
  </r>
  <r>
    <d v="2008-04-19T00:00:00"/>
    <s v="159-34-45-151"/>
    <n v="18"/>
    <x v="3"/>
    <x v="3"/>
    <n v="2.15"/>
    <n v="38.699999999999996"/>
    <n v="27"/>
    <n v="0"/>
  </r>
  <r>
    <d v="2008-04-20T00:00:00"/>
    <s v="527-15-00-673"/>
    <n v="146"/>
    <x v="3"/>
    <x v="3"/>
    <n v="2.15"/>
    <n v="313.89999999999998"/>
    <n v="1318"/>
    <n v="14.600000000000001"/>
  </r>
  <r>
    <d v="2008-04-20T00:00:00"/>
    <s v="138-66-38-929"/>
    <n v="19"/>
    <x v="3"/>
    <x v="3"/>
    <n v="2.15"/>
    <n v="40.85"/>
    <n v="30"/>
    <n v="0"/>
  </r>
  <r>
    <d v="2008-04-21T00:00:00"/>
    <s v="033-49-11-774"/>
    <n v="170"/>
    <x v="3"/>
    <x v="3"/>
    <n v="2.15"/>
    <n v="365.5"/>
    <n v="2080"/>
    <n v="17"/>
  </r>
  <r>
    <d v="2008-04-23T00:00:00"/>
    <s v="594-18-15-403"/>
    <n v="428"/>
    <x v="3"/>
    <x v="3"/>
    <n v="2.15"/>
    <n v="920.19999999999993"/>
    <n v="4879"/>
    <n v="42.800000000000004"/>
  </r>
  <r>
    <d v="2008-04-25T00:00:00"/>
    <s v="941-01-60-075"/>
    <n v="129"/>
    <x v="3"/>
    <x v="3"/>
    <n v="2.15"/>
    <n v="277.34999999999997"/>
    <n v="9252"/>
    <n v="12.9"/>
  </r>
  <r>
    <d v="2008-04-26T00:00:00"/>
    <s v="413-93-89-926"/>
    <n v="304"/>
    <x v="3"/>
    <x v="3"/>
    <n v="2.15"/>
    <n v="653.6"/>
    <n v="7145"/>
    <n v="30.400000000000002"/>
  </r>
  <r>
    <d v="2008-04-30T00:00:00"/>
    <s v="288-84-37-922"/>
    <n v="15"/>
    <x v="3"/>
    <x v="3"/>
    <n v="2.15"/>
    <n v="32.25"/>
    <n v="28"/>
    <n v="0"/>
  </r>
  <r>
    <d v="2008-05-01T00:00:00"/>
    <s v="766-05-70-009"/>
    <n v="14"/>
    <x v="3"/>
    <x v="4"/>
    <n v="2.15"/>
    <n v="30.099999999999998"/>
    <n v="14"/>
    <n v="0"/>
  </r>
  <r>
    <d v="2008-05-03T00:00:00"/>
    <s v="799-94-72-837"/>
    <n v="320"/>
    <x v="3"/>
    <x v="4"/>
    <n v="2.15"/>
    <n v="688"/>
    <n v="8191"/>
    <n v="32"/>
  </r>
  <r>
    <d v="2008-05-04T00:00:00"/>
    <s v="322-66-15-999"/>
    <n v="44"/>
    <x v="3"/>
    <x v="4"/>
    <n v="2.15"/>
    <n v="94.6"/>
    <n v="1502"/>
    <n v="4.4000000000000004"/>
  </r>
  <r>
    <d v="2008-05-05T00:00:00"/>
    <s v="749-02-70-623"/>
    <n v="71"/>
    <x v="3"/>
    <x v="4"/>
    <n v="2.15"/>
    <n v="152.65"/>
    <n v="1428"/>
    <n v="7.1000000000000005"/>
  </r>
  <r>
    <d v="2008-05-05T00:00:00"/>
    <s v="047-70-78-199"/>
    <n v="8"/>
    <x v="3"/>
    <x v="4"/>
    <n v="2.15"/>
    <n v="17.2"/>
    <n v="34"/>
    <n v="0"/>
  </r>
  <r>
    <d v="2008-05-09T00:00:00"/>
    <s v="847-48-41-699"/>
    <n v="444"/>
    <x v="3"/>
    <x v="4"/>
    <n v="2.15"/>
    <n v="954.59999999999991"/>
    <n v="8704"/>
    <n v="44.400000000000006"/>
  </r>
  <r>
    <d v="2008-05-09T00:00:00"/>
    <s v="014-02-05-290"/>
    <n v="1"/>
    <x v="3"/>
    <x v="4"/>
    <n v="2.15"/>
    <n v="2.15"/>
    <n v="3"/>
    <n v="0"/>
  </r>
  <r>
    <d v="2008-05-11T00:00:00"/>
    <s v="527-15-00-673"/>
    <n v="102"/>
    <x v="3"/>
    <x v="4"/>
    <n v="2.15"/>
    <n v="219.29999999999998"/>
    <n v="1420"/>
    <n v="10.200000000000001"/>
  </r>
  <r>
    <d v="2008-05-11T00:00:00"/>
    <s v="294-48-56-993"/>
    <n v="181"/>
    <x v="3"/>
    <x v="4"/>
    <n v="2.15"/>
    <n v="389.15"/>
    <n v="488"/>
    <n v="9.0500000000000007"/>
  </r>
  <r>
    <d v="2008-05-11T00:00:00"/>
    <s v="495-93-92-849"/>
    <n v="82"/>
    <x v="3"/>
    <x v="4"/>
    <n v="2.15"/>
    <n v="176.29999999999998"/>
    <n v="1302"/>
    <n v="8.2000000000000011"/>
  </r>
  <r>
    <d v="2008-05-14T00:00:00"/>
    <s v="319-54-24-686"/>
    <n v="19"/>
    <x v="3"/>
    <x v="4"/>
    <n v="2.15"/>
    <n v="40.85"/>
    <n v="19"/>
    <n v="0"/>
  </r>
  <r>
    <d v="2008-05-14T00:00:00"/>
    <s v="413-93-89-926"/>
    <n v="245"/>
    <x v="3"/>
    <x v="4"/>
    <n v="2.15"/>
    <n v="526.75"/>
    <n v="7390"/>
    <n v="24.5"/>
  </r>
  <r>
    <d v="2008-05-16T00:00:00"/>
    <s v="995-59-41-476"/>
    <n v="431"/>
    <x v="3"/>
    <x v="4"/>
    <n v="2.15"/>
    <n v="926.65"/>
    <n v="2345"/>
    <n v="43.1"/>
  </r>
  <r>
    <d v="2008-05-16T00:00:00"/>
    <s v="254-14-00-156"/>
    <n v="252"/>
    <x v="3"/>
    <x v="4"/>
    <n v="2.15"/>
    <n v="541.79999999999995"/>
    <n v="9957"/>
    <n v="25.200000000000003"/>
  </r>
  <r>
    <d v="2008-05-17T00:00:00"/>
    <s v="851-69-49-933"/>
    <n v="2"/>
    <x v="3"/>
    <x v="4"/>
    <n v="2.15"/>
    <n v="4.3"/>
    <n v="17"/>
    <n v="0"/>
  </r>
  <r>
    <d v="2008-05-18T00:00:00"/>
    <s v="043-34-53-278"/>
    <n v="52"/>
    <x v="3"/>
    <x v="4"/>
    <n v="2.15"/>
    <n v="111.8"/>
    <n v="1214"/>
    <n v="5.2"/>
  </r>
  <r>
    <d v="2008-05-19T00:00:00"/>
    <s v="033-49-11-774"/>
    <n v="54"/>
    <x v="3"/>
    <x v="4"/>
    <n v="2.15"/>
    <n v="116.1"/>
    <n v="2134"/>
    <n v="5.4"/>
  </r>
  <r>
    <d v="2008-05-19T00:00:00"/>
    <s v="531-65-00-714"/>
    <n v="4"/>
    <x v="3"/>
    <x v="4"/>
    <n v="2.15"/>
    <n v="8.6"/>
    <n v="18"/>
    <n v="0"/>
  </r>
  <r>
    <d v="2008-05-19T00:00:00"/>
    <s v="692-61-16-906"/>
    <n v="88"/>
    <x v="3"/>
    <x v="4"/>
    <n v="2.15"/>
    <n v="189.2"/>
    <n v="628"/>
    <n v="4.4000000000000004"/>
  </r>
  <r>
    <d v="2008-05-22T00:00:00"/>
    <s v="269-65-16-447"/>
    <n v="152"/>
    <x v="3"/>
    <x v="4"/>
    <n v="2.15"/>
    <n v="326.8"/>
    <n v="2293"/>
    <n v="15.200000000000001"/>
  </r>
  <r>
    <d v="2008-05-23T00:00:00"/>
    <s v="322-66-15-999"/>
    <n v="121"/>
    <x v="3"/>
    <x v="4"/>
    <n v="2.15"/>
    <n v="260.14999999999998"/>
    <n v="1623"/>
    <n v="12.100000000000001"/>
  </r>
  <r>
    <d v="2008-05-24T00:00:00"/>
    <s v="269-65-16-447"/>
    <n v="77"/>
    <x v="3"/>
    <x v="4"/>
    <n v="2.15"/>
    <n v="165.54999999999998"/>
    <n v="2370"/>
    <n v="7.7"/>
  </r>
  <r>
    <d v="2008-05-27T00:00:00"/>
    <s v="179-23-02-772"/>
    <n v="21"/>
    <x v="3"/>
    <x v="4"/>
    <n v="2.15"/>
    <n v="45.15"/>
    <n v="363"/>
    <n v="1.05"/>
  </r>
  <r>
    <d v="2008-05-28T00:00:00"/>
    <s v="692-61-16-906"/>
    <n v="48"/>
    <x v="3"/>
    <x v="4"/>
    <n v="2.15"/>
    <n v="103.19999999999999"/>
    <n v="676"/>
    <n v="2.4000000000000004"/>
  </r>
  <r>
    <d v="2008-05-29T00:00:00"/>
    <s v="392-78-93-552"/>
    <n v="420"/>
    <x v="3"/>
    <x v="4"/>
    <n v="2.15"/>
    <n v="903"/>
    <n v="9083"/>
    <n v="42"/>
  </r>
  <r>
    <d v="2008-05-30T00:00:00"/>
    <s v="254-14-00-156"/>
    <n v="443"/>
    <x v="3"/>
    <x v="4"/>
    <n v="2.15"/>
    <n v="952.44999999999993"/>
    <n v="10400"/>
    <n v="88.600000000000009"/>
  </r>
  <r>
    <d v="2008-06-03T00:00:00"/>
    <s v="322-66-15-999"/>
    <n v="46"/>
    <x v="3"/>
    <x v="5"/>
    <n v="2.15"/>
    <n v="98.899999999999991"/>
    <n v="1669"/>
    <n v="4.6000000000000005"/>
  </r>
  <r>
    <d v="2008-06-04T00:00:00"/>
    <s v="554-09-13-964"/>
    <n v="3"/>
    <x v="3"/>
    <x v="5"/>
    <n v="2.15"/>
    <n v="6.4499999999999993"/>
    <n v="16"/>
    <n v="0"/>
  </r>
  <r>
    <d v="2008-06-06T00:00:00"/>
    <s v="322-66-15-999"/>
    <n v="98"/>
    <x v="3"/>
    <x v="5"/>
    <n v="2.15"/>
    <n v="210.7"/>
    <n v="1767"/>
    <n v="9.8000000000000007"/>
  </r>
  <r>
    <d v="2008-06-06T00:00:00"/>
    <s v="780-78-31-328"/>
    <n v="18"/>
    <x v="3"/>
    <x v="5"/>
    <n v="2.15"/>
    <n v="38.699999999999996"/>
    <n v="18"/>
    <n v="0"/>
  </r>
  <r>
    <d v="2008-06-06T00:00:00"/>
    <s v="941-01-60-075"/>
    <n v="237"/>
    <x v="3"/>
    <x v="5"/>
    <n v="2.15"/>
    <n v="509.54999999999995"/>
    <n v="9489"/>
    <n v="23.700000000000003"/>
  </r>
  <r>
    <d v="2008-06-06T00:00:00"/>
    <s v="935-78-99-209"/>
    <n v="64"/>
    <x v="3"/>
    <x v="5"/>
    <n v="2.15"/>
    <n v="137.6"/>
    <n v="459"/>
    <n v="3.2"/>
  </r>
  <r>
    <d v="2008-06-10T00:00:00"/>
    <s v="916-94-78-836"/>
    <n v="32"/>
    <x v="3"/>
    <x v="5"/>
    <n v="2.15"/>
    <n v="68.8"/>
    <n v="1552"/>
    <n v="3.2"/>
  </r>
  <r>
    <d v="2008-06-15T00:00:00"/>
    <s v="749-02-70-623"/>
    <n v="30"/>
    <x v="3"/>
    <x v="5"/>
    <n v="2.15"/>
    <n v="64.5"/>
    <n v="1458"/>
    <n v="3"/>
  </r>
  <r>
    <d v="2008-06-15T00:00:00"/>
    <s v="447-16-72-588"/>
    <n v="12"/>
    <x v="3"/>
    <x v="5"/>
    <n v="2.15"/>
    <n v="25.799999999999997"/>
    <n v="25"/>
    <n v="0"/>
  </r>
  <r>
    <d v="2008-06-16T00:00:00"/>
    <s v="884-31-58-627"/>
    <n v="138"/>
    <x v="3"/>
    <x v="5"/>
    <n v="2.15"/>
    <n v="296.7"/>
    <n v="1038"/>
    <n v="13.8"/>
  </r>
  <r>
    <d v="2008-06-20T00:00:00"/>
    <s v="178-24-36-171"/>
    <n v="411"/>
    <x v="3"/>
    <x v="5"/>
    <n v="2.15"/>
    <n v="883.65"/>
    <n v="7785"/>
    <n v="41.1"/>
  </r>
  <r>
    <d v="2008-06-23T00:00:00"/>
    <s v="033-49-11-774"/>
    <n v="152"/>
    <x v="3"/>
    <x v="5"/>
    <n v="2.15"/>
    <n v="326.8"/>
    <n v="2286"/>
    <n v="15.200000000000001"/>
  </r>
  <r>
    <d v="2008-06-24T00:00:00"/>
    <s v="930-33-80-614"/>
    <n v="10"/>
    <x v="3"/>
    <x v="5"/>
    <n v="2.15"/>
    <n v="21.5"/>
    <n v="10"/>
    <n v="0"/>
  </r>
  <r>
    <d v="2008-06-25T00:00:00"/>
    <s v="269-65-16-447"/>
    <n v="75"/>
    <x v="3"/>
    <x v="5"/>
    <n v="2.15"/>
    <n v="161.25"/>
    <n v="2445"/>
    <n v="7.5"/>
  </r>
  <r>
    <d v="2008-06-25T00:00:00"/>
    <s v="549-21-69-479"/>
    <n v="4"/>
    <x v="3"/>
    <x v="5"/>
    <n v="2.15"/>
    <n v="8.6"/>
    <n v="4"/>
    <n v="0"/>
  </r>
  <r>
    <d v="2008-06-27T00:00:00"/>
    <s v="170-26-38-135"/>
    <n v="2"/>
    <x v="3"/>
    <x v="5"/>
    <n v="2.15"/>
    <n v="4.3"/>
    <n v="2"/>
    <n v="0"/>
  </r>
  <r>
    <d v="2008-06-28T00:00:00"/>
    <s v="692-61-16-906"/>
    <n v="110"/>
    <x v="3"/>
    <x v="5"/>
    <n v="2.15"/>
    <n v="236.5"/>
    <n v="786"/>
    <n v="5.5"/>
  </r>
  <r>
    <d v="2008-06-29T00:00:00"/>
    <s v="968-49-97-804"/>
    <n v="161"/>
    <x v="3"/>
    <x v="5"/>
    <n v="2.15"/>
    <n v="346.15"/>
    <n v="1153"/>
    <n v="16.100000000000001"/>
  </r>
  <r>
    <d v="2008-06-30T00:00:00"/>
    <s v="534-94-49-182"/>
    <n v="68"/>
    <x v="3"/>
    <x v="5"/>
    <n v="2.15"/>
    <n v="146.19999999999999"/>
    <n v="2025"/>
    <n v="6.8000000000000007"/>
  </r>
  <r>
    <d v="2008-07-02T00:00:00"/>
    <s v="322-66-15-999"/>
    <n v="30"/>
    <x v="3"/>
    <x v="6"/>
    <n v="2.15"/>
    <n v="64.5"/>
    <n v="1797"/>
    <n v="3"/>
  </r>
  <r>
    <d v="2008-07-03T00:00:00"/>
    <s v="368-99-22-310"/>
    <n v="3"/>
    <x v="3"/>
    <x v="6"/>
    <n v="2.15"/>
    <n v="6.4499999999999993"/>
    <n v="6"/>
    <n v="0"/>
  </r>
  <r>
    <d v="2008-07-08T00:00:00"/>
    <s v="941-01-60-075"/>
    <n v="117"/>
    <x v="3"/>
    <x v="6"/>
    <n v="2.15"/>
    <n v="251.54999999999998"/>
    <n v="9606"/>
    <n v="11.700000000000001"/>
  </r>
  <r>
    <d v="2008-07-10T00:00:00"/>
    <s v="885-74-10-856"/>
    <n v="105"/>
    <x v="3"/>
    <x v="6"/>
    <n v="2.15"/>
    <n v="225.75"/>
    <n v="1017"/>
    <n v="10.5"/>
  </r>
  <r>
    <d v="2008-07-10T00:00:00"/>
    <s v="089-90-67-935"/>
    <n v="6"/>
    <x v="3"/>
    <x v="6"/>
    <n v="2.15"/>
    <n v="12.899999999999999"/>
    <n v="22"/>
    <n v="0"/>
  </r>
  <r>
    <d v="2008-07-11T00:00:00"/>
    <s v="413-93-89-926"/>
    <n v="378"/>
    <x v="3"/>
    <x v="6"/>
    <n v="2.15"/>
    <n v="812.69999999999993"/>
    <n v="7768"/>
    <n v="37.800000000000004"/>
  </r>
  <r>
    <d v="2008-07-14T00:00:00"/>
    <s v="513-33-14-553"/>
    <n v="76"/>
    <x v="3"/>
    <x v="6"/>
    <n v="2.15"/>
    <n v="163.4"/>
    <n v="1493"/>
    <n v="7.6000000000000005"/>
  </r>
  <r>
    <d v="2008-07-15T00:00:00"/>
    <s v="178-24-36-171"/>
    <n v="386"/>
    <x v="3"/>
    <x v="6"/>
    <n v="2.15"/>
    <n v="829.9"/>
    <n v="8171"/>
    <n v="38.6"/>
  </r>
  <r>
    <d v="2008-07-16T00:00:00"/>
    <s v="941-01-60-075"/>
    <n v="132"/>
    <x v="3"/>
    <x v="6"/>
    <n v="2.15"/>
    <n v="283.8"/>
    <n v="9738"/>
    <n v="13.200000000000001"/>
  </r>
  <r>
    <d v="2008-07-16T00:00:00"/>
    <s v="178-24-36-171"/>
    <n v="104"/>
    <x v="3"/>
    <x v="6"/>
    <n v="2.15"/>
    <n v="223.6"/>
    <n v="8275"/>
    <n v="10.4"/>
  </r>
  <r>
    <d v="2008-07-17T00:00:00"/>
    <s v="392-78-93-552"/>
    <n v="380"/>
    <x v="3"/>
    <x v="6"/>
    <n v="2.15"/>
    <n v="817"/>
    <n v="9463"/>
    <n v="38"/>
  </r>
  <r>
    <d v="2008-07-18T00:00:00"/>
    <s v="773-39-15-273"/>
    <n v="76"/>
    <x v="3"/>
    <x v="6"/>
    <n v="2.15"/>
    <n v="163.4"/>
    <n v="1025"/>
    <n v="7.6000000000000005"/>
  </r>
  <r>
    <d v="2008-07-18T00:00:00"/>
    <s v="410-52-79-946"/>
    <n v="194"/>
    <x v="3"/>
    <x v="6"/>
    <n v="2.15"/>
    <n v="417.09999999999997"/>
    <n v="855"/>
    <n v="9.7000000000000011"/>
  </r>
  <r>
    <d v="2008-07-24T00:00:00"/>
    <s v="692-61-16-906"/>
    <n v="147"/>
    <x v="3"/>
    <x v="6"/>
    <n v="2.15"/>
    <n v="316.05"/>
    <n v="933"/>
    <n v="7.3500000000000005"/>
  </r>
  <r>
    <d v="2008-07-27T00:00:00"/>
    <s v="178-24-36-171"/>
    <n v="319"/>
    <x v="3"/>
    <x v="6"/>
    <n v="2.15"/>
    <n v="685.85"/>
    <n v="8594"/>
    <n v="31.900000000000002"/>
  </r>
  <r>
    <d v="2008-07-28T00:00:00"/>
    <s v="761-06-34-233"/>
    <n v="38"/>
    <x v="3"/>
    <x v="6"/>
    <n v="2.15"/>
    <n v="81.7"/>
    <n v="840"/>
    <n v="1.9000000000000001"/>
  </r>
  <r>
    <d v="2008-08-02T00:00:00"/>
    <s v="378-70-08-798"/>
    <n v="31"/>
    <x v="3"/>
    <x v="7"/>
    <n v="2.15"/>
    <n v="66.649999999999991"/>
    <n v="1504"/>
    <n v="3.1"/>
  </r>
  <r>
    <d v="2008-08-04T00:00:00"/>
    <s v="043-34-53-278"/>
    <n v="28"/>
    <x v="3"/>
    <x v="7"/>
    <n v="2.15"/>
    <n v="60.199999999999996"/>
    <n v="1242"/>
    <n v="2.8000000000000003"/>
  </r>
  <r>
    <d v="2008-08-04T00:00:00"/>
    <s v="194-54-73-711"/>
    <n v="15"/>
    <x v="3"/>
    <x v="7"/>
    <n v="2.15"/>
    <n v="32.25"/>
    <n v="59"/>
    <n v="0"/>
  </r>
  <r>
    <d v="2008-08-07T00:00:00"/>
    <s v="851-69-49-933"/>
    <n v="2"/>
    <x v="3"/>
    <x v="7"/>
    <n v="2.15"/>
    <n v="4.3"/>
    <n v="19"/>
    <n v="0"/>
  </r>
  <r>
    <d v="2008-08-07T00:00:00"/>
    <s v="430-67-31-549"/>
    <n v="16"/>
    <x v="3"/>
    <x v="7"/>
    <n v="2.15"/>
    <n v="34.4"/>
    <n v="36"/>
    <n v="0"/>
  </r>
  <r>
    <d v="2008-08-09T00:00:00"/>
    <s v="773-39-15-273"/>
    <n v="83"/>
    <x v="3"/>
    <x v="7"/>
    <n v="2.15"/>
    <n v="178.45"/>
    <n v="1108"/>
    <n v="8.3000000000000007"/>
  </r>
  <r>
    <d v="2008-08-10T00:00:00"/>
    <s v="093-96-93-428"/>
    <n v="16"/>
    <x v="3"/>
    <x v="7"/>
    <n v="2.15"/>
    <n v="34.4"/>
    <n v="16"/>
    <n v="0"/>
  </r>
  <r>
    <d v="2008-08-11T00:00:00"/>
    <s v="847-48-41-699"/>
    <n v="397"/>
    <x v="3"/>
    <x v="7"/>
    <n v="2.15"/>
    <n v="853.55"/>
    <n v="9101"/>
    <n v="39.700000000000003"/>
  </r>
  <r>
    <d v="2008-08-11T00:00:00"/>
    <s v="773-39-15-273"/>
    <n v="184"/>
    <x v="3"/>
    <x v="7"/>
    <n v="2.15"/>
    <n v="395.59999999999997"/>
    <n v="1292"/>
    <n v="18.400000000000002"/>
  </r>
  <r>
    <d v="2008-08-13T00:00:00"/>
    <s v="773-39-15-273"/>
    <n v="55"/>
    <x v="3"/>
    <x v="7"/>
    <n v="2.15"/>
    <n v="118.25"/>
    <n v="1347"/>
    <n v="5.5"/>
  </r>
  <r>
    <d v="2008-08-14T00:00:00"/>
    <s v="513-33-14-553"/>
    <n v="107"/>
    <x v="3"/>
    <x v="7"/>
    <n v="2.15"/>
    <n v="230.04999999999998"/>
    <n v="1600"/>
    <n v="10.700000000000001"/>
  </r>
  <r>
    <d v="2008-08-16T00:00:00"/>
    <s v="513-33-14-553"/>
    <n v="127"/>
    <x v="3"/>
    <x v="7"/>
    <n v="2.15"/>
    <n v="273.05"/>
    <n v="1727"/>
    <n v="12.700000000000001"/>
  </r>
  <r>
    <d v="2008-08-19T00:00:00"/>
    <s v="268-62-97-556"/>
    <n v="122"/>
    <x v="3"/>
    <x v="7"/>
    <n v="2.15"/>
    <n v="262.3"/>
    <n v="122"/>
    <n v="6.1000000000000005"/>
  </r>
  <r>
    <d v="2008-08-19T00:00:00"/>
    <s v="269-65-16-447"/>
    <n v="107"/>
    <x v="3"/>
    <x v="7"/>
    <n v="2.15"/>
    <n v="230.04999999999998"/>
    <n v="2552"/>
    <n v="10.700000000000001"/>
  </r>
  <r>
    <d v="2008-08-21T00:00:00"/>
    <s v="178-24-36-171"/>
    <n v="113"/>
    <x v="3"/>
    <x v="7"/>
    <n v="2.15"/>
    <n v="242.95"/>
    <n v="8707"/>
    <n v="11.3"/>
  </r>
  <r>
    <d v="2008-08-21T00:00:00"/>
    <s v="254-14-00-156"/>
    <n v="297"/>
    <x v="3"/>
    <x v="7"/>
    <n v="2.15"/>
    <n v="638.54999999999995"/>
    <n v="10697"/>
    <n v="59.400000000000006"/>
  </r>
  <r>
    <d v="2008-08-22T00:00:00"/>
    <s v="599-00-55-316"/>
    <n v="14"/>
    <x v="3"/>
    <x v="7"/>
    <n v="2.15"/>
    <n v="30.099999999999998"/>
    <n v="40"/>
    <n v="0"/>
  </r>
  <r>
    <d v="2008-08-24T00:00:00"/>
    <s v="495-93-92-849"/>
    <n v="188"/>
    <x v="3"/>
    <x v="7"/>
    <n v="2.15"/>
    <n v="404.2"/>
    <n v="1490"/>
    <n v="18.8"/>
  </r>
  <r>
    <d v="2008-08-26T00:00:00"/>
    <s v="288-84-37-922"/>
    <n v="11"/>
    <x v="3"/>
    <x v="7"/>
    <n v="2.15"/>
    <n v="23.65"/>
    <n v="39"/>
    <n v="0"/>
  </r>
  <r>
    <d v="2008-08-29T00:00:00"/>
    <s v="378-70-08-798"/>
    <n v="105"/>
    <x v="3"/>
    <x v="7"/>
    <n v="2.15"/>
    <n v="225.75"/>
    <n v="1609"/>
    <n v="10.5"/>
  </r>
  <r>
    <d v="2008-08-30T00:00:00"/>
    <s v="811-91-92-867"/>
    <n v="18"/>
    <x v="3"/>
    <x v="7"/>
    <n v="2.15"/>
    <n v="38.699999999999996"/>
    <n v="20"/>
    <n v="0"/>
  </r>
  <r>
    <d v="2008-08-30T00:00:00"/>
    <s v="254-14-00-156"/>
    <n v="418"/>
    <x v="3"/>
    <x v="7"/>
    <n v="2.15"/>
    <n v="898.69999999999993"/>
    <n v="11115"/>
    <n v="83.600000000000009"/>
  </r>
  <r>
    <d v="2008-08-31T00:00:00"/>
    <s v="639-61-50-913"/>
    <n v="4"/>
    <x v="3"/>
    <x v="7"/>
    <n v="2.15"/>
    <n v="8.6"/>
    <n v="4"/>
    <n v="0"/>
  </r>
  <r>
    <d v="2008-08-31T00:00:00"/>
    <s v="609-57-46-753"/>
    <n v="5"/>
    <x v="3"/>
    <x v="7"/>
    <n v="2.15"/>
    <n v="10.75"/>
    <n v="11"/>
    <n v="0"/>
  </r>
  <r>
    <d v="2008-09-01T00:00:00"/>
    <s v="995-59-41-476"/>
    <n v="346"/>
    <x v="3"/>
    <x v="8"/>
    <n v="2.15"/>
    <n v="743.9"/>
    <n v="2691"/>
    <n v="34.6"/>
  </r>
  <r>
    <d v="2008-09-03T00:00:00"/>
    <s v="847-48-41-699"/>
    <n v="417"/>
    <x v="3"/>
    <x v="8"/>
    <n v="2.15"/>
    <n v="896.55"/>
    <n v="9518"/>
    <n v="41.7"/>
  </r>
  <r>
    <d v="2008-09-05T00:00:00"/>
    <s v="115-65-39-258"/>
    <n v="35"/>
    <x v="3"/>
    <x v="8"/>
    <n v="2.15"/>
    <n v="75.25"/>
    <n v="324"/>
    <n v="1.75"/>
  </r>
  <r>
    <d v="2008-09-05T00:00:00"/>
    <s v="944-16-93-033"/>
    <n v="6"/>
    <x v="3"/>
    <x v="8"/>
    <n v="2.15"/>
    <n v="12.899999999999999"/>
    <n v="20"/>
    <n v="0"/>
  </r>
  <r>
    <d v="2008-09-06T00:00:00"/>
    <s v="941-01-60-075"/>
    <n v="322"/>
    <x v="3"/>
    <x v="8"/>
    <n v="2.15"/>
    <n v="692.3"/>
    <n v="10060"/>
    <n v="64.400000000000006"/>
  </r>
  <r>
    <d v="2008-09-06T00:00:00"/>
    <s v="916-94-78-836"/>
    <n v="150"/>
    <x v="3"/>
    <x v="8"/>
    <n v="2.15"/>
    <n v="322.5"/>
    <n v="1702"/>
    <n v="15"/>
  </r>
  <r>
    <d v="2008-09-07T00:00:00"/>
    <s v="799-94-72-837"/>
    <n v="492"/>
    <x v="3"/>
    <x v="8"/>
    <n v="2.15"/>
    <n v="1057.8"/>
    <n v="8683"/>
    <n v="49.2"/>
  </r>
  <r>
    <d v="2008-09-11T00:00:00"/>
    <s v="269-65-16-447"/>
    <n v="93"/>
    <x v="3"/>
    <x v="8"/>
    <n v="2.15"/>
    <n v="199.95"/>
    <n v="2645"/>
    <n v="9.3000000000000007"/>
  </r>
  <r>
    <d v="2008-09-14T00:00:00"/>
    <s v="692-61-16-906"/>
    <n v="64"/>
    <x v="3"/>
    <x v="8"/>
    <n v="2.15"/>
    <n v="137.6"/>
    <n v="997"/>
    <n v="3.2"/>
  </r>
  <r>
    <d v="2008-09-14T00:00:00"/>
    <s v="403-50-07-403"/>
    <n v="7"/>
    <x v="3"/>
    <x v="8"/>
    <n v="2.15"/>
    <n v="15.049999999999999"/>
    <n v="32"/>
    <n v="0"/>
  </r>
  <r>
    <d v="2008-09-14T00:00:00"/>
    <s v="269-65-16-447"/>
    <n v="90"/>
    <x v="3"/>
    <x v="8"/>
    <n v="2.15"/>
    <n v="193.5"/>
    <n v="2735"/>
    <n v="9"/>
  </r>
  <r>
    <d v="2008-09-21T00:00:00"/>
    <s v="941-01-60-075"/>
    <n v="136"/>
    <x v="3"/>
    <x v="8"/>
    <n v="2.15"/>
    <n v="292.39999999999998"/>
    <n v="10196"/>
    <n v="27.200000000000003"/>
  </r>
  <r>
    <d v="2008-09-22T00:00:00"/>
    <s v="080-51-85-809"/>
    <n v="104"/>
    <x v="3"/>
    <x v="8"/>
    <n v="2.15"/>
    <n v="223.6"/>
    <n v="1537"/>
    <n v="10.4"/>
  </r>
  <r>
    <d v="2008-09-22T00:00:00"/>
    <s v="736-91-47-235"/>
    <n v="1"/>
    <x v="3"/>
    <x v="8"/>
    <n v="2.15"/>
    <n v="2.15"/>
    <n v="3"/>
    <n v="0"/>
  </r>
  <r>
    <d v="2008-09-23T00:00:00"/>
    <s v="935-78-99-209"/>
    <n v="52"/>
    <x v="3"/>
    <x v="8"/>
    <n v="2.15"/>
    <n v="111.8"/>
    <n v="511"/>
    <n v="2.6"/>
  </r>
  <r>
    <d v="2008-09-23T00:00:00"/>
    <s v="392-78-93-552"/>
    <n v="203"/>
    <x v="3"/>
    <x v="8"/>
    <n v="2.15"/>
    <n v="436.45"/>
    <n v="9666"/>
    <n v="20.3"/>
  </r>
  <r>
    <d v="2008-09-25T00:00:00"/>
    <s v="534-94-49-182"/>
    <n v="183"/>
    <x v="3"/>
    <x v="8"/>
    <n v="2.15"/>
    <n v="393.45"/>
    <n v="2208"/>
    <n v="18.3"/>
  </r>
  <r>
    <d v="2008-09-26T00:00:00"/>
    <s v="692-61-16-906"/>
    <n v="182"/>
    <x v="3"/>
    <x v="8"/>
    <n v="2.15"/>
    <n v="391.3"/>
    <n v="1179"/>
    <n v="18.2"/>
  </r>
  <r>
    <d v="2008-09-28T00:00:00"/>
    <s v="392-78-93-552"/>
    <n v="383"/>
    <x v="3"/>
    <x v="8"/>
    <n v="2.15"/>
    <n v="823.44999999999993"/>
    <n v="10049"/>
    <n v="76.600000000000009"/>
  </r>
  <r>
    <d v="2008-10-01T00:00:00"/>
    <s v="178-24-36-171"/>
    <n v="113"/>
    <x v="3"/>
    <x v="9"/>
    <n v="2.15"/>
    <n v="242.95"/>
    <n v="8820"/>
    <n v="11.3"/>
  </r>
  <r>
    <d v="2008-10-01T00:00:00"/>
    <s v="620-15-33-614"/>
    <n v="154"/>
    <x v="3"/>
    <x v="9"/>
    <n v="2.15"/>
    <n v="331.09999999999997"/>
    <n v="406"/>
    <n v="7.7"/>
  </r>
  <r>
    <d v="2008-10-01T00:00:00"/>
    <s v="205-96-13-336"/>
    <n v="8"/>
    <x v="3"/>
    <x v="9"/>
    <n v="2.15"/>
    <n v="17.2"/>
    <n v="34"/>
    <n v="0"/>
  </r>
  <r>
    <d v="2008-10-04T00:00:00"/>
    <s v="244-64-83-142"/>
    <n v="5"/>
    <x v="3"/>
    <x v="9"/>
    <n v="2.15"/>
    <n v="10.75"/>
    <n v="20"/>
    <n v="0"/>
  </r>
  <r>
    <d v="2008-10-04T00:00:00"/>
    <s v="159-34-45-151"/>
    <n v="14"/>
    <x v="3"/>
    <x v="9"/>
    <n v="2.15"/>
    <n v="30.099999999999998"/>
    <n v="41"/>
    <n v="0"/>
  </r>
  <r>
    <d v="2008-10-06T00:00:00"/>
    <s v="884-31-58-627"/>
    <n v="27"/>
    <x v="3"/>
    <x v="9"/>
    <n v="2.15"/>
    <n v="58.05"/>
    <n v="1065"/>
    <n v="2.7"/>
  </r>
  <r>
    <d v="2008-10-06T00:00:00"/>
    <s v="885-74-10-856"/>
    <n v="141"/>
    <x v="3"/>
    <x v="9"/>
    <n v="2.15"/>
    <n v="303.14999999999998"/>
    <n v="1158"/>
    <n v="14.100000000000001"/>
  </r>
  <r>
    <d v="2008-10-08T00:00:00"/>
    <s v="180-17-78-339"/>
    <n v="14"/>
    <x v="3"/>
    <x v="9"/>
    <n v="2.15"/>
    <n v="30.099999999999998"/>
    <n v="14"/>
    <n v="0"/>
  </r>
  <r>
    <d v="2008-10-08T00:00:00"/>
    <s v="935-78-99-209"/>
    <n v="136"/>
    <x v="3"/>
    <x v="9"/>
    <n v="2.15"/>
    <n v="292.39999999999998"/>
    <n v="647"/>
    <n v="6.8000000000000007"/>
  </r>
  <r>
    <d v="2008-10-08T00:00:00"/>
    <s v="594-18-15-403"/>
    <n v="378"/>
    <x v="3"/>
    <x v="9"/>
    <n v="2.15"/>
    <n v="812.69999999999993"/>
    <n v="5257"/>
    <n v="37.800000000000004"/>
  </r>
  <r>
    <d v="2008-10-08T00:00:00"/>
    <s v="270-90-07-560"/>
    <n v="12"/>
    <x v="3"/>
    <x v="9"/>
    <n v="2.15"/>
    <n v="25.799999999999997"/>
    <n v="17"/>
    <n v="0"/>
  </r>
  <r>
    <d v="2008-10-11T00:00:00"/>
    <s v="392-78-93-552"/>
    <n v="284"/>
    <x v="3"/>
    <x v="9"/>
    <n v="2.15"/>
    <n v="610.6"/>
    <n v="10333"/>
    <n v="56.800000000000004"/>
  </r>
  <r>
    <d v="2008-10-12T00:00:00"/>
    <s v="080-51-85-809"/>
    <n v="54"/>
    <x v="3"/>
    <x v="9"/>
    <n v="2.15"/>
    <n v="116.1"/>
    <n v="1591"/>
    <n v="5.4"/>
  </r>
  <r>
    <d v="2008-10-12T00:00:00"/>
    <s v="935-78-99-209"/>
    <n v="51"/>
    <x v="3"/>
    <x v="9"/>
    <n v="2.15"/>
    <n v="109.64999999999999"/>
    <n v="698"/>
    <n v="2.5500000000000003"/>
  </r>
  <r>
    <d v="2008-10-12T00:00:00"/>
    <s v="322-66-15-999"/>
    <n v="159"/>
    <x v="3"/>
    <x v="9"/>
    <n v="2.15"/>
    <n v="341.84999999999997"/>
    <n v="1956"/>
    <n v="15.9"/>
  </r>
  <r>
    <d v="2008-10-17T00:00:00"/>
    <s v="847-48-41-699"/>
    <n v="351"/>
    <x v="3"/>
    <x v="9"/>
    <n v="2.15"/>
    <n v="754.65"/>
    <n v="9869"/>
    <n v="35.1"/>
  </r>
  <r>
    <d v="2008-10-17T00:00:00"/>
    <s v="178-24-36-171"/>
    <n v="390"/>
    <x v="3"/>
    <x v="9"/>
    <n v="2.15"/>
    <n v="838.5"/>
    <n v="9210"/>
    <n v="39"/>
  </r>
  <r>
    <d v="2008-10-17T00:00:00"/>
    <s v="019-98-81-222"/>
    <n v="4"/>
    <x v="3"/>
    <x v="9"/>
    <n v="2.15"/>
    <n v="8.6"/>
    <n v="27"/>
    <n v="0"/>
  </r>
  <r>
    <d v="2008-10-18T00:00:00"/>
    <s v="968-49-97-804"/>
    <n v="140"/>
    <x v="3"/>
    <x v="9"/>
    <n v="2.15"/>
    <n v="301"/>
    <n v="1293"/>
    <n v="14"/>
  </r>
  <r>
    <d v="2008-10-19T00:00:00"/>
    <s v="941-01-60-075"/>
    <n v="125"/>
    <x v="3"/>
    <x v="9"/>
    <n v="2.15"/>
    <n v="268.75"/>
    <n v="10321"/>
    <n v="25"/>
  </r>
  <r>
    <d v="2008-10-19T00:00:00"/>
    <s v="527-15-00-673"/>
    <n v="97"/>
    <x v="3"/>
    <x v="9"/>
    <n v="2.15"/>
    <n v="208.54999999999998"/>
    <n v="1517"/>
    <n v="9.7000000000000011"/>
  </r>
  <r>
    <d v="2008-10-22T00:00:00"/>
    <s v="527-15-00-673"/>
    <n v="190"/>
    <x v="3"/>
    <x v="9"/>
    <n v="2.15"/>
    <n v="408.5"/>
    <n v="1707"/>
    <n v="19"/>
  </r>
  <r>
    <d v="2008-10-24T00:00:00"/>
    <s v="799-94-72-837"/>
    <n v="415"/>
    <x v="3"/>
    <x v="9"/>
    <n v="2.15"/>
    <n v="892.25"/>
    <n v="9098"/>
    <n v="41.5"/>
  </r>
  <r>
    <d v="2008-10-26T00:00:00"/>
    <s v="847-48-41-699"/>
    <n v="269"/>
    <x v="3"/>
    <x v="9"/>
    <n v="2.15"/>
    <n v="578.35"/>
    <n v="10138"/>
    <n v="53.800000000000004"/>
  </r>
  <r>
    <d v="2008-10-26T00:00:00"/>
    <s v="822-52-42-474"/>
    <n v="11"/>
    <x v="3"/>
    <x v="9"/>
    <n v="2.15"/>
    <n v="23.65"/>
    <n v="26"/>
    <n v="0"/>
  </r>
  <r>
    <d v="2008-10-26T00:00:00"/>
    <s v="392-78-93-552"/>
    <n v="162"/>
    <x v="3"/>
    <x v="9"/>
    <n v="2.15"/>
    <n v="348.3"/>
    <n v="10495"/>
    <n v="32.4"/>
  </r>
  <r>
    <d v="2008-11-05T00:00:00"/>
    <s v="269-65-16-447"/>
    <n v="75"/>
    <x v="3"/>
    <x v="10"/>
    <n v="2.15"/>
    <n v="161.25"/>
    <n v="2810"/>
    <n v="7.5"/>
  </r>
  <r>
    <d v="2008-11-07T00:00:00"/>
    <s v="178-24-36-171"/>
    <n v="358"/>
    <x v="3"/>
    <x v="10"/>
    <n v="2.15"/>
    <n v="769.69999999999993"/>
    <n v="9568"/>
    <n v="35.800000000000004"/>
  </r>
  <r>
    <d v="2008-11-08T00:00:00"/>
    <s v="885-74-10-856"/>
    <n v="198"/>
    <x v="3"/>
    <x v="10"/>
    <n v="2.15"/>
    <n v="425.7"/>
    <n v="1356"/>
    <n v="19.8"/>
  </r>
  <r>
    <d v="2008-11-11T00:00:00"/>
    <s v="178-24-36-171"/>
    <n v="189"/>
    <x v="3"/>
    <x v="10"/>
    <n v="2.15"/>
    <n v="406.34999999999997"/>
    <n v="9757"/>
    <n v="18.900000000000002"/>
  </r>
  <r>
    <d v="2008-11-12T00:00:00"/>
    <s v="337-27-67-378"/>
    <n v="226"/>
    <x v="3"/>
    <x v="10"/>
    <n v="2.15"/>
    <n v="485.9"/>
    <n v="3581"/>
    <n v="22.6"/>
  </r>
  <r>
    <d v="2008-11-13T00:00:00"/>
    <s v="322-66-15-999"/>
    <n v="94"/>
    <x v="3"/>
    <x v="10"/>
    <n v="2.15"/>
    <n v="202.1"/>
    <n v="2050"/>
    <n v="9.4"/>
  </r>
  <r>
    <d v="2008-11-18T00:00:00"/>
    <s v="941-01-60-075"/>
    <n v="401"/>
    <x v="3"/>
    <x v="10"/>
    <n v="2.15"/>
    <n v="862.15"/>
    <n v="10722"/>
    <n v="80.2"/>
  </r>
  <r>
    <d v="2008-11-19T00:00:00"/>
    <s v="513-33-14-553"/>
    <n v="52"/>
    <x v="3"/>
    <x v="10"/>
    <n v="2.15"/>
    <n v="111.8"/>
    <n v="1779"/>
    <n v="5.2"/>
  </r>
  <r>
    <d v="2008-11-20T00:00:00"/>
    <s v="904-16-42-385"/>
    <n v="189"/>
    <x v="3"/>
    <x v="10"/>
    <n v="2.15"/>
    <n v="406.34999999999997"/>
    <n v="2177"/>
    <n v="18.900000000000002"/>
  </r>
  <r>
    <d v="2008-11-22T00:00:00"/>
    <s v="413-93-89-926"/>
    <n v="201"/>
    <x v="3"/>
    <x v="10"/>
    <n v="2.15"/>
    <n v="432.15"/>
    <n v="7969"/>
    <n v="20.100000000000001"/>
  </r>
  <r>
    <d v="2008-11-23T00:00:00"/>
    <s v="178-24-36-171"/>
    <n v="235"/>
    <x v="3"/>
    <x v="10"/>
    <n v="2.15"/>
    <n v="505.25"/>
    <n v="9992"/>
    <n v="23.5"/>
  </r>
  <r>
    <d v="2008-11-24T00:00:00"/>
    <s v="322-66-15-999"/>
    <n v="78"/>
    <x v="3"/>
    <x v="10"/>
    <n v="2.15"/>
    <n v="167.7"/>
    <n v="2128"/>
    <n v="7.8000000000000007"/>
  </r>
  <r>
    <d v="2008-11-24T00:00:00"/>
    <s v="080-77-49-649"/>
    <n v="13"/>
    <x v="3"/>
    <x v="10"/>
    <n v="2.15"/>
    <n v="27.95"/>
    <n v="30"/>
    <n v="0"/>
  </r>
  <r>
    <d v="2008-11-24T00:00:00"/>
    <s v="910-38-33-489"/>
    <n v="196"/>
    <x v="3"/>
    <x v="10"/>
    <n v="2.15"/>
    <n v="421.4"/>
    <n v="396"/>
    <n v="9.8000000000000007"/>
  </r>
  <r>
    <d v="2008-11-28T00:00:00"/>
    <s v="982-09-19-706"/>
    <n v="11"/>
    <x v="3"/>
    <x v="10"/>
    <n v="2.15"/>
    <n v="23.65"/>
    <n v="17"/>
    <n v="0"/>
  </r>
  <r>
    <d v="2008-11-28T00:00:00"/>
    <s v="547-03-32-866"/>
    <n v="17"/>
    <x v="3"/>
    <x v="10"/>
    <n v="2.15"/>
    <n v="36.549999999999997"/>
    <n v="17"/>
    <n v="0"/>
  </r>
  <r>
    <d v="2008-11-29T00:00:00"/>
    <s v="596-37-06-465"/>
    <n v="4"/>
    <x v="3"/>
    <x v="10"/>
    <n v="2.15"/>
    <n v="8.6"/>
    <n v="7"/>
    <n v="0"/>
  </r>
  <r>
    <d v="2008-12-03T00:00:00"/>
    <s v="753-35-55-536"/>
    <n v="17"/>
    <x v="3"/>
    <x v="11"/>
    <n v="2.15"/>
    <n v="36.549999999999997"/>
    <n v="20"/>
    <n v="0"/>
  </r>
  <r>
    <d v="2008-12-03T00:00:00"/>
    <s v="857-68-68-600"/>
    <n v="1"/>
    <x v="3"/>
    <x v="11"/>
    <n v="2.15"/>
    <n v="2.15"/>
    <n v="1"/>
    <n v="0"/>
  </r>
  <r>
    <d v="2008-12-08T00:00:00"/>
    <s v="775-48-66-885"/>
    <n v="6"/>
    <x v="3"/>
    <x v="11"/>
    <n v="2.15"/>
    <n v="12.899999999999999"/>
    <n v="24"/>
    <n v="0"/>
  </r>
  <r>
    <d v="2008-12-08T00:00:00"/>
    <s v="254-14-00-156"/>
    <n v="496"/>
    <x v="3"/>
    <x v="11"/>
    <n v="2.15"/>
    <n v="1066.3999999999999"/>
    <n v="11611"/>
    <n v="99.2"/>
  </r>
  <r>
    <d v="2008-12-12T00:00:00"/>
    <s v="594-18-15-403"/>
    <n v="363"/>
    <x v="3"/>
    <x v="11"/>
    <n v="2.15"/>
    <n v="780.44999999999993"/>
    <n v="5620"/>
    <n v="36.300000000000004"/>
  </r>
  <r>
    <d v="2008-12-15T00:00:00"/>
    <s v="594-18-15-403"/>
    <n v="491"/>
    <x v="3"/>
    <x v="11"/>
    <n v="2.15"/>
    <n v="1055.6499999999999"/>
    <n v="6111"/>
    <n v="49.1"/>
  </r>
  <r>
    <d v="2008-12-15T00:00:00"/>
    <s v="413-93-89-926"/>
    <n v="369"/>
    <x v="3"/>
    <x v="11"/>
    <n v="2.15"/>
    <n v="793.35"/>
    <n v="8338"/>
    <n v="36.9"/>
  </r>
  <r>
    <d v="2008-12-17T00:00:00"/>
    <s v="527-15-00-673"/>
    <n v="60"/>
    <x v="3"/>
    <x v="11"/>
    <n v="2.15"/>
    <n v="129"/>
    <n v="1767"/>
    <n v="6"/>
  </r>
  <r>
    <d v="2008-12-18T00:00:00"/>
    <s v="910-38-33-489"/>
    <n v="35"/>
    <x v="3"/>
    <x v="11"/>
    <n v="2.15"/>
    <n v="75.25"/>
    <n v="431"/>
    <n v="1.75"/>
  </r>
  <r>
    <d v="2008-12-21T00:00:00"/>
    <s v="254-14-00-156"/>
    <n v="121"/>
    <x v="3"/>
    <x v="11"/>
    <n v="2.15"/>
    <n v="260.14999999999998"/>
    <n v="11732"/>
    <n v="24.200000000000003"/>
  </r>
  <r>
    <d v="2008-12-21T00:00:00"/>
    <s v="941-01-60-075"/>
    <n v="442"/>
    <x v="3"/>
    <x v="11"/>
    <n v="2.15"/>
    <n v="950.3"/>
    <n v="11164"/>
    <n v="88.4"/>
  </r>
  <r>
    <d v="2008-12-22T00:00:00"/>
    <s v="254-14-00-156"/>
    <n v="338"/>
    <x v="3"/>
    <x v="11"/>
    <n v="2.15"/>
    <n v="726.69999999999993"/>
    <n v="12070"/>
    <n v="67.600000000000009"/>
  </r>
  <r>
    <d v="2008-12-23T00:00:00"/>
    <s v="935-78-99-209"/>
    <n v="94"/>
    <x v="3"/>
    <x v="11"/>
    <n v="2.15"/>
    <n v="202.1"/>
    <n v="792"/>
    <n v="4.7"/>
  </r>
  <r>
    <d v="2008-12-26T00:00:00"/>
    <s v="369-43-03-176"/>
    <n v="14"/>
    <x v="3"/>
    <x v="11"/>
    <n v="2.15"/>
    <n v="30.099999999999998"/>
    <n v="31"/>
    <n v="0"/>
  </r>
  <r>
    <d v="2008-12-27T00:00:00"/>
    <s v="824-54-79-834"/>
    <n v="2"/>
    <x v="3"/>
    <x v="11"/>
    <n v="2.15"/>
    <n v="4.3"/>
    <n v="49"/>
    <n v="0"/>
  </r>
  <r>
    <d v="2008-12-29T00:00:00"/>
    <s v="799-94-72-837"/>
    <n v="110"/>
    <x v="3"/>
    <x v="11"/>
    <n v="2.15"/>
    <n v="236.5"/>
    <n v="9208"/>
    <n v="11"/>
  </r>
  <r>
    <d v="2008-12-30T00:00:00"/>
    <s v="277-10-19-546"/>
    <n v="18"/>
    <x v="3"/>
    <x v="11"/>
    <n v="2.15"/>
    <n v="38.699999999999996"/>
    <n v="45"/>
    <n v="0"/>
  </r>
  <r>
    <d v="2008-12-30T00:00:00"/>
    <s v="964-69-89-011"/>
    <n v="7"/>
    <x v="3"/>
    <x v="11"/>
    <n v="2.15"/>
    <n v="15.049999999999999"/>
    <n v="17"/>
    <n v="0"/>
  </r>
  <r>
    <d v="2009-01-01T00:00:00"/>
    <s v="534-38-74-959"/>
    <n v="2"/>
    <x v="4"/>
    <x v="0"/>
    <n v="2.13"/>
    <n v="4.26"/>
    <n v="2"/>
    <n v="0"/>
  </r>
  <r>
    <d v="2009-01-02T00:00:00"/>
    <s v="916-94-78-836"/>
    <n v="188"/>
    <x v="4"/>
    <x v="0"/>
    <n v="2.13"/>
    <n v="400.44"/>
    <n v="1890"/>
    <n v="18.8"/>
  </r>
  <r>
    <d v="2009-01-06T00:00:00"/>
    <s v="550-69-18-758"/>
    <n v="11"/>
    <x v="4"/>
    <x v="0"/>
    <n v="2.13"/>
    <n v="23.43"/>
    <n v="16"/>
    <n v="0"/>
  </r>
  <r>
    <d v="2009-01-06T00:00:00"/>
    <s v="799-94-72-837"/>
    <n v="129"/>
    <x v="4"/>
    <x v="0"/>
    <n v="2.13"/>
    <n v="274.77"/>
    <n v="9337"/>
    <n v="12.9"/>
  </r>
  <r>
    <d v="2009-01-06T00:00:00"/>
    <s v="692-61-16-906"/>
    <n v="117"/>
    <x v="4"/>
    <x v="0"/>
    <n v="2.13"/>
    <n v="249.20999999999998"/>
    <n v="1296"/>
    <n v="11.700000000000001"/>
  </r>
  <r>
    <d v="2009-01-08T00:00:00"/>
    <s v="054-09-46-315"/>
    <n v="11"/>
    <x v="4"/>
    <x v="0"/>
    <n v="2.13"/>
    <n v="23.43"/>
    <n v="34"/>
    <n v="0"/>
  </r>
  <r>
    <d v="2009-01-10T00:00:00"/>
    <s v="692-61-16-906"/>
    <n v="186"/>
    <x v="4"/>
    <x v="0"/>
    <n v="2.13"/>
    <n v="396.18"/>
    <n v="1482"/>
    <n v="18.600000000000001"/>
  </r>
  <r>
    <d v="2009-01-11T00:00:00"/>
    <s v="269-65-16-447"/>
    <n v="40"/>
    <x v="4"/>
    <x v="0"/>
    <n v="2.13"/>
    <n v="85.199999999999989"/>
    <n v="2850"/>
    <n v="4"/>
  </r>
  <r>
    <d v="2009-01-16T00:00:00"/>
    <s v="596-37-06-465"/>
    <n v="6"/>
    <x v="4"/>
    <x v="0"/>
    <n v="2.13"/>
    <n v="12.78"/>
    <n v="13"/>
    <n v="0"/>
  </r>
  <r>
    <d v="2009-01-18T00:00:00"/>
    <s v="322-66-15-999"/>
    <n v="153"/>
    <x v="4"/>
    <x v="0"/>
    <n v="2.13"/>
    <n v="325.89"/>
    <n v="2281"/>
    <n v="15.3"/>
  </r>
  <r>
    <d v="2009-01-19T00:00:00"/>
    <s v="392-78-93-552"/>
    <n v="163"/>
    <x v="4"/>
    <x v="0"/>
    <n v="2.13"/>
    <n v="347.19"/>
    <n v="10658"/>
    <n v="32.6"/>
  </r>
  <r>
    <d v="2009-01-21T00:00:00"/>
    <s v="337-81-35-067"/>
    <n v="16"/>
    <x v="4"/>
    <x v="0"/>
    <n v="2.13"/>
    <n v="34.08"/>
    <n v="16"/>
    <n v="0"/>
  </r>
  <r>
    <d v="2009-01-22T00:00:00"/>
    <s v="410-52-79-946"/>
    <n v="161"/>
    <x v="4"/>
    <x v="0"/>
    <n v="2.13"/>
    <n v="342.93"/>
    <n v="1016"/>
    <n v="16.100000000000001"/>
  </r>
  <r>
    <d v="2009-01-23T00:00:00"/>
    <s v="801-63-85-001"/>
    <n v="5"/>
    <x v="4"/>
    <x v="0"/>
    <n v="2.13"/>
    <n v="10.649999999999999"/>
    <n v="5"/>
    <n v="0"/>
  </r>
  <r>
    <d v="2009-01-26T00:00:00"/>
    <s v="534-94-49-182"/>
    <n v="200"/>
    <x v="4"/>
    <x v="0"/>
    <n v="2.13"/>
    <n v="426"/>
    <n v="2408"/>
    <n v="20"/>
  </r>
  <r>
    <d v="2009-01-30T00:00:00"/>
    <s v="272-67-67-068"/>
    <n v="11"/>
    <x v="4"/>
    <x v="0"/>
    <n v="2.13"/>
    <n v="23.43"/>
    <n v="11"/>
    <n v="0"/>
  </r>
  <r>
    <d v="2009-02-03T00:00:00"/>
    <s v="172-30-09-104"/>
    <n v="14"/>
    <x v="4"/>
    <x v="1"/>
    <n v="2.13"/>
    <n v="29.82"/>
    <n v="21"/>
    <n v="0"/>
  </r>
  <r>
    <d v="2009-02-05T00:00:00"/>
    <s v="254-14-00-156"/>
    <n v="469"/>
    <x v="4"/>
    <x v="1"/>
    <n v="2.13"/>
    <n v="998.96999999999991"/>
    <n v="12539"/>
    <n v="93.800000000000011"/>
  </r>
  <r>
    <d v="2009-02-09T00:00:00"/>
    <s v="766-05-70-009"/>
    <n v="11"/>
    <x v="4"/>
    <x v="1"/>
    <n v="2.13"/>
    <n v="23.43"/>
    <n v="25"/>
    <n v="0"/>
  </r>
  <r>
    <d v="2009-02-09T00:00:00"/>
    <s v="799-94-72-837"/>
    <n v="423"/>
    <x v="4"/>
    <x v="1"/>
    <n v="2.13"/>
    <n v="900.99"/>
    <n v="9760"/>
    <n v="42.300000000000004"/>
  </r>
  <r>
    <d v="2009-02-09T00:00:00"/>
    <s v="093-96-93-428"/>
    <n v="9"/>
    <x v="4"/>
    <x v="1"/>
    <n v="2.13"/>
    <n v="19.169999999999998"/>
    <n v="25"/>
    <n v="0"/>
  </r>
  <r>
    <d v="2009-02-09T00:00:00"/>
    <s v="284-59-84-568"/>
    <n v="3"/>
    <x v="4"/>
    <x v="1"/>
    <n v="2.13"/>
    <n v="6.39"/>
    <n v="29"/>
    <n v="0"/>
  </r>
  <r>
    <d v="2009-02-10T00:00:00"/>
    <s v="178-24-36-171"/>
    <n v="186"/>
    <x v="4"/>
    <x v="1"/>
    <n v="2.13"/>
    <n v="396.18"/>
    <n v="10178"/>
    <n v="37.200000000000003"/>
  </r>
  <r>
    <d v="2009-02-10T00:00:00"/>
    <s v="254-14-00-156"/>
    <n v="390"/>
    <x v="4"/>
    <x v="1"/>
    <n v="2.13"/>
    <n v="830.69999999999993"/>
    <n v="12929"/>
    <n v="78"/>
  </r>
  <r>
    <d v="2009-02-11T00:00:00"/>
    <s v="594-18-15-403"/>
    <n v="445"/>
    <x v="4"/>
    <x v="1"/>
    <n v="2.13"/>
    <n v="947.84999999999991"/>
    <n v="6556"/>
    <n v="44.5"/>
  </r>
  <r>
    <d v="2009-02-12T00:00:00"/>
    <s v="941-01-60-075"/>
    <n v="241"/>
    <x v="4"/>
    <x v="1"/>
    <n v="2.13"/>
    <n v="513.32999999999993"/>
    <n v="11405"/>
    <n v="48.2"/>
  </r>
  <r>
    <d v="2009-02-12T00:00:00"/>
    <s v="665-06-94-730"/>
    <n v="3"/>
    <x v="4"/>
    <x v="1"/>
    <n v="2.13"/>
    <n v="6.39"/>
    <n v="13"/>
    <n v="0"/>
  </r>
  <r>
    <d v="2009-02-14T00:00:00"/>
    <s v="033-49-11-774"/>
    <n v="50"/>
    <x v="4"/>
    <x v="1"/>
    <n v="2.13"/>
    <n v="106.5"/>
    <n v="2336"/>
    <n v="5"/>
  </r>
  <r>
    <d v="2009-02-15T00:00:00"/>
    <s v="337-27-67-378"/>
    <n v="284"/>
    <x v="4"/>
    <x v="1"/>
    <n v="2.13"/>
    <n v="604.91999999999996"/>
    <n v="3865"/>
    <n v="28.400000000000002"/>
  </r>
  <r>
    <d v="2009-02-16T00:00:00"/>
    <s v="847-48-41-699"/>
    <n v="395"/>
    <x v="4"/>
    <x v="1"/>
    <n v="2.13"/>
    <n v="841.34999999999991"/>
    <n v="10533"/>
    <n v="79"/>
  </r>
  <r>
    <d v="2009-02-18T00:00:00"/>
    <s v="594-18-15-403"/>
    <n v="290"/>
    <x v="4"/>
    <x v="1"/>
    <n v="2.13"/>
    <n v="617.69999999999993"/>
    <n v="6846"/>
    <n v="29"/>
  </r>
  <r>
    <d v="2009-02-19T00:00:00"/>
    <s v="178-24-36-171"/>
    <n v="361"/>
    <x v="4"/>
    <x v="1"/>
    <n v="2.13"/>
    <n v="768.93"/>
    <n v="10539"/>
    <n v="72.2"/>
  </r>
  <r>
    <d v="2009-02-21T00:00:00"/>
    <s v="413-93-89-926"/>
    <n v="355"/>
    <x v="4"/>
    <x v="1"/>
    <n v="2.13"/>
    <n v="756.15"/>
    <n v="8693"/>
    <n v="35.5"/>
  </r>
  <r>
    <d v="2009-02-22T00:00:00"/>
    <s v="534-50-90-387"/>
    <n v="19"/>
    <x v="4"/>
    <x v="1"/>
    <n v="2.13"/>
    <n v="40.47"/>
    <n v="19"/>
    <n v="0"/>
  </r>
  <r>
    <d v="2009-02-24T00:00:00"/>
    <s v="495-93-92-849"/>
    <n v="32"/>
    <x v="4"/>
    <x v="1"/>
    <n v="2.13"/>
    <n v="68.16"/>
    <n v="1522"/>
    <n v="3.2"/>
  </r>
  <r>
    <d v="2009-02-27T00:00:00"/>
    <s v="240-56-56-791"/>
    <n v="13"/>
    <x v="4"/>
    <x v="1"/>
    <n v="2.13"/>
    <n v="27.689999999999998"/>
    <n v="27"/>
    <n v="0"/>
  </r>
  <r>
    <d v="2009-02-27T00:00:00"/>
    <s v="392-78-93-552"/>
    <n v="156"/>
    <x v="4"/>
    <x v="1"/>
    <n v="2.13"/>
    <n v="332.28"/>
    <n v="10814"/>
    <n v="31.200000000000003"/>
  </r>
  <r>
    <d v="2009-03-01T00:00:00"/>
    <s v="204-35-99-685"/>
    <n v="20"/>
    <x v="4"/>
    <x v="2"/>
    <n v="2.13"/>
    <n v="42.599999999999994"/>
    <n v="20"/>
    <n v="0"/>
  </r>
  <r>
    <d v="2009-03-02T00:00:00"/>
    <s v="904-16-42-385"/>
    <n v="112"/>
    <x v="4"/>
    <x v="2"/>
    <n v="2.13"/>
    <n v="238.56"/>
    <n v="2289"/>
    <n v="11.200000000000001"/>
  </r>
  <r>
    <d v="2009-03-05T00:00:00"/>
    <s v="254-14-00-156"/>
    <n v="110"/>
    <x v="4"/>
    <x v="2"/>
    <n v="2.13"/>
    <n v="234.29999999999998"/>
    <n v="13039"/>
    <n v="22"/>
  </r>
  <r>
    <d v="2009-03-06T00:00:00"/>
    <s v="789-52-61-433"/>
    <n v="4"/>
    <x v="4"/>
    <x v="2"/>
    <n v="2.13"/>
    <n v="8.52"/>
    <n v="4"/>
    <n v="0"/>
  </r>
  <r>
    <d v="2009-03-13T00:00:00"/>
    <s v="281-47-91-148"/>
    <n v="18"/>
    <x v="4"/>
    <x v="2"/>
    <n v="2.13"/>
    <n v="38.339999999999996"/>
    <n v="22"/>
    <n v="0"/>
  </r>
  <r>
    <d v="2009-03-17T00:00:00"/>
    <s v="910-38-33-489"/>
    <n v="60"/>
    <x v="4"/>
    <x v="2"/>
    <n v="2.13"/>
    <n v="127.8"/>
    <n v="491"/>
    <n v="3"/>
  </r>
  <r>
    <d v="2009-03-17T00:00:00"/>
    <s v="140-36-11-559"/>
    <n v="14"/>
    <x v="4"/>
    <x v="2"/>
    <n v="2.13"/>
    <n v="29.82"/>
    <n v="22"/>
    <n v="0"/>
  </r>
  <r>
    <d v="2009-03-17T00:00:00"/>
    <s v="378-70-08-798"/>
    <n v="24"/>
    <x v="4"/>
    <x v="2"/>
    <n v="2.13"/>
    <n v="51.12"/>
    <n v="1633"/>
    <n v="2.4000000000000004"/>
  </r>
  <r>
    <d v="2009-03-19T00:00:00"/>
    <s v="178-24-36-171"/>
    <n v="145"/>
    <x v="4"/>
    <x v="2"/>
    <n v="2.13"/>
    <n v="308.84999999999997"/>
    <n v="10684"/>
    <n v="29"/>
  </r>
  <r>
    <d v="2009-03-19T00:00:00"/>
    <s v="941-01-60-075"/>
    <n v="393"/>
    <x v="4"/>
    <x v="2"/>
    <n v="2.13"/>
    <n v="837.08999999999992"/>
    <n v="11798"/>
    <n v="78.600000000000009"/>
  </r>
  <r>
    <d v="2009-03-21T00:00:00"/>
    <s v="378-70-08-798"/>
    <n v="73"/>
    <x v="4"/>
    <x v="2"/>
    <n v="2.13"/>
    <n v="155.48999999999998"/>
    <n v="1706"/>
    <n v="7.3000000000000007"/>
  </r>
  <r>
    <d v="2009-03-21T00:00:00"/>
    <s v="885-74-10-856"/>
    <n v="136"/>
    <x v="4"/>
    <x v="2"/>
    <n v="2.13"/>
    <n v="289.68"/>
    <n v="1492"/>
    <n v="13.600000000000001"/>
  </r>
  <r>
    <d v="2009-03-22T00:00:00"/>
    <s v="392-78-93-552"/>
    <n v="422"/>
    <x v="4"/>
    <x v="2"/>
    <n v="2.13"/>
    <n v="898.8599999999999"/>
    <n v="11236"/>
    <n v="84.4"/>
  </r>
  <r>
    <d v="2009-03-23T00:00:00"/>
    <s v="847-48-41-699"/>
    <n v="187"/>
    <x v="4"/>
    <x v="2"/>
    <n v="2.13"/>
    <n v="398.31"/>
    <n v="10720"/>
    <n v="37.4"/>
  </r>
  <r>
    <d v="2009-03-25T00:00:00"/>
    <s v="269-65-16-447"/>
    <n v="58"/>
    <x v="4"/>
    <x v="2"/>
    <n v="2.13"/>
    <n v="123.53999999999999"/>
    <n v="2908"/>
    <n v="5.8000000000000007"/>
  </r>
  <r>
    <d v="2009-03-26T00:00:00"/>
    <s v="392-78-93-552"/>
    <n v="436"/>
    <x v="4"/>
    <x v="2"/>
    <n v="2.13"/>
    <n v="928.68"/>
    <n v="11672"/>
    <n v="87.2"/>
  </r>
  <r>
    <d v="2009-03-30T00:00:00"/>
    <s v="799-94-72-837"/>
    <n v="406"/>
    <x v="4"/>
    <x v="2"/>
    <n v="2.13"/>
    <n v="864.78"/>
    <n v="10166"/>
    <n v="81.2"/>
  </r>
  <r>
    <d v="2009-04-01T00:00:00"/>
    <s v="799-94-72-837"/>
    <n v="108"/>
    <x v="4"/>
    <x v="3"/>
    <n v="2.13"/>
    <n v="230.04"/>
    <n v="10274"/>
    <n v="21.6"/>
  </r>
  <r>
    <d v="2009-04-02T00:00:00"/>
    <s v="773-41-40-060"/>
    <n v="10"/>
    <x v="4"/>
    <x v="3"/>
    <n v="2.13"/>
    <n v="21.299999999999997"/>
    <n v="28"/>
    <n v="0"/>
  </r>
  <r>
    <d v="2009-04-03T00:00:00"/>
    <s v="916-94-78-836"/>
    <n v="153"/>
    <x v="4"/>
    <x v="3"/>
    <n v="2.13"/>
    <n v="325.89"/>
    <n v="2043"/>
    <n v="15.3"/>
  </r>
  <r>
    <d v="2009-04-05T00:00:00"/>
    <s v="653-45-64-141"/>
    <n v="3"/>
    <x v="4"/>
    <x v="3"/>
    <n v="2.13"/>
    <n v="6.39"/>
    <n v="3"/>
    <n v="0"/>
  </r>
  <r>
    <d v="2009-04-06T00:00:00"/>
    <s v="935-78-99-209"/>
    <n v="109"/>
    <x v="4"/>
    <x v="3"/>
    <n v="2.13"/>
    <n v="232.17"/>
    <n v="901"/>
    <n v="5.45"/>
  </r>
  <r>
    <d v="2009-04-08T00:00:00"/>
    <s v="804-82-65-826"/>
    <n v="9"/>
    <x v="4"/>
    <x v="3"/>
    <n v="2.13"/>
    <n v="19.169999999999998"/>
    <n v="37"/>
    <n v="0"/>
  </r>
  <r>
    <d v="2009-04-08T00:00:00"/>
    <s v="495-93-92-849"/>
    <n v="112"/>
    <x v="4"/>
    <x v="3"/>
    <n v="2.13"/>
    <n v="238.56"/>
    <n v="1634"/>
    <n v="11.200000000000001"/>
  </r>
  <r>
    <d v="2009-04-13T00:00:00"/>
    <s v="080-51-85-809"/>
    <n v="29"/>
    <x v="4"/>
    <x v="3"/>
    <n v="2.13"/>
    <n v="61.769999999999996"/>
    <n v="1620"/>
    <n v="2.9000000000000004"/>
  </r>
  <r>
    <d v="2009-04-13T00:00:00"/>
    <s v="941-01-60-075"/>
    <n v="310"/>
    <x v="4"/>
    <x v="3"/>
    <n v="2.13"/>
    <n v="660.3"/>
    <n v="12108"/>
    <n v="62"/>
  </r>
  <r>
    <d v="2009-04-15T00:00:00"/>
    <s v="322-66-15-999"/>
    <n v="107"/>
    <x v="4"/>
    <x v="3"/>
    <n v="2.13"/>
    <n v="227.91"/>
    <n v="2388"/>
    <n v="10.700000000000001"/>
  </r>
  <r>
    <d v="2009-04-18T00:00:00"/>
    <s v="885-74-10-856"/>
    <n v="26"/>
    <x v="4"/>
    <x v="3"/>
    <n v="2.13"/>
    <n v="55.379999999999995"/>
    <n v="1518"/>
    <n v="2.6"/>
  </r>
  <r>
    <d v="2009-04-20T00:00:00"/>
    <s v="935-78-99-209"/>
    <n v="114"/>
    <x v="4"/>
    <x v="3"/>
    <n v="2.13"/>
    <n v="242.82"/>
    <n v="1015"/>
    <n v="11.4"/>
  </r>
  <r>
    <d v="2009-04-21T00:00:00"/>
    <s v="930-33-80-614"/>
    <n v="4"/>
    <x v="4"/>
    <x v="3"/>
    <n v="2.13"/>
    <n v="8.52"/>
    <n v="14"/>
    <n v="0"/>
  </r>
  <r>
    <d v="2009-04-22T00:00:00"/>
    <s v="058-15-94-554"/>
    <n v="15"/>
    <x v="4"/>
    <x v="3"/>
    <n v="2.13"/>
    <n v="31.95"/>
    <n v="15"/>
    <n v="0"/>
  </r>
  <r>
    <d v="2009-04-26T00:00:00"/>
    <s v="527-15-00-673"/>
    <n v="144"/>
    <x v="4"/>
    <x v="3"/>
    <n v="2.13"/>
    <n v="306.71999999999997"/>
    <n v="1911"/>
    <n v="14.4"/>
  </r>
  <r>
    <d v="2009-04-30T00:00:00"/>
    <s v="594-18-15-403"/>
    <n v="110"/>
    <x v="4"/>
    <x v="3"/>
    <n v="2.13"/>
    <n v="234.29999999999998"/>
    <n v="6956"/>
    <n v="11"/>
  </r>
  <r>
    <d v="2009-04-30T00:00:00"/>
    <s v="916-94-78-836"/>
    <n v="105"/>
    <x v="4"/>
    <x v="3"/>
    <n v="2.13"/>
    <n v="223.64999999999998"/>
    <n v="2148"/>
    <n v="10.5"/>
  </r>
  <r>
    <d v="2009-05-02T00:00:00"/>
    <s v="495-93-92-849"/>
    <n v="51"/>
    <x v="4"/>
    <x v="4"/>
    <n v="2.13"/>
    <n v="108.63"/>
    <n v="1685"/>
    <n v="5.1000000000000005"/>
  </r>
  <r>
    <d v="2009-05-04T00:00:00"/>
    <s v="295-31-73-319"/>
    <n v="1"/>
    <x v="4"/>
    <x v="4"/>
    <n v="2.13"/>
    <n v="2.13"/>
    <n v="4"/>
    <n v="0"/>
  </r>
  <r>
    <d v="2009-05-04T00:00:00"/>
    <s v="193-47-03-638"/>
    <n v="8"/>
    <x v="4"/>
    <x v="4"/>
    <n v="2.13"/>
    <n v="17.04"/>
    <n v="12"/>
    <n v="0"/>
  </r>
  <r>
    <d v="2009-05-06T00:00:00"/>
    <s v="847-48-41-699"/>
    <n v="128"/>
    <x v="4"/>
    <x v="4"/>
    <n v="2.13"/>
    <n v="272.64"/>
    <n v="10848"/>
    <n v="25.6"/>
  </r>
  <r>
    <d v="2009-05-09T00:00:00"/>
    <s v="277-10-19-546"/>
    <n v="9"/>
    <x v="4"/>
    <x v="4"/>
    <n v="2.13"/>
    <n v="19.169999999999998"/>
    <n v="54"/>
    <n v="0"/>
  </r>
  <r>
    <d v="2009-05-15T00:00:00"/>
    <s v="847-48-41-699"/>
    <n v="291"/>
    <x v="4"/>
    <x v="4"/>
    <n v="2.13"/>
    <n v="619.82999999999993"/>
    <n v="11139"/>
    <n v="58.2"/>
  </r>
  <r>
    <d v="2009-05-16T00:00:00"/>
    <s v="799-94-72-837"/>
    <n v="261"/>
    <x v="4"/>
    <x v="4"/>
    <n v="2.13"/>
    <n v="555.92999999999995"/>
    <n v="10535"/>
    <n v="52.2"/>
  </r>
  <r>
    <d v="2009-05-18T00:00:00"/>
    <s v="495-93-92-849"/>
    <n v="192"/>
    <x v="4"/>
    <x v="4"/>
    <n v="2.13"/>
    <n v="408.96"/>
    <n v="1877"/>
    <n v="19.200000000000003"/>
  </r>
  <r>
    <d v="2009-05-18T00:00:00"/>
    <s v="254-14-00-156"/>
    <n v="319"/>
    <x v="4"/>
    <x v="4"/>
    <n v="2.13"/>
    <n v="679.46999999999991"/>
    <n v="13358"/>
    <n v="63.800000000000004"/>
  </r>
  <r>
    <d v="2009-05-20T00:00:00"/>
    <s v="392-78-93-552"/>
    <n v="393"/>
    <x v="4"/>
    <x v="4"/>
    <n v="2.13"/>
    <n v="837.08999999999992"/>
    <n v="12065"/>
    <n v="78.600000000000009"/>
  </r>
  <r>
    <d v="2009-05-24T00:00:00"/>
    <s v="307-98-17-187"/>
    <n v="13"/>
    <x v="4"/>
    <x v="4"/>
    <n v="2.13"/>
    <n v="27.689999999999998"/>
    <n v="13"/>
    <n v="0"/>
  </r>
  <r>
    <d v="2009-05-25T00:00:00"/>
    <s v="941-01-60-075"/>
    <n v="380"/>
    <x v="4"/>
    <x v="4"/>
    <n v="2.13"/>
    <n v="809.4"/>
    <n v="12488"/>
    <n v="76"/>
  </r>
  <r>
    <d v="2009-05-26T00:00:00"/>
    <s v="916-94-78-836"/>
    <n v="36"/>
    <x v="4"/>
    <x v="4"/>
    <n v="2.13"/>
    <n v="76.679999999999993"/>
    <n v="2184"/>
    <n v="3.6"/>
  </r>
  <r>
    <d v="2009-05-29T00:00:00"/>
    <s v="268-62-97-556"/>
    <n v="179"/>
    <x v="4"/>
    <x v="4"/>
    <n v="2.13"/>
    <n v="381.27"/>
    <n v="301"/>
    <n v="8.9500000000000011"/>
  </r>
  <r>
    <d v="2009-05-31T00:00:00"/>
    <s v="378-70-08-798"/>
    <n v="111"/>
    <x v="4"/>
    <x v="4"/>
    <n v="2.13"/>
    <n v="236.42999999999998"/>
    <n v="1817"/>
    <n v="11.100000000000001"/>
  </r>
  <r>
    <d v="2009-06-01T00:00:00"/>
    <s v="885-74-10-856"/>
    <n v="36"/>
    <x v="4"/>
    <x v="5"/>
    <n v="2.13"/>
    <n v="76.679999999999993"/>
    <n v="1554"/>
    <n v="3.6"/>
  </r>
  <r>
    <d v="2009-06-01T00:00:00"/>
    <s v="749-02-70-623"/>
    <n v="120"/>
    <x v="4"/>
    <x v="5"/>
    <n v="2.13"/>
    <n v="255.6"/>
    <n v="1578"/>
    <n v="12"/>
  </r>
  <r>
    <d v="2009-06-05T00:00:00"/>
    <s v="711-39-55-294"/>
    <n v="11"/>
    <x v="4"/>
    <x v="5"/>
    <n v="2.13"/>
    <n v="23.43"/>
    <n v="11"/>
    <n v="0"/>
  </r>
  <r>
    <d v="2009-06-07T00:00:00"/>
    <s v="080-77-49-649"/>
    <n v="15"/>
    <x v="4"/>
    <x v="5"/>
    <n v="2.13"/>
    <n v="31.95"/>
    <n v="45"/>
    <n v="0"/>
  </r>
  <r>
    <d v="2009-06-07T00:00:00"/>
    <s v="715-03-63-213"/>
    <n v="4"/>
    <x v="4"/>
    <x v="5"/>
    <n v="2.13"/>
    <n v="8.52"/>
    <n v="37"/>
    <n v="0"/>
  </r>
  <r>
    <d v="2009-06-10T00:00:00"/>
    <s v="940-29-78-846"/>
    <n v="11"/>
    <x v="4"/>
    <x v="5"/>
    <n v="2.13"/>
    <n v="23.43"/>
    <n v="29"/>
    <n v="0"/>
  </r>
  <r>
    <d v="2009-06-13T00:00:00"/>
    <s v="128-91-02-348"/>
    <n v="9"/>
    <x v="4"/>
    <x v="5"/>
    <n v="2.13"/>
    <n v="19.169999999999998"/>
    <n v="9"/>
    <n v="0"/>
  </r>
  <r>
    <d v="2009-06-14T00:00:00"/>
    <s v="941-01-60-075"/>
    <n v="498"/>
    <x v="4"/>
    <x v="5"/>
    <n v="2.13"/>
    <n v="1060.74"/>
    <n v="12986"/>
    <n v="99.600000000000009"/>
  </r>
  <r>
    <d v="2009-06-16T00:00:00"/>
    <s v="392-78-93-552"/>
    <n v="350"/>
    <x v="4"/>
    <x v="5"/>
    <n v="2.13"/>
    <n v="745.5"/>
    <n v="12415"/>
    <n v="70"/>
  </r>
  <r>
    <d v="2009-06-16T00:00:00"/>
    <s v="885-74-10-856"/>
    <n v="191"/>
    <x v="4"/>
    <x v="5"/>
    <n v="2.13"/>
    <n v="406.83"/>
    <n v="1745"/>
    <n v="19.100000000000001"/>
  </r>
  <r>
    <d v="2009-06-16T00:00:00"/>
    <s v="847-48-41-699"/>
    <n v="402"/>
    <x v="4"/>
    <x v="5"/>
    <n v="2.13"/>
    <n v="856.26"/>
    <n v="11541"/>
    <n v="80.400000000000006"/>
  </r>
  <r>
    <d v="2009-06-20T00:00:00"/>
    <s v="513-33-14-553"/>
    <n v="140"/>
    <x v="4"/>
    <x v="5"/>
    <n v="2.13"/>
    <n v="298.2"/>
    <n v="1919"/>
    <n v="14"/>
  </r>
  <r>
    <d v="2009-06-21T00:00:00"/>
    <s v="395-19-63-367"/>
    <n v="3"/>
    <x v="4"/>
    <x v="5"/>
    <n v="2.13"/>
    <n v="6.39"/>
    <n v="3"/>
    <n v="0"/>
  </r>
  <r>
    <d v="2009-06-23T00:00:00"/>
    <s v="495-93-92-849"/>
    <n v="25"/>
    <x v="4"/>
    <x v="5"/>
    <n v="2.13"/>
    <n v="53.25"/>
    <n v="1902"/>
    <n v="2.5"/>
  </r>
  <r>
    <d v="2009-06-28T00:00:00"/>
    <s v="737-62-05-770"/>
    <n v="7"/>
    <x v="4"/>
    <x v="5"/>
    <n v="2.13"/>
    <n v="14.91"/>
    <n v="7"/>
    <n v="0"/>
  </r>
  <r>
    <d v="2009-06-30T00:00:00"/>
    <s v="277-20-90-210"/>
    <n v="17"/>
    <x v="4"/>
    <x v="5"/>
    <n v="2.13"/>
    <n v="36.21"/>
    <n v="17"/>
    <n v="0"/>
  </r>
  <r>
    <d v="2009-06-30T00:00:00"/>
    <s v="847-48-41-699"/>
    <n v="479"/>
    <x v="4"/>
    <x v="5"/>
    <n v="2.13"/>
    <n v="1020.27"/>
    <n v="12020"/>
    <n v="95.800000000000011"/>
  </r>
  <r>
    <d v="2009-06-30T00:00:00"/>
    <s v="405-18-48-099"/>
    <n v="6"/>
    <x v="4"/>
    <x v="5"/>
    <n v="2.13"/>
    <n v="12.78"/>
    <n v="6"/>
    <n v="0"/>
  </r>
  <r>
    <d v="2009-06-30T00:00:00"/>
    <s v="351-06-97-406"/>
    <n v="10"/>
    <x v="4"/>
    <x v="5"/>
    <n v="2.13"/>
    <n v="21.299999999999997"/>
    <n v="31"/>
    <n v="0"/>
  </r>
  <r>
    <d v="2009-07-01T00:00:00"/>
    <s v="665-06-94-730"/>
    <n v="2"/>
    <x v="4"/>
    <x v="6"/>
    <n v="2.13"/>
    <n v="4.26"/>
    <n v="15"/>
    <n v="0"/>
  </r>
  <r>
    <d v="2009-07-03T00:00:00"/>
    <s v="270-87-86-398"/>
    <n v="13"/>
    <x v="4"/>
    <x v="6"/>
    <n v="2.13"/>
    <n v="27.689999999999998"/>
    <n v="13"/>
    <n v="0"/>
  </r>
  <r>
    <d v="2009-07-06T00:00:00"/>
    <s v="204-35-99-685"/>
    <n v="12"/>
    <x v="4"/>
    <x v="6"/>
    <n v="2.13"/>
    <n v="25.56"/>
    <n v="32"/>
    <n v="0"/>
  </r>
  <r>
    <d v="2009-07-06T00:00:00"/>
    <s v="594-18-15-403"/>
    <n v="191"/>
    <x v="4"/>
    <x v="6"/>
    <n v="2.13"/>
    <n v="406.83"/>
    <n v="7147"/>
    <n v="19.100000000000001"/>
  </r>
  <r>
    <d v="2009-07-06T00:00:00"/>
    <s v="749-02-70-623"/>
    <n v="123"/>
    <x v="4"/>
    <x v="6"/>
    <n v="2.13"/>
    <n v="261.99"/>
    <n v="1701"/>
    <n v="12.3"/>
  </r>
  <r>
    <d v="2009-07-07T00:00:00"/>
    <s v="269-65-16-447"/>
    <n v="66"/>
    <x v="4"/>
    <x v="6"/>
    <n v="2.13"/>
    <n v="140.57999999999998"/>
    <n v="2974"/>
    <n v="6.6000000000000005"/>
  </r>
  <r>
    <d v="2009-07-08T00:00:00"/>
    <s v="692-61-16-906"/>
    <n v="132"/>
    <x v="4"/>
    <x v="6"/>
    <n v="2.13"/>
    <n v="281.15999999999997"/>
    <n v="1614"/>
    <n v="13.200000000000001"/>
  </r>
  <r>
    <d v="2009-07-12T00:00:00"/>
    <s v="547-99-88-807"/>
    <n v="9"/>
    <x v="4"/>
    <x v="6"/>
    <n v="2.13"/>
    <n v="19.169999999999998"/>
    <n v="9"/>
    <n v="0"/>
  </r>
  <r>
    <d v="2009-07-12T00:00:00"/>
    <s v="773-39-15-273"/>
    <n v="111"/>
    <x v="4"/>
    <x v="6"/>
    <n v="2.13"/>
    <n v="236.42999999999998"/>
    <n v="1458"/>
    <n v="11.100000000000001"/>
  </r>
  <r>
    <d v="2009-07-13T00:00:00"/>
    <s v="080-51-85-809"/>
    <n v="163"/>
    <x v="4"/>
    <x v="6"/>
    <n v="2.13"/>
    <n v="347.19"/>
    <n v="1783"/>
    <n v="16.3"/>
  </r>
  <r>
    <d v="2009-07-13T00:00:00"/>
    <s v="208-84-31-216"/>
    <n v="4"/>
    <x v="4"/>
    <x v="6"/>
    <n v="2.13"/>
    <n v="8.52"/>
    <n v="15"/>
    <n v="0"/>
  </r>
  <r>
    <d v="2009-07-15T00:00:00"/>
    <s v="295-31-73-319"/>
    <n v="10"/>
    <x v="4"/>
    <x v="6"/>
    <n v="2.13"/>
    <n v="21.299999999999997"/>
    <n v="14"/>
    <n v="0"/>
  </r>
  <r>
    <d v="2009-07-16T00:00:00"/>
    <s v="847-48-41-699"/>
    <n v="457"/>
    <x v="4"/>
    <x v="6"/>
    <n v="2.13"/>
    <n v="973.41"/>
    <n v="12477"/>
    <n v="91.4"/>
  </r>
  <r>
    <d v="2009-07-18T00:00:00"/>
    <s v="941-01-60-075"/>
    <n v="260"/>
    <x v="4"/>
    <x v="6"/>
    <n v="2.13"/>
    <n v="553.79999999999995"/>
    <n v="13246"/>
    <n v="52"/>
  </r>
  <r>
    <d v="2009-07-19T00:00:00"/>
    <s v="950-40-82-698"/>
    <n v="181"/>
    <x v="4"/>
    <x v="6"/>
    <n v="2.13"/>
    <n v="385.53"/>
    <n v="347"/>
    <n v="9.0500000000000007"/>
  </r>
  <r>
    <d v="2009-07-20T00:00:00"/>
    <s v="941-01-60-075"/>
    <n v="144"/>
    <x v="4"/>
    <x v="6"/>
    <n v="2.13"/>
    <n v="306.71999999999997"/>
    <n v="13390"/>
    <n v="28.8"/>
  </r>
  <r>
    <d v="2009-07-21T00:00:00"/>
    <s v="178-24-36-171"/>
    <n v="246"/>
    <x v="4"/>
    <x v="6"/>
    <n v="2.13"/>
    <n v="523.98"/>
    <n v="10930"/>
    <n v="49.2"/>
  </r>
  <r>
    <d v="2009-07-23T00:00:00"/>
    <s v="531-81-72-734"/>
    <n v="10"/>
    <x v="4"/>
    <x v="6"/>
    <n v="2.13"/>
    <n v="21.299999999999997"/>
    <n v="10"/>
    <n v="0"/>
  </r>
  <r>
    <d v="2009-07-25T00:00:00"/>
    <s v="294-48-56-993"/>
    <n v="148"/>
    <x v="4"/>
    <x v="6"/>
    <n v="2.13"/>
    <n v="315.24"/>
    <n v="636"/>
    <n v="7.4"/>
  </r>
  <r>
    <d v="2009-07-27T00:00:00"/>
    <s v="968-49-97-804"/>
    <n v="24"/>
    <x v="4"/>
    <x v="6"/>
    <n v="2.13"/>
    <n v="51.12"/>
    <n v="1317"/>
    <n v="2.4000000000000004"/>
  </r>
  <r>
    <d v="2009-07-30T00:00:00"/>
    <s v="410-52-79-946"/>
    <n v="66"/>
    <x v="4"/>
    <x v="6"/>
    <n v="2.13"/>
    <n v="140.57999999999998"/>
    <n v="1082"/>
    <n v="6.6000000000000005"/>
  </r>
  <r>
    <d v="2009-08-02T00:00:00"/>
    <s v="392-78-93-552"/>
    <n v="333"/>
    <x v="4"/>
    <x v="7"/>
    <n v="2.13"/>
    <n v="709.29"/>
    <n v="12748"/>
    <n v="66.600000000000009"/>
  </r>
  <r>
    <d v="2009-08-02T00:00:00"/>
    <s v="916-94-78-836"/>
    <n v="194"/>
    <x v="4"/>
    <x v="7"/>
    <n v="2.13"/>
    <n v="413.21999999999997"/>
    <n v="2378"/>
    <n v="19.400000000000002"/>
  </r>
  <r>
    <d v="2009-08-06T00:00:00"/>
    <s v="269-65-16-447"/>
    <n v="154"/>
    <x v="4"/>
    <x v="7"/>
    <n v="2.13"/>
    <n v="328.02"/>
    <n v="3128"/>
    <n v="15.4"/>
  </r>
  <r>
    <d v="2009-08-06T00:00:00"/>
    <s v="322-66-15-999"/>
    <n v="100"/>
    <x v="4"/>
    <x v="7"/>
    <n v="2.13"/>
    <n v="213"/>
    <n v="2488"/>
    <n v="10"/>
  </r>
  <r>
    <d v="2009-08-06T00:00:00"/>
    <s v="369-43-03-176"/>
    <n v="18"/>
    <x v="4"/>
    <x v="7"/>
    <n v="2.13"/>
    <n v="38.339999999999996"/>
    <n v="49"/>
    <n v="0"/>
  </r>
  <r>
    <d v="2009-08-06T00:00:00"/>
    <s v="549-21-69-479"/>
    <n v="20"/>
    <x v="4"/>
    <x v="7"/>
    <n v="2.13"/>
    <n v="42.599999999999994"/>
    <n v="24"/>
    <n v="0"/>
  </r>
  <r>
    <d v="2009-08-08T00:00:00"/>
    <s v="322-66-15-999"/>
    <n v="200"/>
    <x v="4"/>
    <x v="7"/>
    <n v="2.13"/>
    <n v="426"/>
    <n v="2688"/>
    <n v="20"/>
  </r>
  <r>
    <d v="2009-08-09T00:00:00"/>
    <s v="269-65-16-447"/>
    <n v="48"/>
    <x v="4"/>
    <x v="7"/>
    <n v="2.13"/>
    <n v="102.24"/>
    <n v="3176"/>
    <n v="4.8000000000000007"/>
  </r>
  <r>
    <d v="2009-08-09T00:00:00"/>
    <s v="692-61-16-906"/>
    <n v="68"/>
    <x v="4"/>
    <x v="7"/>
    <n v="2.13"/>
    <n v="144.84"/>
    <n v="1682"/>
    <n v="6.8000000000000007"/>
  </r>
  <r>
    <d v="2009-08-10T00:00:00"/>
    <s v="639-61-50-913"/>
    <n v="9"/>
    <x v="4"/>
    <x v="7"/>
    <n v="2.13"/>
    <n v="19.169999999999998"/>
    <n v="13"/>
    <n v="0"/>
  </r>
  <r>
    <d v="2009-08-14T00:00:00"/>
    <s v="941-01-60-075"/>
    <n v="493"/>
    <x v="4"/>
    <x v="7"/>
    <n v="2.13"/>
    <n v="1050.0899999999999"/>
    <n v="13883"/>
    <n v="98.600000000000009"/>
  </r>
  <r>
    <d v="2009-08-14T00:00:00"/>
    <s v="799-94-72-837"/>
    <n v="340"/>
    <x v="4"/>
    <x v="7"/>
    <n v="2.13"/>
    <n v="724.19999999999993"/>
    <n v="10875"/>
    <n v="68"/>
  </r>
  <r>
    <d v="2009-08-16T00:00:00"/>
    <s v="639-61-50-913"/>
    <n v="2"/>
    <x v="4"/>
    <x v="7"/>
    <n v="2.13"/>
    <n v="4.26"/>
    <n v="15"/>
    <n v="0"/>
  </r>
  <r>
    <d v="2009-08-19T00:00:00"/>
    <s v="378-70-08-798"/>
    <n v="62"/>
    <x v="4"/>
    <x v="7"/>
    <n v="2.13"/>
    <n v="132.06"/>
    <n v="1879"/>
    <n v="6.2"/>
  </r>
  <r>
    <d v="2009-08-19T00:00:00"/>
    <s v="178-24-36-171"/>
    <n v="164"/>
    <x v="4"/>
    <x v="7"/>
    <n v="2.13"/>
    <n v="349.32"/>
    <n v="11094"/>
    <n v="32.800000000000004"/>
  </r>
  <r>
    <d v="2009-08-20T00:00:00"/>
    <s v="378-70-08-798"/>
    <n v="170"/>
    <x v="4"/>
    <x v="7"/>
    <n v="2.13"/>
    <n v="362.09999999999997"/>
    <n v="2049"/>
    <n v="17"/>
  </r>
  <r>
    <d v="2009-08-22T00:00:00"/>
    <s v="884-31-58-627"/>
    <n v="164"/>
    <x v="4"/>
    <x v="7"/>
    <n v="2.13"/>
    <n v="349.32"/>
    <n v="1229"/>
    <n v="16.400000000000002"/>
  </r>
  <r>
    <d v="2009-08-24T00:00:00"/>
    <s v="043-34-53-278"/>
    <n v="70"/>
    <x v="4"/>
    <x v="7"/>
    <n v="2.13"/>
    <n v="149.1"/>
    <n v="1312"/>
    <n v="7"/>
  </r>
  <r>
    <d v="2009-08-31T00:00:00"/>
    <s v="941-01-60-075"/>
    <n v="133"/>
    <x v="4"/>
    <x v="7"/>
    <n v="2.13"/>
    <n v="283.28999999999996"/>
    <n v="14016"/>
    <n v="26.6"/>
  </r>
  <r>
    <d v="2009-09-01T00:00:00"/>
    <s v="817-44-45-607"/>
    <n v="20"/>
    <x v="4"/>
    <x v="8"/>
    <n v="2.13"/>
    <n v="42.599999999999994"/>
    <n v="20"/>
    <n v="0"/>
  </r>
  <r>
    <d v="2009-09-03T00:00:00"/>
    <s v="735-37-27-393"/>
    <n v="15"/>
    <x v="4"/>
    <x v="8"/>
    <n v="2.13"/>
    <n v="31.95"/>
    <n v="15"/>
    <n v="0"/>
  </r>
  <r>
    <d v="2009-09-04T00:00:00"/>
    <s v="788-39-15-311"/>
    <n v="15"/>
    <x v="4"/>
    <x v="8"/>
    <n v="2.13"/>
    <n v="31.95"/>
    <n v="15"/>
    <n v="0"/>
  </r>
  <r>
    <d v="2009-09-05T00:00:00"/>
    <s v="507-22-76-992"/>
    <n v="105"/>
    <x v="4"/>
    <x v="8"/>
    <n v="2.13"/>
    <n v="223.64999999999998"/>
    <n v="525"/>
    <n v="5.25"/>
  </r>
  <r>
    <d v="2009-09-09T00:00:00"/>
    <s v="935-78-99-209"/>
    <n v="192"/>
    <x v="4"/>
    <x v="8"/>
    <n v="2.13"/>
    <n v="408.96"/>
    <n v="1207"/>
    <n v="19.200000000000003"/>
  </r>
  <r>
    <d v="2009-09-09T00:00:00"/>
    <s v="936-67-95-170"/>
    <n v="142"/>
    <x v="4"/>
    <x v="8"/>
    <n v="2.13"/>
    <n v="302.45999999999998"/>
    <n v="615"/>
    <n v="7.1000000000000005"/>
  </r>
  <r>
    <d v="2009-09-10T00:00:00"/>
    <s v="781-80-31-583"/>
    <n v="3"/>
    <x v="4"/>
    <x v="8"/>
    <n v="2.13"/>
    <n v="6.39"/>
    <n v="20"/>
    <n v="0"/>
  </r>
  <r>
    <d v="2009-09-10T00:00:00"/>
    <s v="413-93-89-926"/>
    <n v="219"/>
    <x v="4"/>
    <x v="8"/>
    <n v="2.13"/>
    <n v="466.46999999999997"/>
    <n v="8912"/>
    <n v="21.900000000000002"/>
  </r>
  <r>
    <d v="2009-09-14T00:00:00"/>
    <s v="534-94-49-182"/>
    <n v="137"/>
    <x v="4"/>
    <x v="8"/>
    <n v="2.13"/>
    <n v="291.81"/>
    <n v="2545"/>
    <n v="13.700000000000001"/>
  </r>
  <r>
    <d v="2009-09-15T00:00:00"/>
    <s v="910-38-33-489"/>
    <n v="108"/>
    <x v="4"/>
    <x v="8"/>
    <n v="2.13"/>
    <n v="230.04"/>
    <n v="599"/>
    <n v="5.4"/>
  </r>
  <r>
    <d v="2009-09-16T00:00:00"/>
    <s v="995-59-41-476"/>
    <n v="395"/>
    <x v="4"/>
    <x v="8"/>
    <n v="2.13"/>
    <n v="841.34999999999991"/>
    <n v="3086"/>
    <n v="39.5"/>
  </r>
  <r>
    <d v="2009-09-17T00:00:00"/>
    <s v="047-26-54-835"/>
    <n v="3"/>
    <x v="4"/>
    <x v="8"/>
    <n v="2.13"/>
    <n v="6.39"/>
    <n v="3"/>
    <n v="0"/>
  </r>
  <r>
    <d v="2009-09-19T00:00:00"/>
    <s v="043-34-53-278"/>
    <n v="73"/>
    <x v="4"/>
    <x v="8"/>
    <n v="2.13"/>
    <n v="155.48999999999998"/>
    <n v="1385"/>
    <n v="7.3000000000000007"/>
  </r>
  <r>
    <d v="2009-09-19T00:00:00"/>
    <s v="392-78-93-552"/>
    <n v="209"/>
    <x v="4"/>
    <x v="8"/>
    <n v="2.13"/>
    <n v="445.16999999999996"/>
    <n v="12957"/>
    <n v="41.800000000000004"/>
  </r>
  <r>
    <d v="2009-09-21T00:00:00"/>
    <s v="916-94-78-836"/>
    <n v="41"/>
    <x v="4"/>
    <x v="8"/>
    <n v="2.13"/>
    <n v="87.33"/>
    <n v="2419"/>
    <n v="4.1000000000000005"/>
  </r>
  <r>
    <d v="2009-09-27T00:00:00"/>
    <s v="413-93-89-926"/>
    <n v="488"/>
    <x v="4"/>
    <x v="8"/>
    <n v="2.13"/>
    <n v="1039.44"/>
    <n v="9400"/>
    <n v="48.800000000000004"/>
  </r>
  <r>
    <d v="2009-09-28T00:00:00"/>
    <s v="325-70-30-985"/>
    <n v="5"/>
    <x v="4"/>
    <x v="8"/>
    <n v="2.13"/>
    <n v="10.649999999999999"/>
    <n v="34"/>
    <n v="0"/>
  </r>
  <r>
    <d v="2009-09-28T00:00:00"/>
    <s v="513-33-14-553"/>
    <n v="97"/>
    <x v="4"/>
    <x v="8"/>
    <n v="2.13"/>
    <n v="206.60999999999999"/>
    <n v="2016"/>
    <n v="9.7000000000000011"/>
  </r>
  <r>
    <d v="2009-09-29T00:00:00"/>
    <s v="885-74-10-856"/>
    <n v="58"/>
    <x v="4"/>
    <x v="8"/>
    <n v="2.13"/>
    <n v="123.53999999999999"/>
    <n v="1803"/>
    <n v="5.8000000000000007"/>
  </r>
  <r>
    <d v="2009-09-29T00:00:00"/>
    <s v="322-66-15-999"/>
    <n v="179"/>
    <x v="4"/>
    <x v="8"/>
    <n v="2.13"/>
    <n v="381.27"/>
    <n v="2867"/>
    <n v="17.900000000000002"/>
  </r>
  <r>
    <d v="2009-10-01T00:00:00"/>
    <s v="242-04-13-206"/>
    <n v="18"/>
    <x v="4"/>
    <x v="9"/>
    <n v="2.13"/>
    <n v="38.339999999999996"/>
    <n v="22"/>
    <n v="0"/>
  </r>
  <r>
    <d v="2009-10-02T00:00:00"/>
    <s v="843-22-41-173"/>
    <n v="4"/>
    <x v="4"/>
    <x v="9"/>
    <n v="2.13"/>
    <n v="8.52"/>
    <n v="13"/>
    <n v="0"/>
  </r>
  <r>
    <d v="2009-10-02T00:00:00"/>
    <s v="019-98-81-222"/>
    <n v="1"/>
    <x v="4"/>
    <x v="9"/>
    <n v="2.13"/>
    <n v="2.13"/>
    <n v="28"/>
    <n v="0"/>
  </r>
  <r>
    <d v="2009-10-03T00:00:00"/>
    <s v="935-78-99-209"/>
    <n v="86"/>
    <x v="4"/>
    <x v="9"/>
    <n v="2.13"/>
    <n v="183.17999999999998"/>
    <n v="1293"/>
    <n v="8.6"/>
  </r>
  <r>
    <d v="2009-10-04T00:00:00"/>
    <s v="799-94-72-837"/>
    <n v="290"/>
    <x v="4"/>
    <x v="9"/>
    <n v="2.13"/>
    <n v="617.69999999999993"/>
    <n v="11165"/>
    <n v="58"/>
  </r>
  <r>
    <d v="2009-10-06T00:00:00"/>
    <s v="789-52-61-433"/>
    <n v="14"/>
    <x v="4"/>
    <x v="9"/>
    <n v="2.13"/>
    <n v="29.82"/>
    <n v="18"/>
    <n v="0"/>
  </r>
  <r>
    <d v="2009-10-08T00:00:00"/>
    <s v="761-06-34-233"/>
    <n v="120"/>
    <x v="4"/>
    <x v="9"/>
    <n v="2.13"/>
    <n v="255.6"/>
    <n v="960"/>
    <n v="6"/>
  </r>
  <r>
    <d v="2009-10-08T00:00:00"/>
    <s v="115-65-39-258"/>
    <n v="28"/>
    <x v="4"/>
    <x v="9"/>
    <n v="2.13"/>
    <n v="59.64"/>
    <n v="352"/>
    <n v="1.4000000000000001"/>
  </r>
  <r>
    <d v="2009-10-09T00:00:00"/>
    <s v="847-48-41-699"/>
    <n v="213"/>
    <x v="4"/>
    <x v="9"/>
    <n v="2.13"/>
    <n v="453.69"/>
    <n v="12690"/>
    <n v="42.6"/>
  </r>
  <r>
    <d v="2009-10-15T00:00:00"/>
    <s v="050-38-86-889"/>
    <n v="10"/>
    <x v="4"/>
    <x v="9"/>
    <n v="2.13"/>
    <n v="21.299999999999997"/>
    <n v="29"/>
    <n v="0"/>
  </r>
  <r>
    <d v="2009-10-16T00:00:00"/>
    <s v="513-33-14-553"/>
    <n v="53"/>
    <x v="4"/>
    <x v="9"/>
    <n v="2.13"/>
    <n v="112.89"/>
    <n v="2069"/>
    <n v="5.3000000000000007"/>
  </r>
  <r>
    <d v="2009-10-17T00:00:00"/>
    <s v="534-94-49-182"/>
    <n v="178"/>
    <x v="4"/>
    <x v="9"/>
    <n v="2.13"/>
    <n v="379.14"/>
    <n v="2723"/>
    <n v="17.8"/>
  </r>
  <r>
    <d v="2009-10-17T00:00:00"/>
    <s v="340-11-17-090"/>
    <n v="6"/>
    <x v="4"/>
    <x v="9"/>
    <n v="2.13"/>
    <n v="12.78"/>
    <n v="17"/>
    <n v="0"/>
  </r>
  <r>
    <d v="2009-10-21T00:00:00"/>
    <s v="847-48-41-699"/>
    <n v="118"/>
    <x v="4"/>
    <x v="9"/>
    <n v="2.13"/>
    <n v="251.33999999999997"/>
    <n v="12808"/>
    <n v="23.6"/>
  </r>
  <r>
    <d v="2009-10-21T00:00:00"/>
    <s v="982-09-19-706"/>
    <n v="5"/>
    <x v="4"/>
    <x v="9"/>
    <n v="2.13"/>
    <n v="10.649999999999999"/>
    <n v="22"/>
    <n v="0"/>
  </r>
  <r>
    <d v="2009-10-22T00:00:00"/>
    <s v="269-65-16-447"/>
    <n v="89"/>
    <x v="4"/>
    <x v="9"/>
    <n v="2.13"/>
    <n v="189.57"/>
    <n v="3265"/>
    <n v="8.9"/>
  </r>
  <r>
    <d v="2009-10-27T00:00:00"/>
    <s v="968-49-97-804"/>
    <n v="22"/>
    <x v="4"/>
    <x v="9"/>
    <n v="2.13"/>
    <n v="46.86"/>
    <n v="1339"/>
    <n v="2.2000000000000002"/>
  </r>
  <r>
    <d v="2009-10-28T00:00:00"/>
    <s v="269-65-16-447"/>
    <n v="199"/>
    <x v="4"/>
    <x v="9"/>
    <n v="2.13"/>
    <n v="423.87"/>
    <n v="3464"/>
    <n v="19.900000000000002"/>
  </r>
  <r>
    <d v="2009-11-03T00:00:00"/>
    <s v="164-61-25-530"/>
    <n v="8"/>
    <x v="4"/>
    <x v="10"/>
    <n v="2.13"/>
    <n v="17.04"/>
    <n v="38"/>
    <n v="0"/>
  </r>
  <r>
    <d v="2009-11-03T00:00:00"/>
    <s v="269-65-16-447"/>
    <n v="198"/>
    <x v="4"/>
    <x v="10"/>
    <n v="2.13"/>
    <n v="421.73999999999995"/>
    <n v="3662"/>
    <n v="19.8"/>
  </r>
  <r>
    <d v="2009-11-04T00:00:00"/>
    <s v="029-43-78-009"/>
    <n v="6"/>
    <x v="4"/>
    <x v="10"/>
    <n v="2.13"/>
    <n v="12.78"/>
    <n v="8"/>
    <n v="0"/>
  </r>
  <r>
    <d v="2009-11-04T00:00:00"/>
    <s v="033-49-11-774"/>
    <n v="68"/>
    <x v="4"/>
    <x v="10"/>
    <n v="2.13"/>
    <n v="144.84"/>
    <n v="2404"/>
    <n v="6.8000000000000007"/>
  </r>
  <r>
    <d v="2009-11-04T00:00:00"/>
    <s v="995-59-41-476"/>
    <n v="200"/>
    <x v="4"/>
    <x v="10"/>
    <n v="2.13"/>
    <n v="426"/>
    <n v="3286"/>
    <n v="20"/>
  </r>
  <r>
    <d v="2009-11-05T00:00:00"/>
    <s v="594-18-15-403"/>
    <n v="426"/>
    <x v="4"/>
    <x v="10"/>
    <n v="2.13"/>
    <n v="907.38"/>
    <n v="7573"/>
    <n v="42.6"/>
  </r>
  <r>
    <d v="2009-11-05T00:00:00"/>
    <s v="773-39-15-273"/>
    <n v="142"/>
    <x v="4"/>
    <x v="10"/>
    <n v="2.13"/>
    <n v="302.45999999999998"/>
    <n v="1600"/>
    <n v="14.200000000000001"/>
  </r>
  <r>
    <d v="2009-11-05T00:00:00"/>
    <s v="254-14-00-156"/>
    <n v="298"/>
    <x v="4"/>
    <x v="10"/>
    <n v="2.13"/>
    <n v="634.74"/>
    <n v="13656"/>
    <n v="59.6"/>
  </r>
  <r>
    <d v="2009-11-07T00:00:00"/>
    <s v="413-93-89-926"/>
    <n v="224"/>
    <x v="4"/>
    <x v="10"/>
    <n v="2.13"/>
    <n v="477.12"/>
    <n v="9624"/>
    <n v="22.400000000000002"/>
  </r>
  <r>
    <d v="2009-11-09T00:00:00"/>
    <s v="594-18-15-403"/>
    <n v="133"/>
    <x v="4"/>
    <x v="10"/>
    <n v="2.13"/>
    <n v="283.28999999999996"/>
    <n v="7706"/>
    <n v="13.3"/>
  </r>
  <r>
    <d v="2009-11-11T00:00:00"/>
    <s v="392-78-93-552"/>
    <n v="326"/>
    <x v="4"/>
    <x v="10"/>
    <n v="2.13"/>
    <n v="694.38"/>
    <n v="13283"/>
    <n v="65.2"/>
  </r>
  <r>
    <d v="2009-11-11T00:00:00"/>
    <s v="950-40-82-698"/>
    <n v="102"/>
    <x v="4"/>
    <x v="10"/>
    <n v="2.13"/>
    <n v="217.26"/>
    <n v="449"/>
    <n v="5.1000000000000005"/>
  </r>
  <r>
    <d v="2009-11-12T00:00:00"/>
    <s v="254-14-00-156"/>
    <n v="332"/>
    <x v="4"/>
    <x v="10"/>
    <n v="2.13"/>
    <n v="707.16"/>
    <n v="13988"/>
    <n v="66.400000000000006"/>
  </r>
  <r>
    <d v="2009-11-13T00:00:00"/>
    <s v="080-51-85-809"/>
    <n v="95"/>
    <x v="4"/>
    <x v="10"/>
    <n v="2.13"/>
    <n v="202.35"/>
    <n v="1878"/>
    <n v="9.5"/>
  </r>
  <r>
    <d v="2009-11-17T00:00:00"/>
    <s v="170-89-76-803"/>
    <n v="7"/>
    <x v="4"/>
    <x v="10"/>
    <n v="2.13"/>
    <n v="14.91"/>
    <n v="26"/>
    <n v="0"/>
  </r>
  <r>
    <d v="2009-11-17T00:00:00"/>
    <s v="799-94-72-837"/>
    <n v="276"/>
    <x v="4"/>
    <x v="10"/>
    <n v="2.13"/>
    <n v="587.88"/>
    <n v="11441"/>
    <n v="55.2"/>
  </r>
  <r>
    <d v="2009-11-17T00:00:00"/>
    <s v="865-19-31-951"/>
    <n v="6"/>
    <x v="4"/>
    <x v="10"/>
    <n v="2.13"/>
    <n v="12.78"/>
    <n v="18"/>
    <n v="0"/>
  </r>
  <r>
    <d v="2009-11-19T00:00:00"/>
    <s v="392-78-93-552"/>
    <n v="232"/>
    <x v="4"/>
    <x v="10"/>
    <n v="2.13"/>
    <n v="494.15999999999997"/>
    <n v="13515"/>
    <n v="46.400000000000006"/>
  </r>
  <r>
    <d v="2009-11-19T00:00:00"/>
    <s v="527-15-00-673"/>
    <n v="162"/>
    <x v="4"/>
    <x v="10"/>
    <n v="2.13"/>
    <n v="345.06"/>
    <n v="2073"/>
    <n v="16.2"/>
  </r>
  <r>
    <d v="2009-11-22T00:00:00"/>
    <s v="749-02-70-623"/>
    <n v="66"/>
    <x v="4"/>
    <x v="10"/>
    <n v="2.13"/>
    <n v="140.57999999999998"/>
    <n v="1767"/>
    <n v="6.6000000000000005"/>
  </r>
  <r>
    <d v="2009-11-22T00:00:00"/>
    <s v="371-70-96-597"/>
    <n v="2"/>
    <x v="4"/>
    <x v="10"/>
    <n v="2.13"/>
    <n v="4.26"/>
    <n v="4"/>
    <n v="0"/>
  </r>
  <r>
    <d v="2009-11-22T00:00:00"/>
    <s v="904-16-42-385"/>
    <n v="152"/>
    <x v="4"/>
    <x v="10"/>
    <n v="2.13"/>
    <n v="323.76"/>
    <n v="2441"/>
    <n v="15.200000000000001"/>
  </r>
  <r>
    <d v="2009-11-22T00:00:00"/>
    <s v="687-31-19-697"/>
    <n v="2"/>
    <x v="4"/>
    <x v="10"/>
    <n v="2.13"/>
    <n v="4.26"/>
    <n v="2"/>
    <n v="0"/>
  </r>
  <r>
    <d v="2009-11-25T00:00:00"/>
    <s v="910-38-33-489"/>
    <n v="115"/>
    <x v="4"/>
    <x v="10"/>
    <n v="2.13"/>
    <n v="244.95"/>
    <n v="714"/>
    <n v="5.75"/>
  </r>
  <r>
    <d v="2009-11-25T00:00:00"/>
    <s v="916-94-78-836"/>
    <n v="29"/>
    <x v="4"/>
    <x v="10"/>
    <n v="2.13"/>
    <n v="61.769999999999996"/>
    <n v="2448"/>
    <n v="2.9000000000000004"/>
  </r>
  <r>
    <d v="2009-11-25T00:00:00"/>
    <s v="968-49-97-804"/>
    <n v="91"/>
    <x v="4"/>
    <x v="10"/>
    <n v="2.13"/>
    <n v="193.82999999999998"/>
    <n v="1430"/>
    <n v="9.1"/>
  </r>
  <r>
    <d v="2009-11-27T00:00:00"/>
    <s v="080-51-85-809"/>
    <n v="125"/>
    <x v="4"/>
    <x v="10"/>
    <n v="2.13"/>
    <n v="266.25"/>
    <n v="2003"/>
    <n v="12.5"/>
  </r>
  <r>
    <d v="2009-11-29T00:00:00"/>
    <s v="692-61-16-906"/>
    <n v="40"/>
    <x v="4"/>
    <x v="10"/>
    <n v="2.13"/>
    <n v="85.199999999999989"/>
    <n v="1722"/>
    <n v="4"/>
  </r>
  <r>
    <d v="2009-11-29T00:00:00"/>
    <s v="847-48-41-699"/>
    <n v="279"/>
    <x v="4"/>
    <x v="10"/>
    <n v="2.13"/>
    <n v="594.27"/>
    <n v="13087"/>
    <n v="55.800000000000004"/>
  </r>
  <r>
    <d v="2009-11-30T00:00:00"/>
    <s v="128-69-77-900"/>
    <n v="8"/>
    <x v="4"/>
    <x v="10"/>
    <n v="2.13"/>
    <n v="17.04"/>
    <n v="25"/>
    <n v="0"/>
  </r>
  <r>
    <d v="2009-12-04T00:00:00"/>
    <s v="884-31-58-627"/>
    <n v="194"/>
    <x v="4"/>
    <x v="11"/>
    <n v="2.13"/>
    <n v="413.21999999999997"/>
    <n v="1423"/>
    <n v="19.400000000000002"/>
  </r>
  <r>
    <d v="2009-12-05T00:00:00"/>
    <s v="043-34-53-278"/>
    <n v="168"/>
    <x v="4"/>
    <x v="11"/>
    <n v="2.13"/>
    <n v="357.84"/>
    <n v="1553"/>
    <n v="16.8"/>
  </r>
  <r>
    <d v="2009-12-06T00:00:00"/>
    <s v="799-94-72-837"/>
    <n v="211"/>
    <x v="4"/>
    <x v="11"/>
    <n v="2.13"/>
    <n v="449.42999999999995"/>
    <n v="11652"/>
    <n v="42.2"/>
  </r>
  <r>
    <d v="2009-12-06T00:00:00"/>
    <s v="208-84-31-216"/>
    <n v="19"/>
    <x v="4"/>
    <x v="11"/>
    <n v="2.13"/>
    <n v="40.47"/>
    <n v="34"/>
    <n v="0"/>
  </r>
  <r>
    <d v="2009-12-08T00:00:00"/>
    <s v="214-54-56-360"/>
    <n v="16"/>
    <x v="4"/>
    <x v="11"/>
    <n v="2.13"/>
    <n v="34.08"/>
    <n v="21"/>
    <n v="0"/>
  </r>
  <r>
    <d v="2009-12-11T00:00:00"/>
    <s v="961-86-77-989"/>
    <n v="18"/>
    <x v="4"/>
    <x v="11"/>
    <n v="2.13"/>
    <n v="38.339999999999996"/>
    <n v="66"/>
    <n v="0"/>
  </r>
  <r>
    <d v="2009-12-11T00:00:00"/>
    <s v="254-14-00-156"/>
    <n v="399"/>
    <x v="4"/>
    <x v="11"/>
    <n v="2.13"/>
    <n v="849.87"/>
    <n v="14387"/>
    <n v="79.800000000000011"/>
  </r>
  <r>
    <d v="2009-12-13T00:00:00"/>
    <s v="236-48-82-153"/>
    <n v="11"/>
    <x v="4"/>
    <x v="11"/>
    <n v="2.13"/>
    <n v="23.43"/>
    <n v="11"/>
    <n v="0"/>
  </r>
  <r>
    <d v="2009-12-17T00:00:00"/>
    <s v="033-49-11-774"/>
    <n v="131"/>
    <x v="4"/>
    <x v="11"/>
    <n v="2.13"/>
    <n v="279.02999999999997"/>
    <n v="2535"/>
    <n v="13.100000000000001"/>
  </r>
  <r>
    <d v="2009-12-18T00:00:00"/>
    <s v="761-06-34-233"/>
    <n v="67"/>
    <x v="4"/>
    <x v="11"/>
    <n v="2.13"/>
    <n v="142.70999999999998"/>
    <n v="1027"/>
    <n v="6.7"/>
  </r>
  <r>
    <d v="2009-12-19T00:00:00"/>
    <s v="749-02-70-623"/>
    <n v="151"/>
    <x v="4"/>
    <x v="11"/>
    <n v="2.13"/>
    <n v="321.63"/>
    <n v="1918"/>
    <n v="15.100000000000001"/>
  </r>
  <r>
    <d v="2009-12-24T00:00:00"/>
    <s v="033-49-11-774"/>
    <n v="105"/>
    <x v="4"/>
    <x v="11"/>
    <n v="2.13"/>
    <n v="223.64999999999998"/>
    <n v="2640"/>
    <n v="10.5"/>
  </r>
  <r>
    <d v="2009-12-25T00:00:00"/>
    <s v="884-31-58-627"/>
    <n v="132"/>
    <x v="4"/>
    <x v="11"/>
    <n v="2.13"/>
    <n v="281.15999999999997"/>
    <n v="1555"/>
    <n v="13.200000000000001"/>
  </r>
  <r>
    <d v="2009-12-25T00:00:00"/>
    <s v="413-93-89-926"/>
    <n v="142"/>
    <x v="4"/>
    <x v="11"/>
    <n v="2.13"/>
    <n v="302.45999999999998"/>
    <n v="9766"/>
    <n v="14.200000000000001"/>
  </r>
  <r>
    <d v="2009-12-25T00:00:00"/>
    <s v="561-51-98-882"/>
    <n v="17"/>
    <x v="4"/>
    <x v="11"/>
    <n v="2.13"/>
    <n v="36.21"/>
    <n v="17"/>
    <n v="0"/>
  </r>
  <r>
    <d v="2009-12-26T00:00:00"/>
    <s v="254-14-00-156"/>
    <n v="444"/>
    <x v="4"/>
    <x v="11"/>
    <n v="2.13"/>
    <n v="945.71999999999991"/>
    <n v="14831"/>
    <n v="88.800000000000011"/>
  </r>
  <r>
    <d v="2009-12-26T00:00:00"/>
    <s v="941-01-60-075"/>
    <n v="294"/>
    <x v="4"/>
    <x v="11"/>
    <n v="2.13"/>
    <n v="626.21999999999991"/>
    <n v="14310"/>
    <n v="58.800000000000004"/>
  </r>
  <r>
    <d v="2009-12-27T00:00:00"/>
    <s v="254-14-00-156"/>
    <n v="274"/>
    <x v="4"/>
    <x v="11"/>
    <n v="2.13"/>
    <n v="583.62"/>
    <n v="15105"/>
    <n v="54.800000000000004"/>
  </r>
  <r>
    <d v="2009-12-29T00:00:00"/>
    <s v="968-49-97-804"/>
    <n v="168"/>
    <x v="4"/>
    <x v="11"/>
    <n v="2.13"/>
    <n v="357.84"/>
    <n v="1598"/>
    <n v="16.8"/>
  </r>
  <r>
    <d v="2009-12-30T00:00:00"/>
    <s v="885-74-10-856"/>
    <n v="115"/>
    <x v="4"/>
    <x v="11"/>
    <n v="2.13"/>
    <n v="244.95"/>
    <n v="1918"/>
    <n v="11.5"/>
  </r>
  <r>
    <d v="2009-12-30T00:00:00"/>
    <s v="534-94-49-182"/>
    <n v="126"/>
    <x v="4"/>
    <x v="11"/>
    <n v="2.13"/>
    <n v="268.38"/>
    <n v="2849"/>
    <n v="12.600000000000001"/>
  </r>
  <r>
    <d v="2010-01-02T00:00:00"/>
    <s v="378-70-08-798"/>
    <n v="73"/>
    <x v="5"/>
    <x v="0"/>
    <n v="2.1"/>
    <n v="153.30000000000001"/>
    <n v="2122"/>
    <n v="7.3000000000000007"/>
  </r>
  <r>
    <d v="2010-01-02T00:00:00"/>
    <s v="178-24-36-171"/>
    <n v="413"/>
    <x v="5"/>
    <x v="0"/>
    <n v="2.1"/>
    <n v="867.30000000000007"/>
    <n v="11507"/>
    <n v="82.600000000000009"/>
  </r>
  <r>
    <d v="2010-01-03T00:00:00"/>
    <s v="254-14-00-156"/>
    <n v="393"/>
    <x v="5"/>
    <x v="0"/>
    <n v="2.1"/>
    <n v="825.30000000000007"/>
    <n v="15498"/>
    <n v="78.600000000000009"/>
  </r>
  <r>
    <d v="2010-01-06T00:00:00"/>
    <s v="429-16-50-754"/>
    <n v="13"/>
    <x v="5"/>
    <x v="0"/>
    <n v="2.1"/>
    <n v="27.3"/>
    <n v="22"/>
    <n v="0"/>
  </r>
  <r>
    <d v="2010-01-07T00:00:00"/>
    <s v="178-24-36-171"/>
    <n v="211"/>
    <x v="5"/>
    <x v="0"/>
    <n v="2.1"/>
    <n v="443.1"/>
    <n v="11718"/>
    <n v="42.2"/>
  </r>
  <r>
    <d v="2010-01-11T00:00:00"/>
    <s v="692-61-16-906"/>
    <n v="116"/>
    <x v="5"/>
    <x v="0"/>
    <n v="2.1"/>
    <n v="243.60000000000002"/>
    <n v="1838"/>
    <n v="11.600000000000001"/>
  </r>
  <r>
    <d v="2010-01-11T00:00:00"/>
    <s v="872-13-44-365"/>
    <n v="9"/>
    <x v="5"/>
    <x v="0"/>
    <n v="2.1"/>
    <n v="18.900000000000002"/>
    <n v="39"/>
    <n v="0"/>
  </r>
  <r>
    <d v="2010-01-15T00:00:00"/>
    <s v="392-78-93-552"/>
    <n v="117"/>
    <x v="5"/>
    <x v="0"/>
    <n v="2.1"/>
    <n v="245.70000000000002"/>
    <n v="13632"/>
    <n v="23.400000000000002"/>
  </r>
  <r>
    <d v="2010-01-16T00:00:00"/>
    <s v="941-01-60-075"/>
    <n v="221"/>
    <x v="5"/>
    <x v="0"/>
    <n v="2.1"/>
    <n v="464.1"/>
    <n v="14531"/>
    <n v="44.2"/>
  </r>
  <r>
    <d v="2010-01-20T00:00:00"/>
    <s v="193-47-03-638"/>
    <n v="9"/>
    <x v="5"/>
    <x v="0"/>
    <n v="2.1"/>
    <n v="18.900000000000002"/>
    <n v="21"/>
    <n v="0"/>
  </r>
  <r>
    <d v="2010-01-21T00:00:00"/>
    <s v="413-93-89-926"/>
    <n v="214"/>
    <x v="5"/>
    <x v="0"/>
    <n v="2.1"/>
    <n v="449.40000000000003"/>
    <n v="9980"/>
    <n v="21.400000000000002"/>
  </r>
  <r>
    <d v="2010-01-22T00:00:00"/>
    <s v="916-94-78-836"/>
    <n v="138"/>
    <x v="5"/>
    <x v="0"/>
    <n v="2.1"/>
    <n v="289.8"/>
    <n v="2586"/>
    <n v="13.8"/>
  </r>
  <r>
    <d v="2010-01-23T00:00:00"/>
    <s v="530-86-39-445"/>
    <n v="11"/>
    <x v="5"/>
    <x v="0"/>
    <n v="2.1"/>
    <n v="23.1"/>
    <n v="28"/>
    <n v="0"/>
  </r>
  <r>
    <d v="2010-01-23T00:00:00"/>
    <s v="495-93-92-849"/>
    <n v="128"/>
    <x v="5"/>
    <x v="0"/>
    <n v="2.1"/>
    <n v="268.8"/>
    <n v="2030"/>
    <n v="12.8"/>
  </r>
  <r>
    <d v="2010-01-24T00:00:00"/>
    <s v="413-93-89-926"/>
    <n v="376"/>
    <x v="5"/>
    <x v="0"/>
    <n v="2.1"/>
    <n v="789.6"/>
    <n v="10356"/>
    <n v="75.2"/>
  </r>
  <r>
    <d v="2010-01-25T00:00:00"/>
    <s v="413-93-89-926"/>
    <n v="121"/>
    <x v="5"/>
    <x v="0"/>
    <n v="2.1"/>
    <n v="254.10000000000002"/>
    <n v="10477"/>
    <n v="24.200000000000003"/>
  </r>
  <r>
    <d v="2010-01-25T00:00:00"/>
    <s v="799-94-72-837"/>
    <n v="200"/>
    <x v="5"/>
    <x v="0"/>
    <n v="2.1"/>
    <n v="420"/>
    <n v="11852"/>
    <n v="40"/>
  </r>
  <r>
    <d v="2010-01-26T00:00:00"/>
    <s v="413-93-89-926"/>
    <n v="500"/>
    <x v="5"/>
    <x v="0"/>
    <n v="2.1"/>
    <n v="1050"/>
    <n v="10977"/>
    <n v="100"/>
  </r>
  <r>
    <d v="2010-01-28T00:00:00"/>
    <s v="884-31-58-627"/>
    <n v="108"/>
    <x v="5"/>
    <x v="0"/>
    <n v="2.1"/>
    <n v="226.8"/>
    <n v="1663"/>
    <n v="10.8"/>
  </r>
  <r>
    <d v="2010-01-29T00:00:00"/>
    <s v="410-52-79-946"/>
    <n v="59"/>
    <x v="5"/>
    <x v="0"/>
    <n v="2.1"/>
    <n v="123.9"/>
    <n v="1141"/>
    <n v="5.9"/>
  </r>
  <r>
    <d v="2010-01-30T00:00:00"/>
    <s v="749-02-70-623"/>
    <n v="191"/>
    <x v="5"/>
    <x v="0"/>
    <n v="2.1"/>
    <n v="401.1"/>
    <n v="2109"/>
    <n v="19.100000000000001"/>
  </r>
  <r>
    <d v="2010-01-31T00:00:00"/>
    <s v="080-51-85-809"/>
    <n v="189"/>
    <x v="5"/>
    <x v="0"/>
    <n v="2.1"/>
    <n v="396.90000000000003"/>
    <n v="2192"/>
    <n v="18.900000000000002"/>
  </r>
  <r>
    <d v="2010-02-02T00:00:00"/>
    <s v="392-78-93-552"/>
    <n v="247"/>
    <x v="5"/>
    <x v="1"/>
    <n v="2.1"/>
    <n v="518.70000000000005"/>
    <n v="13879"/>
    <n v="49.400000000000006"/>
  </r>
  <r>
    <d v="2010-02-02T00:00:00"/>
    <s v="968-49-97-804"/>
    <n v="195"/>
    <x v="5"/>
    <x v="1"/>
    <n v="2.1"/>
    <n v="409.5"/>
    <n v="1793"/>
    <n v="19.5"/>
  </r>
  <r>
    <d v="2010-02-03T00:00:00"/>
    <s v="951-02-59-808"/>
    <n v="6"/>
    <x v="5"/>
    <x v="1"/>
    <n v="2.1"/>
    <n v="12.600000000000001"/>
    <n v="6"/>
    <n v="0"/>
  </r>
  <r>
    <d v="2010-02-04T00:00:00"/>
    <s v="874-03-53-609"/>
    <n v="1"/>
    <x v="5"/>
    <x v="1"/>
    <n v="2.1"/>
    <n v="2.1"/>
    <n v="1"/>
    <n v="0"/>
  </r>
  <r>
    <d v="2010-02-05T00:00:00"/>
    <s v="941-01-60-075"/>
    <n v="347"/>
    <x v="5"/>
    <x v="1"/>
    <n v="2.1"/>
    <n v="728.7"/>
    <n v="14878"/>
    <n v="69.400000000000006"/>
  </r>
  <r>
    <d v="2010-02-08T00:00:00"/>
    <s v="799-94-72-837"/>
    <n v="317"/>
    <x v="5"/>
    <x v="1"/>
    <n v="2.1"/>
    <n v="665.7"/>
    <n v="12169"/>
    <n v="63.400000000000006"/>
  </r>
  <r>
    <d v="2010-02-09T00:00:00"/>
    <s v="392-78-93-552"/>
    <n v="271"/>
    <x v="5"/>
    <x v="1"/>
    <n v="2.1"/>
    <n v="569.1"/>
    <n v="14150"/>
    <n v="54.2"/>
  </r>
  <r>
    <d v="2010-02-09T00:00:00"/>
    <s v="954-85-72-732"/>
    <n v="4"/>
    <x v="5"/>
    <x v="1"/>
    <n v="2.1"/>
    <n v="8.4"/>
    <n v="14"/>
    <n v="0"/>
  </r>
  <r>
    <d v="2010-02-11T00:00:00"/>
    <s v="378-70-08-798"/>
    <n v="121"/>
    <x v="5"/>
    <x v="1"/>
    <n v="2.1"/>
    <n v="254.10000000000002"/>
    <n v="2243"/>
    <n v="12.100000000000001"/>
  </r>
  <r>
    <d v="2010-02-12T00:00:00"/>
    <s v="043-34-53-278"/>
    <n v="81"/>
    <x v="5"/>
    <x v="1"/>
    <n v="2.1"/>
    <n v="170.1"/>
    <n v="1634"/>
    <n v="8.1"/>
  </r>
  <r>
    <d v="2010-02-12T00:00:00"/>
    <s v="900-85-70-552"/>
    <n v="1"/>
    <x v="5"/>
    <x v="1"/>
    <n v="2.1"/>
    <n v="2.1"/>
    <n v="11"/>
    <n v="0"/>
  </r>
  <r>
    <d v="2010-02-14T00:00:00"/>
    <s v="534-94-49-182"/>
    <n v="142"/>
    <x v="5"/>
    <x v="1"/>
    <n v="2.1"/>
    <n v="298.2"/>
    <n v="2991"/>
    <n v="14.200000000000001"/>
  </r>
  <r>
    <d v="2010-02-15T00:00:00"/>
    <s v="178-24-36-171"/>
    <n v="265"/>
    <x v="5"/>
    <x v="1"/>
    <n v="2.1"/>
    <n v="556.5"/>
    <n v="11983"/>
    <n v="53"/>
  </r>
  <r>
    <d v="2010-02-16T00:00:00"/>
    <s v="043-34-53-278"/>
    <n v="194"/>
    <x v="5"/>
    <x v="1"/>
    <n v="2.1"/>
    <n v="407.40000000000003"/>
    <n v="1828"/>
    <n v="19.400000000000002"/>
  </r>
  <r>
    <d v="2010-02-16T00:00:00"/>
    <s v="131-80-62-556"/>
    <n v="15"/>
    <x v="5"/>
    <x v="1"/>
    <n v="2.1"/>
    <n v="31.5"/>
    <n v="25"/>
    <n v="0"/>
  </r>
  <r>
    <d v="2010-02-18T00:00:00"/>
    <s v="749-02-70-623"/>
    <n v="23"/>
    <x v="5"/>
    <x v="1"/>
    <n v="2.1"/>
    <n v="48.300000000000004"/>
    <n v="2132"/>
    <n v="2.3000000000000003"/>
  </r>
  <r>
    <d v="2010-02-18T00:00:00"/>
    <s v="178-24-36-171"/>
    <n v="279"/>
    <x v="5"/>
    <x v="1"/>
    <n v="2.1"/>
    <n v="585.9"/>
    <n v="12262"/>
    <n v="55.800000000000004"/>
  </r>
  <r>
    <d v="2010-02-20T00:00:00"/>
    <s v="523-09-63-706"/>
    <n v="1"/>
    <x v="5"/>
    <x v="1"/>
    <n v="2.1"/>
    <n v="2.1"/>
    <n v="1"/>
    <n v="0"/>
  </r>
  <r>
    <d v="2010-02-25T00:00:00"/>
    <s v="178-24-36-171"/>
    <n v="487"/>
    <x v="5"/>
    <x v="1"/>
    <n v="2.1"/>
    <n v="1022.7"/>
    <n v="12749"/>
    <n v="97.4"/>
  </r>
  <r>
    <d v="2010-02-25T00:00:00"/>
    <s v="254-14-00-156"/>
    <n v="395"/>
    <x v="5"/>
    <x v="1"/>
    <n v="2.1"/>
    <n v="829.5"/>
    <n v="15893"/>
    <n v="79"/>
  </r>
  <r>
    <d v="2010-02-27T00:00:00"/>
    <s v="884-31-58-627"/>
    <n v="91"/>
    <x v="5"/>
    <x v="1"/>
    <n v="2.1"/>
    <n v="191.1"/>
    <n v="1754"/>
    <n v="9.1"/>
  </r>
  <r>
    <d v="2010-02-27T00:00:00"/>
    <s v="410-52-79-946"/>
    <n v="39"/>
    <x v="5"/>
    <x v="1"/>
    <n v="2.1"/>
    <n v="81.900000000000006"/>
    <n v="1180"/>
    <n v="3.9000000000000004"/>
  </r>
  <r>
    <d v="2010-02-27T00:00:00"/>
    <s v="178-24-36-171"/>
    <n v="312"/>
    <x v="5"/>
    <x v="1"/>
    <n v="2.1"/>
    <n v="655.20000000000005"/>
    <n v="13061"/>
    <n v="62.400000000000006"/>
  </r>
  <r>
    <d v="2010-02-28T00:00:00"/>
    <s v="346-83-33-264"/>
    <n v="20"/>
    <x v="5"/>
    <x v="1"/>
    <n v="2.1"/>
    <n v="42"/>
    <n v="20"/>
    <n v="0"/>
  </r>
  <r>
    <d v="2010-03-03T00:00:00"/>
    <s v="378-70-08-798"/>
    <n v="35"/>
    <x v="5"/>
    <x v="2"/>
    <n v="2.1"/>
    <n v="73.5"/>
    <n v="2278"/>
    <n v="3.5"/>
  </r>
  <r>
    <d v="2010-03-05T00:00:00"/>
    <s v="561-51-98-882"/>
    <n v="20"/>
    <x v="5"/>
    <x v="2"/>
    <n v="2.1"/>
    <n v="42"/>
    <n v="37"/>
    <n v="0"/>
  </r>
  <r>
    <d v="2010-03-08T00:00:00"/>
    <s v="534-94-49-182"/>
    <n v="125"/>
    <x v="5"/>
    <x v="2"/>
    <n v="2.1"/>
    <n v="262.5"/>
    <n v="3116"/>
    <n v="12.5"/>
  </r>
  <r>
    <d v="2010-03-08T00:00:00"/>
    <s v="392-78-93-552"/>
    <n v="396"/>
    <x v="5"/>
    <x v="2"/>
    <n v="2.1"/>
    <n v="831.6"/>
    <n v="14546"/>
    <n v="79.2"/>
  </r>
  <r>
    <d v="2010-03-09T00:00:00"/>
    <s v="325-16-71-125"/>
    <n v="7"/>
    <x v="5"/>
    <x v="2"/>
    <n v="2.1"/>
    <n v="14.700000000000001"/>
    <n v="7"/>
    <n v="0"/>
  </r>
  <r>
    <d v="2010-03-10T00:00:00"/>
    <s v="773-39-15-273"/>
    <n v="59"/>
    <x v="5"/>
    <x v="2"/>
    <n v="2.1"/>
    <n v="123.9"/>
    <n v="1659"/>
    <n v="5.9"/>
  </r>
  <r>
    <d v="2010-03-13T00:00:00"/>
    <s v="799-94-72-837"/>
    <n v="417"/>
    <x v="5"/>
    <x v="2"/>
    <n v="2.1"/>
    <n v="875.7"/>
    <n v="12586"/>
    <n v="83.4"/>
  </r>
  <r>
    <d v="2010-03-13T00:00:00"/>
    <s v="392-78-93-552"/>
    <n v="115"/>
    <x v="5"/>
    <x v="2"/>
    <n v="2.1"/>
    <n v="241.5"/>
    <n v="14661"/>
    <n v="23"/>
  </r>
  <r>
    <d v="2010-03-16T00:00:00"/>
    <s v="753-35-55-536"/>
    <n v="6"/>
    <x v="5"/>
    <x v="2"/>
    <n v="2.1"/>
    <n v="12.600000000000001"/>
    <n v="26"/>
    <n v="0"/>
  </r>
  <r>
    <d v="2010-03-17T00:00:00"/>
    <s v="080-51-85-809"/>
    <n v="69"/>
    <x v="5"/>
    <x v="2"/>
    <n v="2.1"/>
    <n v="144.9"/>
    <n v="2261"/>
    <n v="6.9"/>
  </r>
  <r>
    <d v="2010-03-19T00:00:00"/>
    <s v="904-16-42-385"/>
    <n v="58"/>
    <x v="5"/>
    <x v="2"/>
    <n v="2.1"/>
    <n v="121.80000000000001"/>
    <n v="2499"/>
    <n v="5.8000000000000007"/>
  </r>
  <r>
    <d v="2010-03-19T00:00:00"/>
    <s v="410-52-79-946"/>
    <n v="159"/>
    <x v="5"/>
    <x v="2"/>
    <n v="2.1"/>
    <n v="333.90000000000003"/>
    <n v="1339"/>
    <n v="15.9"/>
  </r>
  <r>
    <d v="2010-03-21T00:00:00"/>
    <s v="179-22-38-195"/>
    <n v="6"/>
    <x v="5"/>
    <x v="2"/>
    <n v="2.1"/>
    <n v="12.600000000000001"/>
    <n v="6"/>
    <n v="0"/>
  </r>
  <r>
    <d v="2010-03-22T00:00:00"/>
    <s v="904-16-42-385"/>
    <n v="103"/>
    <x v="5"/>
    <x v="2"/>
    <n v="2.1"/>
    <n v="216.3"/>
    <n v="2602"/>
    <n v="10.3"/>
  </r>
  <r>
    <d v="2010-03-26T00:00:00"/>
    <s v="254-14-00-156"/>
    <n v="155"/>
    <x v="5"/>
    <x v="2"/>
    <n v="2.1"/>
    <n v="325.5"/>
    <n v="16048"/>
    <n v="31"/>
  </r>
  <r>
    <d v="2010-03-26T00:00:00"/>
    <s v="530-86-39-445"/>
    <n v="10"/>
    <x v="5"/>
    <x v="2"/>
    <n v="2.1"/>
    <n v="21"/>
    <n v="38"/>
    <n v="0"/>
  </r>
  <r>
    <d v="2010-03-28T00:00:00"/>
    <s v="378-70-08-798"/>
    <n v="158"/>
    <x v="5"/>
    <x v="2"/>
    <n v="2.1"/>
    <n v="331.8"/>
    <n v="2436"/>
    <n v="15.8"/>
  </r>
  <r>
    <d v="2010-03-30T00:00:00"/>
    <s v="322-66-15-999"/>
    <n v="146"/>
    <x v="5"/>
    <x v="2"/>
    <n v="2.1"/>
    <n v="306.60000000000002"/>
    <n v="3013"/>
    <n v="14.600000000000001"/>
  </r>
  <r>
    <d v="2010-03-31T00:00:00"/>
    <s v="178-24-36-171"/>
    <n v="230"/>
    <x v="5"/>
    <x v="2"/>
    <n v="2.1"/>
    <n v="483"/>
    <n v="13291"/>
    <n v="46"/>
  </r>
  <r>
    <d v="2010-04-02T00:00:00"/>
    <s v="761-06-34-233"/>
    <n v="143"/>
    <x v="5"/>
    <x v="3"/>
    <n v="2.1"/>
    <n v="300.3"/>
    <n v="1170"/>
    <n v="14.3"/>
  </r>
  <r>
    <d v="2010-04-02T00:00:00"/>
    <s v="692-61-16-906"/>
    <n v="167"/>
    <x v="5"/>
    <x v="3"/>
    <n v="2.1"/>
    <n v="350.7"/>
    <n v="2005"/>
    <n v="16.7"/>
  </r>
  <r>
    <d v="2010-04-02T00:00:00"/>
    <s v="495-93-92-849"/>
    <n v="119"/>
    <x v="5"/>
    <x v="3"/>
    <n v="2.1"/>
    <n v="249.9"/>
    <n v="2149"/>
    <n v="11.9"/>
  </r>
  <r>
    <d v="2010-04-04T00:00:00"/>
    <s v="799-94-72-837"/>
    <n v="400"/>
    <x v="5"/>
    <x v="3"/>
    <n v="2.1"/>
    <n v="840"/>
    <n v="12986"/>
    <n v="80"/>
  </r>
  <r>
    <d v="2010-04-06T00:00:00"/>
    <s v="916-94-78-836"/>
    <n v="172"/>
    <x v="5"/>
    <x v="3"/>
    <n v="2.1"/>
    <n v="361.2"/>
    <n v="2758"/>
    <n v="17.2"/>
  </r>
  <r>
    <d v="2010-04-07T00:00:00"/>
    <s v="374-01-18-051"/>
    <n v="19"/>
    <x v="5"/>
    <x v="3"/>
    <n v="2.1"/>
    <n v="39.9"/>
    <n v="31"/>
    <n v="0"/>
  </r>
  <r>
    <d v="2010-04-09T00:00:00"/>
    <s v="254-14-00-156"/>
    <n v="116"/>
    <x v="5"/>
    <x v="3"/>
    <n v="2.1"/>
    <n v="243.60000000000002"/>
    <n v="16164"/>
    <n v="23.200000000000003"/>
  </r>
  <r>
    <d v="2010-04-11T00:00:00"/>
    <s v="178-24-36-171"/>
    <n v="143"/>
    <x v="5"/>
    <x v="3"/>
    <n v="2.1"/>
    <n v="300.3"/>
    <n v="13434"/>
    <n v="28.6"/>
  </r>
  <r>
    <d v="2010-04-12T00:00:00"/>
    <s v="847-48-41-699"/>
    <n v="222"/>
    <x v="5"/>
    <x v="3"/>
    <n v="2.1"/>
    <n v="466.20000000000005"/>
    <n v="13309"/>
    <n v="44.400000000000006"/>
  </r>
  <r>
    <d v="2010-04-14T00:00:00"/>
    <s v="847-48-41-699"/>
    <n v="352"/>
    <x v="5"/>
    <x v="3"/>
    <n v="2.1"/>
    <n v="739.2"/>
    <n v="13661"/>
    <n v="70.400000000000006"/>
  </r>
  <r>
    <d v="2010-04-14T00:00:00"/>
    <s v="495-93-92-849"/>
    <n v="69"/>
    <x v="5"/>
    <x v="3"/>
    <n v="2.1"/>
    <n v="144.9"/>
    <n v="2218"/>
    <n v="6.9"/>
  </r>
  <r>
    <d v="2010-04-15T00:00:00"/>
    <s v="392-78-93-552"/>
    <n v="182"/>
    <x v="5"/>
    <x v="3"/>
    <n v="2.1"/>
    <n v="382.2"/>
    <n v="14843"/>
    <n v="36.4"/>
  </r>
  <r>
    <d v="2010-04-17T00:00:00"/>
    <s v="847-48-41-699"/>
    <n v="182"/>
    <x v="5"/>
    <x v="3"/>
    <n v="2.1"/>
    <n v="382.2"/>
    <n v="13843"/>
    <n v="36.4"/>
  </r>
  <r>
    <d v="2010-04-17T00:00:00"/>
    <s v="495-93-92-849"/>
    <n v="165"/>
    <x v="5"/>
    <x v="3"/>
    <n v="2.1"/>
    <n v="346.5"/>
    <n v="2383"/>
    <n v="16.5"/>
  </r>
  <r>
    <d v="2010-04-18T00:00:00"/>
    <s v="377-37-44-068"/>
    <n v="18"/>
    <x v="5"/>
    <x v="3"/>
    <n v="2.1"/>
    <n v="37.800000000000004"/>
    <n v="50"/>
    <n v="0"/>
  </r>
  <r>
    <d v="2010-04-18T00:00:00"/>
    <s v="211-35-92-831"/>
    <n v="2"/>
    <x v="5"/>
    <x v="3"/>
    <n v="2.1"/>
    <n v="4.2"/>
    <n v="2"/>
    <n v="0"/>
  </r>
  <r>
    <d v="2010-04-19T00:00:00"/>
    <s v="789-52-61-433"/>
    <n v="15"/>
    <x v="5"/>
    <x v="3"/>
    <n v="2.1"/>
    <n v="31.5"/>
    <n v="33"/>
    <n v="0"/>
  </r>
  <r>
    <d v="2010-04-20T00:00:00"/>
    <s v="614-36-31-012"/>
    <n v="19"/>
    <x v="5"/>
    <x v="3"/>
    <n v="2.1"/>
    <n v="39.9"/>
    <n v="19"/>
    <n v="0"/>
  </r>
  <r>
    <d v="2010-04-21T00:00:00"/>
    <s v="916-94-78-836"/>
    <n v="66"/>
    <x v="5"/>
    <x v="3"/>
    <n v="2.1"/>
    <n v="138.6"/>
    <n v="2824"/>
    <n v="6.6000000000000005"/>
  </r>
  <r>
    <d v="2010-04-21T00:00:00"/>
    <s v="549-21-69-479"/>
    <n v="12"/>
    <x v="5"/>
    <x v="3"/>
    <n v="2.1"/>
    <n v="25.200000000000003"/>
    <n v="36"/>
    <n v="0"/>
  </r>
  <r>
    <d v="2010-04-22T00:00:00"/>
    <s v="211-13-01-286"/>
    <n v="19"/>
    <x v="5"/>
    <x v="3"/>
    <n v="2.1"/>
    <n v="39.9"/>
    <n v="39"/>
    <n v="0"/>
  </r>
  <r>
    <d v="2010-04-22T00:00:00"/>
    <s v="033-49-11-774"/>
    <n v="96"/>
    <x v="5"/>
    <x v="3"/>
    <n v="2.1"/>
    <n v="201.60000000000002"/>
    <n v="2736"/>
    <n v="9.6000000000000014"/>
  </r>
  <r>
    <d v="2010-04-25T00:00:00"/>
    <s v="847-48-41-699"/>
    <n v="240"/>
    <x v="5"/>
    <x v="3"/>
    <n v="2.1"/>
    <n v="504"/>
    <n v="14083"/>
    <n v="48"/>
  </r>
  <r>
    <d v="2010-04-27T00:00:00"/>
    <s v="378-70-08-798"/>
    <n v="57"/>
    <x v="5"/>
    <x v="3"/>
    <n v="2.1"/>
    <n v="119.7"/>
    <n v="2493"/>
    <n v="5.7"/>
  </r>
  <r>
    <d v="2010-05-01T00:00:00"/>
    <s v="799-94-72-837"/>
    <n v="475"/>
    <x v="5"/>
    <x v="4"/>
    <n v="2.1"/>
    <n v="997.5"/>
    <n v="13461"/>
    <n v="95"/>
  </r>
  <r>
    <d v="2010-05-02T00:00:00"/>
    <s v="254-14-00-156"/>
    <n v="162"/>
    <x v="5"/>
    <x v="4"/>
    <n v="2.1"/>
    <n v="340.2"/>
    <n v="16326"/>
    <n v="32.4"/>
  </r>
  <r>
    <d v="2010-05-04T00:00:00"/>
    <s v="254-14-00-156"/>
    <n v="150"/>
    <x v="5"/>
    <x v="4"/>
    <n v="2.1"/>
    <n v="315"/>
    <n v="16476"/>
    <n v="30"/>
  </r>
  <r>
    <d v="2010-05-05T00:00:00"/>
    <s v="941-01-60-075"/>
    <n v="139"/>
    <x v="5"/>
    <x v="4"/>
    <n v="2.1"/>
    <n v="291.90000000000003"/>
    <n v="15017"/>
    <n v="27.8"/>
  </r>
  <r>
    <d v="2010-05-07T00:00:00"/>
    <s v="080-51-85-809"/>
    <n v="183"/>
    <x v="5"/>
    <x v="4"/>
    <n v="2.1"/>
    <n v="384.3"/>
    <n v="2444"/>
    <n v="18.3"/>
  </r>
  <r>
    <d v="2010-05-17T00:00:00"/>
    <s v="254-14-00-156"/>
    <n v="214"/>
    <x v="5"/>
    <x v="4"/>
    <n v="2.1"/>
    <n v="449.40000000000003"/>
    <n v="16690"/>
    <n v="42.800000000000004"/>
  </r>
  <r>
    <d v="2010-05-20T00:00:00"/>
    <s v="180-17-78-339"/>
    <n v="14"/>
    <x v="5"/>
    <x v="4"/>
    <n v="2.1"/>
    <n v="29.400000000000002"/>
    <n v="28"/>
    <n v="0"/>
  </r>
  <r>
    <d v="2010-05-21T00:00:00"/>
    <s v="547-99-88-807"/>
    <n v="2"/>
    <x v="5"/>
    <x v="4"/>
    <n v="2.1"/>
    <n v="4.2"/>
    <n v="11"/>
    <n v="0"/>
  </r>
  <r>
    <d v="2010-05-22T00:00:00"/>
    <s v="178-24-36-171"/>
    <n v="383"/>
    <x v="5"/>
    <x v="4"/>
    <n v="2.1"/>
    <n v="804.30000000000007"/>
    <n v="13817"/>
    <n v="76.600000000000009"/>
  </r>
  <r>
    <d v="2010-05-23T00:00:00"/>
    <s v="872-13-44-365"/>
    <n v="14"/>
    <x v="5"/>
    <x v="4"/>
    <n v="2.1"/>
    <n v="29.400000000000002"/>
    <n v="53"/>
    <n v="0"/>
  </r>
  <r>
    <d v="2010-05-23T00:00:00"/>
    <s v="495-93-92-849"/>
    <n v="127"/>
    <x v="5"/>
    <x v="4"/>
    <n v="2.1"/>
    <n v="266.7"/>
    <n v="2510"/>
    <n v="12.700000000000001"/>
  </r>
  <r>
    <d v="2010-05-24T00:00:00"/>
    <s v="534-94-49-182"/>
    <n v="179"/>
    <x v="5"/>
    <x v="4"/>
    <n v="2.1"/>
    <n v="375.90000000000003"/>
    <n v="3295"/>
    <n v="17.900000000000002"/>
  </r>
  <r>
    <d v="2010-05-25T00:00:00"/>
    <s v="033-49-11-774"/>
    <n v="74"/>
    <x v="5"/>
    <x v="4"/>
    <n v="2.1"/>
    <n v="155.4"/>
    <n v="2810"/>
    <n v="7.4"/>
  </r>
  <r>
    <d v="2010-05-25T00:00:00"/>
    <s v="941-01-60-075"/>
    <n v="311"/>
    <x v="5"/>
    <x v="4"/>
    <n v="2.1"/>
    <n v="653.1"/>
    <n v="15328"/>
    <n v="62.2"/>
  </r>
  <r>
    <d v="2010-05-29T00:00:00"/>
    <s v="527-15-00-673"/>
    <n v="190"/>
    <x v="5"/>
    <x v="4"/>
    <n v="2.1"/>
    <n v="399"/>
    <n v="2263"/>
    <n v="19"/>
  </r>
  <r>
    <d v="2010-05-31T00:00:00"/>
    <s v="935-78-99-209"/>
    <n v="67"/>
    <x v="5"/>
    <x v="4"/>
    <n v="2.1"/>
    <n v="140.70000000000002"/>
    <n v="1360"/>
    <n v="6.7"/>
  </r>
  <r>
    <d v="2010-06-02T00:00:00"/>
    <s v="254-14-00-156"/>
    <n v="331"/>
    <x v="5"/>
    <x v="5"/>
    <n v="2.1"/>
    <n v="695.1"/>
    <n v="17021"/>
    <n v="66.2"/>
  </r>
  <r>
    <d v="2010-06-02T00:00:00"/>
    <s v="761-06-34-233"/>
    <n v="114"/>
    <x v="5"/>
    <x v="5"/>
    <n v="2.1"/>
    <n v="239.4"/>
    <n v="1284"/>
    <n v="11.4"/>
  </r>
  <r>
    <d v="2010-06-03T00:00:00"/>
    <s v="495-93-92-849"/>
    <n v="79"/>
    <x v="5"/>
    <x v="5"/>
    <n v="2.1"/>
    <n v="165.9"/>
    <n v="2589"/>
    <n v="7.9"/>
  </r>
  <r>
    <d v="2010-06-04T00:00:00"/>
    <s v="884-31-58-627"/>
    <n v="22"/>
    <x v="5"/>
    <x v="5"/>
    <n v="2.1"/>
    <n v="46.2"/>
    <n v="1776"/>
    <n v="2.2000000000000002"/>
  </r>
  <r>
    <d v="2010-06-04T00:00:00"/>
    <s v="550-69-18-758"/>
    <n v="5"/>
    <x v="5"/>
    <x v="5"/>
    <n v="2.1"/>
    <n v="10.5"/>
    <n v="21"/>
    <n v="0"/>
  </r>
  <r>
    <d v="2010-06-07T00:00:00"/>
    <s v="047-70-78-199"/>
    <n v="17"/>
    <x v="5"/>
    <x v="5"/>
    <n v="2.1"/>
    <n v="35.700000000000003"/>
    <n v="51"/>
    <n v="0"/>
  </r>
  <r>
    <d v="2010-06-08T00:00:00"/>
    <s v="392-78-93-552"/>
    <n v="344"/>
    <x v="5"/>
    <x v="5"/>
    <n v="2.1"/>
    <n v="722.4"/>
    <n v="15187"/>
    <n v="68.8"/>
  </r>
  <r>
    <d v="2010-06-08T00:00:00"/>
    <s v="799-94-72-837"/>
    <n v="329"/>
    <x v="5"/>
    <x v="5"/>
    <n v="2.1"/>
    <n v="690.9"/>
    <n v="13790"/>
    <n v="65.8"/>
  </r>
  <r>
    <d v="2010-06-08T00:00:00"/>
    <s v="423-71-31-448"/>
    <n v="10"/>
    <x v="5"/>
    <x v="5"/>
    <n v="2.1"/>
    <n v="21"/>
    <n v="69"/>
    <n v="0"/>
  </r>
  <r>
    <d v="2010-06-12T00:00:00"/>
    <s v="534-94-49-182"/>
    <n v="105"/>
    <x v="5"/>
    <x v="5"/>
    <n v="2.1"/>
    <n v="220.5"/>
    <n v="3400"/>
    <n v="10.5"/>
  </r>
  <r>
    <d v="2010-06-13T00:00:00"/>
    <s v="513-33-14-553"/>
    <n v="26"/>
    <x v="5"/>
    <x v="5"/>
    <n v="2.1"/>
    <n v="54.6"/>
    <n v="2095"/>
    <n v="2.6"/>
  </r>
  <r>
    <d v="2010-06-14T00:00:00"/>
    <s v="761-06-34-233"/>
    <n v="121"/>
    <x v="5"/>
    <x v="5"/>
    <n v="2.1"/>
    <n v="254.10000000000002"/>
    <n v="1405"/>
    <n v="12.100000000000001"/>
  </r>
  <r>
    <d v="2010-06-16T00:00:00"/>
    <s v="885-74-10-856"/>
    <n v="174"/>
    <x v="5"/>
    <x v="5"/>
    <n v="2.1"/>
    <n v="365.40000000000003"/>
    <n v="2092"/>
    <n v="17.400000000000002"/>
  </r>
  <r>
    <d v="2010-06-17T00:00:00"/>
    <s v="799-94-72-837"/>
    <n v="233"/>
    <x v="5"/>
    <x v="5"/>
    <n v="2.1"/>
    <n v="489.3"/>
    <n v="14023"/>
    <n v="46.6"/>
  </r>
  <r>
    <d v="2010-06-18T00:00:00"/>
    <s v="749-02-70-623"/>
    <n v="117"/>
    <x v="5"/>
    <x v="5"/>
    <n v="2.1"/>
    <n v="245.70000000000002"/>
    <n v="2249"/>
    <n v="11.700000000000001"/>
  </r>
  <r>
    <d v="2010-06-19T00:00:00"/>
    <s v="047-70-78-199"/>
    <n v="11"/>
    <x v="5"/>
    <x v="5"/>
    <n v="2.1"/>
    <n v="23.1"/>
    <n v="62"/>
    <n v="0"/>
  </r>
  <r>
    <d v="2010-06-19T00:00:00"/>
    <s v="394-54-09-851"/>
    <n v="18"/>
    <x v="5"/>
    <x v="5"/>
    <n v="2.1"/>
    <n v="37.800000000000004"/>
    <n v="18"/>
    <n v="0"/>
  </r>
  <r>
    <d v="2010-06-19T00:00:00"/>
    <s v="392-78-93-552"/>
    <n v="332"/>
    <x v="5"/>
    <x v="5"/>
    <n v="2.1"/>
    <n v="697.2"/>
    <n v="15519"/>
    <n v="66.400000000000006"/>
  </r>
  <r>
    <d v="2010-06-20T00:00:00"/>
    <s v="299-98-16-259"/>
    <n v="6"/>
    <x v="5"/>
    <x v="5"/>
    <n v="2.1"/>
    <n v="12.600000000000001"/>
    <n v="11"/>
    <n v="0"/>
  </r>
  <r>
    <d v="2010-06-21T00:00:00"/>
    <s v="995-59-41-476"/>
    <n v="260"/>
    <x v="5"/>
    <x v="5"/>
    <n v="2.1"/>
    <n v="546"/>
    <n v="3546"/>
    <n v="26"/>
  </r>
  <r>
    <d v="2010-06-21T00:00:00"/>
    <s v="936-67-95-170"/>
    <n v="22"/>
    <x v="5"/>
    <x v="5"/>
    <n v="2.1"/>
    <n v="46.2"/>
    <n v="637"/>
    <n v="1.1000000000000001"/>
  </r>
  <r>
    <d v="2010-06-23T00:00:00"/>
    <s v="562-39-79-929"/>
    <n v="9"/>
    <x v="5"/>
    <x v="5"/>
    <n v="2.1"/>
    <n v="18.900000000000002"/>
    <n v="16"/>
    <n v="0"/>
  </r>
  <r>
    <d v="2010-06-24T00:00:00"/>
    <s v="527-15-00-673"/>
    <n v="79"/>
    <x v="5"/>
    <x v="5"/>
    <n v="2.1"/>
    <n v="165.9"/>
    <n v="2342"/>
    <n v="7.9"/>
  </r>
  <r>
    <d v="2010-06-26T00:00:00"/>
    <s v="392-78-93-552"/>
    <n v="480"/>
    <x v="5"/>
    <x v="5"/>
    <n v="2.1"/>
    <n v="1008"/>
    <n v="15999"/>
    <n v="96"/>
  </r>
  <r>
    <d v="2010-07-01T00:00:00"/>
    <s v="847-48-41-699"/>
    <n v="154"/>
    <x v="5"/>
    <x v="6"/>
    <n v="2.1"/>
    <n v="323.40000000000003"/>
    <n v="14237"/>
    <n v="30.8"/>
  </r>
  <r>
    <d v="2010-07-01T00:00:00"/>
    <s v="968-49-97-804"/>
    <n v="170"/>
    <x v="5"/>
    <x v="6"/>
    <n v="2.1"/>
    <n v="357"/>
    <n v="1963"/>
    <n v="17"/>
  </r>
  <r>
    <d v="2010-07-02T00:00:00"/>
    <s v="326-69-35-401"/>
    <n v="13"/>
    <x v="5"/>
    <x v="6"/>
    <n v="2.1"/>
    <n v="27.3"/>
    <n v="13"/>
    <n v="0"/>
  </r>
  <r>
    <d v="2010-07-05T00:00:00"/>
    <s v="269-65-16-447"/>
    <n v="29"/>
    <x v="5"/>
    <x v="6"/>
    <n v="2.1"/>
    <n v="60.900000000000006"/>
    <n v="3691"/>
    <n v="2.9000000000000004"/>
  </r>
  <r>
    <d v="2010-07-07T00:00:00"/>
    <s v="080-51-85-809"/>
    <n v="80"/>
    <x v="5"/>
    <x v="6"/>
    <n v="2.1"/>
    <n v="168"/>
    <n v="2524"/>
    <n v="8"/>
  </r>
  <r>
    <d v="2010-07-11T00:00:00"/>
    <s v="547-03-32-866"/>
    <n v="20"/>
    <x v="5"/>
    <x v="6"/>
    <n v="2.1"/>
    <n v="42"/>
    <n v="37"/>
    <n v="0"/>
  </r>
  <r>
    <d v="2010-07-11T00:00:00"/>
    <s v="847-48-41-699"/>
    <n v="401"/>
    <x v="5"/>
    <x v="6"/>
    <n v="2.1"/>
    <n v="842.1"/>
    <n v="14638"/>
    <n v="80.2"/>
  </r>
  <r>
    <d v="2010-07-13T00:00:00"/>
    <s v="761-06-34-233"/>
    <n v="134"/>
    <x v="5"/>
    <x v="6"/>
    <n v="2.1"/>
    <n v="281.40000000000003"/>
    <n v="1539"/>
    <n v="13.4"/>
  </r>
  <r>
    <d v="2010-07-15T00:00:00"/>
    <s v="916-94-78-836"/>
    <n v="107"/>
    <x v="5"/>
    <x v="6"/>
    <n v="2.1"/>
    <n v="224.70000000000002"/>
    <n v="2931"/>
    <n v="10.700000000000001"/>
  </r>
  <r>
    <d v="2010-07-20T00:00:00"/>
    <s v="749-02-70-623"/>
    <n v="30"/>
    <x v="5"/>
    <x v="6"/>
    <n v="2.1"/>
    <n v="63"/>
    <n v="2279"/>
    <n v="3"/>
  </r>
  <r>
    <d v="2010-07-22T00:00:00"/>
    <s v="337-27-67-378"/>
    <n v="138"/>
    <x v="5"/>
    <x v="6"/>
    <n v="2.1"/>
    <n v="289.8"/>
    <n v="4003"/>
    <n v="13.8"/>
  </r>
  <r>
    <d v="2010-07-23T00:00:00"/>
    <s v="178-24-36-171"/>
    <n v="404"/>
    <x v="5"/>
    <x v="6"/>
    <n v="2.1"/>
    <n v="848.40000000000009"/>
    <n v="14221"/>
    <n v="80.800000000000011"/>
  </r>
  <r>
    <d v="2010-07-27T00:00:00"/>
    <s v="916-94-78-836"/>
    <n v="117"/>
    <x v="5"/>
    <x v="6"/>
    <n v="2.1"/>
    <n v="245.70000000000002"/>
    <n v="3048"/>
    <n v="11.700000000000001"/>
  </r>
  <r>
    <d v="2010-07-30T00:00:00"/>
    <s v="847-48-41-699"/>
    <n v="124"/>
    <x v="5"/>
    <x v="6"/>
    <n v="2.1"/>
    <n v="260.40000000000003"/>
    <n v="14762"/>
    <n v="24.8"/>
  </r>
  <r>
    <d v="2010-07-31T00:00:00"/>
    <s v="495-93-92-849"/>
    <n v="155"/>
    <x v="5"/>
    <x v="6"/>
    <n v="2.1"/>
    <n v="325.5"/>
    <n v="2744"/>
    <n v="15.5"/>
  </r>
  <r>
    <d v="2010-08-01T00:00:00"/>
    <s v="378-70-08-798"/>
    <n v="161"/>
    <x v="5"/>
    <x v="7"/>
    <n v="2.1"/>
    <n v="338.1"/>
    <n v="2654"/>
    <n v="16.100000000000001"/>
  </r>
  <r>
    <d v="2010-08-05T00:00:00"/>
    <s v="904-16-42-385"/>
    <n v="80"/>
    <x v="5"/>
    <x v="7"/>
    <n v="2.1"/>
    <n v="168"/>
    <n v="2682"/>
    <n v="8"/>
  </r>
  <r>
    <d v="2010-08-05T00:00:00"/>
    <s v="093-96-93-428"/>
    <n v="9"/>
    <x v="5"/>
    <x v="7"/>
    <n v="2.1"/>
    <n v="18.900000000000002"/>
    <n v="34"/>
    <n v="0"/>
  </r>
  <r>
    <d v="2010-08-06T00:00:00"/>
    <s v="904-16-42-385"/>
    <n v="160"/>
    <x v="5"/>
    <x v="7"/>
    <n v="2.1"/>
    <n v="336"/>
    <n v="2842"/>
    <n v="16"/>
  </r>
  <r>
    <d v="2010-08-09T00:00:00"/>
    <s v="192-09-72-275"/>
    <n v="18"/>
    <x v="5"/>
    <x v="7"/>
    <n v="2.1"/>
    <n v="37.800000000000004"/>
    <n v="46"/>
    <n v="0"/>
  </r>
  <r>
    <d v="2010-08-11T00:00:00"/>
    <s v="749-02-70-623"/>
    <n v="150"/>
    <x v="5"/>
    <x v="7"/>
    <n v="2.1"/>
    <n v="315"/>
    <n v="2429"/>
    <n v="15"/>
  </r>
  <r>
    <d v="2010-08-15T00:00:00"/>
    <s v="203-43-58-855"/>
    <n v="16"/>
    <x v="5"/>
    <x v="7"/>
    <n v="2.1"/>
    <n v="33.6"/>
    <n v="16"/>
    <n v="0"/>
  </r>
  <r>
    <d v="2010-08-22T00:00:00"/>
    <s v="513-33-14-553"/>
    <n v="158"/>
    <x v="5"/>
    <x v="7"/>
    <n v="2.1"/>
    <n v="331.8"/>
    <n v="2253"/>
    <n v="15.8"/>
  </r>
  <r>
    <d v="2010-08-24T00:00:00"/>
    <s v="692-61-16-906"/>
    <n v="29"/>
    <x v="5"/>
    <x v="7"/>
    <n v="2.1"/>
    <n v="60.900000000000006"/>
    <n v="2034"/>
    <n v="2.9000000000000004"/>
  </r>
  <r>
    <d v="2010-09-02T00:00:00"/>
    <s v="781-80-31-583"/>
    <n v="6"/>
    <x v="5"/>
    <x v="8"/>
    <n v="2.1"/>
    <n v="12.600000000000001"/>
    <n v="26"/>
    <n v="0"/>
  </r>
  <r>
    <d v="2010-09-02T00:00:00"/>
    <s v="847-48-41-699"/>
    <n v="489"/>
    <x v="5"/>
    <x v="8"/>
    <n v="2.1"/>
    <n v="1026.9000000000001"/>
    <n v="15251"/>
    <n v="97.800000000000011"/>
  </r>
  <r>
    <d v="2010-09-04T00:00:00"/>
    <s v="968-49-97-804"/>
    <n v="200"/>
    <x v="5"/>
    <x v="8"/>
    <n v="2.1"/>
    <n v="420"/>
    <n v="2163"/>
    <n v="20"/>
  </r>
  <r>
    <d v="2010-09-06T00:00:00"/>
    <s v="749-02-70-623"/>
    <n v="28"/>
    <x v="5"/>
    <x v="8"/>
    <n v="2.1"/>
    <n v="58.800000000000004"/>
    <n v="2457"/>
    <n v="2.8000000000000003"/>
  </r>
  <r>
    <d v="2010-09-10T00:00:00"/>
    <s v="749-02-70-623"/>
    <n v="28"/>
    <x v="5"/>
    <x v="8"/>
    <n v="2.1"/>
    <n v="58.800000000000004"/>
    <n v="2485"/>
    <n v="2.8000000000000003"/>
  </r>
  <r>
    <d v="2010-09-11T00:00:00"/>
    <s v="847-48-41-699"/>
    <n v="297"/>
    <x v="5"/>
    <x v="8"/>
    <n v="2.1"/>
    <n v="623.70000000000005"/>
    <n v="15548"/>
    <n v="59.400000000000006"/>
  </r>
  <r>
    <d v="2010-09-13T00:00:00"/>
    <s v="413-93-89-926"/>
    <n v="227"/>
    <x v="5"/>
    <x v="8"/>
    <n v="2.1"/>
    <n v="476.70000000000005"/>
    <n v="11204"/>
    <n v="45.400000000000006"/>
  </r>
  <r>
    <d v="2010-09-13T00:00:00"/>
    <s v="822-52-42-474"/>
    <n v="14"/>
    <x v="5"/>
    <x v="8"/>
    <n v="2.1"/>
    <n v="29.400000000000002"/>
    <n v="40"/>
    <n v="0"/>
  </r>
  <r>
    <d v="2010-09-16T00:00:00"/>
    <s v="374-01-18-051"/>
    <n v="20"/>
    <x v="5"/>
    <x v="8"/>
    <n v="2.1"/>
    <n v="42"/>
    <n v="51"/>
    <n v="0"/>
  </r>
  <r>
    <d v="2010-09-18T00:00:00"/>
    <s v="620-15-33-614"/>
    <n v="194"/>
    <x v="5"/>
    <x v="8"/>
    <n v="2.1"/>
    <n v="407.40000000000003"/>
    <n v="600"/>
    <n v="9.7000000000000011"/>
  </r>
  <r>
    <d v="2010-09-18T00:00:00"/>
    <s v="968-49-97-804"/>
    <n v="58"/>
    <x v="5"/>
    <x v="8"/>
    <n v="2.1"/>
    <n v="121.80000000000001"/>
    <n v="2221"/>
    <n v="5.8000000000000007"/>
  </r>
  <r>
    <d v="2010-09-19T00:00:00"/>
    <s v="527-15-00-673"/>
    <n v="30"/>
    <x v="5"/>
    <x v="8"/>
    <n v="2.1"/>
    <n v="63"/>
    <n v="2372"/>
    <n v="3"/>
  </r>
  <r>
    <d v="2010-09-19T00:00:00"/>
    <s v="413-93-89-926"/>
    <n v="159"/>
    <x v="5"/>
    <x v="8"/>
    <n v="2.1"/>
    <n v="333.90000000000003"/>
    <n v="11363"/>
    <n v="31.8"/>
  </r>
  <r>
    <d v="2010-09-22T00:00:00"/>
    <s v="178-24-36-171"/>
    <n v="279"/>
    <x v="5"/>
    <x v="8"/>
    <n v="2.1"/>
    <n v="585.9"/>
    <n v="14500"/>
    <n v="55.800000000000004"/>
  </r>
  <r>
    <d v="2010-09-23T00:00:00"/>
    <s v="294-48-56-993"/>
    <n v="38"/>
    <x v="5"/>
    <x v="8"/>
    <n v="2.1"/>
    <n v="79.8"/>
    <n v="674"/>
    <n v="1.9000000000000001"/>
  </r>
  <r>
    <d v="2010-09-25T00:00:00"/>
    <s v="205-96-13-336"/>
    <n v="7"/>
    <x v="5"/>
    <x v="8"/>
    <n v="2.1"/>
    <n v="14.700000000000001"/>
    <n v="41"/>
    <n v="0"/>
  </r>
  <r>
    <d v="2010-09-26T00:00:00"/>
    <s v="178-24-36-171"/>
    <n v="154"/>
    <x v="5"/>
    <x v="8"/>
    <n v="2.1"/>
    <n v="323.40000000000003"/>
    <n v="14654"/>
    <n v="30.8"/>
  </r>
  <r>
    <d v="2010-09-26T00:00:00"/>
    <s v="941-01-60-075"/>
    <n v="274"/>
    <x v="5"/>
    <x v="8"/>
    <n v="2.1"/>
    <n v="575.4"/>
    <n v="15602"/>
    <n v="54.800000000000004"/>
  </r>
  <r>
    <d v="2010-09-27T00:00:00"/>
    <s v="799-94-72-837"/>
    <n v="219"/>
    <x v="5"/>
    <x v="8"/>
    <n v="2.1"/>
    <n v="459.90000000000003"/>
    <n v="14242"/>
    <n v="43.800000000000004"/>
  </r>
  <r>
    <d v="2010-09-28T00:00:00"/>
    <s v="534-94-49-182"/>
    <n v="57"/>
    <x v="5"/>
    <x v="8"/>
    <n v="2.1"/>
    <n v="119.7"/>
    <n v="3457"/>
    <n v="5.7"/>
  </r>
  <r>
    <d v="2010-09-28T00:00:00"/>
    <s v="904-16-42-385"/>
    <n v="152"/>
    <x v="5"/>
    <x v="8"/>
    <n v="2.1"/>
    <n v="319.2"/>
    <n v="2994"/>
    <n v="15.200000000000001"/>
  </r>
  <r>
    <d v="2010-10-03T00:00:00"/>
    <s v="392-78-93-552"/>
    <n v="263"/>
    <x v="5"/>
    <x v="9"/>
    <n v="2.1"/>
    <n v="552.30000000000007"/>
    <n v="16262"/>
    <n v="52.6"/>
  </r>
  <r>
    <d v="2010-10-05T00:00:00"/>
    <s v="378-70-08-798"/>
    <n v="61"/>
    <x v="5"/>
    <x v="9"/>
    <n v="2.1"/>
    <n v="128.1"/>
    <n v="2715"/>
    <n v="6.1000000000000005"/>
  </r>
  <r>
    <d v="2010-10-05T00:00:00"/>
    <s v="941-01-60-075"/>
    <n v="217"/>
    <x v="5"/>
    <x v="9"/>
    <n v="2.1"/>
    <n v="455.70000000000005"/>
    <n v="15819"/>
    <n v="43.400000000000006"/>
  </r>
  <r>
    <d v="2010-10-06T00:00:00"/>
    <s v="692-61-16-906"/>
    <n v="28"/>
    <x v="5"/>
    <x v="9"/>
    <n v="2.1"/>
    <n v="58.800000000000004"/>
    <n v="2062"/>
    <n v="2.8000000000000003"/>
  </r>
  <r>
    <d v="2010-10-06T00:00:00"/>
    <s v="392-78-93-552"/>
    <n v="299"/>
    <x v="5"/>
    <x v="9"/>
    <n v="2.1"/>
    <n v="627.9"/>
    <n v="16561"/>
    <n v="59.800000000000004"/>
  </r>
  <r>
    <d v="2010-10-09T00:00:00"/>
    <s v="799-94-72-837"/>
    <n v="429"/>
    <x v="5"/>
    <x v="9"/>
    <n v="2.1"/>
    <n v="900.90000000000009"/>
    <n v="14671"/>
    <n v="85.800000000000011"/>
  </r>
  <r>
    <d v="2010-10-12T00:00:00"/>
    <s v="799-94-72-837"/>
    <n v="427"/>
    <x v="5"/>
    <x v="9"/>
    <n v="2.1"/>
    <n v="896.7"/>
    <n v="15098"/>
    <n v="85.4"/>
  </r>
  <r>
    <d v="2010-10-12T00:00:00"/>
    <s v="904-16-42-385"/>
    <n v="87"/>
    <x v="5"/>
    <x v="9"/>
    <n v="2.1"/>
    <n v="182.70000000000002"/>
    <n v="3081"/>
    <n v="8.7000000000000011"/>
  </r>
  <r>
    <d v="2010-10-12T00:00:00"/>
    <s v="385-84-45-941"/>
    <n v="17"/>
    <x v="5"/>
    <x v="9"/>
    <n v="2.1"/>
    <n v="35.700000000000003"/>
    <n v="29"/>
    <n v="0"/>
  </r>
  <r>
    <d v="2010-10-14T00:00:00"/>
    <s v="968-49-97-804"/>
    <n v="124"/>
    <x v="5"/>
    <x v="9"/>
    <n v="2.1"/>
    <n v="260.40000000000003"/>
    <n v="2345"/>
    <n v="12.4"/>
  </r>
  <r>
    <d v="2010-10-16T00:00:00"/>
    <s v="254-14-00-156"/>
    <n v="406"/>
    <x v="5"/>
    <x v="9"/>
    <n v="2.1"/>
    <n v="852.6"/>
    <n v="17427"/>
    <n v="81.2"/>
  </r>
  <r>
    <d v="2010-10-16T00:00:00"/>
    <s v="495-93-92-849"/>
    <n v="136"/>
    <x v="5"/>
    <x v="9"/>
    <n v="2.1"/>
    <n v="285.60000000000002"/>
    <n v="2880"/>
    <n v="13.600000000000001"/>
  </r>
  <r>
    <d v="2010-10-17T00:00:00"/>
    <s v="410-52-79-946"/>
    <n v="44"/>
    <x v="5"/>
    <x v="9"/>
    <n v="2.1"/>
    <n v="92.4"/>
    <n v="1383"/>
    <n v="4.4000000000000004"/>
  </r>
  <r>
    <d v="2010-10-19T00:00:00"/>
    <s v="761-06-34-233"/>
    <n v="76"/>
    <x v="5"/>
    <x v="9"/>
    <n v="2.1"/>
    <n v="159.6"/>
    <n v="1615"/>
    <n v="7.6000000000000005"/>
  </r>
  <r>
    <d v="2010-10-22T00:00:00"/>
    <s v="080-51-85-809"/>
    <n v="104"/>
    <x v="5"/>
    <x v="9"/>
    <n v="2.1"/>
    <n v="218.4"/>
    <n v="2628"/>
    <n v="10.4"/>
  </r>
  <r>
    <d v="2010-10-23T00:00:00"/>
    <s v="904-16-42-385"/>
    <n v="107"/>
    <x v="5"/>
    <x v="9"/>
    <n v="2.1"/>
    <n v="224.70000000000002"/>
    <n v="3188"/>
    <n v="10.700000000000001"/>
  </r>
  <r>
    <d v="2010-10-26T00:00:00"/>
    <s v="178-24-36-171"/>
    <n v="339"/>
    <x v="5"/>
    <x v="9"/>
    <n v="2.1"/>
    <n v="711.9"/>
    <n v="14993"/>
    <n v="67.8"/>
  </r>
  <r>
    <d v="2010-10-29T00:00:00"/>
    <s v="392-78-93-552"/>
    <n v="313"/>
    <x v="5"/>
    <x v="9"/>
    <n v="2.1"/>
    <n v="657.30000000000007"/>
    <n v="16874"/>
    <n v="62.6"/>
  </r>
  <r>
    <d v="2010-10-30T00:00:00"/>
    <s v="392-78-93-552"/>
    <n v="251"/>
    <x v="5"/>
    <x v="9"/>
    <n v="2.1"/>
    <n v="527.1"/>
    <n v="17125"/>
    <n v="50.2"/>
  </r>
  <r>
    <d v="2010-10-30T00:00:00"/>
    <s v="799-94-72-837"/>
    <n v="126"/>
    <x v="5"/>
    <x v="9"/>
    <n v="2.1"/>
    <n v="264.60000000000002"/>
    <n v="15224"/>
    <n v="25.200000000000003"/>
  </r>
  <r>
    <d v="2010-11-01T00:00:00"/>
    <s v="410-52-79-946"/>
    <n v="20"/>
    <x v="5"/>
    <x v="10"/>
    <n v="2.1"/>
    <n v="42"/>
    <n v="1403"/>
    <n v="2"/>
  </r>
  <r>
    <d v="2010-11-02T00:00:00"/>
    <s v="513-33-14-553"/>
    <n v="80"/>
    <x v="5"/>
    <x v="10"/>
    <n v="2.1"/>
    <n v="168"/>
    <n v="2333"/>
    <n v="8"/>
  </r>
  <r>
    <d v="2010-11-03T00:00:00"/>
    <s v="170-89-76-803"/>
    <n v="9"/>
    <x v="5"/>
    <x v="10"/>
    <n v="2.1"/>
    <n v="18.900000000000002"/>
    <n v="35"/>
    <n v="0"/>
  </r>
  <r>
    <d v="2010-11-05T00:00:00"/>
    <s v="080-51-85-809"/>
    <n v="50"/>
    <x v="5"/>
    <x v="10"/>
    <n v="2.1"/>
    <n v="105"/>
    <n v="2678"/>
    <n v="5"/>
  </r>
  <r>
    <d v="2010-11-06T00:00:00"/>
    <s v="033-49-11-774"/>
    <n v="100"/>
    <x v="5"/>
    <x v="10"/>
    <n v="2.1"/>
    <n v="210"/>
    <n v="2910"/>
    <n v="10"/>
  </r>
  <r>
    <d v="2010-11-07T00:00:00"/>
    <s v="773-41-40-060"/>
    <n v="2"/>
    <x v="5"/>
    <x v="10"/>
    <n v="2.1"/>
    <n v="4.2"/>
    <n v="30"/>
    <n v="0"/>
  </r>
  <r>
    <d v="2010-11-08T00:00:00"/>
    <s v="413-93-89-926"/>
    <n v="214"/>
    <x v="5"/>
    <x v="10"/>
    <n v="2.1"/>
    <n v="449.40000000000003"/>
    <n v="11577"/>
    <n v="42.800000000000004"/>
  </r>
  <r>
    <d v="2010-11-09T00:00:00"/>
    <s v="982-09-19-706"/>
    <n v="17"/>
    <x v="5"/>
    <x v="10"/>
    <n v="2.1"/>
    <n v="35.700000000000003"/>
    <n v="39"/>
    <n v="0"/>
  </r>
  <r>
    <d v="2010-11-10T00:00:00"/>
    <s v="392-78-93-552"/>
    <n v="269"/>
    <x v="5"/>
    <x v="10"/>
    <n v="2.1"/>
    <n v="564.9"/>
    <n v="17394"/>
    <n v="53.800000000000004"/>
  </r>
  <r>
    <d v="2010-11-14T00:00:00"/>
    <s v="093-96-93-428"/>
    <n v="2"/>
    <x v="5"/>
    <x v="10"/>
    <n v="2.1"/>
    <n v="4.2"/>
    <n v="36"/>
    <n v="0"/>
  </r>
  <r>
    <d v="2010-11-21T00:00:00"/>
    <s v="904-16-42-385"/>
    <n v="159"/>
    <x v="5"/>
    <x v="10"/>
    <n v="2.1"/>
    <n v="333.90000000000003"/>
    <n v="3347"/>
    <n v="15.9"/>
  </r>
  <r>
    <d v="2010-11-22T00:00:00"/>
    <s v="378-70-08-798"/>
    <n v="167"/>
    <x v="5"/>
    <x v="10"/>
    <n v="2.1"/>
    <n v="350.7"/>
    <n v="2882"/>
    <n v="16.7"/>
  </r>
  <r>
    <d v="2010-11-23T00:00:00"/>
    <s v="916-94-78-836"/>
    <n v="123"/>
    <x v="5"/>
    <x v="10"/>
    <n v="2.1"/>
    <n v="258.3"/>
    <n v="3171"/>
    <n v="12.3"/>
  </r>
  <r>
    <d v="2010-11-23T00:00:00"/>
    <s v="378-70-08-798"/>
    <n v="32"/>
    <x v="5"/>
    <x v="10"/>
    <n v="2.1"/>
    <n v="67.2"/>
    <n v="2914"/>
    <n v="3.2"/>
  </r>
  <r>
    <d v="2010-11-23T00:00:00"/>
    <s v="254-14-00-156"/>
    <n v="276"/>
    <x v="5"/>
    <x v="10"/>
    <n v="2.1"/>
    <n v="579.6"/>
    <n v="17703"/>
    <n v="55.2"/>
  </r>
  <r>
    <d v="2010-11-26T00:00:00"/>
    <s v="799-94-72-837"/>
    <n v="191"/>
    <x v="5"/>
    <x v="10"/>
    <n v="2.1"/>
    <n v="401.1"/>
    <n v="15415"/>
    <n v="38.200000000000003"/>
  </r>
  <r>
    <d v="2010-11-28T00:00:00"/>
    <s v="941-27-28-381"/>
    <n v="9"/>
    <x v="5"/>
    <x v="10"/>
    <n v="2.1"/>
    <n v="18.900000000000002"/>
    <n v="9"/>
    <n v="0"/>
  </r>
  <r>
    <d v="2010-11-29T00:00:00"/>
    <s v="534-94-49-182"/>
    <n v="174"/>
    <x v="5"/>
    <x v="10"/>
    <n v="2.1"/>
    <n v="365.40000000000003"/>
    <n v="3631"/>
    <n v="17.400000000000002"/>
  </r>
  <r>
    <d v="2010-11-30T00:00:00"/>
    <s v="513-33-14-553"/>
    <n v="39"/>
    <x v="5"/>
    <x v="10"/>
    <n v="2.1"/>
    <n v="81.900000000000006"/>
    <n v="2372"/>
    <n v="3.9000000000000004"/>
  </r>
  <r>
    <d v="2010-12-01T00:00:00"/>
    <s v="254-14-00-156"/>
    <n v="330"/>
    <x v="5"/>
    <x v="11"/>
    <n v="2.1"/>
    <n v="693"/>
    <n v="18033"/>
    <n v="66"/>
  </r>
  <r>
    <d v="2010-12-01T00:00:00"/>
    <s v="240-56-56-791"/>
    <n v="5"/>
    <x v="5"/>
    <x v="11"/>
    <n v="2.1"/>
    <n v="10.5"/>
    <n v="32"/>
    <n v="0"/>
  </r>
  <r>
    <d v="2010-12-04T00:00:00"/>
    <s v="799-94-72-837"/>
    <n v="175"/>
    <x v="5"/>
    <x v="11"/>
    <n v="2.1"/>
    <n v="367.5"/>
    <n v="15590"/>
    <n v="35"/>
  </r>
  <r>
    <d v="2010-12-08T00:00:00"/>
    <s v="179-23-02-772"/>
    <n v="183"/>
    <x v="5"/>
    <x v="11"/>
    <n v="2.1"/>
    <n v="384.3"/>
    <n v="546"/>
    <n v="9.15"/>
  </r>
  <r>
    <d v="2010-12-08T00:00:00"/>
    <s v="392-78-93-552"/>
    <n v="423"/>
    <x v="5"/>
    <x v="11"/>
    <n v="2.1"/>
    <n v="888.30000000000007"/>
    <n v="17817"/>
    <n v="84.600000000000009"/>
  </r>
  <r>
    <d v="2010-12-08T00:00:00"/>
    <s v="495-93-92-849"/>
    <n v="88"/>
    <x v="5"/>
    <x v="11"/>
    <n v="2.1"/>
    <n v="184.8"/>
    <n v="2968"/>
    <n v="8.8000000000000007"/>
  </r>
  <r>
    <d v="2010-12-09T00:00:00"/>
    <s v="413-93-89-926"/>
    <n v="241"/>
    <x v="5"/>
    <x v="11"/>
    <n v="2.1"/>
    <n v="506.1"/>
    <n v="11818"/>
    <n v="48.2"/>
  </r>
  <r>
    <d v="2010-12-10T00:00:00"/>
    <s v="904-16-42-385"/>
    <n v="37"/>
    <x v="5"/>
    <x v="11"/>
    <n v="2.1"/>
    <n v="77.7"/>
    <n v="3384"/>
    <n v="3.7"/>
  </r>
  <r>
    <d v="2010-12-16T00:00:00"/>
    <s v="773-39-15-273"/>
    <n v="164"/>
    <x v="5"/>
    <x v="11"/>
    <n v="2.1"/>
    <n v="344.40000000000003"/>
    <n v="1823"/>
    <n v="16.400000000000002"/>
  </r>
  <r>
    <d v="2010-12-17T00:00:00"/>
    <s v="824-54-79-834"/>
    <n v="20"/>
    <x v="5"/>
    <x v="11"/>
    <n v="2.1"/>
    <n v="42"/>
    <n v="69"/>
    <n v="0"/>
  </r>
  <r>
    <d v="2010-12-21T00:00:00"/>
    <s v="534-50-90-387"/>
    <n v="8"/>
    <x v="5"/>
    <x v="11"/>
    <n v="2.1"/>
    <n v="16.8"/>
    <n v="27"/>
    <n v="0"/>
  </r>
  <r>
    <d v="2010-12-21T00:00:00"/>
    <s v="299-98-16-259"/>
    <n v="4"/>
    <x v="5"/>
    <x v="11"/>
    <n v="2.1"/>
    <n v="8.4"/>
    <n v="15"/>
    <n v="0"/>
  </r>
  <r>
    <d v="2010-12-26T00:00:00"/>
    <s v="178-24-36-171"/>
    <n v="408"/>
    <x v="5"/>
    <x v="11"/>
    <n v="2.1"/>
    <n v="856.80000000000007"/>
    <n v="15401"/>
    <n v="81.600000000000009"/>
  </r>
  <r>
    <d v="2011-01-01T00:00:00"/>
    <s v="773-41-40-060"/>
    <n v="20"/>
    <x v="6"/>
    <x v="0"/>
    <n v="2.2000000000000002"/>
    <n v="44"/>
    <n v="50"/>
    <n v="0"/>
  </r>
  <r>
    <d v="2011-01-02T00:00:00"/>
    <s v="935-78-99-209"/>
    <n v="102"/>
    <x v="6"/>
    <x v="0"/>
    <n v="2.2000000000000002"/>
    <n v="224.4"/>
    <n v="1462"/>
    <n v="10.200000000000001"/>
  </r>
  <r>
    <d v="2011-01-03T00:00:00"/>
    <s v="847-48-41-699"/>
    <n v="240"/>
    <x v="6"/>
    <x v="0"/>
    <n v="2.2000000000000002"/>
    <n v="528"/>
    <n v="15788"/>
    <n v="48"/>
  </r>
  <r>
    <d v="2011-01-05T00:00:00"/>
    <s v="749-02-70-623"/>
    <n v="124"/>
    <x v="6"/>
    <x v="0"/>
    <n v="2.2000000000000002"/>
    <n v="272.8"/>
    <n v="2609"/>
    <n v="12.4"/>
  </r>
  <r>
    <d v="2011-01-07T00:00:00"/>
    <s v="392-78-93-552"/>
    <n v="330"/>
    <x v="6"/>
    <x v="0"/>
    <n v="2.2000000000000002"/>
    <n v="726.00000000000011"/>
    <n v="18147"/>
    <n v="66"/>
  </r>
  <r>
    <d v="2011-01-11T00:00:00"/>
    <s v="294-48-56-993"/>
    <n v="187"/>
    <x v="6"/>
    <x v="0"/>
    <n v="2.2000000000000002"/>
    <n v="411.40000000000003"/>
    <n v="861"/>
    <n v="9.35"/>
  </r>
  <r>
    <d v="2011-01-18T00:00:00"/>
    <s v="495-93-92-849"/>
    <n v="165"/>
    <x v="6"/>
    <x v="0"/>
    <n v="2.2000000000000002"/>
    <n v="363.00000000000006"/>
    <n v="3133"/>
    <n v="16.5"/>
  </r>
  <r>
    <d v="2011-01-19T00:00:00"/>
    <s v="594-18-15-403"/>
    <n v="371"/>
    <x v="6"/>
    <x v="0"/>
    <n v="2.2000000000000002"/>
    <n v="816.2"/>
    <n v="8077"/>
    <n v="37.1"/>
  </r>
  <r>
    <d v="2011-01-21T00:00:00"/>
    <s v="761-06-34-233"/>
    <n v="185"/>
    <x v="6"/>
    <x v="0"/>
    <n v="2.2000000000000002"/>
    <n v="407.00000000000006"/>
    <n v="1800"/>
    <n v="18.5"/>
  </r>
  <r>
    <d v="2011-01-23T00:00:00"/>
    <s v="847-48-41-699"/>
    <n v="401"/>
    <x v="6"/>
    <x v="0"/>
    <n v="2.2000000000000002"/>
    <n v="882.2"/>
    <n v="16189"/>
    <n v="80.2"/>
  </r>
  <r>
    <d v="2011-01-25T00:00:00"/>
    <s v="322-66-15-999"/>
    <n v="25"/>
    <x v="6"/>
    <x v="0"/>
    <n v="2.2000000000000002"/>
    <n v="55.000000000000007"/>
    <n v="3038"/>
    <n v="2.5"/>
  </r>
  <r>
    <d v="2011-01-25T00:00:00"/>
    <s v="015-89-55-248"/>
    <n v="3"/>
    <x v="6"/>
    <x v="0"/>
    <n v="2.2000000000000002"/>
    <n v="6.6000000000000005"/>
    <n v="19"/>
    <n v="0"/>
  </r>
  <r>
    <d v="2011-01-25T00:00:00"/>
    <s v="549-21-69-479"/>
    <n v="11"/>
    <x v="6"/>
    <x v="0"/>
    <n v="2.2000000000000002"/>
    <n v="24.200000000000003"/>
    <n v="47"/>
    <n v="0"/>
  </r>
  <r>
    <d v="2011-01-30T00:00:00"/>
    <s v="971-44-58-661"/>
    <n v="18"/>
    <x v="6"/>
    <x v="0"/>
    <n v="2.2000000000000002"/>
    <n v="39.6"/>
    <n v="18"/>
    <n v="0"/>
  </r>
  <r>
    <d v="2011-01-30T00:00:00"/>
    <s v="392-78-93-552"/>
    <n v="154"/>
    <x v="6"/>
    <x v="0"/>
    <n v="2.2000000000000002"/>
    <n v="338.8"/>
    <n v="18301"/>
    <n v="30.8"/>
  </r>
  <r>
    <d v="2011-01-31T00:00:00"/>
    <s v="941-01-60-075"/>
    <n v="423"/>
    <x v="6"/>
    <x v="0"/>
    <n v="2.2000000000000002"/>
    <n v="930.6"/>
    <n v="16242"/>
    <n v="84.600000000000009"/>
  </r>
  <r>
    <d v="2011-02-02T00:00:00"/>
    <s v="903-82-46-998"/>
    <n v="6"/>
    <x v="6"/>
    <x v="1"/>
    <n v="2.2000000000000002"/>
    <n v="13.200000000000001"/>
    <n v="26"/>
    <n v="0"/>
  </r>
  <r>
    <d v="2011-02-06T00:00:00"/>
    <s v="378-70-08-798"/>
    <n v="62"/>
    <x v="6"/>
    <x v="1"/>
    <n v="2.2000000000000002"/>
    <n v="136.4"/>
    <n v="2976"/>
    <n v="6.2"/>
  </r>
  <r>
    <d v="2011-02-07T00:00:00"/>
    <s v="170-89-76-803"/>
    <n v="15"/>
    <x v="6"/>
    <x v="1"/>
    <n v="2.2000000000000002"/>
    <n v="33"/>
    <n v="50"/>
    <n v="0"/>
  </r>
  <r>
    <d v="2011-02-09T00:00:00"/>
    <s v="847-48-41-699"/>
    <n v="311"/>
    <x v="6"/>
    <x v="1"/>
    <n v="2.2000000000000002"/>
    <n v="684.2"/>
    <n v="16500"/>
    <n v="62.2"/>
  </r>
  <r>
    <d v="2011-02-10T00:00:00"/>
    <s v="080-51-85-809"/>
    <n v="127"/>
    <x v="6"/>
    <x v="1"/>
    <n v="2.2000000000000002"/>
    <n v="279.40000000000003"/>
    <n v="2805"/>
    <n v="12.700000000000001"/>
  </r>
  <r>
    <d v="2011-02-11T00:00:00"/>
    <s v="178-24-36-171"/>
    <n v="483"/>
    <x v="6"/>
    <x v="1"/>
    <n v="2.2000000000000002"/>
    <n v="1062.6000000000001"/>
    <n v="15884"/>
    <n v="96.600000000000009"/>
  </r>
  <r>
    <d v="2011-02-14T00:00:00"/>
    <s v="257-35-01-611"/>
    <n v="9"/>
    <x v="6"/>
    <x v="1"/>
    <n v="2.2000000000000002"/>
    <n v="19.8"/>
    <n v="9"/>
    <n v="0"/>
  </r>
  <r>
    <d v="2011-02-19T00:00:00"/>
    <s v="910-38-33-489"/>
    <n v="75"/>
    <x v="6"/>
    <x v="1"/>
    <n v="2.2000000000000002"/>
    <n v="165"/>
    <n v="789"/>
    <n v="3.75"/>
  </r>
  <r>
    <d v="2011-02-24T00:00:00"/>
    <s v="102-48-01-310"/>
    <n v="7"/>
    <x v="6"/>
    <x v="1"/>
    <n v="2.2000000000000002"/>
    <n v="15.400000000000002"/>
    <n v="7"/>
    <n v="0"/>
  </r>
  <r>
    <d v="2011-02-28T00:00:00"/>
    <s v="968-49-97-804"/>
    <n v="114"/>
    <x v="6"/>
    <x v="1"/>
    <n v="2.2000000000000002"/>
    <n v="250.8"/>
    <n v="2459"/>
    <n v="11.4"/>
  </r>
  <r>
    <d v="2011-03-03T00:00:00"/>
    <s v="115-65-39-258"/>
    <n v="151"/>
    <x v="6"/>
    <x v="2"/>
    <n v="2.2000000000000002"/>
    <n v="332.20000000000005"/>
    <n v="503"/>
    <n v="7.5500000000000007"/>
  </r>
  <r>
    <d v="2011-03-06T00:00:00"/>
    <s v="749-02-70-623"/>
    <n v="116"/>
    <x v="6"/>
    <x v="2"/>
    <n v="2.2000000000000002"/>
    <n v="255.20000000000002"/>
    <n v="2725"/>
    <n v="11.600000000000001"/>
  </r>
  <r>
    <d v="2011-03-07T00:00:00"/>
    <s v="904-16-42-385"/>
    <n v="76"/>
    <x v="6"/>
    <x v="2"/>
    <n v="2.2000000000000002"/>
    <n v="167.20000000000002"/>
    <n v="3460"/>
    <n v="7.6000000000000005"/>
  </r>
  <r>
    <d v="2011-03-08T00:00:00"/>
    <s v="043-34-53-278"/>
    <n v="25"/>
    <x v="6"/>
    <x v="2"/>
    <n v="2.2000000000000002"/>
    <n v="55.000000000000007"/>
    <n v="1853"/>
    <n v="2.5"/>
  </r>
  <r>
    <d v="2011-03-12T00:00:00"/>
    <s v="935-78-99-209"/>
    <n v="37"/>
    <x v="6"/>
    <x v="2"/>
    <n v="2.2000000000000002"/>
    <n v="81.400000000000006"/>
    <n v="1499"/>
    <n v="3.7"/>
  </r>
  <r>
    <d v="2011-03-14T00:00:00"/>
    <s v="936-67-95-170"/>
    <n v="108"/>
    <x v="6"/>
    <x v="2"/>
    <n v="2.2000000000000002"/>
    <n v="237.60000000000002"/>
    <n v="745"/>
    <n v="5.4"/>
  </r>
  <r>
    <d v="2011-03-15T00:00:00"/>
    <s v="254-14-00-156"/>
    <n v="199"/>
    <x v="6"/>
    <x v="2"/>
    <n v="2.2000000000000002"/>
    <n v="437.8"/>
    <n v="18232"/>
    <n v="39.800000000000004"/>
  </r>
  <r>
    <d v="2011-03-15T00:00:00"/>
    <s v="392-78-93-552"/>
    <n v="128"/>
    <x v="6"/>
    <x v="2"/>
    <n v="2.2000000000000002"/>
    <n v="281.60000000000002"/>
    <n v="18429"/>
    <n v="25.6"/>
  </r>
  <r>
    <d v="2011-03-16T00:00:00"/>
    <s v="507-22-76-992"/>
    <n v="32"/>
    <x v="6"/>
    <x v="2"/>
    <n v="2.2000000000000002"/>
    <n v="70.400000000000006"/>
    <n v="557"/>
    <n v="1.6"/>
  </r>
  <r>
    <d v="2011-03-23T00:00:00"/>
    <s v="534-94-49-182"/>
    <n v="151"/>
    <x v="6"/>
    <x v="2"/>
    <n v="2.2000000000000002"/>
    <n v="332.20000000000005"/>
    <n v="3782"/>
    <n v="15.100000000000001"/>
  </r>
  <r>
    <d v="2011-03-24T00:00:00"/>
    <s v="214-54-56-360"/>
    <n v="8"/>
    <x v="6"/>
    <x v="2"/>
    <n v="2.2000000000000002"/>
    <n v="17.600000000000001"/>
    <n v="29"/>
    <n v="0"/>
  </r>
  <r>
    <d v="2011-03-25T00:00:00"/>
    <s v="799-94-72-837"/>
    <n v="411"/>
    <x v="6"/>
    <x v="2"/>
    <n v="2.2000000000000002"/>
    <n v="904.2"/>
    <n v="16001"/>
    <n v="82.2"/>
  </r>
  <r>
    <d v="2011-03-26T00:00:00"/>
    <s v="495-93-92-849"/>
    <n v="119"/>
    <x v="6"/>
    <x v="2"/>
    <n v="2.2000000000000002"/>
    <n v="261.8"/>
    <n v="3252"/>
    <n v="11.9"/>
  </r>
  <r>
    <d v="2011-03-28T00:00:00"/>
    <s v="413-93-89-926"/>
    <n v="366"/>
    <x v="6"/>
    <x v="2"/>
    <n v="2.2000000000000002"/>
    <n v="805.2"/>
    <n v="12184"/>
    <n v="73.2"/>
  </r>
  <r>
    <d v="2011-03-31T00:00:00"/>
    <s v="513-33-14-553"/>
    <n v="20"/>
    <x v="6"/>
    <x v="2"/>
    <n v="2.2000000000000002"/>
    <n v="44"/>
    <n v="2392"/>
    <n v="2"/>
  </r>
  <r>
    <d v="2011-04-02T00:00:00"/>
    <s v="115-65-39-258"/>
    <n v="124"/>
    <x v="6"/>
    <x v="3"/>
    <n v="2.2000000000000002"/>
    <n v="272.8"/>
    <n v="627"/>
    <n v="6.2"/>
  </r>
  <r>
    <d v="2011-04-02T00:00:00"/>
    <s v="749-02-70-623"/>
    <n v="30"/>
    <x v="6"/>
    <x v="3"/>
    <n v="2.2000000000000002"/>
    <n v="66"/>
    <n v="2755"/>
    <n v="3"/>
  </r>
  <r>
    <d v="2011-04-03T00:00:00"/>
    <s v="799-94-72-837"/>
    <n v="237"/>
    <x v="6"/>
    <x v="3"/>
    <n v="2.2000000000000002"/>
    <n v="521.40000000000009"/>
    <n v="16238"/>
    <n v="47.400000000000006"/>
  </r>
  <r>
    <d v="2011-04-05T00:00:00"/>
    <s v="178-24-36-171"/>
    <n v="355"/>
    <x v="6"/>
    <x v="3"/>
    <n v="2.2000000000000002"/>
    <n v="781.00000000000011"/>
    <n v="16239"/>
    <n v="71"/>
  </r>
  <r>
    <d v="2011-04-09T00:00:00"/>
    <s v="392-78-93-552"/>
    <n v="162"/>
    <x v="6"/>
    <x v="3"/>
    <n v="2.2000000000000002"/>
    <n v="356.40000000000003"/>
    <n v="18591"/>
    <n v="32.4"/>
  </r>
  <r>
    <d v="2011-04-14T00:00:00"/>
    <s v="968-49-97-804"/>
    <n v="46"/>
    <x v="6"/>
    <x v="3"/>
    <n v="2.2000000000000002"/>
    <n v="101.2"/>
    <n v="2505"/>
    <n v="4.6000000000000005"/>
  </r>
  <r>
    <d v="2011-04-14T00:00:00"/>
    <s v="351-83-41-145"/>
    <n v="13"/>
    <x v="6"/>
    <x v="3"/>
    <n v="2.2000000000000002"/>
    <n v="28.6"/>
    <n v="13"/>
    <n v="0"/>
  </r>
  <r>
    <d v="2011-04-14T00:00:00"/>
    <s v="211-13-01-286"/>
    <n v="14"/>
    <x v="6"/>
    <x v="3"/>
    <n v="2.2000000000000002"/>
    <n v="30.800000000000004"/>
    <n v="53"/>
    <n v="0"/>
  </r>
  <r>
    <d v="2011-04-14T00:00:00"/>
    <s v="392-77-27-084"/>
    <n v="4"/>
    <x v="6"/>
    <x v="3"/>
    <n v="2.2000000000000002"/>
    <n v="8.8000000000000007"/>
    <n v="4"/>
    <n v="0"/>
  </r>
  <r>
    <d v="2011-04-18T00:00:00"/>
    <s v="847-48-41-699"/>
    <n v="470"/>
    <x v="6"/>
    <x v="3"/>
    <n v="2.2000000000000002"/>
    <n v="1034"/>
    <n v="16970"/>
    <n v="94"/>
  </r>
  <r>
    <d v="2011-04-18T00:00:00"/>
    <s v="678-73-95-302"/>
    <n v="9"/>
    <x v="6"/>
    <x v="3"/>
    <n v="2.2000000000000002"/>
    <n v="19.8"/>
    <n v="9"/>
    <n v="0"/>
  </r>
  <r>
    <d v="2011-04-18T00:00:00"/>
    <s v="507-22-76-992"/>
    <n v="37"/>
    <x v="6"/>
    <x v="3"/>
    <n v="2.2000000000000002"/>
    <n v="81.400000000000006"/>
    <n v="594"/>
    <n v="1.85"/>
  </r>
  <r>
    <d v="2011-04-19T00:00:00"/>
    <s v="378-70-08-798"/>
    <n v="55"/>
    <x v="6"/>
    <x v="3"/>
    <n v="2.2000000000000002"/>
    <n v="121.00000000000001"/>
    <n v="3031"/>
    <n v="5.5"/>
  </r>
  <r>
    <d v="2011-04-21T00:00:00"/>
    <s v="322-66-15-999"/>
    <n v="140"/>
    <x v="6"/>
    <x v="3"/>
    <n v="2.2000000000000002"/>
    <n v="308"/>
    <n v="3178"/>
    <n v="14"/>
  </r>
  <r>
    <d v="2011-04-23T00:00:00"/>
    <s v="091-99-74-175"/>
    <n v="12"/>
    <x v="6"/>
    <x v="3"/>
    <n v="2.2000000000000002"/>
    <n v="26.400000000000002"/>
    <n v="12"/>
    <n v="0"/>
  </r>
  <r>
    <d v="2011-04-25T00:00:00"/>
    <s v="904-16-42-385"/>
    <n v="20"/>
    <x v="6"/>
    <x v="3"/>
    <n v="2.2000000000000002"/>
    <n v="44"/>
    <n v="3480"/>
    <n v="2"/>
  </r>
  <r>
    <d v="2011-04-29T00:00:00"/>
    <s v="941-01-60-075"/>
    <n v="478"/>
    <x v="6"/>
    <x v="3"/>
    <n v="2.2000000000000002"/>
    <n v="1051.6000000000001"/>
    <n v="16720"/>
    <n v="95.600000000000009"/>
  </r>
  <r>
    <d v="2011-05-01T00:00:00"/>
    <s v="178-24-36-171"/>
    <n v="289"/>
    <x v="6"/>
    <x v="4"/>
    <n v="2.2000000000000002"/>
    <n v="635.80000000000007"/>
    <n v="16528"/>
    <n v="57.800000000000004"/>
  </r>
  <r>
    <d v="2011-05-02T00:00:00"/>
    <s v="126-55-91-375"/>
    <n v="1"/>
    <x v="6"/>
    <x v="4"/>
    <n v="2.2000000000000002"/>
    <n v="2.2000000000000002"/>
    <n v="30"/>
    <n v="0"/>
  </r>
  <r>
    <d v="2011-05-02T00:00:00"/>
    <s v="585-26-73-628"/>
    <n v="15"/>
    <x v="6"/>
    <x v="4"/>
    <n v="2.2000000000000002"/>
    <n v="33"/>
    <n v="19"/>
    <n v="0"/>
  </r>
  <r>
    <d v="2011-05-05T00:00:00"/>
    <s v="254-14-00-156"/>
    <n v="400"/>
    <x v="6"/>
    <x v="4"/>
    <n v="2.2000000000000002"/>
    <n v="880.00000000000011"/>
    <n v="18632"/>
    <n v="80"/>
  </r>
  <r>
    <d v="2011-05-06T00:00:00"/>
    <s v="050-38-86-889"/>
    <n v="1"/>
    <x v="6"/>
    <x v="4"/>
    <n v="2.2000000000000002"/>
    <n v="2.2000000000000002"/>
    <n v="30"/>
    <n v="0"/>
  </r>
  <r>
    <d v="2011-05-07T00:00:00"/>
    <s v="885-74-10-856"/>
    <n v="184"/>
    <x v="6"/>
    <x v="4"/>
    <n v="2.2000000000000002"/>
    <n v="404.8"/>
    <n v="2276"/>
    <n v="18.400000000000002"/>
  </r>
  <r>
    <d v="2011-05-07T00:00:00"/>
    <s v="043-34-53-278"/>
    <n v="99"/>
    <x v="6"/>
    <x v="4"/>
    <n v="2.2000000000000002"/>
    <n v="217.8"/>
    <n v="1952"/>
    <n v="9.9"/>
  </r>
  <r>
    <d v="2011-05-08T00:00:00"/>
    <s v="749-02-70-623"/>
    <n v="143"/>
    <x v="6"/>
    <x v="4"/>
    <n v="2.2000000000000002"/>
    <n v="314.60000000000002"/>
    <n v="2898"/>
    <n v="14.3"/>
  </r>
  <r>
    <d v="2011-05-09T00:00:00"/>
    <s v="534-94-49-182"/>
    <n v="184"/>
    <x v="6"/>
    <x v="4"/>
    <n v="2.2000000000000002"/>
    <n v="404.8"/>
    <n v="3966"/>
    <n v="18.400000000000002"/>
  </r>
  <r>
    <d v="2011-05-13T00:00:00"/>
    <s v="240-21-54-730"/>
    <n v="3"/>
    <x v="6"/>
    <x v="4"/>
    <n v="2.2000000000000002"/>
    <n v="6.6000000000000005"/>
    <n v="13"/>
    <n v="0"/>
  </r>
  <r>
    <d v="2011-05-13T00:00:00"/>
    <s v="269-65-16-447"/>
    <n v="197"/>
    <x v="6"/>
    <x v="4"/>
    <n v="2.2000000000000002"/>
    <n v="433.40000000000003"/>
    <n v="3888"/>
    <n v="19.700000000000003"/>
  </r>
  <r>
    <d v="2011-05-17T00:00:00"/>
    <s v="645-32-78-780"/>
    <n v="18"/>
    <x v="6"/>
    <x v="4"/>
    <n v="2.2000000000000002"/>
    <n v="39.6"/>
    <n v="37"/>
    <n v="0"/>
  </r>
  <r>
    <d v="2011-05-22T00:00:00"/>
    <s v="872-13-44-365"/>
    <n v="7"/>
    <x v="6"/>
    <x v="4"/>
    <n v="2.2000000000000002"/>
    <n v="15.400000000000002"/>
    <n v="60"/>
    <n v="0"/>
  </r>
  <r>
    <d v="2011-05-23T00:00:00"/>
    <s v="847-48-41-699"/>
    <n v="381"/>
    <x v="6"/>
    <x v="4"/>
    <n v="2.2000000000000002"/>
    <n v="838.2"/>
    <n v="17351"/>
    <n v="76.2"/>
  </r>
  <r>
    <d v="2011-05-26T00:00:00"/>
    <s v="692-61-16-906"/>
    <n v="45"/>
    <x v="6"/>
    <x v="4"/>
    <n v="2.2000000000000002"/>
    <n v="99.000000000000014"/>
    <n v="2107"/>
    <n v="4.5"/>
  </r>
  <r>
    <d v="2011-05-28T00:00:00"/>
    <s v="413-93-89-926"/>
    <n v="499"/>
    <x v="6"/>
    <x v="4"/>
    <n v="2.2000000000000002"/>
    <n v="1097.8000000000002"/>
    <n v="12683"/>
    <n v="99.800000000000011"/>
  </r>
  <r>
    <d v="2011-06-01T00:00:00"/>
    <s v="413-93-89-926"/>
    <n v="134"/>
    <x v="6"/>
    <x v="5"/>
    <n v="2.2000000000000002"/>
    <n v="294.8"/>
    <n v="12817"/>
    <n v="26.8"/>
  </r>
  <r>
    <d v="2011-06-01T00:00:00"/>
    <s v="495-93-92-849"/>
    <n v="132"/>
    <x v="6"/>
    <x v="5"/>
    <n v="2.2000000000000002"/>
    <n v="290.40000000000003"/>
    <n v="3384"/>
    <n v="13.200000000000001"/>
  </r>
  <r>
    <d v="2011-06-02T00:00:00"/>
    <s v="080-51-85-809"/>
    <n v="180"/>
    <x v="6"/>
    <x v="5"/>
    <n v="2.2000000000000002"/>
    <n v="396.00000000000006"/>
    <n v="2985"/>
    <n v="18"/>
  </r>
  <r>
    <d v="2011-06-05T00:00:00"/>
    <s v="678-73-95-302"/>
    <n v="5"/>
    <x v="6"/>
    <x v="5"/>
    <n v="2.2000000000000002"/>
    <n v="11"/>
    <n v="14"/>
    <n v="0"/>
  </r>
  <r>
    <d v="2011-06-07T00:00:00"/>
    <s v="337-27-67-378"/>
    <n v="110"/>
    <x v="6"/>
    <x v="5"/>
    <n v="2.2000000000000002"/>
    <n v="242.00000000000003"/>
    <n v="4113"/>
    <n v="11"/>
  </r>
  <r>
    <d v="2011-06-08T00:00:00"/>
    <s v="495-93-92-849"/>
    <n v="54"/>
    <x v="6"/>
    <x v="5"/>
    <n v="2.2000000000000002"/>
    <n v="118.80000000000001"/>
    <n v="3438"/>
    <n v="5.4"/>
  </r>
  <r>
    <d v="2011-06-09T00:00:00"/>
    <s v="179-22-38-195"/>
    <n v="6"/>
    <x v="6"/>
    <x v="5"/>
    <n v="2.2000000000000002"/>
    <n v="13.200000000000001"/>
    <n v="12"/>
    <n v="0"/>
  </r>
  <r>
    <d v="2011-06-10T00:00:00"/>
    <s v="941-01-60-075"/>
    <n v="476"/>
    <x v="6"/>
    <x v="5"/>
    <n v="2.2000000000000002"/>
    <n v="1047.2"/>
    <n v="17196"/>
    <n v="95.2"/>
  </r>
  <r>
    <d v="2011-06-10T00:00:00"/>
    <s v="080-51-85-809"/>
    <n v="104"/>
    <x v="6"/>
    <x v="5"/>
    <n v="2.2000000000000002"/>
    <n v="228.8"/>
    <n v="3089"/>
    <n v="10.4"/>
  </r>
  <r>
    <d v="2011-06-10T00:00:00"/>
    <s v="935-78-99-209"/>
    <n v="104"/>
    <x v="6"/>
    <x v="5"/>
    <n v="2.2000000000000002"/>
    <n v="228.8"/>
    <n v="1603"/>
    <n v="10.4"/>
  </r>
  <r>
    <d v="2011-06-12T00:00:00"/>
    <s v="269-65-16-447"/>
    <n v="47"/>
    <x v="6"/>
    <x v="5"/>
    <n v="2.2000000000000002"/>
    <n v="103.4"/>
    <n v="3935"/>
    <n v="4.7"/>
  </r>
  <r>
    <d v="2011-06-12T00:00:00"/>
    <s v="968-49-97-804"/>
    <n v="127"/>
    <x v="6"/>
    <x v="5"/>
    <n v="2.2000000000000002"/>
    <n v="279.40000000000003"/>
    <n v="2632"/>
    <n v="12.700000000000001"/>
  </r>
  <r>
    <d v="2011-06-14T00:00:00"/>
    <s v="410-52-79-946"/>
    <n v="143"/>
    <x v="6"/>
    <x v="5"/>
    <n v="2.2000000000000002"/>
    <n v="314.60000000000002"/>
    <n v="1546"/>
    <n v="14.3"/>
  </r>
  <r>
    <d v="2011-06-17T00:00:00"/>
    <s v="507-22-76-992"/>
    <n v="181"/>
    <x v="6"/>
    <x v="5"/>
    <n v="2.2000000000000002"/>
    <n v="398.20000000000005"/>
    <n v="775"/>
    <n v="9.0500000000000007"/>
  </r>
  <r>
    <d v="2011-06-20T00:00:00"/>
    <s v="080-51-85-809"/>
    <n v="139"/>
    <x v="6"/>
    <x v="5"/>
    <n v="2.2000000000000002"/>
    <n v="305.8"/>
    <n v="3228"/>
    <n v="13.9"/>
  </r>
  <r>
    <d v="2011-06-23T00:00:00"/>
    <s v="495-93-92-849"/>
    <n v="187"/>
    <x v="6"/>
    <x v="5"/>
    <n v="2.2000000000000002"/>
    <n v="411.40000000000003"/>
    <n v="3625"/>
    <n v="18.7"/>
  </r>
  <r>
    <d v="2011-06-23T00:00:00"/>
    <s v="687-31-19-697"/>
    <n v="11"/>
    <x v="6"/>
    <x v="5"/>
    <n v="2.2000000000000002"/>
    <n v="24.200000000000003"/>
    <n v="13"/>
    <n v="0"/>
  </r>
  <r>
    <d v="2011-06-24T00:00:00"/>
    <s v="322-66-15-999"/>
    <n v="170"/>
    <x v="6"/>
    <x v="5"/>
    <n v="2.2000000000000002"/>
    <n v="374.00000000000006"/>
    <n v="3348"/>
    <n v="17"/>
  </r>
  <r>
    <d v="2011-06-29T00:00:00"/>
    <s v="244-64-83-142"/>
    <n v="7"/>
    <x v="6"/>
    <x v="5"/>
    <n v="2.2000000000000002"/>
    <n v="15.400000000000002"/>
    <n v="27"/>
    <n v="0"/>
  </r>
  <r>
    <d v="2011-07-03T00:00:00"/>
    <s v="904-16-42-385"/>
    <n v="168"/>
    <x v="6"/>
    <x v="6"/>
    <n v="2.2000000000000002"/>
    <n v="369.6"/>
    <n v="3648"/>
    <n v="16.8"/>
  </r>
  <r>
    <d v="2011-07-03T00:00:00"/>
    <s v="874-03-53-609"/>
    <n v="4"/>
    <x v="6"/>
    <x v="6"/>
    <n v="2.2000000000000002"/>
    <n v="8.8000000000000007"/>
    <n v="5"/>
    <n v="0"/>
  </r>
  <r>
    <d v="2011-07-03T00:00:00"/>
    <s v="847-48-41-699"/>
    <n v="145"/>
    <x v="6"/>
    <x v="6"/>
    <n v="2.2000000000000002"/>
    <n v="319"/>
    <n v="17496"/>
    <n v="29"/>
  </r>
  <r>
    <d v="2011-07-06T00:00:00"/>
    <s v="080-51-85-809"/>
    <n v="103"/>
    <x v="6"/>
    <x v="6"/>
    <n v="2.2000000000000002"/>
    <n v="226.60000000000002"/>
    <n v="3331"/>
    <n v="10.3"/>
  </r>
  <r>
    <d v="2011-07-08T00:00:00"/>
    <s v="413-93-89-926"/>
    <n v="101"/>
    <x v="6"/>
    <x v="6"/>
    <n v="2.2000000000000002"/>
    <n v="222.20000000000002"/>
    <n v="12918"/>
    <n v="20.200000000000003"/>
  </r>
  <r>
    <d v="2011-07-09T00:00:00"/>
    <s v="968-49-97-804"/>
    <n v="141"/>
    <x v="6"/>
    <x v="6"/>
    <n v="2.2000000000000002"/>
    <n v="310.20000000000005"/>
    <n v="2773"/>
    <n v="14.100000000000001"/>
  </r>
  <r>
    <d v="2011-07-09T00:00:00"/>
    <s v="270-87-86-398"/>
    <n v="6"/>
    <x v="6"/>
    <x v="6"/>
    <n v="2.2000000000000002"/>
    <n v="13.200000000000001"/>
    <n v="19"/>
    <n v="0"/>
  </r>
  <r>
    <d v="2011-07-09T00:00:00"/>
    <s v="534-38-74-959"/>
    <n v="16"/>
    <x v="6"/>
    <x v="6"/>
    <n v="2.2000000000000002"/>
    <n v="35.200000000000003"/>
    <n v="18"/>
    <n v="0"/>
  </r>
  <r>
    <d v="2011-07-11T00:00:00"/>
    <s v="413-93-89-926"/>
    <n v="276"/>
    <x v="6"/>
    <x v="6"/>
    <n v="2.2000000000000002"/>
    <n v="607.20000000000005"/>
    <n v="13194"/>
    <n v="55.2"/>
  </r>
  <r>
    <d v="2011-07-12T00:00:00"/>
    <s v="995-59-41-476"/>
    <n v="329"/>
    <x v="6"/>
    <x v="6"/>
    <n v="2.2000000000000002"/>
    <n v="723.80000000000007"/>
    <n v="3875"/>
    <n v="32.9"/>
  </r>
  <r>
    <d v="2011-07-13T00:00:00"/>
    <s v="495-93-92-849"/>
    <n v="200"/>
    <x v="6"/>
    <x v="6"/>
    <n v="2.2000000000000002"/>
    <n v="440.00000000000006"/>
    <n v="3825"/>
    <n v="20"/>
  </r>
  <r>
    <d v="2011-07-16T00:00:00"/>
    <s v="749-02-70-623"/>
    <n v="82"/>
    <x v="6"/>
    <x v="6"/>
    <n v="2.2000000000000002"/>
    <n v="180.4"/>
    <n v="2980"/>
    <n v="8.2000000000000011"/>
  </r>
  <r>
    <d v="2011-07-16T00:00:00"/>
    <s v="916-94-78-836"/>
    <n v="66"/>
    <x v="6"/>
    <x v="6"/>
    <n v="2.2000000000000002"/>
    <n v="145.20000000000002"/>
    <n v="3237"/>
    <n v="6.6000000000000005"/>
  </r>
  <r>
    <d v="2011-07-21T00:00:00"/>
    <s v="178-24-36-171"/>
    <n v="150"/>
    <x v="6"/>
    <x v="6"/>
    <n v="2.2000000000000002"/>
    <n v="330"/>
    <n v="16678"/>
    <n v="30"/>
  </r>
  <r>
    <d v="2011-07-21T00:00:00"/>
    <s v="513-33-14-553"/>
    <n v="63"/>
    <x v="6"/>
    <x v="6"/>
    <n v="2.2000000000000002"/>
    <n v="138.60000000000002"/>
    <n v="2455"/>
    <n v="6.3000000000000007"/>
  </r>
  <r>
    <d v="2011-07-22T00:00:00"/>
    <s v="527-15-00-673"/>
    <n v="120"/>
    <x v="6"/>
    <x v="6"/>
    <n v="2.2000000000000002"/>
    <n v="264"/>
    <n v="2492"/>
    <n v="12"/>
  </r>
  <r>
    <d v="2011-07-23T00:00:00"/>
    <s v="254-14-00-156"/>
    <n v="155"/>
    <x v="6"/>
    <x v="6"/>
    <n v="2.2000000000000002"/>
    <n v="341"/>
    <n v="18787"/>
    <n v="31"/>
  </r>
  <r>
    <d v="2011-07-24T00:00:00"/>
    <s v="080-51-85-809"/>
    <n v="30"/>
    <x v="6"/>
    <x v="6"/>
    <n v="2.2000000000000002"/>
    <n v="66"/>
    <n v="3361"/>
    <n v="3"/>
  </r>
  <r>
    <d v="2011-07-24T00:00:00"/>
    <s v="884-31-58-627"/>
    <n v="34"/>
    <x v="6"/>
    <x v="6"/>
    <n v="2.2000000000000002"/>
    <n v="74.800000000000011"/>
    <n v="1810"/>
    <n v="3.4000000000000004"/>
  </r>
  <r>
    <d v="2011-07-29T00:00:00"/>
    <s v="904-16-42-385"/>
    <n v="30"/>
    <x v="6"/>
    <x v="6"/>
    <n v="2.2000000000000002"/>
    <n v="66"/>
    <n v="3678"/>
    <n v="3"/>
  </r>
  <r>
    <d v="2011-07-29T00:00:00"/>
    <s v="043-34-53-278"/>
    <n v="162"/>
    <x v="6"/>
    <x v="6"/>
    <n v="2.2000000000000002"/>
    <n v="356.40000000000003"/>
    <n v="2114"/>
    <n v="16.2"/>
  </r>
  <r>
    <d v="2011-07-30T00:00:00"/>
    <s v="620-15-33-614"/>
    <n v="71"/>
    <x v="6"/>
    <x v="6"/>
    <n v="2.2000000000000002"/>
    <n v="156.20000000000002"/>
    <n v="671"/>
    <n v="3.5500000000000003"/>
  </r>
  <r>
    <d v="2011-07-31T00:00:00"/>
    <s v="208-84-31-216"/>
    <n v="16"/>
    <x v="6"/>
    <x v="6"/>
    <n v="2.2000000000000002"/>
    <n v="35.200000000000003"/>
    <n v="50"/>
    <n v="0"/>
  </r>
  <r>
    <d v="2011-08-04T00:00:00"/>
    <s v="968-49-97-804"/>
    <n v="165"/>
    <x v="6"/>
    <x v="7"/>
    <n v="2.2000000000000002"/>
    <n v="363.00000000000006"/>
    <n v="2938"/>
    <n v="16.5"/>
  </r>
  <r>
    <d v="2011-08-05T00:00:00"/>
    <s v="968-49-97-804"/>
    <n v="180"/>
    <x v="6"/>
    <x v="7"/>
    <n v="2.2000000000000002"/>
    <n v="396.00000000000006"/>
    <n v="3118"/>
    <n v="18"/>
  </r>
  <r>
    <d v="2011-08-06T00:00:00"/>
    <s v="900-85-70-552"/>
    <n v="2"/>
    <x v="6"/>
    <x v="7"/>
    <n v="2.2000000000000002"/>
    <n v="4.4000000000000004"/>
    <n v="13"/>
    <n v="0"/>
  </r>
  <r>
    <d v="2011-08-11T00:00:00"/>
    <s v="916-94-78-836"/>
    <n v="111"/>
    <x v="6"/>
    <x v="7"/>
    <n v="2.2000000000000002"/>
    <n v="244.20000000000002"/>
    <n v="3348"/>
    <n v="11.100000000000001"/>
  </r>
  <r>
    <d v="2011-08-12T00:00:00"/>
    <s v="968-49-97-804"/>
    <n v="128"/>
    <x v="6"/>
    <x v="7"/>
    <n v="2.2000000000000002"/>
    <n v="281.60000000000002"/>
    <n v="3246"/>
    <n v="12.8"/>
  </r>
  <r>
    <d v="2011-08-13T00:00:00"/>
    <s v="561-00-46-873"/>
    <n v="7"/>
    <x v="6"/>
    <x v="7"/>
    <n v="2.2000000000000002"/>
    <n v="15.400000000000002"/>
    <n v="9"/>
    <n v="0"/>
  </r>
  <r>
    <d v="2011-08-13T00:00:00"/>
    <s v="847-48-41-699"/>
    <n v="211"/>
    <x v="6"/>
    <x v="7"/>
    <n v="2.2000000000000002"/>
    <n v="464.20000000000005"/>
    <n v="17707"/>
    <n v="42.2"/>
  </r>
  <r>
    <d v="2011-08-13T00:00:00"/>
    <s v="043-34-53-278"/>
    <n v="184"/>
    <x v="6"/>
    <x v="7"/>
    <n v="2.2000000000000002"/>
    <n v="404.8"/>
    <n v="2298"/>
    <n v="18.400000000000002"/>
  </r>
  <r>
    <d v="2011-08-16T00:00:00"/>
    <s v="799-94-72-837"/>
    <n v="450"/>
    <x v="6"/>
    <x v="7"/>
    <n v="2.2000000000000002"/>
    <n v="990.00000000000011"/>
    <n v="16688"/>
    <n v="90"/>
  </r>
  <r>
    <d v="2011-08-16T00:00:00"/>
    <s v="950-40-82-698"/>
    <n v="140"/>
    <x v="6"/>
    <x v="7"/>
    <n v="2.2000000000000002"/>
    <n v="308"/>
    <n v="589"/>
    <n v="7"/>
  </r>
  <r>
    <d v="2011-08-20T00:00:00"/>
    <s v="885-74-10-856"/>
    <n v="52"/>
    <x v="6"/>
    <x v="7"/>
    <n v="2.2000000000000002"/>
    <n v="114.4"/>
    <n v="2328"/>
    <n v="5.2"/>
  </r>
  <r>
    <d v="2011-08-22T00:00:00"/>
    <s v="272-67-67-068"/>
    <n v="2"/>
    <x v="6"/>
    <x v="7"/>
    <n v="2.2000000000000002"/>
    <n v="4.4000000000000004"/>
    <n v="13"/>
    <n v="0"/>
  </r>
  <r>
    <d v="2011-08-22T00:00:00"/>
    <s v="172-30-09-104"/>
    <n v="13"/>
    <x v="6"/>
    <x v="7"/>
    <n v="2.2000000000000002"/>
    <n v="28.6"/>
    <n v="34"/>
    <n v="0"/>
  </r>
  <r>
    <d v="2011-08-22T00:00:00"/>
    <s v="916-94-78-836"/>
    <n v="73"/>
    <x v="6"/>
    <x v="7"/>
    <n v="2.2000000000000002"/>
    <n v="160.60000000000002"/>
    <n v="3421"/>
    <n v="7.3000000000000007"/>
  </r>
  <r>
    <d v="2011-08-26T00:00:00"/>
    <s v="269-65-16-447"/>
    <n v="123"/>
    <x v="6"/>
    <x v="7"/>
    <n v="2.2000000000000002"/>
    <n v="270.60000000000002"/>
    <n v="4058"/>
    <n v="12.3"/>
  </r>
  <r>
    <d v="2011-08-28T00:00:00"/>
    <s v="284-59-84-568"/>
    <n v="3"/>
    <x v="6"/>
    <x v="7"/>
    <n v="2.2000000000000002"/>
    <n v="6.6000000000000005"/>
    <n v="32"/>
    <n v="0"/>
  </r>
  <r>
    <d v="2011-08-29T00:00:00"/>
    <s v="904-16-42-385"/>
    <n v="93"/>
    <x v="6"/>
    <x v="7"/>
    <n v="2.2000000000000002"/>
    <n v="204.60000000000002"/>
    <n v="3771"/>
    <n v="9.3000000000000007"/>
  </r>
  <r>
    <d v="2011-09-03T00:00:00"/>
    <s v="337-27-67-378"/>
    <n v="310"/>
    <x v="6"/>
    <x v="8"/>
    <n v="2.2000000000000002"/>
    <n v="682"/>
    <n v="4423"/>
    <n v="31"/>
  </r>
  <r>
    <d v="2011-09-03T00:00:00"/>
    <s v="043-34-53-278"/>
    <n v="77"/>
    <x v="6"/>
    <x v="8"/>
    <n v="2.2000000000000002"/>
    <n v="169.4"/>
    <n v="2375"/>
    <n v="7.7"/>
  </r>
  <r>
    <d v="2011-09-07T00:00:00"/>
    <s v="749-02-70-623"/>
    <n v="21"/>
    <x v="6"/>
    <x v="8"/>
    <n v="2.2000000000000002"/>
    <n v="46.2"/>
    <n v="3001"/>
    <n v="2.1"/>
  </r>
  <r>
    <d v="2011-09-11T00:00:00"/>
    <s v="396-32-41-555"/>
    <n v="3"/>
    <x v="6"/>
    <x v="8"/>
    <n v="2.2000000000000002"/>
    <n v="6.6000000000000005"/>
    <n v="22"/>
    <n v="0"/>
  </r>
  <r>
    <d v="2011-09-13T00:00:00"/>
    <s v="378-70-08-798"/>
    <n v="176"/>
    <x v="6"/>
    <x v="8"/>
    <n v="2.2000000000000002"/>
    <n v="387.20000000000005"/>
    <n v="3207"/>
    <n v="17.600000000000001"/>
  </r>
  <r>
    <d v="2011-09-13T00:00:00"/>
    <s v="775-48-66-885"/>
    <n v="20"/>
    <x v="6"/>
    <x v="8"/>
    <n v="2.2000000000000002"/>
    <n v="44"/>
    <n v="44"/>
    <n v="0"/>
  </r>
  <r>
    <d v="2011-09-14T00:00:00"/>
    <s v="337-27-67-378"/>
    <n v="230"/>
    <x v="6"/>
    <x v="8"/>
    <n v="2.2000000000000002"/>
    <n v="506.00000000000006"/>
    <n v="4653"/>
    <n v="23"/>
  </r>
  <r>
    <d v="2011-09-14T00:00:00"/>
    <s v="208-84-31-216"/>
    <n v="10"/>
    <x v="6"/>
    <x v="8"/>
    <n v="2.2000000000000002"/>
    <n v="22"/>
    <n v="60"/>
    <n v="0"/>
  </r>
  <r>
    <d v="2011-09-16T00:00:00"/>
    <s v="240-21-54-730"/>
    <n v="12"/>
    <x v="6"/>
    <x v="8"/>
    <n v="2.2000000000000002"/>
    <n v="26.400000000000002"/>
    <n v="25"/>
    <n v="0"/>
  </r>
  <r>
    <d v="2011-09-16T00:00:00"/>
    <s v="193-47-03-638"/>
    <n v="11"/>
    <x v="6"/>
    <x v="8"/>
    <n v="2.2000000000000002"/>
    <n v="24.200000000000003"/>
    <n v="32"/>
    <n v="0"/>
  </r>
  <r>
    <d v="2011-09-17T00:00:00"/>
    <s v="847-48-41-699"/>
    <n v="383"/>
    <x v="6"/>
    <x v="8"/>
    <n v="2.2000000000000002"/>
    <n v="842.6"/>
    <n v="18090"/>
    <n v="76.600000000000009"/>
  </r>
  <r>
    <d v="2011-09-21T00:00:00"/>
    <s v="995-59-41-476"/>
    <n v="249"/>
    <x v="6"/>
    <x v="8"/>
    <n v="2.2000000000000002"/>
    <n v="547.80000000000007"/>
    <n v="4124"/>
    <n v="24.900000000000002"/>
  </r>
  <r>
    <d v="2011-09-24T00:00:00"/>
    <s v="299-72-00-838"/>
    <n v="8"/>
    <x v="6"/>
    <x v="8"/>
    <n v="2.2000000000000002"/>
    <n v="17.600000000000001"/>
    <n v="27"/>
    <n v="0"/>
  </r>
  <r>
    <d v="2011-09-26T00:00:00"/>
    <s v="534-94-49-182"/>
    <n v="42"/>
    <x v="6"/>
    <x v="8"/>
    <n v="2.2000000000000002"/>
    <n v="92.4"/>
    <n v="4008"/>
    <n v="4.2"/>
  </r>
  <r>
    <d v="2011-09-29T00:00:00"/>
    <s v="039-15-21-087"/>
    <n v="1"/>
    <x v="6"/>
    <x v="8"/>
    <n v="2.2000000000000002"/>
    <n v="2.2000000000000002"/>
    <n v="1"/>
    <n v="0"/>
  </r>
  <r>
    <d v="2011-09-29T00:00:00"/>
    <s v="178-24-36-171"/>
    <n v="340"/>
    <x v="6"/>
    <x v="8"/>
    <n v="2.2000000000000002"/>
    <n v="748.00000000000011"/>
    <n v="17018"/>
    <n v="68"/>
  </r>
  <r>
    <d v="2011-10-01T00:00:00"/>
    <s v="413-93-89-926"/>
    <n v="394"/>
    <x v="6"/>
    <x v="9"/>
    <n v="2.2000000000000002"/>
    <n v="866.80000000000007"/>
    <n v="13588"/>
    <n v="78.800000000000011"/>
  </r>
  <r>
    <d v="2011-10-01T00:00:00"/>
    <s v="594-18-15-403"/>
    <n v="176"/>
    <x v="6"/>
    <x v="9"/>
    <n v="2.2000000000000002"/>
    <n v="387.20000000000005"/>
    <n v="8253"/>
    <n v="17.600000000000001"/>
  </r>
  <r>
    <d v="2011-10-02T00:00:00"/>
    <s v="378-70-08-798"/>
    <n v="181"/>
    <x v="6"/>
    <x v="9"/>
    <n v="2.2000000000000002"/>
    <n v="398.20000000000005"/>
    <n v="3388"/>
    <n v="18.100000000000001"/>
  </r>
  <r>
    <d v="2011-10-06T00:00:00"/>
    <s v="322-66-15-999"/>
    <n v="26"/>
    <x v="6"/>
    <x v="9"/>
    <n v="2.2000000000000002"/>
    <n v="57.2"/>
    <n v="3374"/>
    <n v="2.6"/>
  </r>
  <r>
    <d v="2011-10-10T00:00:00"/>
    <s v="410-52-79-946"/>
    <n v="73"/>
    <x v="6"/>
    <x v="9"/>
    <n v="2.2000000000000002"/>
    <n v="160.60000000000002"/>
    <n v="1619"/>
    <n v="7.3000000000000007"/>
  </r>
  <r>
    <d v="2011-10-14T00:00:00"/>
    <s v="941-01-60-075"/>
    <n v="274"/>
    <x v="6"/>
    <x v="9"/>
    <n v="2.2000000000000002"/>
    <n v="602.80000000000007"/>
    <n v="17470"/>
    <n v="54.800000000000004"/>
  </r>
  <r>
    <d v="2011-10-17T00:00:00"/>
    <s v="394-54-09-851"/>
    <n v="8"/>
    <x v="6"/>
    <x v="9"/>
    <n v="2.2000000000000002"/>
    <n v="17.600000000000001"/>
    <n v="26"/>
    <n v="0"/>
  </r>
  <r>
    <d v="2011-10-17T00:00:00"/>
    <s v="396-32-41-555"/>
    <n v="12"/>
    <x v="6"/>
    <x v="9"/>
    <n v="2.2000000000000002"/>
    <n v="26.400000000000002"/>
    <n v="34"/>
    <n v="0"/>
  </r>
  <r>
    <d v="2011-10-21T00:00:00"/>
    <s v="941-01-60-075"/>
    <n v="496"/>
    <x v="6"/>
    <x v="9"/>
    <n v="2.2000000000000002"/>
    <n v="1091.2"/>
    <n v="17966"/>
    <n v="99.2"/>
  </r>
  <r>
    <d v="2011-10-22T00:00:00"/>
    <s v="789-52-61-433"/>
    <n v="5"/>
    <x v="6"/>
    <x v="9"/>
    <n v="2.2000000000000002"/>
    <n v="11"/>
    <n v="38"/>
    <n v="0"/>
  </r>
  <r>
    <d v="2011-10-23T00:00:00"/>
    <s v="970-73-69-415"/>
    <n v="2"/>
    <x v="6"/>
    <x v="9"/>
    <n v="2.2000000000000002"/>
    <n v="4.4000000000000004"/>
    <n v="22"/>
    <n v="0"/>
  </r>
  <r>
    <d v="2011-10-23T00:00:00"/>
    <s v="527-15-00-673"/>
    <n v="77"/>
    <x v="6"/>
    <x v="9"/>
    <n v="2.2000000000000002"/>
    <n v="169.4"/>
    <n v="2569"/>
    <n v="7.7"/>
  </r>
  <r>
    <d v="2011-10-31T00:00:00"/>
    <s v="410-52-79-946"/>
    <n v="134"/>
    <x v="6"/>
    <x v="9"/>
    <n v="2.2000000000000002"/>
    <n v="294.8"/>
    <n v="1753"/>
    <n v="13.4"/>
  </r>
  <r>
    <d v="2011-11-01T00:00:00"/>
    <s v="817-44-45-607"/>
    <n v="4"/>
    <x v="6"/>
    <x v="10"/>
    <n v="2.2000000000000002"/>
    <n v="8.8000000000000007"/>
    <n v="24"/>
    <n v="0"/>
  </r>
  <r>
    <d v="2011-11-03T00:00:00"/>
    <s v="322-66-15-999"/>
    <n v="46"/>
    <x v="6"/>
    <x v="10"/>
    <n v="2.2000000000000002"/>
    <n v="101.2"/>
    <n v="3420"/>
    <n v="4.6000000000000005"/>
  </r>
  <r>
    <d v="2011-11-05T00:00:00"/>
    <s v="115-65-39-258"/>
    <n v="43"/>
    <x v="6"/>
    <x v="10"/>
    <n v="2.2000000000000002"/>
    <n v="94.600000000000009"/>
    <n v="670"/>
    <n v="2.15"/>
  </r>
  <r>
    <d v="2011-11-08T00:00:00"/>
    <s v="396-32-41-555"/>
    <n v="2"/>
    <x v="6"/>
    <x v="10"/>
    <n v="2.2000000000000002"/>
    <n v="4.4000000000000004"/>
    <n v="36"/>
    <n v="0"/>
  </r>
  <r>
    <d v="2011-11-10T00:00:00"/>
    <s v="080-51-85-809"/>
    <n v="100"/>
    <x v="6"/>
    <x v="10"/>
    <n v="2.2000000000000002"/>
    <n v="220.00000000000003"/>
    <n v="3461"/>
    <n v="10"/>
  </r>
  <r>
    <d v="2011-11-10T00:00:00"/>
    <s v="178-24-36-171"/>
    <n v="438"/>
    <x v="6"/>
    <x v="10"/>
    <n v="2.2000000000000002"/>
    <n v="963.6"/>
    <n v="17456"/>
    <n v="87.600000000000009"/>
  </r>
  <r>
    <d v="2011-11-12T00:00:00"/>
    <s v="294-48-56-993"/>
    <n v="69"/>
    <x v="6"/>
    <x v="10"/>
    <n v="2.2000000000000002"/>
    <n v="151.80000000000001"/>
    <n v="930"/>
    <n v="3.45"/>
  </r>
  <r>
    <d v="2011-11-17T00:00:00"/>
    <s v="885-74-10-856"/>
    <n v="22"/>
    <x v="6"/>
    <x v="10"/>
    <n v="2.2000000000000002"/>
    <n v="48.400000000000006"/>
    <n v="2350"/>
    <n v="2.2000000000000002"/>
  </r>
  <r>
    <d v="2011-11-18T00:00:00"/>
    <s v="322-66-15-999"/>
    <n v="130"/>
    <x v="6"/>
    <x v="10"/>
    <n v="2.2000000000000002"/>
    <n v="286"/>
    <n v="3550"/>
    <n v="13"/>
  </r>
  <r>
    <d v="2011-11-22T00:00:00"/>
    <s v="857-68-68-600"/>
    <n v="5"/>
    <x v="6"/>
    <x v="10"/>
    <n v="2.2000000000000002"/>
    <n v="11"/>
    <n v="6"/>
    <n v="0"/>
  </r>
  <r>
    <d v="2011-11-25T00:00:00"/>
    <s v="507-22-76-992"/>
    <n v="62"/>
    <x v="6"/>
    <x v="10"/>
    <n v="2.2000000000000002"/>
    <n v="136.4"/>
    <n v="837"/>
    <n v="3.1"/>
  </r>
  <r>
    <d v="2011-11-27T00:00:00"/>
    <s v="392-77-27-084"/>
    <n v="8"/>
    <x v="6"/>
    <x v="10"/>
    <n v="2.2000000000000002"/>
    <n v="17.600000000000001"/>
    <n v="12"/>
    <n v="0"/>
  </r>
  <r>
    <d v="2011-11-29T00:00:00"/>
    <s v="800-16-32-869"/>
    <n v="18"/>
    <x v="6"/>
    <x v="10"/>
    <n v="2.2000000000000002"/>
    <n v="39.6"/>
    <n v="48"/>
    <n v="0"/>
  </r>
  <r>
    <d v="2011-12-04T00:00:00"/>
    <s v="410-52-79-946"/>
    <n v="146"/>
    <x v="6"/>
    <x v="11"/>
    <n v="2.2000000000000002"/>
    <n v="321.20000000000005"/>
    <n v="1899"/>
    <n v="14.600000000000001"/>
  </r>
  <r>
    <d v="2011-12-04T00:00:00"/>
    <s v="211-13-01-286"/>
    <n v="5"/>
    <x v="6"/>
    <x v="11"/>
    <n v="2.2000000000000002"/>
    <n v="11"/>
    <n v="58"/>
    <n v="0"/>
  </r>
  <r>
    <d v="2011-12-12T00:00:00"/>
    <s v="080-51-85-809"/>
    <n v="20"/>
    <x v="6"/>
    <x v="11"/>
    <n v="2.2000000000000002"/>
    <n v="44"/>
    <n v="3481"/>
    <n v="2"/>
  </r>
  <r>
    <d v="2011-12-12T00:00:00"/>
    <s v="178-24-36-171"/>
    <n v="153"/>
    <x v="6"/>
    <x v="11"/>
    <n v="2.2000000000000002"/>
    <n v="336.6"/>
    <n v="17609"/>
    <n v="30.6"/>
  </r>
  <r>
    <d v="2011-12-13T00:00:00"/>
    <s v="392-78-93-552"/>
    <n v="227"/>
    <x v="6"/>
    <x v="11"/>
    <n v="2.2000000000000002"/>
    <n v="499.40000000000003"/>
    <n v="18818"/>
    <n v="45.400000000000006"/>
  </r>
  <r>
    <d v="2011-12-14T00:00:00"/>
    <s v="904-16-42-385"/>
    <n v="52"/>
    <x v="6"/>
    <x v="11"/>
    <n v="2.2000000000000002"/>
    <n v="114.4"/>
    <n v="3823"/>
    <n v="5.2"/>
  </r>
  <r>
    <d v="2011-12-15T00:00:00"/>
    <s v="043-34-53-278"/>
    <n v="108"/>
    <x v="6"/>
    <x v="11"/>
    <n v="2.2000000000000002"/>
    <n v="237.60000000000002"/>
    <n v="2483"/>
    <n v="10.8"/>
  </r>
  <r>
    <d v="2011-12-18T00:00:00"/>
    <s v="337-27-67-378"/>
    <n v="236"/>
    <x v="6"/>
    <x v="11"/>
    <n v="2.2000000000000002"/>
    <n v="519.20000000000005"/>
    <n v="4889"/>
    <n v="23.6"/>
  </r>
  <r>
    <d v="2011-12-20T00:00:00"/>
    <s v="534-94-49-182"/>
    <n v="125"/>
    <x v="6"/>
    <x v="11"/>
    <n v="2.2000000000000002"/>
    <n v="275"/>
    <n v="4133"/>
    <n v="12.5"/>
  </r>
  <r>
    <d v="2011-12-21T00:00:00"/>
    <s v="749-02-70-623"/>
    <n v="183"/>
    <x v="6"/>
    <x v="11"/>
    <n v="2.2000000000000002"/>
    <n v="402.6"/>
    <n v="3184"/>
    <n v="18.3"/>
  </r>
  <r>
    <d v="2011-12-22T00:00:00"/>
    <s v="885-74-10-856"/>
    <n v="130"/>
    <x v="6"/>
    <x v="11"/>
    <n v="2.2000000000000002"/>
    <n v="286"/>
    <n v="2480"/>
    <n v="13"/>
  </r>
  <r>
    <d v="2011-12-22T00:00:00"/>
    <s v="444-71-75-271"/>
    <n v="4"/>
    <x v="6"/>
    <x v="11"/>
    <n v="2.2000000000000002"/>
    <n v="8.8000000000000007"/>
    <n v="4"/>
    <n v="0"/>
  </r>
  <r>
    <d v="2011-12-23T00:00:00"/>
    <s v="253-12-16-366"/>
    <n v="3"/>
    <x v="6"/>
    <x v="11"/>
    <n v="2.2000000000000002"/>
    <n v="6.6000000000000005"/>
    <n v="3"/>
    <n v="0"/>
  </r>
  <r>
    <d v="2011-12-24T00:00:00"/>
    <s v="865-06-94-559"/>
    <n v="16"/>
    <x v="6"/>
    <x v="11"/>
    <n v="2.2000000000000002"/>
    <n v="35.200000000000003"/>
    <n v="16"/>
    <n v="0"/>
  </r>
  <r>
    <d v="2011-12-26T00:00:00"/>
    <s v="043-34-53-278"/>
    <n v="197"/>
    <x v="6"/>
    <x v="11"/>
    <n v="2.2000000000000002"/>
    <n v="433.40000000000003"/>
    <n v="2680"/>
    <n v="19.700000000000003"/>
  </r>
  <r>
    <d v="2011-12-26T00:00:00"/>
    <s v="193-47-03-638"/>
    <n v="4"/>
    <x v="6"/>
    <x v="11"/>
    <n v="2.2000000000000002"/>
    <n v="8.8000000000000007"/>
    <n v="36"/>
    <n v="0"/>
  </r>
  <r>
    <d v="2011-12-27T00:00:00"/>
    <s v="495-93-92-849"/>
    <n v="57"/>
    <x v="6"/>
    <x v="11"/>
    <n v="2.2000000000000002"/>
    <n v="125.4"/>
    <n v="3882"/>
    <n v="5.7"/>
  </r>
  <r>
    <d v="2011-12-29T00:00:00"/>
    <s v="550-69-18-758"/>
    <n v="16"/>
    <x v="6"/>
    <x v="11"/>
    <n v="2.2000000000000002"/>
    <n v="35.200000000000003"/>
    <n v="37"/>
    <n v="0"/>
  </r>
  <r>
    <d v="2011-12-30T00:00:00"/>
    <s v="620-15-33-614"/>
    <n v="89"/>
    <x v="6"/>
    <x v="11"/>
    <n v="2.2000000000000002"/>
    <n v="195.8"/>
    <n v="760"/>
    <n v="4.45"/>
  </r>
  <r>
    <d v="2012-01-04T00:00:00"/>
    <s v="527-15-00-673"/>
    <n v="74"/>
    <x v="7"/>
    <x v="0"/>
    <n v="2.25"/>
    <n v="166.5"/>
    <n v="2643"/>
    <n v="7.4"/>
  </r>
  <r>
    <d v="2012-01-05T00:00:00"/>
    <s v="847-48-41-699"/>
    <n v="243"/>
    <x v="7"/>
    <x v="0"/>
    <n v="2.25"/>
    <n v="546.75"/>
    <n v="18333"/>
    <n v="48.6"/>
  </r>
  <r>
    <d v="2012-01-07T00:00:00"/>
    <s v="178-24-36-171"/>
    <n v="460"/>
    <x v="7"/>
    <x v="0"/>
    <n v="2.25"/>
    <n v="1035"/>
    <n v="18069"/>
    <n v="92"/>
  </r>
  <r>
    <d v="2012-01-07T00:00:00"/>
    <s v="965-57-87-003"/>
    <n v="20"/>
    <x v="7"/>
    <x v="0"/>
    <n v="2.25"/>
    <n v="45"/>
    <n v="20"/>
    <n v="0"/>
  </r>
  <r>
    <d v="2012-01-09T00:00:00"/>
    <s v="178-24-36-171"/>
    <n v="250"/>
    <x v="7"/>
    <x v="0"/>
    <n v="2.25"/>
    <n v="562.5"/>
    <n v="18319"/>
    <n v="50"/>
  </r>
  <r>
    <d v="2012-01-15T00:00:00"/>
    <s v="749-02-70-623"/>
    <n v="78"/>
    <x v="7"/>
    <x v="0"/>
    <n v="2.25"/>
    <n v="175.5"/>
    <n v="3262"/>
    <n v="7.8000000000000007"/>
  </r>
  <r>
    <d v="2012-01-17T00:00:00"/>
    <s v="885-74-10-856"/>
    <n v="170"/>
    <x v="7"/>
    <x v="0"/>
    <n v="2.25"/>
    <n v="382.5"/>
    <n v="2650"/>
    <n v="17"/>
  </r>
  <r>
    <d v="2012-01-19T00:00:00"/>
    <s v="495-93-92-849"/>
    <n v="128"/>
    <x v="7"/>
    <x v="0"/>
    <n v="2.25"/>
    <n v="288"/>
    <n v="4010"/>
    <n v="12.8"/>
  </r>
  <r>
    <d v="2012-01-19T00:00:00"/>
    <s v="692-61-16-906"/>
    <n v="53"/>
    <x v="7"/>
    <x v="0"/>
    <n v="2.25"/>
    <n v="119.25"/>
    <n v="2160"/>
    <n v="5.3000000000000007"/>
  </r>
  <r>
    <d v="2012-01-20T00:00:00"/>
    <s v="799-94-72-837"/>
    <n v="223"/>
    <x v="7"/>
    <x v="0"/>
    <n v="2.25"/>
    <n v="501.75"/>
    <n v="16911"/>
    <n v="44.6"/>
  </r>
  <r>
    <d v="2012-01-25T00:00:00"/>
    <s v="495-93-92-849"/>
    <n v="47"/>
    <x v="7"/>
    <x v="0"/>
    <n v="2.25"/>
    <n v="105.75"/>
    <n v="4057"/>
    <n v="4.7"/>
  </r>
  <r>
    <d v="2012-01-25T00:00:00"/>
    <s v="916-94-78-836"/>
    <n v="112"/>
    <x v="7"/>
    <x v="0"/>
    <n v="2.25"/>
    <n v="252"/>
    <n v="3533"/>
    <n v="11.200000000000001"/>
  </r>
  <r>
    <d v="2012-01-27T00:00:00"/>
    <s v="941-01-60-075"/>
    <n v="201"/>
    <x v="7"/>
    <x v="0"/>
    <n v="2.25"/>
    <n v="452.25"/>
    <n v="18167"/>
    <n v="40.200000000000003"/>
  </r>
  <r>
    <d v="2012-01-28T00:00:00"/>
    <s v="410-52-79-946"/>
    <n v="121"/>
    <x v="7"/>
    <x v="0"/>
    <n v="2.25"/>
    <n v="272.25"/>
    <n v="2020"/>
    <n v="12.100000000000001"/>
  </r>
  <r>
    <d v="2012-01-31T00:00:00"/>
    <s v="254-14-00-156"/>
    <n v="462"/>
    <x v="7"/>
    <x v="0"/>
    <n v="2.25"/>
    <n v="1039.5"/>
    <n v="19249"/>
    <n v="92.4"/>
  </r>
  <r>
    <d v="2012-02-02T00:00:00"/>
    <s v="178-24-36-171"/>
    <n v="333"/>
    <x v="7"/>
    <x v="1"/>
    <n v="2.25"/>
    <n v="749.25"/>
    <n v="18652"/>
    <n v="66.600000000000009"/>
  </r>
  <r>
    <d v="2012-02-04T00:00:00"/>
    <s v="050-38-86-889"/>
    <n v="9"/>
    <x v="7"/>
    <x v="1"/>
    <n v="2.25"/>
    <n v="20.25"/>
    <n v="39"/>
    <n v="0"/>
  </r>
  <r>
    <d v="2012-02-06T00:00:00"/>
    <s v="410-52-79-946"/>
    <n v="104"/>
    <x v="7"/>
    <x v="1"/>
    <n v="2.25"/>
    <n v="234"/>
    <n v="2124"/>
    <n v="10.4"/>
  </r>
  <r>
    <d v="2012-02-06T00:00:00"/>
    <s v="268-62-97-556"/>
    <n v="104"/>
    <x v="7"/>
    <x v="1"/>
    <n v="2.25"/>
    <n v="234"/>
    <n v="405"/>
    <n v="5.2"/>
  </r>
  <r>
    <d v="2012-02-08T00:00:00"/>
    <s v="269-65-16-447"/>
    <n v="78"/>
    <x v="7"/>
    <x v="1"/>
    <n v="2.25"/>
    <n v="175.5"/>
    <n v="4136"/>
    <n v="7.8000000000000007"/>
  </r>
  <r>
    <d v="2012-02-11T00:00:00"/>
    <s v="534-94-49-182"/>
    <n v="53"/>
    <x v="7"/>
    <x v="1"/>
    <n v="2.25"/>
    <n v="119.25"/>
    <n v="4186"/>
    <n v="5.3000000000000007"/>
  </r>
  <r>
    <d v="2012-02-12T00:00:00"/>
    <s v="392-78-93-552"/>
    <n v="305"/>
    <x v="7"/>
    <x v="1"/>
    <n v="2.25"/>
    <n v="686.25"/>
    <n v="19123"/>
    <n v="61"/>
  </r>
  <r>
    <d v="2012-02-14T00:00:00"/>
    <s v="847-48-41-699"/>
    <n v="363"/>
    <x v="7"/>
    <x v="1"/>
    <n v="2.25"/>
    <n v="816.75"/>
    <n v="18696"/>
    <n v="72.600000000000009"/>
  </r>
  <r>
    <d v="2012-02-16T00:00:00"/>
    <s v="806-09-59-839"/>
    <n v="19"/>
    <x v="7"/>
    <x v="1"/>
    <n v="2.25"/>
    <n v="42.75"/>
    <n v="19"/>
    <n v="0"/>
  </r>
  <r>
    <d v="2012-02-16T00:00:00"/>
    <s v="995-59-41-476"/>
    <n v="248"/>
    <x v="7"/>
    <x v="1"/>
    <n v="2.25"/>
    <n v="558"/>
    <n v="4372"/>
    <n v="24.8"/>
  </r>
  <r>
    <d v="2012-02-16T00:00:00"/>
    <s v="080-51-85-809"/>
    <n v="64"/>
    <x v="7"/>
    <x v="1"/>
    <n v="2.25"/>
    <n v="144"/>
    <n v="3545"/>
    <n v="6.4"/>
  </r>
  <r>
    <d v="2012-02-17T00:00:00"/>
    <s v="941-01-60-075"/>
    <n v="288"/>
    <x v="7"/>
    <x v="1"/>
    <n v="2.25"/>
    <n v="648"/>
    <n v="18455"/>
    <n v="57.6"/>
  </r>
  <r>
    <d v="2012-02-18T00:00:00"/>
    <s v="275-38-81-341"/>
    <n v="18"/>
    <x v="7"/>
    <x v="1"/>
    <n v="2.25"/>
    <n v="40.5"/>
    <n v="36"/>
    <n v="0"/>
  </r>
  <r>
    <d v="2012-02-20T00:00:00"/>
    <s v="935-78-99-209"/>
    <n v="54"/>
    <x v="7"/>
    <x v="1"/>
    <n v="2.25"/>
    <n v="121.5"/>
    <n v="1657"/>
    <n v="5.4"/>
  </r>
  <r>
    <d v="2012-02-20T00:00:00"/>
    <s v="687-31-19-697"/>
    <n v="3"/>
    <x v="7"/>
    <x v="1"/>
    <n v="2.25"/>
    <n v="6.75"/>
    <n v="16"/>
    <n v="0"/>
  </r>
  <r>
    <d v="2012-02-21T00:00:00"/>
    <s v="153-24-82-022"/>
    <n v="9"/>
    <x v="7"/>
    <x v="1"/>
    <n v="2.25"/>
    <n v="20.25"/>
    <n v="20"/>
    <n v="0"/>
  </r>
  <r>
    <d v="2012-02-22T00:00:00"/>
    <s v="585-26-73-628"/>
    <n v="19"/>
    <x v="7"/>
    <x v="1"/>
    <n v="2.25"/>
    <n v="42.75"/>
    <n v="38"/>
    <n v="0"/>
  </r>
  <r>
    <d v="2012-02-22T00:00:00"/>
    <s v="294-48-56-993"/>
    <n v="198"/>
    <x v="7"/>
    <x v="1"/>
    <n v="2.25"/>
    <n v="445.5"/>
    <n v="1128"/>
    <n v="19.8"/>
  </r>
  <r>
    <d v="2012-02-27T00:00:00"/>
    <s v="594-18-15-403"/>
    <n v="417"/>
    <x v="7"/>
    <x v="1"/>
    <n v="2.25"/>
    <n v="938.25"/>
    <n v="8670"/>
    <n v="41.7"/>
  </r>
  <r>
    <d v="2012-03-03T00:00:00"/>
    <s v="995-59-41-476"/>
    <n v="221"/>
    <x v="7"/>
    <x v="2"/>
    <n v="2.25"/>
    <n v="497.25"/>
    <n v="4593"/>
    <n v="22.1"/>
  </r>
  <r>
    <d v="2012-03-03T00:00:00"/>
    <s v="269-65-16-447"/>
    <n v="53"/>
    <x v="7"/>
    <x v="2"/>
    <n v="2.25"/>
    <n v="119.25"/>
    <n v="4189"/>
    <n v="5.3000000000000007"/>
  </r>
  <r>
    <d v="2012-03-05T00:00:00"/>
    <s v="513-33-14-553"/>
    <n v="127"/>
    <x v="7"/>
    <x v="2"/>
    <n v="2.25"/>
    <n v="285.75"/>
    <n v="2582"/>
    <n v="12.700000000000001"/>
  </r>
  <r>
    <d v="2012-03-06T00:00:00"/>
    <s v="799-94-72-837"/>
    <n v="340"/>
    <x v="7"/>
    <x v="2"/>
    <n v="2.25"/>
    <n v="765"/>
    <n v="17251"/>
    <n v="68"/>
  </r>
  <r>
    <d v="2012-03-09T00:00:00"/>
    <s v="254-14-00-156"/>
    <n v="310"/>
    <x v="7"/>
    <x v="2"/>
    <n v="2.25"/>
    <n v="697.5"/>
    <n v="19559"/>
    <n v="62"/>
  </r>
  <r>
    <d v="2012-03-11T00:00:00"/>
    <s v="091-99-74-175"/>
    <n v="8"/>
    <x v="7"/>
    <x v="2"/>
    <n v="2.25"/>
    <n v="18"/>
    <n v="20"/>
    <n v="0"/>
  </r>
  <r>
    <d v="2012-03-12T00:00:00"/>
    <s v="692-61-16-906"/>
    <n v="132"/>
    <x v="7"/>
    <x v="2"/>
    <n v="2.25"/>
    <n v="297"/>
    <n v="2292"/>
    <n v="13.200000000000001"/>
  </r>
  <r>
    <d v="2012-03-12T00:00:00"/>
    <s v="294-48-56-993"/>
    <n v="168"/>
    <x v="7"/>
    <x v="2"/>
    <n v="2.25"/>
    <n v="378"/>
    <n v="1296"/>
    <n v="16.8"/>
  </r>
  <r>
    <d v="2012-03-14T00:00:00"/>
    <s v="294-48-56-993"/>
    <n v="49"/>
    <x v="7"/>
    <x v="2"/>
    <n v="2.25"/>
    <n v="110.25"/>
    <n v="1345"/>
    <n v="4.9000000000000004"/>
  </r>
  <r>
    <d v="2012-03-16T00:00:00"/>
    <s v="916-94-78-836"/>
    <n v="140"/>
    <x v="7"/>
    <x v="2"/>
    <n v="2.25"/>
    <n v="315"/>
    <n v="3673"/>
    <n v="14"/>
  </r>
  <r>
    <d v="2012-03-18T00:00:00"/>
    <s v="968-49-97-804"/>
    <n v="140"/>
    <x v="7"/>
    <x v="2"/>
    <n v="2.25"/>
    <n v="315"/>
    <n v="3386"/>
    <n v="14"/>
  </r>
  <r>
    <d v="2012-03-18T00:00:00"/>
    <s v="033-49-11-774"/>
    <n v="194"/>
    <x v="7"/>
    <x v="2"/>
    <n v="2.25"/>
    <n v="436.5"/>
    <n v="3104"/>
    <n v="19.400000000000002"/>
  </r>
  <r>
    <d v="2012-03-24T00:00:00"/>
    <s v="033-49-11-774"/>
    <n v="123"/>
    <x v="7"/>
    <x v="2"/>
    <n v="2.25"/>
    <n v="276.75"/>
    <n v="3227"/>
    <n v="12.3"/>
  </r>
  <r>
    <d v="2012-03-24T00:00:00"/>
    <s v="340-11-17-090"/>
    <n v="11"/>
    <x v="7"/>
    <x v="2"/>
    <n v="2.25"/>
    <n v="24.75"/>
    <n v="28"/>
    <n v="0"/>
  </r>
  <r>
    <d v="2012-03-26T00:00:00"/>
    <s v="736-91-47-235"/>
    <n v="1"/>
    <x v="7"/>
    <x v="2"/>
    <n v="2.25"/>
    <n v="2.25"/>
    <n v="4"/>
    <n v="0"/>
  </r>
  <r>
    <d v="2012-03-27T00:00:00"/>
    <s v="847-48-41-699"/>
    <n v="267"/>
    <x v="7"/>
    <x v="2"/>
    <n v="2.25"/>
    <n v="600.75"/>
    <n v="18963"/>
    <n v="53.400000000000006"/>
  </r>
  <r>
    <d v="2012-03-30T00:00:00"/>
    <s v="585-26-73-628"/>
    <n v="14"/>
    <x v="7"/>
    <x v="2"/>
    <n v="2.25"/>
    <n v="31.5"/>
    <n v="52"/>
    <n v="0"/>
  </r>
  <r>
    <d v="2012-03-31T00:00:00"/>
    <s v="910-38-33-489"/>
    <n v="160"/>
    <x v="7"/>
    <x v="2"/>
    <n v="2.25"/>
    <n v="360"/>
    <n v="949"/>
    <n v="8"/>
  </r>
  <r>
    <d v="2012-03-31T00:00:00"/>
    <s v="847-48-41-699"/>
    <n v="437"/>
    <x v="7"/>
    <x v="2"/>
    <n v="2.25"/>
    <n v="983.25"/>
    <n v="19400"/>
    <n v="87.4"/>
  </r>
  <r>
    <d v="2012-04-04T00:00:00"/>
    <s v="115-65-39-258"/>
    <n v="71"/>
    <x v="7"/>
    <x v="3"/>
    <n v="2.25"/>
    <n v="159.75"/>
    <n v="741"/>
    <n v="3.5500000000000003"/>
  </r>
  <r>
    <d v="2012-04-05T00:00:00"/>
    <s v="527-15-00-673"/>
    <n v="35"/>
    <x v="7"/>
    <x v="3"/>
    <n v="2.25"/>
    <n v="78.75"/>
    <n v="2678"/>
    <n v="3.5"/>
  </r>
  <r>
    <d v="2012-04-06T00:00:00"/>
    <s v="178-24-36-171"/>
    <n v="116"/>
    <x v="7"/>
    <x v="3"/>
    <n v="2.25"/>
    <n v="261"/>
    <n v="18768"/>
    <n v="23.200000000000003"/>
  </r>
  <r>
    <d v="2012-04-07T00:00:00"/>
    <s v="043-34-53-278"/>
    <n v="152"/>
    <x v="7"/>
    <x v="3"/>
    <n v="2.25"/>
    <n v="342"/>
    <n v="2832"/>
    <n v="15.200000000000001"/>
  </r>
  <r>
    <d v="2012-04-12T00:00:00"/>
    <s v="254-14-00-156"/>
    <n v="309"/>
    <x v="7"/>
    <x v="3"/>
    <n v="2.25"/>
    <n v="695.25"/>
    <n v="19868"/>
    <n v="61.800000000000004"/>
  </r>
  <r>
    <d v="2012-04-12T00:00:00"/>
    <s v="530-86-39-445"/>
    <n v="7"/>
    <x v="7"/>
    <x v="3"/>
    <n v="2.25"/>
    <n v="15.75"/>
    <n v="45"/>
    <n v="0"/>
  </r>
  <r>
    <d v="2012-04-12T00:00:00"/>
    <s v="995-59-41-476"/>
    <n v="353"/>
    <x v="7"/>
    <x v="3"/>
    <n v="2.25"/>
    <n v="794.25"/>
    <n v="4946"/>
    <n v="35.300000000000004"/>
  </r>
  <r>
    <d v="2012-04-13T00:00:00"/>
    <s v="307-98-17-187"/>
    <n v="3"/>
    <x v="7"/>
    <x v="3"/>
    <n v="2.25"/>
    <n v="6.75"/>
    <n v="16"/>
    <n v="0"/>
  </r>
  <r>
    <d v="2012-04-14T00:00:00"/>
    <s v="799-94-72-837"/>
    <n v="166"/>
    <x v="7"/>
    <x v="3"/>
    <n v="2.25"/>
    <n v="373.5"/>
    <n v="17417"/>
    <n v="33.200000000000003"/>
  </r>
  <r>
    <d v="2012-04-15T00:00:00"/>
    <s v="444-71-75-271"/>
    <n v="14"/>
    <x v="7"/>
    <x v="3"/>
    <n v="2.25"/>
    <n v="31.5"/>
    <n v="18"/>
    <n v="0"/>
  </r>
  <r>
    <d v="2012-04-15T00:00:00"/>
    <s v="043-34-53-278"/>
    <n v="141"/>
    <x v="7"/>
    <x v="3"/>
    <n v="2.25"/>
    <n v="317.25"/>
    <n v="2973"/>
    <n v="14.100000000000001"/>
  </r>
  <r>
    <d v="2012-04-15T00:00:00"/>
    <s v="072-92-42-932"/>
    <n v="15"/>
    <x v="7"/>
    <x v="3"/>
    <n v="2.25"/>
    <n v="33.75"/>
    <n v="15"/>
    <n v="0"/>
  </r>
  <r>
    <d v="2012-04-21T00:00:00"/>
    <s v="178-24-36-171"/>
    <n v="157"/>
    <x v="7"/>
    <x v="3"/>
    <n v="2.25"/>
    <n v="353.25"/>
    <n v="18925"/>
    <n v="31.400000000000002"/>
  </r>
  <r>
    <d v="2012-04-26T00:00:00"/>
    <s v="847-48-41-699"/>
    <n v="191"/>
    <x v="7"/>
    <x v="3"/>
    <n v="2.25"/>
    <n v="429.75"/>
    <n v="19591"/>
    <n v="38.200000000000003"/>
  </r>
  <r>
    <d v="2012-04-27T00:00:00"/>
    <s v="205-96-13-336"/>
    <n v="7"/>
    <x v="7"/>
    <x v="3"/>
    <n v="2.25"/>
    <n v="15.75"/>
    <n v="48"/>
    <n v="0"/>
  </r>
  <r>
    <d v="2012-04-28T00:00:00"/>
    <s v="294-48-56-993"/>
    <n v="200"/>
    <x v="7"/>
    <x v="3"/>
    <n v="2.25"/>
    <n v="450"/>
    <n v="1545"/>
    <n v="20"/>
  </r>
  <r>
    <d v="2012-05-04T00:00:00"/>
    <s v="585-26-73-628"/>
    <n v="15"/>
    <x v="7"/>
    <x v="4"/>
    <n v="2.25"/>
    <n v="33.75"/>
    <n v="67"/>
    <n v="0"/>
  </r>
  <r>
    <d v="2012-05-04T00:00:00"/>
    <s v="170-26-38-135"/>
    <n v="7"/>
    <x v="7"/>
    <x v="4"/>
    <n v="2.25"/>
    <n v="15.75"/>
    <n v="9"/>
    <n v="0"/>
  </r>
  <r>
    <d v="2012-05-04T00:00:00"/>
    <s v="799-94-72-837"/>
    <n v="235"/>
    <x v="7"/>
    <x v="4"/>
    <n v="2.25"/>
    <n v="528.75"/>
    <n v="17652"/>
    <n v="47"/>
  </r>
  <r>
    <d v="2012-05-05T00:00:00"/>
    <s v="941-01-60-075"/>
    <n v="301"/>
    <x v="7"/>
    <x v="4"/>
    <n v="2.25"/>
    <n v="677.25"/>
    <n v="18756"/>
    <n v="60.2"/>
  </r>
  <r>
    <d v="2012-05-07T00:00:00"/>
    <s v="594-18-15-403"/>
    <n v="136"/>
    <x v="7"/>
    <x v="4"/>
    <n v="2.25"/>
    <n v="306"/>
    <n v="8806"/>
    <n v="13.600000000000001"/>
  </r>
  <r>
    <d v="2012-05-07T00:00:00"/>
    <s v="080-77-49-649"/>
    <n v="5"/>
    <x v="7"/>
    <x v="4"/>
    <n v="2.25"/>
    <n v="11.25"/>
    <n v="50"/>
    <n v="0"/>
  </r>
  <r>
    <d v="2012-05-08T00:00:00"/>
    <s v="254-14-00-156"/>
    <n v="280"/>
    <x v="7"/>
    <x v="4"/>
    <n v="2.25"/>
    <n v="630"/>
    <n v="20148"/>
    <n v="56"/>
  </r>
  <r>
    <d v="2012-05-08T00:00:00"/>
    <s v="153-24-82-022"/>
    <n v="3"/>
    <x v="7"/>
    <x v="4"/>
    <n v="2.25"/>
    <n v="6.75"/>
    <n v="23"/>
    <n v="0"/>
  </r>
  <r>
    <d v="2012-05-11T00:00:00"/>
    <s v="523-09-63-706"/>
    <n v="14"/>
    <x v="7"/>
    <x v="4"/>
    <n v="2.25"/>
    <n v="31.5"/>
    <n v="15"/>
    <n v="0"/>
  </r>
  <r>
    <d v="2012-05-12T00:00:00"/>
    <s v="749-02-70-623"/>
    <n v="79"/>
    <x v="7"/>
    <x v="4"/>
    <n v="2.25"/>
    <n v="177.75"/>
    <n v="3341"/>
    <n v="7.9"/>
  </r>
  <r>
    <d v="2012-05-13T00:00:00"/>
    <s v="268-62-97-556"/>
    <n v="86"/>
    <x v="7"/>
    <x v="4"/>
    <n v="2.25"/>
    <n v="193.5"/>
    <n v="491"/>
    <n v="4.3"/>
  </r>
  <r>
    <d v="2012-05-13T00:00:00"/>
    <s v="033-49-11-774"/>
    <n v="70"/>
    <x v="7"/>
    <x v="4"/>
    <n v="2.25"/>
    <n v="157.5"/>
    <n v="3297"/>
    <n v="7"/>
  </r>
  <r>
    <d v="2012-05-14T00:00:00"/>
    <s v="910-38-33-489"/>
    <n v="189"/>
    <x v="7"/>
    <x v="4"/>
    <n v="2.25"/>
    <n v="425.25"/>
    <n v="1138"/>
    <n v="18.900000000000002"/>
  </r>
  <r>
    <d v="2012-05-14T00:00:00"/>
    <s v="322-66-15-999"/>
    <n v="111"/>
    <x v="7"/>
    <x v="4"/>
    <n v="2.25"/>
    <n v="249.75"/>
    <n v="3661"/>
    <n v="11.100000000000001"/>
  </r>
  <r>
    <d v="2012-05-17T00:00:00"/>
    <s v="080-51-85-809"/>
    <n v="158"/>
    <x v="7"/>
    <x v="4"/>
    <n v="2.25"/>
    <n v="355.5"/>
    <n v="3703"/>
    <n v="15.8"/>
  </r>
  <r>
    <d v="2012-05-22T00:00:00"/>
    <s v="527-15-00-673"/>
    <n v="172"/>
    <x v="7"/>
    <x v="4"/>
    <n v="2.25"/>
    <n v="387"/>
    <n v="2850"/>
    <n v="17.2"/>
  </r>
  <r>
    <d v="2012-05-23T00:00:00"/>
    <s v="941-01-60-075"/>
    <n v="179"/>
    <x v="7"/>
    <x v="4"/>
    <n v="2.25"/>
    <n v="402.75"/>
    <n v="18935"/>
    <n v="35.800000000000004"/>
  </r>
  <r>
    <d v="2012-05-24T00:00:00"/>
    <s v="963-43-52-686"/>
    <n v="19"/>
    <x v="7"/>
    <x v="4"/>
    <n v="2.25"/>
    <n v="42.75"/>
    <n v="23"/>
    <n v="0"/>
  </r>
  <r>
    <d v="2012-05-24T00:00:00"/>
    <s v="378-70-08-798"/>
    <n v="57"/>
    <x v="7"/>
    <x v="4"/>
    <n v="2.25"/>
    <n v="128.25"/>
    <n v="3445"/>
    <n v="5.7"/>
  </r>
  <r>
    <d v="2012-05-25T00:00:00"/>
    <s v="941-01-60-075"/>
    <n v="335"/>
    <x v="7"/>
    <x v="4"/>
    <n v="2.25"/>
    <n v="753.75"/>
    <n v="19270"/>
    <n v="67"/>
  </r>
  <r>
    <d v="2012-05-31T00:00:00"/>
    <s v="299-72-00-838"/>
    <n v="12"/>
    <x v="7"/>
    <x v="4"/>
    <n v="2.25"/>
    <n v="27"/>
    <n v="39"/>
    <n v="0"/>
  </r>
  <r>
    <d v="2012-06-01T00:00:00"/>
    <s v="373-76-82-865"/>
    <n v="2"/>
    <x v="7"/>
    <x v="5"/>
    <n v="2.25"/>
    <n v="4.5"/>
    <n v="10"/>
    <n v="0"/>
  </r>
  <r>
    <d v="2012-06-01T00:00:00"/>
    <s v="941-01-60-075"/>
    <n v="237"/>
    <x v="7"/>
    <x v="5"/>
    <n v="2.25"/>
    <n v="533.25"/>
    <n v="19507"/>
    <n v="47.400000000000006"/>
  </r>
  <r>
    <d v="2012-06-04T00:00:00"/>
    <s v="254-14-00-156"/>
    <n v="482"/>
    <x v="7"/>
    <x v="5"/>
    <n v="2.25"/>
    <n v="1084.5"/>
    <n v="20630"/>
    <n v="96.4"/>
  </r>
  <r>
    <d v="2012-06-04T00:00:00"/>
    <s v="373-76-82-865"/>
    <n v="8"/>
    <x v="7"/>
    <x v="5"/>
    <n v="2.25"/>
    <n v="18"/>
    <n v="18"/>
    <n v="0"/>
  </r>
  <r>
    <d v="2012-06-07T00:00:00"/>
    <s v="968-49-97-804"/>
    <n v="147"/>
    <x v="7"/>
    <x v="5"/>
    <n v="2.25"/>
    <n v="330.75"/>
    <n v="3533"/>
    <n v="14.700000000000001"/>
  </r>
  <r>
    <d v="2012-06-09T00:00:00"/>
    <s v="178-24-36-171"/>
    <n v="224"/>
    <x v="7"/>
    <x v="5"/>
    <n v="2.25"/>
    <n v="504"/>
    <n v="19149"/>
    <n v="44.800000000000004"/>
  </r>
  <r>
    <d v="2012-06-10T00:00:00"/>
    <s v="857-68-68-600"/>
    <n v="11"/>
    <x v="7"/>
    <x v="5"/>
    <n v="2.25"/>
    <n v="24.75"/>
    <n v="17"/>
    <n v="0"/>
  </r>
  <r>
    <d v="2012-06-14T00:00:00"/>
    <s v="916-94-78-836"/>
    <n v="184"/>
    <x v="7"/>
    <x v="5"/>
    <n v="2.25"/>
    <n v="414"/>
    <n v="3857"/>
    <n v="18.400000000000002"/>
  </r>
  <r>
    <d v="2012-06-16T00:00:00"/>
    <s v="780-78-31-328"/>
    <n v="20"/>
    <x v="7"/>
    <x v="5"/>
    <n v="2.25"/>
    <n v="45"/>
    <n v="38"/>
    <n v="0"/>
  </r>
  <r>
    <d v="2012-06-16T00:00:00"/>
    <s v="941-01-60-075"/>
    <n v="221"/>
    <x v="7"/>
    <x v="5"/>
    <n v="2.25"/>
    <n v="497.25"/>
    <n v="19728"/>
    <n v="44.2"/>
  </r>
  <r>
    <d v="2012-06-19T00:00:00"/>
    <s v="916-94-78-836"/>
    <n v="162"/>
    <x v="7"/>
    <x v="5"/>
    <n v="2.25"/>
    <n v="364.5"/>
    <n v="4019"/>
    <n v="16.2"/>
  </r>
  <r>
    <d v="2012-06-23T00:00:00"/>
    <s v="296-66-33-717"/>
    <n v="19"/>
    <x v="7"/>
    <x v="5"/>
    <n v="2.25"/>
    <n v="42.75"/>
    <n v="36"/>
    <n v="0"/>
  </r>
  <r>
    <d v="2012-06-28T00:00:00"/>
    <s v="534-38-74-959"/>
    <n v="1"/>
    <x v="7"/>
    <x v="5"/>
    <n v="2.25"/>
    <n v="2.25"/>
    <n v="19"/>
    <n v="0"/>
  </r>
  <r>
    <d v="2012-06-30T00:00:00"/>
    <s v="904-16-42-385"/>
    <n v="122"/>
    <x v="7"/>
    <x v="5"/>
    <n v="2.25"/>
    <n v="274.5"/>
    <n v="3945"/>
    <n v="12.200000000000001"/>
  </r>
  <r>
    <d v="2012-06-30T00:00:00"/>
    <s v="413-93-89-926"/>
    <n v="163"/>
    <x v="7"/>
    <x v="5"/>
    <n v="2.25"/>
    <n v="366.75"/>
    <n v="13751"/>
    <n v="32.6"/>
  </r>
  <r>
    <d v="2012-07-01T00:00:00"/>
    <s v="527-15-00-673"/>
    <n v="29"/>
    <x v="7"/>
    <x v="6"/>
    <n v="2.25"/>
    <n v="65.25"/>
    <n v="2879"/>
    <n v="2.9000000000000004"/>
  </r>
  <r>
    <d v="2012-07-05T00:00:00"/>
    <s v="322-66-15-999"/>
    <n v="106"/>
    <x v="7"/>
    <x v="6"/>
    <n v="2.25"/>
    <n v="238.5"/>
    <n v="3767"/>
    <n v="10.600000000000001"/>
  </r>
  <r>
    <d v="2012-07-06T00:00:00"/>
    <s v="799-94-72-837"/>
    <n v="112"/>
    <x v="7"/>
    <x v="6"/>
    <n v="2.25"/>
    <n v="252"/>
    <n v="17764"/>
    <n v="22.400000000000002"/>
  </r>
  <r>
    <d v="2012-07-07T00:00:00"/>
    <s v="378-70-08-798"/>
    <n v="90"/>
    <x v="7"/>
    <x v="6"/>
    <n v="2.25"/>
    <n v="202.5"/>
    <n v="3535"/>
    <n v="9"/>
  </r>
  <r>
    <d v="2012-07-09T00:00:00"/>
    <s v="351-06-97-406"/>
    <n v="7"/>
    <x v="7"/>
    <x v="6"/>
    <n v="2.25"/>
    <n v="15.75"/>
    <n v="38"/>
    <n v="0"/>
  </r>
  <r>
    <d v="2012-07-09T00:00:00"/>
    <s v="033-49-11-774"/>
    <n v="27"/>
    <x v="7"/>
    <x v="6"/>
    <n v="2.25"/>
    <n v="60.75"/>
    <n v="3324"/>
    <n v="2.7"/>
  </r>
  <r>
    <d v="2012-07-09T00:00:00"/>
    <s v="692-61-16-906"/>
    <n v="185"/>
    <x v="7"/>
    <x v="6"/>
    <n v="2.25"/>
    <n v="416.25"/>
    <n v="2477"/>
    <n v="18.5"/>
  </r>
  <r>
    <d v="2012-07-10T00:00:00"/>
    <s v="178-24-36-171"/>
    <n v="153"/>
    <x v="7"/>
    <x v="6"/>
    <n v="2.25"/>
    <n v="344.25"/>
    <n v="19302"/>
    <n v="30.6"/>
  </r>
  <r>
    <d v="2012-07-12T00:00:00"/>
    <s v="692-61-16-906"/>
    <n v="109"/>
    <x v="7"/>
    <x v="6"/>
    <n v="2.25"/>
    <n v="245.25"/>
    <n v="2586"/>
    <n v="10.9"/>
  </r>
  <r>
    <d v="2012-07-14T00:00:00"/>
    <s v="614-36-31-012"/>
    <n v="10"/>
    <x v="7"/>
    <x v="6"/>
    <n v="2.25"/>
    <n v="22.5"/>
    <n v="29"/>
    <n v="0"/>
  </r>
  <r>
    <d v="2012-07-14T00:00:00"/>
    <s v="314-76-34-892"/>
    <n v="10"/>
    <x v="7"/>
    <x v="6"/>
    <n v="2.25"/>
    <n v="22.5"/>
    <n v="45"/>
    <n v="0"/>
  </r>
  <r>
    <d v="2012-07-16T00:00:00"/>
    <s v="179-23-02-772"/>
    <n v="90"/>
    <x v="7"/>
    <x v="6"/>
    <n v="2.25"/>
    <n v="202.5"/>
    <n v="636"/>
    <n v="4.5"/>
  </r>
  <r>
    <d v="2012-07-16T00:00:00"/>
    <s v="507-22-76-992"/>
    <n v="34"/>
    <x v="7"/>
    <x v="6"/>
    <n v="2.25"/>
    <n v="76.5"/>
    <n v="871"/>
    <n v="1.7000000000000002"/>
  </r>
  <r>
    <d v="2012-07-18T00:00:00"/>
    <s v="847-48-41-699"/>
    <n v="106"/>
    <x v="7"/>
    <x v="6"/>
    <n v="2.25"/>
    <n v="238.5"/>
    <n v="19697"/>
    <n v="21.200000000000003"/>
  </r>
  <r>
    <d v="2012-07-19T00:00:00"/>
    <s v="847-48-41-699"/>
    <n v="229"/>
    <x v="7"/>
    <x v="6"/>
    <n v="2.25"/>
    <n v="515.25"/>
    <n v="19926"/>
    <n v="45.800000000000004"/>
  </r>
  <r>
    <d v="2012-07-25T00:00:00"/>
    <s v="413-93-89-926"/>
    <n v="229"/>
    <x v="7"/>
    <x v="6"/>
    <n v="2.25"/>
    <n v="515.25"/>
    <n v="13980"/>
    <n v="45.800000000000004"/>
  </r>
  <r>
    <d v="2012-07-25T00:00:00"/>
    <s v="596-37-06-465"/>
    <n v="20"/>
    <x v="7"/>
    <x v="6"/>
    <n v="2.25"/>
    <n v="45"/>
    <n v="33"/>
    <n v="0"/>
  </r>
  <r>
    <d v="2012-07-25T00:00:00"/>
    <s v="392-78-93-552"/>
    <n v="261"/>
    <x v="7"/>
    <x v="6"/>
    <n v="2.25"/>
    <n v="587.25"/>
    <n v="19384"/>
    <n v="52.2"/>
  </r>
  <r>
    <d v="2012-07-28T00:00:00"/>
    <s v="964-69-89-011"/>
    <n v="10"/>
    <x v="7"/>
    <x v="6"/>
    <n v="2.25"/>
    <n v="22.5"/>
    <n v="27"/>
    <n v="0"/>
  </r>
  <r>
    <d v="2012-07-28T00:00:00"/>
    <s v="254-14-00-156"/>
    <n v="400"/>
    <x v="7"/>
    <x v="6"/>
    <n v="2.25"/>
    <n v="900"/>
    <n v="21030"/>
    <n v="80"/>
  </r>
  <r>
    <d v="2012-08-01T00:00:00"/>
    <s v="799-94-72-837"/>
    <n v="401"/>
    <x v="7"/>
    <x v="7"/>
    <n v="2.25"/>
    <n v="902.25"/>
    <n v="18165"/>
    <n v="80.2"/>
  </r>
  <r>
    <d v="2012-08-03T00:00:00"/>
    <s v="322-66-15-999"/>
    <n v="170"/>
    <x v="7"/>
    <x v="7"/>
    <n v="2.25"/>
    <n v="382.5"/>
    <n v="3937"/>
    <n v="17"/>
  </r>
  <r>
    <d v="2012-08-04T00:00:00"/>
    <s v="178-24-36-171"/>
    <n v="124"/>
    <x v="7"/>
    <x v="7"/>
    <n v="2.25"/>
    <n v="279"/>
    <n v="19426"/>
    <n v="24.8"/>
  </r>
  <r>
    <d v="2012-08-06T00:00:00"/>
    <s v="687-31-19-697"/>
    <n v="13"/>
    <x v="7"/>
    <x v="7"/>
    <n v="2.25"/>
    <n v="29.25"/>
    <n v="29"/>
    <n v="0"/>
  </r>
  <r>
    <d v="2012-08-09T00:00:00"/>
    <s v="080-51-85-809"/>
    <n v="87"/>
    <x v="7"/>
    <x v="7"/>
    <n v="2.25"/>
    <n v="195.75"/>
    <n v="3790"/>
    <n v="8.7000000000000011"/>
  </r>
  <r>
    <d v="2012-08-09T00:00:00"/>
    <s v="337-27-67-378"/>
    <n v="190"/>
    <x v="7"/>
    <x v="7"/>
    <n v="2.25"/>
    <n v="427.5"/>
    <n v="5079"/>
    <n v="19"/>
  </r>
  <r>
    <d v="2012-08-09T00:00:00"/>
    <s v="941-01-60-075"/>
    <n v="349"/>
    <x v="7"/>
    <x v="7"/>
    <n v="2.25"/>
    <n v="785.25"/>
    <n v="20077"/>
    <n v="69.8"/>
  </r>
  <r>
    <d v="2012-08-11T00:00:00"/>
    <s v="272-67-67-068"/>
    <n v="16"/>
    <x v="7"/>
    <x v="7"/>
    <n v="2.25"/>
    <n v="36"/>
    <n v="29"/>
    <n v="0"/>
  </r>
  <r>
    <d v="2012-08-12T00:00:00"/>
    <s v="884-31-58-627"/>
    <n v="42"/>
    <x v="7"/>
    <x v="7"/>
    <n v="2.25"/>
    <n v="94.5"/>
    <n v="1852"/>
    <n v="4.2"/>
  </r>
  <r>
    <d v="2012-08-13T00:00:00"/>
    <s v="033-49-11-774"/>
    <n v="70"/>
    <x v="7"/>
    <x v="7"/>
    <n v="2.25"/>
    <n v="157.5"/>
    <n v="3394"/>
    <n v="7"/>
  </r>
  <r>
    <d v="2012-08-15T00:00:00"/>
    <s v="495-93-92-849"/>
    <n v="189"/>
    <x v="7"/>
    <x v="7"/>
    <n v="2.25"/>
    <n v="425.25"/>
    <n v="4246"/>
    <n v="18.900000000000002"/>
  </r>
  <r>
    <d v="2012-08-16T00:00:00"/>
    <s v="322-66-15-999"/>
    <n v="64"/>
    <x v="7"/>
    <x v="7"/>
    <n v="2.25"/>
    <n v="144"/>
    <n v="4001"/>
    <n v="6.4"/>
  </r>
  <r>
    <d v="2012-08-20T00:00:00"/>
    <s v="968-49-97-804"/>
    <n v="76"/>
    <x v="7"/>
    <x v="7"/>
    <n v="2.25"/>
    <n v="171"/>
    <n v="3609"/>
    <n v="7.6000000000000005"/>
  </r>
  <r>
    <d v="2012-08-21T00:00:00"/>
    <s v="590-28-48-646"/>
    <n v="11"/>
    <x v="7"/>
    <x v="7"/>
    <n v="2.25"/>
    <n v="24.75"/>
    <n v="14"/>
    <n v="0"/>
  </r>
  <r>
    <d v="2012-08-21T00:00:00"/>
    <s v="527-15-00-673"/>
    <n v="96"/>
    <x v="7"/>
    <x v="7"/>
    <n v="2.25"/>
    <n v="216"/>
    <n v="2975"/>
    <n v="9.6000000000000014"/>
  </r>
  <r>
    <d v="2012-08-22T00:00:00"/>
    <s v="531-41-11-525"/>
    <n v="17"/>
    <x v="7"/>
    <x v="7"/>
    <n v="2.25"/>
    <n v="38.25"/>
    <n v="35"/>
    <n v="0"/>
  </r>
  <r>
    <d v="2012-08-22T00:00:00"/>
    <s v="269-65-16-447"/>
    <n v="92"/>
    <x v="7"/>
    <x v="7"/>
    <n v="2.25"/>
    <n v="207"/>
    <n v="4281"/>
    <n v="9.2000000000000011"/>
  </r>
  <r>
    <d v="2012-08-23T00:00:00"/>
    <s v="885-74-10-856"/>
    <n v="76"/>
    <x v="7"/>
    <x v="7"/>
    <n v="2.25"/>
    <n v="171"/>
    <n v="2726"/>
    <n v="7.6000000000000005"/>
  </r>
  <r>
    <d v="2012-08-25T00:00:00"/>
    <s v="749-02-70-623"/>
    <n v="77"/>
    <x v="7"/>
    <x v="7"/>
    <n v="2.25"/>
    <n v="173.25"/>
    <n v="3418"/>
    <n v="7.7"/>
  </r>
  <r>
    <d v="2012-08-26T00:00:00"/>
    <s v="995-59-41-476"/>
    <n v="344"/>
    <x v="7"/>
    <x v="7"/>
    <n v="2.25"/>
    <n v="774"/>
    <n v="5290"/>
    <n v="34.4"/>
  </r>
  <r>
    <d v="2012-08-26T00:00:00"/>
    <s v="254-14-00-156"/>
    <n v="218"/>
    <x v="7"/>
    <x v="7"/>
    <n v="2.25"/>
    <n v="490.5"/>
    <n v="21248"/>
    <n v="43.6"/>
  </r>
  <r>
    <d v="2012-08-27T00:00:00"/>
    <s v="941-01-60-075"/>
    <n v="115"/>
    <x v="7"/>
    <x v="7"/>
    <n v="2.25"/>
    <n v="258.75"/>
    <n v="20192"/>
    <n v="23"/>
  </r>
  <r>
    <d v="2012-08-28T00:00:00"/>
    <s v="936-67-95-170"/>
    <n v="143"/>
    <x v="7"/>
    <x v="7"/>
    <n v="2.25"/>
    <n v="321.75"/>
    <n v="888"/>
    <n v="7.15"/>
  </r>
  <r>
    <d v="2012-08-28T00:00:00"/>
    <s v="447-16-72-588"/>
    <n v="1"/>
    <x v="7"/>
    <x v="7"/>
    <n v="2.25"/>
    <n v="2.25"/>
    <n v="26"/>
    <n v="0"/>
  </r>
  <r>
    <d v="2012-09-02T00:00:00"/>
    <s v="513-33-14-553"/>
    <n v="133"/>
    <x v="7"/>
    <x v="8"/>
    <n v="2.25"/>
    <n v="299.25"/>
    <n v="2715"/>
    <n v="13.3"/>
  </r>
  <r>
    <d v="2012-09-02T00:00:00"/>
    <s v="413-93-89-926"/>
    <n v="496"/>
    <x v="7"/>
    <x v="8"/>
    <n v="2.25"/>
    <n v="1116"/>
    <n v="14476"/>
    <n v="99.2"/>
  </r>
  <r>
    <d v="2012-09-02T00:00:00"/>
    <s v="050-38-86-889"/>
    <n v="5"/>
    <x v="7"/>
    <x v="8"/>
    <n v="2.25"/>
    <n v="11.25"/>
    <n v="44"/>
    <n v="0"/>
  </r>
  <r>
    <d v="2012-09-04T00:00:00"/>
    <s v="093-96-93-428"/>
    <n v="8"/>
    <x v="7"/>
    <x v="8"/>
    <n v="2.25"/>
    <n v="18"/>
    <n v="44"/>
    <n v="0"/>
  </r>
  <r>
    <d v="2012-09-05T00:00:00"/>
    <s v="495-93-92-849"/>
    <n v="59"/>
    <x v="7"/>
    <x v="8"/>
    <n v="2.25"/>
    <n v="132.75"/>
    <n v="4305"/>
    <n v="5.9"/>
  </r>
  <r>
    <d v="2012-09-05T00:00:00"/>
    <s v="413-93-89-926"/>
    <n v="273"/>
    <x v="7"/>
    <x v="8"/>
    <n v="2.25"/>
    <n v="614.25"/>
    <n v="14749"/>
    <n v="54.6"/>
  </r>
  <r>
    <d v="2012-09-06T00:00:00"/>
    <s v="847-48-41-699"/>
    <n v="165"/>
    <x v="7"/>
    <x v="8"/>
    <n v="2.25"/>
    <n v="371.25"/>
    <n v="20091"/>
    <n v="33"/>
  </r>
  <r>
    <d v="2012-09-10T00:00:00"/>
    <s v="528-09-83-923"/>
    <n v="13"/>
    <x v="7"/>
    <x v="8"/>
    <n v="2.25"/>
    <n v="29.25"/>
    <n v="37"/>
    <n v="0"/>
  </r>
  <r>
    <d v="2012-09-11T00:00:00"/>
    <s v="513-33-14-553"/>
    <n v="143"/>
    <x v="7"/>
    <x v="8"/>
    <n v="2.25"/>
    <n v="321.75"/>
    <n v="2858"/>
    <n v="14.3"/>
  </r>
  <r>
    <d v="2012-09-15T00:00:00"/>
    <s v="336-81-47-193"/>
    <n v="20"/>
    <x v="7"/>
    <x v="8"/>
    <n v="2.25"/>
    <n v="45"/>
    <n v="20"/>
    <n v="0"/>
  </r>
  <r>
    <d v="2012-09-19T00:00:00"/>
    <s v="753-35-55-536"/>
    <n v="4"/>
    <x v="7"/>
    <x v="8"/>
    <n v="2.25"/>
    <n v="9"/>
    <n v="30"/>
    <n v="0"/>
  </r>
  <r>
    <d v="2012-09-23T00:00:00"/>
    <s v="179-23-02-772"/>
    <n v="102"/>
    <x v="7"/>
    <x v="8"/>
    <n v="2.25"/>
    <n v="229.5"/>
    <n v="738"/>
    <n v="5.1000000000000005"/>
  </r>
  <r>
    <d v="2012-09-25T00:00:00"/>
    <s v="043-34-53-278"/>
    <n v="155"/>
    <x v="7"/>
    <x v="8"/>
    <n v="2.25"/>
    <n v="348.75"/>
    <n v="3128"/>
    <n v="15.5"/>
  </r>
  <r>
    <d v="2012-09-27T00:00:00"/>
    <s v="254-14-00-156"/>
    <n v="226"/>
    <x v="7"/>
    <x v="8"/>
    <n v="2.25"/>
    <n v="508.5"/>
    <n v="21474"/>
    <n v="45.2"/>
  </r>
  <r>
    <d v="2012-09-27T00:00:00"/>
    <s v="799-94-72-837"/>
    <n v="346"/>
    <x v="7"/>
    <x v="8"/>
    <n v="2.25"/>
    <n v="778.5"/>
    <n v="18511"/>
    <n v="69.2"/>
  </r>
  <r>
    <d v="2012-09-28T00:00:00"/>
    <s v="495-93-92-849"/>
    <n v="45"/>
    <x v="7"/>
    <x v="8"/>
    <n v="2.25"/>
    <n v="101.25"/>
    <n v="4350"/>
    <n v="4.5"/>
  </r>
  <r>
    <d v="2012-09-30T00:00:00"/>
    <s v="288-84-37-922"/>
    <n v="11"/>
    <x v="7"/>
    <x v="8"/>
    <n v="2.25"/>
    <n v="24.75"/>
    <n v="50"/>
    <n v="0"/>
  </r>
  <r>
    <d v="2012-10-03T00:00:00"/>
    <s v="473-30-19-947"/>
    <n v="14"/>
    <x v="7"/>
    <x v="9"/>
    <n v="2.25"/>
    <n v="31.5"/>
    <n v="25"/>
    <n v="0"/>
  </r>
  <r>
    <d v="2012-10-08T00:00:00"/>
    <s v="843-22-41-173"/>
    <n v="12"/>
    <x v="7"/>
    <x v="9"/>
    <n v="2.25"/>
    <n v="27"/>
    <n v="25"/>
    <n v="0"/>
  </r>
  <r>
    <d v="2012-10-13T00:00:00"/>
    <s v="302-11-03-254"/>
    <n v="11"/>
    <x v="7"/>
    <x v="9"/>
    <n v="2.25"/>
    <n v="24.75"/>
    <n v="17"/>
    <n v="0"/>
  </r>
  <r>
    <d v="2012-10-13T00:00:00"/>
    <s v="294-48-56-993"/>
    <n v="142"/>
    <x v="7"/>
    <x v="9"/>
    <n v="2.25"/>
    <n v="319.5"/>
    <n v="1687"/>
    <n v="14.200000000000001"/>
  </r>
  <r>
    <d v="2012-10-19T00:00:00"/>
    <s v="884-31-58-627"/>
    <n v="184"/>
    <x v="7"/>
    <x v="9"/>
    <n v="2.25"/>
    <n v="414"/>
    <n v="2036"/>
    <n v="18.400000000000002"/>
  </r>
  <r>
    <d v="2012-10-20T00:00:00"/>
    <s v="392-78-93-552"/>
    <n v="390"/>
    <x v="7"/>
    <x v="9"/>
    <n v="2.25"/>
    <n v="877.5"/>
    <n v="19774"/>
    <n v="78"/>
  </r>
  <r>
    <d v="2012-10-24T00:00:00"/>
    <s v="916-94-78-836"/>
    <n v="110"/>
    <x v="7"/>
    <x v="9"/>
    <n v="2.25"/>
    <n v="247.5"/>
    <n v="4129"/>
    <n v="11"/>
  </r>
  <r>
    <d v="2012-10-25T00:00:00"/>
    <s v="080-51-85-809"/>
    <n v="92"/>
    <x v="7"/>
    <x v="9"/>
    <n v="2.25"/>
    <n v="207"/>
    <n v="3882"/>
    <n v="9.2000000000000011"/>
  </r>
  <r>
    <d v="2012-10-26T00:00:00"/>
    <s v="284-59-84-568"/>
    <n v="5"/>
    <x v="7"/>
    <x v="9"/>
    <n v="2.25"/>
    <n v="11.25"/>
    <n v="37"/>
    <n v="0"/>
  </r>
  <r>
    <d v="2012-10-26T00:00:00"/>
    <s v="072-92-42-932"/>
    <n v="2"/>
    <x v="7"/>
    <x v="9"/>
    <n v="2.25"/>
    <n v="4.5"/>
    <n v="17"/>
    <n v="0"/>
  </r>
  <r>
    <d v="2012-10-28T00:00:00"/>
    <s v="180-17-78-339"/>
    <n v="14"/>
    <x v="7"/>
    <x v="9"/>
    <n v="2.25"/>
    <n v="31.5"/>
    <n v="42"/>
    <n v="0"/>
  </r>
  <r>
    <d v="2012-10-31T00:00:00"/>
    <s v="900-85-70-552"/>
    <n v="6"/>
    <x v="7"/>
    <x v="9"/>
    <n v="2.25"/>
    <n v="13.5"/>
    <n v="19"/>
    <n v="0"/>
  </r>
  <r>
    <d v="2012-11-01T00:00:00"/>
    <s v="269-65-16-447"/>
    <n v="65"/>
    <x v="7"/>
    <x v="10"/>
    <n v="2.25"/>
    <n v="146.25"/>
    <n v="4346"/>
    <n v="6.5"/>
  </r>
  <r>
    <d v="2012-11-01T00:00:00"/>
    <s v="513-33-14-553"/>
    <n v="45"/>
    <x v="7"/>
    <x v="10"/>
    <n v="2.25"/>
    <n v="101.25"/>
    <n v="2903"/>
    <n v="4.5"/>
  </r>
  <r>
    <d v="2012-11-01T00:00:00"/>
    <s v="254-14-00-156"/>
    <n v="108"/>
    <x v="7"/>
    <x v="10"/>
    <n v="2.25"/>
    <n v="243"/>
    <n v="21582"/>
    <n v="21.6"/>
  </r>
  <r>
    <d v="2012-11-02T00:00:00"/>
    <s v="916-94-78-836"/>
    <n v="159"/>
    <x v="7"/>
    <x v="10"/>
    <n v="2.25"/>
    <n v="357.75"/>
    <n v="4288"/>
    <n v="15.9"/>
  </r>
  <r>
    <d v="2012-11-06T00:00:00"/>
    <s v="080-51-85-809"/>
    <n v="141"/>
    <x v="7"/>
    <x v="10"/>
    <n v="2.25"/>
    <n v="317.25"/>
    <n v="4023"/>
    <n v="14.100000000000001"/>
  </r>
  <r>
    <d v="2012-11-06T00:00:00"/>
    <s v="242-04-13-206"/>
    <n v="14"/>
    <x v="7"/>
    <x v="10"/>
    <n v="2.25"/>
    <n v="31.5"/>
    <n v="36"/>
    <n v="0"/>
  </r>
  <r>
    <d v="2012-11-09T00:00:00"/>
    <s v="749-02-70-623"/>
    <n v="142"/>
    <x v="7"/>
    <x v="10"/>
    <n v="2.25"/>
    <n v="319.5"/>
    <n v="3560"/>
    <n v="14.200000000000001"/>
  </r>
  <r>
    <d v="2012-11-10T00:00:00"/>
    <s v="847-48-41-699"/>
    <n v="167"/>
    <x v="7"/>
    <x v="10"/>
    <n v="2.25"/>
    <n v="375.75"/>
    <n v="20258"/>
    <n v="33.4"/>
  </r>
  <r>
    <d v="2012-11-11T00:00:00"/>
    <s v="180-17-78-339"/>
    <n v="12"/>
    <x v="7"/>
    <x v="10"/>
    <n v="2.25"/>
    <n v="27"/>
    <n v="54"/>
    <n v="0"/>
  </r>
  <r>
    <d v="2012-11-16T00:00:00"/>
    <s v="378-70-08-798"/>
    <n v="187"/>
    <x v="7"/>
    <x v="10"/>
    <n v="2.25"/>
    <n v="420.75"/>
    <n v="3722"/>
    <n v="18.7"/>
  </r>
  <r>
    <d v="2012-11-19T00:00:00"/>
    <s v="176-54-34-364"/>
    <n v="14"/>
    <x v="7"/>
    <x v="10"/>
    <n v="2.25"/>
    <n v="31.5"/>
    <n v="49"/>
    <n v="0"/>
  </r>
  <r>
    <d v="2012-11-22T00:00:00"/>
    <s v="105-89-55-029"/>
    <n v="10"/>
    <x v="7"/>
    <x v="10"/>
    <n v="2.25"/>
    <n v="22.5"/>
    <n v="12"/>
    <n v="0"/>
  </r>
  <r>
    <d v="2012-11-23T00:00:00"/>
    <s v="178-24-36-171"/>
    <n v="269"/>
    <x v="7"/>
    <x v="10"/>
    <n v="2.25"/>
    <n v="605.25"/>
    <n v="19695"/>
    <n v="53.800000000000004"/>
  </r>
  <r>
    <d v="2012-11-23T00:00:00"/>
    <s v="594-18-15-403"/>
    <n v="328"/>
    <x v="7"/>
    <x v="10"/>
    <n v="2.25"/>
    <n v="738"/>
    <n v="9134"/>
    <n v="32.800000000000004"/>
  </r>
  <r>
    <d v="2012-11-24T00:00:00"/>
    <s v="847-48-41-699"/>
    <n v="228"/>
    <x v="7"/>
    <x v="10"/>
    <n v="2.25"/>
    <n v="513"/>
    <n v="20486"/>
    <n v="45.6"/>
  </r>
  <r>
    <d v="2012-11-26T00:00:00"/>
    <s v="408-24-90-350"/>
    <n v="12"/>
    <x v="7"/>
    <x v="10"/>
    <n v="2.25"/>
    <n v="27"/>
    <n v="14"/>
    <n v="0"/>
  </r>
  <r>
    <d v="2012-12-01T00:00:00"/>
    <s v="015-89-55-248"/>
    <n v="16"/>
    <x v="7"/>
    <x v="11"/>
    <n v="2.25"/>
    <n v="36"/>
    <n v="35"/>
    <n v="0"/>
  </r>
  <r>
    <d v="2012-12-04T00:00:00"/>
    <s v="413-93-89-926"/>
    <n v="233"/>
    <x v="7"/>
    <x v="11"/>
    <n v="2.25"/>
    <n v="524.25"/>
    <n v="14982"/>
    <n v="46.6"/>
  </r>
  <r>
    <d v="2012-12-05T00:00:00"/>
    <s v="958-71-87-898"/>
    <n v="10"/>
    <x v="7"/>
    <x v="11"/>
    <n v="2.25"/>
    <n v="22.5"/>
    <n v="24"/>
    <n v="0"/>
  </r>
  <r>
    <d v="2012-12-08T00:00:00"/>
    <s v="749-02-70-623"/>
    <n v="168"/>
    <x v="7"/>
    <x v="11"/>
    <n v="2.25"/>
    <n v="378"/>
    <n v="3728"/>
    <n v="16.8"/>
  </r>
  <r>
    <d v="2012-12-08T00:00:00"/>
    <s v="594-18-15-403"/>
    <n v="388"/>
    <x v="7"/>
    <x v="11"/>
    <n v="2.25"/>
    <n v="873"/>
    <n v="9522"/>
    <n v="38.800000000000004"/>
  </r>
  <r>
    <d v="2012-12-09T00:00:00"/>
    <s v="941-01-60-075"/>
    <n v="319"/>
    <x v="7"/>
    <x v="11"/>
    <n v="2.25"/>
    <n v="717.75"/>
    <n v="20511"/>
    <n v="63.800000000000004"/>
  </r>
  <r>
    <d v="2012-12-11T00:00:00"/>
    <s v="178-41-36-927"/>
    <n v="12"/>
    <x v="7"/>
    <x v="11"/>
    <n v="2.25"/>
    <n v="27"/>
    <n v="31"/>
    <n v="0"/>
  </r>
  <r>
    <d v="2012-12-13T00:00:00"/>
    <s v="268-62-97-556"/>
    <n v="150"/>
    <x v="7"/>
    <x v="11"/>
    <n v="2.25"/>
    <n v="337.5"/>
    <n v="641"/>
    <n v="7.5"/>
  </r>
  <r>
    <d v="2012-12-15T00:00:00"/>
    <s v="847-48-41-699"/>
    <n v="347"/>
    <x v="7"/>
    <x v="11"/>
    <n v="2.25"/>
    <n v="780.75"/>
    <n v="20833"/>
    <n v="69.400000000000006"/>
  </r>
  <r>
    <d v="2012-12-16T00:00:00"/>
    <s v="033-49-11-774"/>
    <n v="177"/>
    <x v="7"/>
    <x v="11"/>
    <n v="2.25"/>
    <n v="398.25"/>
    <n v="3571"/>
    <n v="17.7"/>
  </r>
  <r>
    <d v="2012-12-19T00:00:00"/>
    <s v="392-78-93-552"/>
    <n v="222"/>
    <x v="7"/>
    <x v="11"/>
    <n v="2.25"/>
    <n v="499.5"/>
    <n v="19996"/>
    <n v="44.400000000000006"/>
  </r>
  <r>
    <d v="2012-12-30T00:00:00"/>
    <s v="590-28-48-646"/>
    <n v="9"/>
    <x v="7"/>
    <x v="11"/>
    <n v="2.25"/>
    <n v="20.25"/>
    <n v="23"/>
    <n v="0"/>
  </r>
  <r>
    <d v="2012-12-30T00:00:00"/>
    <s v="062-58-80-597"/>
    <n v="14"/>
    <x v="7"/>
    <x v="11"/>
    <n v="2.25"/>
    <n v="31.5"/>
    <n v="14"/>
    <n v="0"/>
  </r>
  <r>
    <d v="2013-01-01T00:00:00"/>
    <s v="944-16-93-033"/>
    <n v="7"/>
    <x v="8"/>
    <x v="0"/>
    <n v="2.2200000000000002"/>
    <n v="15.540000000000001"/>
    <n v="27"/>
    <n v="0"/>
  </r>
  <r>
    <d v="2013-01-05T00:00:00"/>
    <s v="527-15-00-673"/>
    <n v="171"/>
    <x v="8"/>
    <x v="0"/>
    <n v="2.2200000000000002"/>
    <n v="379.62000000000006"/>
    <n v="3146"/>
    <n v="17.100000000000001"/>
  </r>
  <r>
    <d v="2013-01-09T00:00:00"/>
    <s v="325-16-71-125"/>
    <n v="16"/>
    <x v="8"/>
    <x v="0"/>
    <n v="2.2200000000000002"/>
    <n v="35.520000000000003"/>
    <n v="23"/>
    <n v="0"/>
  </r>
  <r>
    <d v="2013-01-10T00:00:00"/>
    <s v="269-65-16-447"/>
    <n v="176"/>
    <x v="8"/>
    <x v="0"/>
    <n v="2.2200000000000002"/>
    <n v="390.72"/>
    <n v="4522"/>
    <n v="17.600000000000001"/>
  </r>
  <r>
    <d v="2013-01-13T00:00:00"/>
    <s v="322-66-15-999"/>
    <n v="37"/>
    <x v="8"/>
    <x v="0"/>
    <n v="2.2200000000000002"/>
    <n v="82.14"/>
    <n v="4038"/>
    <n v="3.7"/>
  </r>
  <r>
    <d v="2013-01-16T00:00:00"/>
    <s v="269-65-16-447"/>
    <n v="186"/>
    <x v="8"/>
    <x v="0"/>
    <n v="2.2200000000000002"/>
    <n v="412.92"/>
    <n v="4708"/>
    <n v="18.600000000000001"/>
  </r>
  <r>
    <d v="2013-01-16T00:00:00"/>
    <s v="692-61-16-906"/>
    <n v="45"/>
    <x v="8"/>
    <x v="0"/>
    <n v="2.2200000000000002"/>
    <n v="99.9"/>
    <n v="2631"/>
    <n v="4.5"/>
  </r>
  <r>
    <d v="2013-01-20T00:00:00"/>
    <s v="495-93-92-849"/>
    <n v="186"/>
    <x v="8"/>
    <x v="0"/>
    <n v="2.2200000000000002"/>
    <n v="412.92"/>
    <n v="4536"/>
    <n v="18.600000000000001"/>
  </r>
  <r>
    <d v="2013-01-20T00:00:00"/>
    <s v="799-94-72-837"/>
    <n v="211"/>
    <x v="8"/>
    <x v="0"/>
    <n v="2.2200000000000002"/>
    <n v="468.42"/>
    <n v="18722"/>
    <n v="42.2"/>
  </r>
  <r>
    <d v="2013-01-26T00:00:00"/>
    <s v="847-48-41-699"/>
    <n v="330"/>
    <x v="8"/>
    <x v="0"/>
    <n v="2.2200000000000002"/>
    <n v="732.6"/>
    <n v="21163"/>
    <n v="66"/>
  </r>
  <r>
    <d v="2013-01-27T00:00:00"/>
    <s v="799-94-72-837"/>
    <n v="134"/>
    <x v="8"/>
    <x v="0"/>
    <n v="2.2200000000000002"/>
    <n v="297.48"/>
    <n v="18856"/>
    <n v="26.8"/>
  </r>
  <r>
    <d v="2013-01-27T00:00:00"/>
    <s v="847-48-41-699"/>
    <n v="459"/>
    <x v="8"/>
    <x v="0"/>
    <n v="2.2200000000000002"/>
    <n v="1018.9800000000001"/>
    <n v="21622"/>
    <n v="91.800000000000011"/>
  </r>
  <r>
    <d v="2013-01-28T00:00:00"/>
    <s v="294-48-56-993"/>
    <n v="185"/>
    <x v="8"/>
    <x v="0"/>
    <n v="2.2200000000000002"/>
    <n v="410.70000000000005"/>
    <n v="1872"/>
    <n v="18.5"/>
  </r>
  <r>
    <d v="2013-01-29T00:00:00"/>
    <s v="178-41-36-927"/>
    <n v="3"/>
    <x v="8"/>
    <x v="0"/>
    <n v="2.2200000000000002"/>
    <n v="6.66"/>
    <n v="34"/>
    <n v="0"/>
  </r>
  <r>
    <d v="2013-01-31T00:00:00"/>
    <s v="534-94-49-182"/>
    <n v="181"/>
    <x v="8"/>
    <x v="0"/>
    <n v="2.2200000000000002"/>
    <n v="401.82000000000005"/>
    <n v="4367"/>
    <n v="18.100000000000001"/>
  </r>
  <r>
    <d v="2013-02-04T00:00:00"/>
    <s v="413-93-89-926"/>
    <n v="441"/>
    <x v="8"/>
    <x v="1"/>
    <n v="2.2200000000000002"/>
    <n v="979.0200000000001"/>
    <n v="15423"/>
    <n v="88.2"/>
  </r>
  <r>
    <d v="2013-02-05T00:00:00"/>
    <s v="392-78-93-552"/>
    <n v="487"/>
    <x v="8"/>
    <x v="1"/>
    <n v="2.2200000000000002"/>
    <n v="1081.1400000000001"/>
    <n v="20483"/>
    <n v="97.4"/>
  </r>
  <r>
    <d v="2013-02-05T00:00:00"/>
    <s v="495-93-92-849"/>
    <n v="56"/>
    <x v="8"/>
    <x v="1"/>
    <n v="2.2200000000000002"/>
    <n v="124.32000000000001"/>
    <n v="4592"/>
    <n v="5.6000000000000005"/>
  </r>
  <r>
    <d v="2013-02-09T00:00:00"/>
    <s v="904-16-42-385"/>
    <n v="23"/>
    <x v="8"/>
    <x v="1"/>
    <n v="2.2200000000000002"/>
    <n v="51.06"/>
    <n v="3968"/>
    <n v="2.3000000000000003"/>
  </r>
  <r>
    <d v="2013-02-09T00:00:00"/>
    <s v="179-23-02-772"/>
    <n v="113"/>
    <x v="8"/>
    <x v="1"/>
    <n v="2.2200000000000002"/>
    <n v="250.86"/>
    <n v="851"/>
    <n v="5.65"/>
  </r>
  <r>
    <d v="2013-02-10T00:00:00"/>
    <s v="047-26-54-835"/>
    <n v="19"/>
    <x v="8"/>
    <x v="1"/>
    <n v="2.2200000000000002"/>
    <n v="42.180000000000007"/>
    <n v="22"/>
    <n v="0"/>
  </r>
  <r>
    <d v="2013-02-11T00:00:00"/>
    <s v="773-39-15-273"/>
    <n v="188"/>
    <x v="8"/>
    <x v="1"/>
    <n v="2.2200000000000002"/>
    <n v="417.36"/>
    <n v="2011"/>
    <n v="18.8"/>
  </r>
  <r>
    <d v="2013-02-11T00:00:00"/>
    <s v="254-14-00-156"/>
    <n v="338"/>
    <x v="8"/>
    <x v="1"/>
    <n v="2.2200000000000002"/>
    <n v="750.36"/>
    <n v="21920"/>
    <n v="67.600000000000009"/>
  </r>
  <r>
    <d v="2013-02-12T00:00:00"/>
    <s v="935-78-99-209"/>
    <n v="80"/>
    <x v="8"/>
    <x v="1"/>
    <n v="2.2200000000000002"/>
    <n v="177.60000000000002"/>
    <n v="1737"/>
    <n v="8"/>
  </r>
  <r>
    <d v="2013-02-13T00:00:00"/>
    <s v="170-26-38-135"/>
    <n v="20"/>
    <x v="8"/>
    <x v="1"/>
    <n v="2.2200000000000002"/>
    <n v="44.400000000000006"/>
    <n v="29"/>
    <n v="0"/>
  </r>
  <r>
    <d v="2013-02-16T00:00:00"/>
    <s v="270-90-07-560"/>
    <n v="1"/>
    <x v="8"/>
    <x v="1"/>
    <n v="2.2200000000000002"/>
    <n v="2.2200000000000002"/>
    <n v="18"/>
    <n v="0"/>
  </r>
  <r>
    <d v="2013-02-17T00:00:00"/>
    <s v="495-93-92-849"/>
    <n v="200"/>
    <x v="8"/>
    <x v="1"/>
    <n v="2.2200000000000002"/>
    <n v="444.00000000000006"/>
    <n v="4792"/>
    <n v="20"/>
  </r>
  <r>
    <d v="2013-02-18T00:00:00"/>
    <s v="594-18-15-403"/>
    <n v="429"/>
    <x v="8"/>
    <x v="1"/>
    <n v="2.2200000000000002"/>
    <n v="952.38000000000011"/>
    <n v="9951"/>
    <n v="42.900000000000006"/>
  </r>
  <r>
    <d v="2013-02-19T00:00:00"/>
    <s v="904-16-42-385"/>
    <n v="183"/>
    <x v="8"/>
    <x v="1"/>
    <n v="2.2200000000000002"/>
    <n v="406.26000000000005"/>
    <n v="4151"/>
    <n v="18.3"/>
  </r>
  <r>
    <d v="2013-02-20T00:00:00"/>
    <s v="749-02-70-623"/>
    <n v="26"/>
    <x v="8"/>
    <x v="1"/>
    <n v="2.2200000000000002"/>
    <n v="57.720000000000006"/>
    <n v="3754"/>
    <n v="2.6"/>
  </r>
  <r>
    <d v="2013-02-21T00:00:00"/>
    <s v="801-63-85-001"/>
    <n v="2"/>
    <x v="8"/>
    <x v="1"/>
    <n v="2.2200000000000002"/>
    <n v="4.4400000000000004"/>
    <n v="7"/>
    <n v="0"/>
  </r>
  <r>
    <d v="2013-02-23T00:00:00"/>
    <s v="254-14-00-156"/>
    <n v="174"/>
    <x v="8"/>
    <x v="1"/>
    <n v="2.2200000000000002"/>
    <n v="386.28000000000003"/>
    <n v="22094"/>
    <n v="34.800000000000004"/>
  </r>
  <r>
    <d v="2013-02-24T00:00:00"/>
    <s v="495-93-92-849"/>
    <n v="98"/>
    <x v="8"/>
    <x v="1"/>
    <n v="2.2200000000000002"/>
    <n v="217.56000000000003"/>
    <n v="4890"/>
    <n v="9.8000000000000007"/>
  </r>
  <r>
    <d v="2013-02-24T00:00:00"/>
    <s v="653-45-64-141"/>
    <n v="11"/>
    <x v="8"/>
    <x v="1"/>
    <n v="2.2200000000000002"/>
    <n v="24.42"/>
    <n v="14"/>
    <n v="0"/>
  </r>
  <r>
    <d v="2013-02-27T00:00:00"/>
    <s v="378-70-08-798"/>
    <n v="58"/>
    <x v="8"/>
    <x v="1"/>
    <n v="2.2200000000000002"/>
    <n v="128.76000000000002"/>
    <n v="3780"/>
    <n v="5.8000000000000007"/>
  </r>
  <r>
    <d v="2013-03-03T00:00:00"/>
    <s v="045-63-27-114"/>
    <n v="17"/>
    <x v="8"/>
    <x v="2"/>
    <n v="2.2200000000000002"/>
    <n v="37.74"/>
    <n v="35"/>
    <n v="0"/>
  </r>
  <r>
    <d v="2013-03-04T00:00:00"/>
    <s v="413-93-89-926"/>
    <n v="143"/>
    <x v="8"/>
    <x v="2"/>
    <n v="2.2200000000000002"/>
    <n v="317.46000000000004"/>
    <n v="15566"/>
    <n v="28.6"/>
  </r>
  <r>
    <d v="2013-03-06T00:00:00"/>
    <s v="495-93-92-849"/>
    <n v="108"/>
    <x v="8"/>
    <x v="2"/>
    <n v="2.2200000000000002"/>
    <n v="239.76000000000002"/>
    <n v="4998"/>
    <n v="10.8"/>
  </r>
  <r>
    <d v="2013-03-13T00:00:00"/>
    <s v="995-59-41-476"/>
    <n v="424"/>
    <x v="8"/>
    <x v="2"/>
    <n v="2.2200000000000002"/>
    <n v="941.28000000000009"/>
    <n v="5714"/>
    <n v="42.400000000000006"/>
  </r>
  <r>
    <d v="2013-03-18T00:00:00"/>
    <s v="678-73-95-302"/>
    <n v="9"/>
    <x v="8"/>
    <x v="2"/>
    <n v="2.2200000000000002"/>
    <n v="19.98"/>
    <n v="23"/>
    <n v="0"/>
  </r>
  <r>
    <d v="2013-03-19T00:00:00"/>
    <s v="378-70-08-798"/>
    <n v="135"/>
    <x v="8"/>
    <x v="2"/>
    <n v="2.2200000000000002"/>
    <n v="299.70000000000005"/>
    <n v="3915"/>
    <n v="13.5"/>
  </r>
  <r>
    <d v="2013-03-23T00:00:00"/>
    <s v="799-94-72-837"/>
    <n v="202"/>
    <x v="8"/>
    <x v="2"/>
    <n v="2.2200000000000002"/>
    <n v="448.44000000000005"/>
    <n v="19058"/>
    <n v="40.400000000000006"/>
  </r>
  <r>
    <d v="2013-03-24T00:00:00"/>
    <s v="392-78-93-552"/>
    <n v="459"/>
    <x v="8"/>
    <x v="2"/>
    <n v="2.2200000000000002"/>
    <n v="1018.9800000000001"/>
    <n v="20942"/>
    <n v="91.800000000000011"/>
  </r>
  <r>
    <d v="2013-03-28T00:00:00"/>
    <s v="507-22-76-992"/>
    <n v="107"/>
    <x v="8"/>
    <x v="2"/>
    <n v="2.2200000000000002"/>
    <n v="237.54000000000002"/>
    <n v="978"/>
    <n v="5.3500000000000005"/>
  </r>
  <r>
    <d v="2013-03-29T00:00:00"/>
    <s v="968-49-97-804"/>
    <n v="37"/>
    <x v="8"/>
    <x v="2"/>
    <n v="2.2200000000000002"/>
    <n v="82.14"/>
    <n v="3646"/>
    <n v="3.7"/>
  </r>
  <r>
    <d v="2013-03-30T00:00:00"/>
    <s v="692-61-16-906"/>
    <n v="43"/>
    <x v="8"/>
    <x v="2"/>
    <n v="2.2200000000000002"/>
    <n v="95.460000000000008"/>
    <n v="2674"/>
    <n v="4.3"/>
  </r>
  <r>
    <d v="2013-04-01T00:00:00"/>
    <s v="847-48-41-699"/>
    <n v="352"/>
    <x v="8"/>
    <x v="3"/>
    <n v="2.2200000000000002"/>
    <n v="781.44"/>
    <n v="21974"/>
    <n v="70.400000000000006"/>
  </r>
  <r>
    <d v="2013-04-04T00:00:00"/>
    <s v="269-65-16-447"/>
    <n v="94"/>
    <x v="8"/>
    <x v="3"/>
    <n v="2.2200000000000002"/>
    <n v="208.68"/>
    <n v="4802"/>
    <n v="9.4"/>
  </r>
  <r>
    <d v="2013-04-04T00:00:00"/>
    <s v="527-15-00-673"/>
    <n v="112"/>
    <x v="8"/>
    <x v="3"/>
    <n v="2.2200000000000002"/>
    <n v="248.64000000000001"/>
    <n v="3258"/>
    <n v="11.200000000000001"/>
  </r>
  <r>
    <d v="2013-04-05T00:00:00"/>
    <s v="692-61-16-906"/>
    <n v="136"/>
    <x v="8"/>
    <x v="3"/>
    <n v="2.2200000000000002"/>
    <n v="301.92"/>
    <n v="2810"/>
    <n v="13.600000000000001"/>
  </r>
  <r>
    <d v="2013-04-06T00:00:00"/>
    <s v="773-39-15-273"/>
    <n v="56"/>
    <x v="8"/>
    <x v="3"/>
    <n v="2.2200000000000002"/>
    <n v="124.32000000000001"/>
    <n v="2067"/>
    <n v="5.6000000000000005"/>
  </r>
  <r>
    <d v="2013-04-08T00:00:00"/>
    <s v="799-94-72-837"/>
    <n v="286"/>
    <x v="8"/>
    <x v="3"/>
    <n v="2.2200000000000002"/>
    <n v="634.92000000000007"/>
    <n v="19344"/>
    <n v="57.2"/>
  </r>
  <r>
    <d v="2013-04-09T00:00:00"/>
    <s v="254-14-00-156"/>
    <n v="296"/>
    <x v="8"/>
    <x v="3"/>
    <n v="2.2200000000000002"/>
    <n v="657.12"/>
    <n v="22390"/>
    <n v="59.2"/>
  </r>
  <r>
    <d v="2013-04-09T00:00:00"/>
    <s v="410-52-79-946"/>
    <n v="81"/>
    <x v="8"/>
    <x v="3"/>
    <n v="2.2200000000000002"/>
    <n v="179.82000000000002"/>
    <n v="2205"/>
    <n v="8.1"/>
  </r>
  <r>
    <d v="2013-04-10T00:00:00"/>
    <s v="799-94-72-837"/>
    <n v="231"/>
    <x v="8"/>
    <x v="3"/>
    <n v="2.2200000000000002"/>
    <n v="512.82000000000005"/>
    <n v="19575"/>
    <n v="46.2"/>
  </r>
  <r>
    <d v="2013-04-11T00:00:00"/>
    <s v="413-93-89-926"/>
    <n v="149"/>
    <x v="8"/>
    <x v="3"/>
    <n v="2.2200000000000002"/>
    <n v="330.78000000000003"/>
    <n v="15715"/>
    <n v="29.8"/>
  </r>
  <r>
    <d v="2013-04-11T00:00:00"/>
    <s v="958-71-87-898"/>
    <n v="3"/>
    <x v="8"/>
    <x v="3"/>
    <n v="2.2200000000000002"/>
    <n v="6.66"/>
    <n v="27"/>
    <n v="0"/>
  </r>
  <r>
    <d v="2013-04-12T00:00:00"/>
    <s v="799-94-72-837"/>
    <n v="311"/>
    <x v="8"/>
    <x v="3"/>
    <n v="2.2200000000000002"/>
    <n v="690.42000000000007"/>
    <n v="19886"/>
    <n v="62.2"/>
  </r>
  <r>
    <d v="2013-04-15T00:00:00"/>
    <s v="527-15-00-673"/>
    <n v="121"/>
    <x v="8"/>
    <x v="3"/>
    <n v="2.2200000000000002"/>
    <n v="268.62"/>
    <n v="3379"/>
    <n v="12.100000000000001"/>
  </r>
  <r>
    <d v="2013-04-16T00:00:00"/>
    <s v="214-54-56-360"/>
    <n v="15"/>
    <x v="8"/>
    <x v="3"/>
    <n v="2.2200000000000002"/>
    <n v="33.300000000000004"/>
    <n v="44"/>
    <n v="0"/>
  </r>
  <r>
    <d v="2013-04-17T00:00:00"/>
    <s v="170-89-76-803"/>
    <n v="14"/>
    <x v="8"/>
    <x v="3"/>
    <n v="2.2200000000000002"/>
    <n v="31.080000000000002"/>
    <n v="64"/>
    <n v="0"/>
  </r>
  <r>
    <d v="2013-04-17T00:00:00"/>
    <s v="254-14-00-156"/>
    <n v="240"/>
    <x v="8"/>
    <x v="3"/>
    <n v="2.2200000000000002"/>
    <n v="532.80000000000007"/>
    <n v="22630"/>
    <n v="48"/>
  </r>
  <r>
    <d v="2013-04-19T00:00:00"/>
    <s v="800-16-32-869"/>
    <n v="12"/>
    <x v="8"/>
    <x v="3"/>
    <n v="2.2200000000000002"/>
    <n v="26.64"/>
    <n v="60"/>
    <n v="0"/>
  </r>
  <r>
    <d v="2013-04-21T00:00:00"/>
    <s v="788-39-15-311"/>
    <n v="1"/>
    <x v="8"/>
    <x v="3"/>
    <n v="2.2200000000000002"/>
    <n v="2.2200000000000002"/>
    <n v="16"/>
    <n v="0"/>
  </r>
  <r>
    <d v="2013-04-24T00:00:00"/>
    <s v="881-78-83-232"/>
    <n v="12"/>
    <x v="8"/>
    <x v="3"/>
    <n v="2.2200000000000002"/>
    <n v="26.64"/>
    <n v="12"/>
    <n v="0"/>
  </r>
  <r>
    <d v="2013-04-27T00:00:00"/>
    <s v="269-65-16-447"/>
    <n v="190"/>
    <x v="8"/>
    <x v="3"/>
    <n v="2.2200000000000002"/>
    <n v="421.8"/>
    <n v="4992"/>
    <n v="19"/>
  </r>
  <r>
    <d v="2013-04-28T00:00:00"/>
    <s v="620-15-33-614"/>
    <n v="179"/>
    <x v="8"/>
    <x v="3"/>
    <n v="2.2200000000000002"/>
    <n v="397.38000000000005"/>
    <n v="939"/>
    <n v="8.9500000000000011"/>
  </r>
  <r>
    <d v="2013-04-30T00:00:00"/>
    <s v="178-24-36-171"/>
    <n v="106"/>
    <x v="8"/>
    <x v="3"/>
    <n v="2.2200000000000002"/>
    <n v="235.32000000000002"/>
    <n v="19801"/>
    <n v="21.200000000000003"/>
  </r>
  <r>
    <d v="2013-05-02T00:00:00"/>
    <s v="254-14-00-156"/>
    <n v="267"/>
    <x v="8"/>
    <x v="4"/>
    <n v="2.2200000000000002"/>
    <n v="592.74"/>
    <n v="22897"/>
    <n v="53.400000000000006"/>
  </r>
  <r>
    <d v="2013-05-02T00:00:00"/>
    <s v="115-65-39-258"/>
    <n v="66"/>
    <x v="8"/>
    <x v="4"/>
    <n v="2.2200000000000002"/>
    <n v="146.52000000000001"/>
    <n v="807"/>
    <n v="3.3000000000000003"/>
  </r>
  <r>
    <d v="2013-05-04T00:00:00"/>
    <s v="799-94-72-837"/>
    <n v="471"/>
    <x v="8"/>
    <x v="4"/>
    <n v="2.2200000000000002"/>
    <n v="1045.6200000000001"/>
    <n v="20357"/>
    <n v="94.2"/>
  </r>
  <r>
    <d v="2013-05-05T00:00:00"/>
    <s v="767-55-58-288"/>
    <n v="5"/>
    <x v="8"/>
    <x v="4"/>
    <n v="2.2200000000000002"/>
    <n v="11.100000000000001"/>
    <n v="27"/>
    <n v="0"/>
  </r>
  <r>
    <d v="2013-05-07T00:00:00"/>
    <s v="678-73-95-302"/>
    <n v="11"/>
    <x v="8"/>
    <x v="4"/>
    <n v="2.2200000000000002"/>
    <n v="24.42"/>
    <n v="34"/>
    <n v="0"/>
  </r>
  <r>
    <d v="2013-05-09T00:00:00"/>
    <s v="884-31-58-627"/>
    <n v="103"/>
    <x v="8"/>
    <x v="4"/>
    <n v="2.2200000000000002"/>
    <n v="228.66000000000003"/>
    <n v="2139"/>
    <n v="10.3"/>
  </r>
  <r>
    <d v="2013-05-09T00:00:00"/>
    <s v="080-51-85-809"/>
    <n v="92"/>
    <x v="8"/>
    <x v="4"/>
    <n v="2.2200000000000002"/>
    <n v="204.24"/>
    <n v="4115"/>
    <n v="9.2000000000000011"/>
  </r>
  <r>
    <d v="2013-05-11T00:00:00"/>
    <s v="749-02-70-623"/>
    <n v="115"/>
    <x v="8"/>
    <x v="4"/>
    <n v="2.2200000000000002"/>
    <n v="255.3"/>
    <n v="3869"/>
    <n v="11.5"/>
  </r>
  <r>
    <d v="2013-05-12T00:00:00"/>
    <s v="495-93-92-849"/>
    <n v="62"/>
    <x v="8"/>
    <x v="4"/>
    <n v="2.2200000000000002"/>
    <n v="137.64000000000001"/>
    <n v="5060"/>
    <n v="6.2"/>
  </r>
  <r>
    <d v="2013-05-12T00:00:00"/>
    <s v="594-18-15-403"/>
    <n v="420"/>
    <x v="8"/>
    <x v="4"/>
    <n v="2.2200000000000002"/>
    <n v="932.40000000000009"/>
    <n v="10371"/>
    <n v="84"/>
  </r>
  <r>
    <d v="2013-05-12T00:00:00"/>
    <s v="534-94-49-182"/>
    <n v="81"/>
    <x v="8"/>
    <x v="4"/>
    <n v="2.2200000000000002"/>
    <n v="179.82000000000002"/>
    <n v="4448"/>
    <n v="8.1"/>
  </r>
  <r>
    <d v="2013-05-13T00:00:00"/>
    <s v="847-48-41-699"/>
    <n v="412"/>
    <x v="8"/>
    <x v="4"/>
    <n v="2.2200000000000002"/>
    <n v="914.6400000000001"/>
    <n v="22386"/>
    <n v="82.4"/>
  </r>
  <r>
    <d v="2013-05-15T00:00:00"/>
    <s v="392-78-93-552"/>
    <n v="377"/>
    <x v="8"/>
    <x v="4"/>
    <n v="2.2200000000000002"/>
    <n v="836.94"/>
    <n v="21319"/>
    <n v="75.400000000000006"/>
  </r>
  <r>
    <d v="2013-05-20T00:00:00"/>
    <s v="392-78-93-552"/>
    <n v="461"/>
    <x v="8"/>
    <x v="4"/>
    <n v="2.2200000000000002"/>
    <n v="1023.4200000000001"/>
    <n v="21780"/>
    <n v="92.2"/>
  </r>
  <r>
    <d v="2013-05-20T00:00:00"/>
    <s v="884-31-58-627"/>
    <n v="138"/>
    <x v="8"/>
    <x v="4"/>
    <n v="2.2200000000000002"/>
    <n v="306.36"/>
    <n v="2277"/>
    <n v="13.8"/>
  </r>
  <r>
    <d v="2013-05-24T00:00:00"/>
    <s v="596-37-06-465"/>
    <n v="17"/>
    <x v="8"/>
    <x v="4"/>
    <n v="2.2200000000000002"/>
    <n v="37.74"/>
    <n v="50"/>
    <n v="0"/>
  </r>
  <r>
    <d v="2013-05-28T00:00:00"/>
    <s v="817-44-45-607"/>
    <n v="8"/>
    <x v="8"/>
    <x v="4"/>
    <n v="2.2200000000000002"/>
    <n v="17.760000000000002"/>
    <n v="32"/>
    <n v="0"/>
  </r>
  <r>
    <d v="2013-05-30T00:00:00"/>
    <s v="847-48-41-699"/>
    <n v="448"/>
    <x v="8"/>
    <x v="4"/>
    <n v="2.2200000000000002"/>
    <n v="994.56000000000006"/>
    <n v="22834"/>
    <n v="89.600000000000009"/>
  </r>
  <r>
    <d v="2013-06-01T00:00:00"/>
    <s v="847-48-41-699"/>
    <n v="240"/>
    <x v="8"/>
    <x v="5"/>
    <n v="2.2200000000000002"/>
    <n v="532.80000000000007"/>
    <n v="23074"/>
    <n v="48"/>
  </r>
  <r>
    <d v="2013-06-02T00:00:00"/>
    <s v="178-24-36-171"/>
    <n v="388"/>
    <x v="8"/>
    <x v="5"/>
    <n v="2.2200000000000002"/>
    <n v="861.36000000000013"/>
    <n v="20189"/>
    <n v="77.600000000000009"/>
  </r>
  <r>
    <d v="2013-06-04T00:00:00"/>
    <s v="254-14-00-156"/>
    <n v="455"/>
    <x v="8"/>
    <x v="5"/>
    <n v="2.2200000000000002"/>
    <n v="1010.1000000000001"/>
    <n v="23352"/>
    <n v="91"/>
  </r>
  <r>
    <d v="2013-06-04T00:00:00"/>
    <s v="413-93-89-926"/>
    <n v="269"/>
    <x v="8"/>
    <x v="5"/>
    <n v="2.2200000000000002"/>
    <n v="597.18000000000006"/>
    <n v="15984"/>
    <n v="53.800000000000004"/>
  </r>
  <r>
    <d v="2013-06-07T00:00:00"/>
    <s v="043-34-53-278"/>
    <n v="81"/>
    <x v="8"/>
    <x v="5"/>
    <n v="2.2200000000000002"/>
    <n v="179.82000000000002"/>
    <n v="3209"/>
    <n v="8.1"/>
  </r>
  <r>
    <d v="2013-06-07T00:00:00"/>
    <s v="749-02-70-623"/>
    <n v="99"/>
    <x v="8"/>
    <x v="5"/>
    <n v="2.2200000000000002"/>
    <n v="219.78000000000003"/>
    <n v="3968"/>
    <n v="9.9"/>
  </r>
  <r>
    <d v="2013-06-12T00:00:00"/>
    <s v="549-21-69-479"/>
    <n v="12"/>
    <x v="8"/>
    <x v="5"/>
    <n v="2.2200000000000002"/>
    <n v="26.64"/>
    <n v="59"/>
    <n v="0"/>
  </r>
  <r>
    <d v="2013-06-14T00:00:00"/>
    <s v="817-14-97-331"/>
    <n v="4"/>
    <x v="8"/>
    <x v="5"/>
    <n v="2.2200000000000002"/>
    <n v="8.8800000000000008"/>
    <n v="4"/>
    <n v="0"/>
  </r>
  <r>
    <d v="2013-06-15T00:00:00"/>
    <s v="534-94-49-182"/>
    <n v="132"/>
    <x v="8"/>
    <x v="5"/>
    <n v="2.2200000000000002"/>
    <n v="293.04000000000002"/>
    <n v="4580"/>
    <n v="13.200000000000001"/>
  </r>
  <r>
    <d v="2013-06-16T00:00:00"/>
    <s v="179-23-02-772"/>
    <n v="83"/>
    <x v="8"/>
    <x v="5"/>
    <n v="2.2200000000000002"/>
    <n v="184.26000000000002"/>
    <n v="934"/>
    <n v="4.1500000000000004"/>
  </r>
  <r>
    <d v="2013-06-21T00:00:00"/>
    <s v="874-03-53-609"/>
    <n v="7"/>
    <x v="8"/>
    <x v="5"/>
    <n v="2.2200000000000002"/>
    <n v="15.540000000000001"/>
    <n v="12"/>
    <n v="0"/>
  </r>
  <r>
    <d v="2013-06-22T00:00:00"/>
    <s v="302-11-03-254"/>
    <n v="9"/>
    <x v="8"/>
    <x v="5"/>
    <n v="2.2200000000000002"/>
    <n v="19.98"/>
    <n v="26"/>
    <n v="0"/>
  </r>
  <r>
    <d v="2013-06-23T00:00:00"/>
    <s v="270-90-07-560"/>
    <n v="20"/>
    <x v="8"/>
    <x v="5"/>
    <n v="2.2200000000000002"/>
    <n v="44.400000000000006"/>
    <n v="38"/>
    <n v="0"/>
  </r>
  <r>
    <d v="2013-06-24T00:00:00"/>
    <s v="749-02-70-623"/>
    <n v="98"/>
    <x v="8"/>
    <x v="5"/>
    <n v="2.2200000000000002"/>
    <n v="217.56000000000003"/>
    <n v="4066"/>
    <n v="9.8000000000000007"/>
  </r>
  <r>
    <d v="2013-06-26T00:00:00"/>
    <s v="447-16-72-588"/>
    <n v="9"/>
    <x v="8"/>
    <x v="5"/>
    <n v="2.2200000000000002"/>
    <n v="19.98"/>
    <n v="35"/>
    <n v="0"/>
  </r>
  <r>
    <d v="2013-06-28T00:00:00"/>
    <s v="368-99-22-310"/>
    <n v="13"/>
    <x v="8"/>
    <x v="5"/>
    <n v="2.2200000000000002"/>
    <n v="28.860000000000003"/>
    <n v="19"/>
    <n v="0"/>
  </r>
  <r>
    <d v="2013-07-01T00:00:00"/>
    <s v="941-01-60-075"/>
    <n v="424"/>
    <x v="8"/>
    <x v="6"/>
    <n v="2.2200000000000002"/>
    <n v="941.28000000000009"/>
    <n v="20935"/>
    <n v="84.800000000000011"/>
  </r>
  <r>
    <d v="2013-07-06T00:00:00"/>
    <s v="761-06-34-233"/>
    <n v="31"/>
    <x v="8"/>
    <x v="6"/>
    <n v="2.2200000000000002"/>
    <n v="68.820000000000007"/>
    <n v="1831"/>
    <n v="3.1"/>
  </r>
  <r>
    <d v="2013-07-07T00:00:00"/>
    <s v="126-55-91-375"/>
    <n v="18"/>
    <x v="8"/>
    <x v="6"/>
    <n v="2.2200000000000002"/>
    <n v="39.96"/>
    <n v="48"/>
    <n v="0"/>
  </r>
  <r>
    <d v="2013-07-09T00:00:00"/>
    <s v="043-34-53-278"/>
    <n v="172"/>
    <x v="8"/>
    <x v="6"/>
    <n v="2.2200000000000002"/>
    <n v="381.84000000000003"/>
    <n v="3381"/>
    <n v="17.2"/>
  </r>
  <r>
    <d v="2013-07-09T00:00:00"/>
    <s v="392-78-93-552"/>
    <n v="373"/>
    <x v="8"/>
    <x v="6"/>
    <n v="2.2200000000000002"/>
    <n v="828.06000000000006"/>
    <n v="22153"/>
    <n v="74.600000000000009"/>
  </r>
  <r>
    <d v="2013-07-10T00:00:00"/>
    <s v="413-93-89-926"/>
    <n v="299"/>
    <x v="8"/>
    <x v="6"/>
    <n v="2.2200000000000002"/>
    <n v="663.78000000000009"/>
    <n v="16283"/>
    <n v="59.800000000000004"/>
  </r>
  <r>
    <d v="2013-07-16T00:00:00"/>
    <s v="916-94-78-836"/>
    <n v="20"/>
    <x v="8"/>
    <x v="6"/>
    <n v="2.2200000000000002"/>
    <n v="44.400000000000006"/>
    <n v="4308"/>
    <n v="2"/>
  </r>
  <r>
    <d v="2013-07-17T00:00:00"/>
    <s v="513-33-14-553"/>
    <n v="89"/>
    <x v="8"/>
    <x v="6"/>
    <n v="2.2200000000000002"/>
    <n v="197.58"/>
    <n v="2992"/>
    <n v="8.9"/>
  </r>
  <r>
    <d v="2013-07-17T00:00:00"/>
    <s v="968-49-97-804"/>
    <n v="60"/>
    <x v="8"/>
    <x v="6"/>
    <n v="2.2200000000000002"/>
    <n v="133.20000000000002"/>
    <n v="3706"/>
    <n v="6"/>
  </r>
  <r>
    <d v="2013-07-20T00:00:00"/>
    <s v="944-16-93-033"/>
    <n v="5"/>
    <x v="8"/>
    <x v="6"/>
    <n v="2.2200000000000002"/>
    <n v="11.100000000000001"/>
    <n v="32"/>
    <n v="0"/>
  </r>
  <r>
    <d v="2013-07-21T00:00:00"/>
    <s v="995-59-41-476"/>
    <n v="125"/>
    <x v="8"/>
    <x v="6"/>
    <n v="2.2200000000000002"/>
    <n v="277.5"/>
    <n v="5839"/>
    <n v="12.5"/>
  </r>
  <r>
    <d v="2013-07-21T00:00:00"/>
    <s v="904-16-42-385"/>
    <n v="177"/>
    <x v="8"/>
    <x v="6"/>
    <n v="2.2200000000000002"/>
    <n v="392.94000000000005"/>
    <n v="4328"/>
    <n v="17.7"/>
  </r>
  <r>
    <d v="2013-07-22T00:00:00"/>
    <s v="910-38-33-489"/>
    <n v="58"/>
    <x v="8"/>
    <x v="6"/>
    <n v="2.2200000000000002"/>
    <n v="128.76000000000002"/>
    <n v="1196"/>
    <n v="5.8000000000000007"/>
  </r>
  <r>
    <d v="2013-07-23T00:00:00"/>
    <s v="080-51-85-809"/>
    <n v="174"/>
    <x v="8"/>
    <x v="6"/>
    <n v="2.2200000000000002"/>
    <n v="386.28000000000003"/>
    <n v="4289"/>
    <n v="17.400000000000002"/>
  </r>
  <r>
    <d v="2013-07-24T00:00:00"/>
    <s v="254-14-00-156"/>
    <n v="485"/>
    <x v="8"/>
    <x v="6"/>
    <n v="2.2200000000000002"/>
    <n v="1076.7"/>
    <n v="23837"/>
    <n v="97"/>
  </r>
  <r>
    <d v="2013-07-26T00:00:00"/>
    <s v="881-78-83-232"/>
    <n v="7"/>
    <x v="8"/>
    <x v="6"/>
    <n v="2.2200000000000002"/>
    <n v="15.540000000000001"/>
    <n v="19"/>
    <n v="0"/>
  </r>
  <r>
    <d v="2013-07-27T00:00:00"/>
    <s v="847-48-41-699"/>
    <n v="109"/>
    <x v="8"/>
    <x v="6"/>
    <n v="2.2200000000000002"/>
    <n v="241.98000000000002"/>
    <n v="23183"/>
    <n v="21.8"/>
  </r>
  <r>
    <d v="2013-07-30T00:00:00"/>
    <s v="043-34-53-278"/>
    <n v="116"/>
    <x v="8"/>
    <x v="6"/>
    <n v="2.2200000000000002"/>
    <n v="257.52000000000004"/>
    <n v="3497"/>
    <n v="11.600000000000001"/>
  </r>
  <r>
    <d v="2013-07-31T00:00:00"/>
    <s v="761-06-34-233"/>
    <n v="125"/>
    <x v="8"/>
    <x v="6"/>
    <n v="2.2200000000000002"/>
    <n v="277.5"/>
    <n v="1956"/>
    <n v="12.5"/>
  </r>
  <r>
    <d v="2013-07-31T00:00:00"/>
    <s v="091-99-74-175"/>
    <n v="15"/>
    <x v="8"/>
    <x v="6"/>
    <n v="2.2200000000000002"/>
    <n v="33.300000000000004"/>
    <n v="35"/>
    <n v="0"/>
  </r>
  <r>
    <d v="2013-08-02T00:00:00"/>
    <s v="857-68-68-600"/>
    <n v="4"/>
    <x v="8"/>
    <x v="7"/>
    <n v="2.2200000000000002"/>
    <n v="8.8800000000000008"/>
    <n v="21"/>
    <n v="0"/>
  </r>
  <r>
    <d v="2013-08-03T00:00:00"/>
    <s v="275-38-81-341"/>
    <n v="13"/>
    <x v="8"/>
    <x v="7"/>
    <n v="2.2200000000000002"/>
    <n v="28.860000000000003"/>
    <n v="49"/>
    <n v="0"/>
  </r>
  <r>
    <d v="2013-08-05T00:00:00"/>
    <s v="995-59-41-476"/>
    <n v="338"/>
    <x v="8"/>
    <x v="7"/>
    <n v="2.2200000000000002"/>
    <n v="750.36"/>
    <n v="6177"/>
    <n v="33.800000000000004"/>
  </r>
  <r>
    <d v="2013-08-06T00:00:00"/>
    <s v="319-54-24-686"/>
    <n v="2"/>
    <x v="8"/>
    <x v="7"/>
    <n v="2.2200000000000002"/>
    <n v="4.4400000000000004"/>
    <n v="21"/>
    <n v="0"/>
  </r>
  <r>
    <d v="2013-08-07T00:00:00"/>
    <s v="916-94-78-836"/>
    <n v="108"/>
    <x v="8"/>
    <x v="7"/>
    <n v="2.2200000000000002"/>
    <n v="239.76000000000002"/>
    <n v="4416"/>
    <n v="10.8"/>
  </r>
  <r>
    <d v="2013-08-08T00:00:00"/>
    <s v="692-61-16-906"/>
    <n v="119"/>
    <x v="8"/>
    <x v="7"/>
    <n v="2.2200000000000002"/>
    <n v="264.18"/>
    <n v="2929"/>
    <n v="11.9"/>
  </r>
  <r>
    <d v="2013-08-09T00:00:00"/>
    <s v="254-14-00-156"/>
    <n v="385"/>
    <x v="8"/>
    <x v="7"/>
    <n v="2.2200000000000002"/>
    <n v="854.7"/>
    <n v="24222"/>
    <n v="77"/>
  </r>
  <r>
    <d v="2013-08-09T00:00:00"/>
    <s v="392-78-93-552"/>
    <n v="239"/>
    <x v="8"/>
    <x v="7"/>
    <n v="2.2200000000000002"/>
    <n v="530.58000000000004"/>
    <n v="22392"/>
    <n v="47.800000000000004"/>
  </r>
  <r>
    <d v="2013-08-12T00:00:00"/>
    <s v="072-92-42-932"/>
    <n v="8"/>
    <x v="8"/>
    <x v="7"/>
    <n v="2.2200000000000002"/>
    <n v="17.760000000000002"/>
    <n v="25"/>
    <n v="0"/>
  </r>
  <r>
    <d v="2013-08-13T00:00:00"/>
    <s v="413-93-89-926"/>
    <n v="219"/>
    <x v="8"/>
    <x v="7"/>
    <n v="2.2200000000000002"/>
    <n v="486.18000000000006"/>
    <n v="16502"/>
    <n v="43.800000000000004"/>
  </r>
  <r>
    <d v="2013-08-17T00:00:00"/>
    <s v="410-52-79-946"/>
    <n v="40"/>
    <x v="8"/>
    <x v="7"/>
    <n v="2.2200000000000002"/>
    <n v="88.800000000000011"/>
    <n v="2245"/>
    <n v="4"/>
  </r>
  <r>
    <d v="2013-08-17T00:00:00"/>
    <s v="995-59-41-476"/>
    <n v="166"/>
    <x v="8"/>
    <x v="7"/>
    <n v="2.2200000000000002"/>
    <n v="368.52000000000004"/>
    <n v="6343"/>
    <n v="16.600000000000001"/>
  </r>
  <r>
    <d v="2013-08-18T00:00:00"/>
    <s v="527-15-00-673"/>
    <n v="168"/>
    <x v="8"/>
    <x v="7"/>
    <n v="2.2200000000000002"/>
    <n v="372.96000000000004"/>
    <n v="3547"/>
    <n v="16.8"/>
  </r>
  <r>
    <d v="2013-08-19T00:00:00"/>
    <s v="179-23-02-772"/>
    <n v="96"/>
    <x v="8"/>
    <x v="7"/>
    <n v="2.2200000000000002"/>
    <n v="213.12"/>
    <n v="1030"/>
    <n v="9.6000000000000014"/>
  </r>
  <r>
    <d v="2013-08-20T00:00:00"/>
    <s v="749-02-70-623"/>
    <n v="23"/>
    <x v="8"/>
    <x v="7"/>
    <n v="2.2200000000000002"/>
    <n v="51.06"/>
    <n v="4089"/>
    <n v="2.3000000000000003"/>
  </r>
  <r>
    <d v="2013-08-23T00:00:00"/>
    <s v="857-68-68-600"/>
    <n v="8"/>
    <x v="8"/>
    <x v="7"/>
    <n v="2.2200000000000002"/>
    <n v="17.760000000000002"/>
    <n v="29"/>
    <n v="0"/>
  </r>
  <r>
    <d v="2013-08-23T00:00:00"/>
    <s v="781-80-31-583"/>
    <n v="1"/>
    <x v="8"/>
    <x v="7"/>
    <n v="2.2200000000000002"/>
    <n v="2.2200000000000002"/>
    <n v="27"/>
    <n v="0"/>
  </r>
  <r>
    <d v="2013-08-23T00:00:00"/>
    <s v="045-63-27-114"/>
    <n v="4"/>
    <x v="8"/>
    <x v="7"/>
    <n v="2.2200000000000002"/>
    <n v="8.8800000000000008"/>
    <n v="39"/>
    <n v="0"/>
  </r>
  <r>
    <d v="2013-08-26T00:00:00"/>
    <s v="950-40-82-698"/>
    <n v="170"/>
    <x v="8"/>
    <x v="7"/>
    <n v="2.2200000000000002"/>
    <n v="377.40000000000003"/>
    <n v="759"/>
    <n v="8.5"/>
  </r>
  <r>
    <d v="2013-08-28T00:00:00"/>
    <s v="392-78-93-552"/>
    <n v="193"/>
    <x v="8"/>
    <x v="7"/>
    <n v="2.2200000000000002"/>
    <n v="428.46000000000004"/>
    <n v="22585"/>
    <n v="38.6"/>
  </r>
  <r>
    <d v="2013-08-31T00:00:00"/>
    <s v="929-74-62-713"/>
    <n v="5"/>
    <x v="8"/>
    <x v="7"/>
    <n v="2.2200000000000002"/>
    <n v="11.100000000000001"/>
    <n v="5"/>
    <n v="0"/>
  </r>
  <r>
    <d v="2013-09-03T00:00:00"/>
    <s v="851-69-49-933"/>
    <n v="5"/>
    <x v="8"/>
    <x v="8"/>
    <n v="2.2200000000000002"/>
    <n v="11.100000000000001"/>
    <n v="24"/>
    <n v="0"/>
  </r>
  <r>
    <d v="2013-09-03T00:00:00"/>
    <s v="368-99-22-310"/>
    <n v="15"/>
    <x v="8"/>
    <x v="8"/>
    <n v="2.2200000000000002"/>
    <n v="33.300000000000004"/>
    <n v="34"/>
    <n v="0"/>
  </r>
  <r>
    <d v="2013-09-08T00:00:00"/>
    <s v="164-61-25-530"/>
    <n v="14"/>
    <x v="8"/>
    <x v="8"/>
    <n v="2.2200000000000002"/>
    <n v="31.080000000000002"/>
    <n v="52"/>
    <n v="0"/>
  </r>
  <r>
    <d v="2013-09-08T00:00:00"/>
    <s v="916-94-78-836"/>
    <n v="96"/>
    <x v="8"/>
    <x v="8"/>
    <n v="2.2200000000000002"/>
    <n v="213.12"/>
    <n v="4512"/>
    <n v="9.6000000000000014"/>
  </r>
  <r>
    <d v="2013-09-12T00:00:00"/>
    <s v="138-66-38-929"/>
    <n v="1"/>
    <x v="8"/>
    <x v="8"/>
    <n v="2.2200000000000002"/>
    <n v="2.2200000000000002"/>
    <n v="31"/>
    <n v="0"/>
  </r>
  <r>
    <d v="2013-09-16T00:00:00"/>
    <s v="513-33-14-553"/>
    <n v="164"/>
    <x v="8"/>
    <x v="8"/>
    <n v="2.2200000000000002"/>
    <n v="364.08000000000004"/>
    <n v="3156"/>
    <n v="16.400000000000002"/>
  </r>
  <r>
    <d v="2013-09-17T00:00:00"/>
    <s v="178-24-36-171"/>
    <n v="105"/>
    <x v="8"/>
    <x v="8"/>
    <n v="2.2200000000000002"/>
    <n v="233.10000000000002"/>
    <n v="20294"/>
    <n v="21"/>
  </r>
  <r>
    <d v="2013-09-19T00:00:00"/>
    <s v="211-35-92-831"/>
    <n v="17"/>
    <x v="8"/>
    <x v="8"/>
    <n v="2.2200000000000002"/>
    <n v="37.74"/>
    <n v="19"/>
    <n v="0"/>
  </r>
  <r>
    <d v="2013-09-21T00:00:00"/>
    <s v="047-26-54-835"/>
    <n v="5"/>
    <x v="8"/>
    <x v="8"/>
    <n v="2.2200000000000002"/>
    <n v="11.100000000000001"/>
    <n v="27"/>
    <n v="0"/>
  </r>
  <r>
    <d v="2013-09-26T00:00:00"/>
    <s v="392-78-93-552"/>
    <n v="212"/>
    <x v="8"/>
    <x v="8"/>
    <n v="2.2200000000000002"/>
    <n v="470.64000000000004"/>
    <n v="22797"/>
    <n v="42.400000000000006"/>
  </r>
  <r>
    <d v="2013-09-26T00:00:00"/>
    <s v="847-48-41-699"/>
    <n v="128"/>
    <x v="8"/>
    <x v="8"/>
    <n v="2.2200000000000002"/>
    <n v="284.16000000000003"/>
    <n v="23311"/>
    <n v="25.6"/>
  </r>
  <r>
    <d v="2013-09-26T00:00:00"/>
    <s v="378-70-08-798"/>
    <n v="147"/>
    <x v="8"/>
    <x v="8"/>
    <n v="2.2200000000000002"/>
    <n v="326.34000000000003"/>
    <n v="4062"/>
    <n v="14.700000000000001"/>
  </r>
  <r>
    <d v="2013-09-27T00:00:00"/>
    <s v="799-94-72-837"/>
    <n v="436"/>
    <x v="8"/>
    <x v="8"/>
    <n v="2.2200000000000002"/>
    <n v="967.92000000000007"/>
    <n v="20793"/>
    <n v="87.2"/>
  </r>
  <r>
    <d v="2013-09-28T00:00:00"/>
    <s v="128-29-15-591"/>
    <n v="4"/>
    <x v="8"/>
    <x v="8"/>
    <n v="2.2200000000000002"/>
    <n v="8.8800000000000008"/>
    <n v="4"/>
    <n v="0"/>
  </r>
  <r>
    <d v="2013-09-28T00:00:00"/>
    <s v="302-11-03-254"/>
    <n v="4"/>
    <x v="8"/>
    <x v="8"/>
    <n v="2.2200000000000002"/>
    <n v="8.8800000000000008"/>
    <n v="30"/>
    <n v="0"/>
  </r>
  <r>
    <d v="2013-10-04T00:00:00"/>
    <s v="179-23-02-772"/>
    <n v="78"/>
    <x v="8"/>
    <x v="9"/>
    <n v="2.2200000000000002"/>
    <n v="173.16000000000003"/>
    <n v="1108"/>
    <n v="7.8000000000000007"/>
  </r>
  <r>
    <d v="2013-10-11T00:00:00"/>
    <s v="749-02-70-623"/>
    <n v="159"/>
    <x v="8"/>
    <x v="9"/>
    <n v="2.2200000000000002"/>
    <n v="352.98"/>
    <n v="4248"/>
    <n v="15.9"/>
  </r>
  <r>
    <d v="2013-10-11T00:00:00"/>
    <s v="885-74-10-856"/>
    <n v="103"/>
    <x v="8"/>
    <x v="9"/>
    <n v="2.2200000000000002"/>
    <n v="228.66000000000003"/>
    <n v="2829"/>
    <n v="10.3"/>
  </r>
  <r>
    <d v="2013-10-12T00:00:00"/>
    <s v="495-93-92-849"/>
    <n v="57"/>
    <x v="8"/>
    <x v="9"/>
    <n v="2.2200000000000002"/>
    <n v="126.54"/>
    <n v="5117"/>
    <n v="5.7"/>
  </r>
  <r>
    <d v="2013-10-12T00:00:00"/>
    <s v="910-38-33-489"/>
    <n v="121"/>
    <x v="8"/>
    <x v="9"/>
    <n v="2.2200000000000002"/>
    <n v="268.62"/>
    <n v="1317"/>
    <n v="12.100000000000001"/>
  </r>
  <r>
    <d v="2013-10-12T00:00:00"/>
    <s v="053-79-35-388"/>
    <n v="14"/>
    <x v="8"/>
    <x v="9"/>
    <n v="2.2200000000000002"/>
    <n v="31.080000000000002"/>
    <n v="22"/>
    <n v="0"/>
  </r>
  <r>
    <d v="2013-10-13T00:00:00"/>
    <s v="599-00-55-316"/>
    <n v="2"/>
    <x v="8"/>
    <x v="9"/>
    <n v="2.2200000000000002"/>
    <n v="4.4400000000000004"/>
    <n v="42"/>
    <n v="0"/>
  </r>
  <r>
    <d v="2013-10-13T00:00:00"/>
    <s v="662-14-22-719"/>
    <n v="19"/>
    <x v="8"/>
    <x v="9"/>
    <n v="2.2200000000000002"/>
    <n v="42.180000000000007"/>
    <n v="59"/>
    <n v="0"/>
  </r>
  <r>
    <d v="2013-10-14T00:00:00"/>
    <s v="264-98-29-926"/>
    <n v="20"/>
    <x v="8"/>
    <x v="9"/>
    <n v="2.2200000000000002"/>
    <n v="44.400000000000006"/>
    <n v="20"/>
    <n v="0"/>
  </r>
  <r>
    <d v="2013-10-15T00:00:00"/>
    <s v="799-94-72-837"/>
    <n v="367"/>
    <x v="8"/>
    <x v="9"/>
    <n v="2.2200000000000002"/>
    <n v="814.74000000000012"/>
    <n v="21160"/>
    <n v="73.400000000000006"/>
  </r>
  <r>
    <d v="2013-10-15T00:00:00"/>
    <s v="847-48-41-699"/>
    <n v="458"/>
    <x v="8"/>
    <x v="9"/>
    <n v="2.2200000000000002"/>
    <n v="1016.7600000000001"/>
    <n v="23769"/>
    <n v="91.600000000000009"/>
  </r>
  <r>
    <d v="2013-10-16T00:00:00"/>
    <s v="392-78-93-552"/>
    <n v="100"/>
    <x v="8"/>
    <x v="9"/>
    <n v="2.2200000000000002"/>
    <n v="222.00000000000003"/>
    <n v="22897"/>
    <n v="20"/>
  </r>
  <r>
    <d v="2013-10-16T00:00:00"/>
    <s v="043-34-53-278"/>
    <n v="62"/>
    <x v="8"/>
    <x v="9"/>
    <n v="2.2200000000000002"/>
    <n v="137.64000000000001"/>
    <n v="3559"/>
    <n v="6.2"/>
  </r>
  <r>
    <d v="2013-10-20T00:00:00"/>
    <s v="043-34-53-278"/>
    <n v="184"/>
    <x v="8"/>
    <x v="9"/>
    <n v="2.2200000000000002"/>
    <n v="408.48"/>
    <n v="3743"/>
    <n v="18.400000000000002"/>
  </r>
  <r>
    <d v="2013-10-21T00:00:00"/>
    <s v="080-51-85-809"/>
    <n v="156"/>
    <x v="8"/>
    <x v="9"/>
    <n v="2.2200000000000002"/>
    <n v="346.32000000000005"/>
    <n v="4445"/>
    <n v="15.600000000000001"/>
  </r>
  <r>
    <d v="2013-10-22T00:00:00"/>
    <s v="254-14-00-156"/>
    <n v="142"/>
    <x v="8"/>
    <x v="9"/>
    <n v="2.2200000000000002"/>
    <n v="315.24"/>
    <n v="24364"/>
    <n v="28.400000000000002"/>
  </r>
  <r>
    <d v="2013-10-23T00:00:00"/>
    <s v="043-34-53-278"/>
    <n v="97"/>
    <x v="8"/>
    <x v="9"/>
    <n v="2.2200000000000002"/>
    <n v="215.34000000000003"/>
    <n v="3840"/>
    <n v="9.7000000000000011"/>
  </r>
  <r>
    <d v="2013-10-23T00:00:00"/>
    <s v="254-14-00-156"/>
    <n v="136"/>
    <x v="8"/>
    <x v="9"/>
    <n v="2.2200000000000002"/>
    <n v="301.92"/>
    <n v="24500"/>
    <n v="27.200000000000003"/>
  </r>
  <r>
    <d v="2013-10-23T00:00:00"/>
    <s v="179-23-02-772"/>
    <n v="108"/>
    <x v="8"/>
    <x v="9"/>
    <n v="2.2200000000000002"/>
    <n v="239.76000000000002"/>
    <n v="1216"/>
    <n v="10.8"/>
  </r>
  <r>
    <d v="2013-10-25T00:00:00"/>
    <s v="410-52-79-946"/>
    <n v="51"/>
    <x v="8"/>
    <x v="9"/>
    <n v="2.2200000000000002"/>
    <n v="113.22000000000001"/>
    <n v="2296"/>
    <n v="5.1000000000000005"/>
  </r>
  <r>
    <d v="2013-10-27T00:00:00"/>
    <s v="473-30-19-947"/>
    <n v="7"/>
    <x v="8"/>
    <x v="9"/>
    <n v="2.2200000000000002"/>
    <n v="15.540000000000001"/>
    <n v="32"/>
    <n v="0"/>
  </r>
  <r>
    <d v="2013-10-29T00:00:00"/>
    <s v="985-21-38-706"/>
    <n v="19"/>
    <x v="8"/>
    <x v="9"/>
    <n v="2.2200000000000002"/>
    <n v="42.180000000000007"/>
    <n v="41"/>
    <n v="0"/>
  </r>
  <r>
    <d v="2013-10-30T00:00:00"/>
    <s v="970-73-69-415"/>
    <n v="4"/>
    <x v="8"/>
    <x v="9"/>
    <n v="2.2200000000000002"/>
    <n v="8.8800000000000008"/>
    <n v="26"/>
    <n v="0"/>
  </r>
  <r>
    <d v="2013-11-02T00:00:00"/>
    <s v="392-78-93-552"/>
    <n v="163"/>
    <x v="8"/>
    <x v="10"/>
    <n v="2.2200000000000002"/>
    <n v="361.86"/>
    <n v="23060"/>
    <n v="32.6"/>
  </r>
  <r>
    <d v="2013-11-02T00:00:00"/>
    <s v="534-94-49-182"/>
    <n v="165"/>
    <x v="8"/>
    <x v="10"/>
    <n v="2.2200000000000002"/>
    <n v="366.3"/>
    <n v="4745"/>
    <n v="16.5"/>
  </r>
  <r>
    <d v="2013-11-03T00:00:00"/>
    <s v="211-35-92-831"/>
    <n v="14"/>
    <x v="8"/>
    <x v="10"/>
    <n v="2.2200000000000002"/>
    <n v="31.080000000000002"/>
    <n v="33"/>
    <n v="0"/>
  </r>
  <r>
    <d v="2013-11-05T00:00:00"/>
    <s v="378-70-08-798"/>
    <n v="177"/>
    <x v="8"/>
    <x v="10"/>
    <n v="2.2200000000000002"/>
    <n v="392.94000000000005"/>
    <n v="4239"/>
    <n v="17.7"/>
  </r>
  <r>
    <d v="2013-11-06T00:00:00"/>
    <s v="964-69-89-011"/>
    <n v="1"/>
    <x v="8"/>
    <x v="10"/>
    <n v="2.2200000000000002"/>
    <n v="2.2200000000000002"/>
    <n v="28"/>
    <n v="0"/>
  </r>
  <r>
    <d v="2013-11-07T00:00:00"/>
    <s v="179-23-02-772"/>
    <n v="193"/>
    <x v="8"/>
    <x v="10"/>
    <n v="2.2200000000000002"/>
    <n v="428.46000000000004"/>
    <n v="1409"/>
    <n v="19.3"/>
  </r>
  <r>
    <d v="2013-11-07T00:00:00"/>
    <s v="561-00-46-873"/>
    <n v="8"/>
    <x v="8"/>
    <x v="10"/>
    <n v="2.2200000000000002"/>
    <n v="17.760000000000002"/>
    <n v="17"/>
    <n v="0"/>
  </r>
  <r>
    <d v="2013-11-10T00:00:00"/>
    <s v="817-14-97-331"/>
    <n v="11"/>
    <x v="8"/>
    <x v="10"/>
    <n v="2.2200000000000002"/>
    <n v="24.42"/>
    <n v="15"/>
    <n v="0"/>
  </r>
  <r>
    <d v="2013-11-16T00:00:00"/>
    <s v="178-24-36-171"/>
    <n v="249"/>
    <x v="8"/>
    <x v="10"/>
    <n v="2.2200000000000002"/>
    <n v="552.78000000000009"/>
    <n v="20543"/>
    <n v="49.800000000000004"/>
  </r>
  <r>
    <d v="2013-11-20T00:00:00"/>
    <s v="594-18-15-403"/>
    <n v="360"/>
    <x v="8"/>
    <x v="10"/>
    <n v="2.2200000000000002"/>
    <n v="799.2"/>
    <n v="10731"/>
    <n v="72"/>
  </r>
  <r>
    <d v="2013-11-24T00:00:00"/>
    <s v="294-48-56-993"/>
    <n v="186"/>
    <x v="8"/>
    <x v="10"/>
    <n v="2.2200000000000002"/>
    <n v="412.92"/>
    <n v="2058"/>
    <n v="18.600000000000001"/>
  </r>
  <r>
    <d v="2013-11-25T00:00:00"/>
    <s v="495-93-92-849"/>
    <n v="29"/>
    <x v="8"/>
    <x v="10"/>
    <n v="2.2200000000000002"/>
    <n v="64.38000000000001"/>
    <n v="5146"/>
    <n v="2.9000000000000004"/>
  </r>
  <r>
    <d v="2013-11-28T00:00:00"/>
    <s v="534-94-49-182"/>
    <n v="174"/>
    <x v="8"/>
    <x v="10"/>
    <n v="2.2200000000000002"/>
    <n v="386.28000000000003"/>
    <n v="4919"/>
    <n v="17.400000000000002"/>
  </r>
  <r>
    <d v="2013-11-29T00:00:00"/>
    <s v="254-14-00-156"/>
    <n v="131"/>
    <x v="8"/>
    <x v="10"/>
    <n v="2.2200000000000002"/>
    <n v="290.82000000000005"/>
    <n v="24631"/>
    <n v="26.200000000000003"/>
  </r>
  <r>
    <d v="2013-12-01T00:00:00"/>
    <s v="254-14-00-156"/>
    <n v="157"/>
    <x v="8"/>
    <x v="11"/>
    <n v="2.2200000000000002"/>
    <n v="348.54"/>
    <n v="24788"/>
    <n v="31.400000000000002"/>
  </r>
  <r>
    <d v="2013-12-01T00:00:00"/>
    <s v="799-94-72-837"/>
    <n v="284"/>
    <x v="8"/>
    <x v="11"/>
    <n v="2.2200000000000002"/>
    <n v="630.48"/>
    <n v="21444"/>
    <n v="56.800000000000004"/>
  </r>
  <r>
    <d v="2013-12-02T00:00:00"/>
    <s v="413-93-89-926"/>
    <n v="292"/>
    <x v="8"/>
    <x v="11"/>
    <n v="2.2200000000000002"/>
    <n v="648.24"/>
    <n v="16794"/>
    <n v="58.400000000000006"/>
  </r>
  <r>
    <d v="2013-12-04T00:00:00"/>
    <s v="530-86-39-445"/>
    <n v="13"/>
    <x v="8"/>
    <x v="11"/>
    <n v="2.2200000000000002"/>
    <n v="28.860000000000003"/>
    <n v="58"/>
    <n v="0"/>
  </r>
  <r>
    <d v="2013-12-06T00:00:00"/>
    <s v="954-85-72-732"/>
    <n v="16"/>
    <x v="8"/>
    <x v="11"/>
    <n v="2.2200000000000002"/>
    <n v="35.520000000000003"/>
    <n v="30"/>
    <n v="0"/>
  </r>
  <r>
    <d v="2013-12-06T00:00:00"/>
    <s v="178-24-36-171"/>
    <n v="364"/>
    <x v="8"/>
    <x v="11"/>
    <n v="2.2200000000000002"/>
    <n v="808.08"/>
    <n v="20907"/>
    <n v="72.8"/>
  </r>
  <r>
    <d v="2013-12-07T00:00:00"/>
    <s v="599-00-55-316"/>
    <n v="16"/>
    <x v="8"/>
    <x v="11"/>
    <n v="2.2200000000000002"/>
    <n v="35.520000000000003"/>
    <n v="58"/>
    <n v="0"/>
  </r>
  <r>
    <d v="2013-12-07T00:00:00"/>
    <s v="590-28-48-646"/>
    <n v="3"/>
    <x v="8"/>
    <x v="11"/>
    <n v="2.2200000000000002"/>
    <n v="6.66"/>
    <n v="26"/>
    <n v="0"/>
  </r>
  <r>
    <d v="2013-12-08T00:00:00"/>
    <s v="346-83-33-264"/>
    <n v="9"/>
    <x v="8"/>
    <x v="11"/>
    <n v="2.2200000000000002"/>
    <n v="19.98"/>
    <n v="29"/>
    <n v="0"/>
  </r>
  <r>
    <d v="2013-12-09T00:00:00"/>
    <s v="523-09-63-706"/>
    <n v="6"/>
    <x v="8"/>
    <x v="11"/>
    <n v="2.2200000000000002"/>
    <n v="13.32"/>
    <n v="21"/>
    <n v="0"/>
  </r>
  <r>
    <d v="2013-12-13T00:00:00"/>
    <s v="884-31-58-627"/>
    <n v="117"/>
    <x v="8"/>
    <x v="11"/>
    <n v="2.2200000000000002"/>
    <n v="259.74"/>
    <n v="2394"/>
    <n v="11.700000000000001"/>
  </r>
  <r>
    <d v="2013-12-14T00:00:00"/>
    <s v="159-34-45-151"/>
    <n v="6"/>
    <x v="8"/>
    <x v="11"/>
    <n v="2.2200000000000002"/>
    <n v="13.32"/>
    <n v="47"/>
    <n v="0"/>
  </r>
  <r>
    <d v="2013-12-15T00:00:00"/>
    <s v="847-48-41-699"/>
    <n v="186"/>
    <x v="8"/>
    <x v="11"/>
    <n v="2.2200000000000002"/>
    <n v="412.92"/>
    <n v="23955"/>
    <n v="37.200000000000003"/>
  </r>
  <r>
    <d v="2013-12-15T00:00:00"/>
    <s v="159-34-45-151"/>
    <n v="16"/>
    <x v="8"/>
    <x v="11"/>
    <n v="2.2200000000000002"/>
    <n v="35.520000000000003"/>
    <n v="63"/>
    <n v="0"/>
  </r>
  <r>
    <d v="2013-12-16T00:00:00"/>
    <s v="043-34-53-278"/>
    <n v="100"/>
    <x v="8"/>
    <x v="11"/>
    <n v="2.2200000000000002"/>
    <n v="222.00000000000003"/>
    <n v="3940"/>
    <n v="10"/>
  </r>
  <r>
    <d v="2013-12-21T00:00:00"/>
    <s v="369-43-03-176"/>
    <n v="20"/>
    <x v="8"/>
    <x v="11"/>
    <n v="2.2200000000000002"/>
    <n v="44.400000000000006"/>
    <n v="69"/>
    <n v="0"/>
  </r>
  <r>
    <d v="2013-12-21T00:00:00"/>
    <s v="968-49-97-804"/>
    <n v="192"/>
    <x v="8"/>
    <x v="11"/>
    <n v="2.2200000000000002"/>
    <n v="426.24"/>
    <n v="3898"/>
    <n v="19.200000000000003"/>
  </r>
  <r>
    <d v="2013-12-22T00:00:00"/>
    <s v="968-49-97-804"/>
    <n v="92"/>
    <x v="8"/>
    <x v="11"/>
    <n v="2.2200000000000002"/>
    <n v="204.24"/>
    <n v="3990"/>
    <n v="9.2000000000000011"/>
  </r>
  <r>
    <d v="2013-12-23T00:00:00"/>
    <s v="211-13-01-286"/>
    <n v="11"/>
    <x v="8"/>
    <x v="11"/>
    <n v="2.2200000000000002"/>
    <n v="24.42"/>
    <n v="69"/>
    <n v="0"/>
  </r>
  <r>
    <d v="2013-12-25T00:00:00"/>
    <s v="177-95-05-373"/>
    <n v="10"/>
    <x v="8"/>
    <x v="11"/>
    <n v="2.2200000000000002"/>
    <n v="22.200000000000003"/>
    <n v="10"/>
    <n v="0"/>
  </r>
  <r>
    <d v="2013-12-26T00:00:00"/>
    <s v="884-31-58-627"/>
    <n v="180"/>
    <x v="8"/>
    <x v="11"/>
    <n v="2.2200000000000002"/>
    <n v="399.6"/>
    <n v="2574"/>
    <n v="18"/>
  </r>
  <r>
    <d v="2013-12-29T00:00:00"/>
    <s v="242-04-13-206"/>
    <n v="12"/>
    <x v="8"/>
    <x v="11"/>
    <n v="2.2200000000000002"/>
    <n v="26.64"/>
    <n v="48"/>
    <n v="0"/>
  </r>
  <r>
    <d v="2013-12-30T00:00:00"/>
    <s v="091-99-74-175"/>
    <n v="12"/>
    <x v="8"/>
    <x v="11"/>
    <n v="2.2200000000000002"/>
    <n v="26.64"/>
    <n v="47"/>
    <n v="0"/>
  </r>
  <r>
    <d v="2013-12-31T00:00:00"/>
    <s v="325-70-30-985"/>
    <n v="8"/>
    <x v="8"/>
    <x v="11"/>
    <n v="2.2200000000000002"/>
    <n v="17.760000000000002"/>
    <n v="42"/>
    <n v="0"/>
  </r>
  <r>
    <d v="2014-01-02T00:00:00"/>
    <s v="904-16-42-385"/>
    <n v="56"/>
    <x v="9"/>
    <x v="0"/>
    <n v="2.23"/>
    <n v="124.88"/>
    <n v="4384"/>
    <n v="5.6000000000000005"/>
  </r>
  <r>
    <d v="2014-01-03T00:00:00"/>
    <s v="054-09-46-315"/>
    <n v="18"/>
    <x v="9"/>
    <x v="0"/>
    <n v="2.23"/>
    <n v="40.14"/>
    <n v="52"/>
    <n v="0"/>
  </r>
  <r>
    <d v="2014-01-03T00:00:00"/>
    <s v="799-94-72-837"/>
    <n v="164"/>
    <x v="9"/>
    <x v="0"/>
    <n v="2.23"/>
    <n v="365.71999999999997"/>
    <n v="21608"/>
    <n v="32.800000000000004"/>
  </r>
  <r>
    <d v="2014-01-06T00:00:00"/>
    <s v="534-94-49-182"/>
    <n v="111"/>
    <x v="9"/>
    <x v="0"/>
    <n v="2.23"/>
    <n v="247.53"/>
    <n v="5030"/>
    <n v="11.100000000000001"/>
  </r>
  <r>
    <d v="2014-01-07T00:00:00"/>
    <s v="395-19-63-367"/>
    <n v="14"/>
    <x v="9"/>
    <x v="0"/>
    <n v="2.23"/>
    <n v="31.22"/>
    <n v="17"/>
    <n v="0"/>
  </r>
  <r>
    <d v="2014-01-08T00:00:00"/>
    <s v="995-59-41-476"/>
    <n v="143"/>
    <x v="9"/>
    <x v="0"/>
    <n v="2.23"/>
    <n v="318.89"/>
    <n v="6486"/>
    <n v="14.3"/>
  </r>
  <r>
    <d v="2014-01-09T00:00:00"/>
    <s v="749-02-70-623"/>
    <n v="64"/>
    <x v="9"/>
    <x v="0"/>
    <n v="2.23"/>
    <n v="142.72"/>
    <n v="4312"/>
    <n v="6.4"/>
  </r>
  <r>
    <d v="2014-01-12T00:00:00"/>
    <s v="929-74-62-713"/>
    <n v="3"/>
    <x v="9"/>
    <x v="0"/>
    <n v="2.23"/>
    <n v="6.6899999999999995"/>
    <n v="8"/>
    <n v="0"/>
  </r>
  <r>
    <d v="2014-01-13T00:00:00"/>
    <s v="392-78-93-552"/>
    <n v="152"/>
    <x v="9"/>
    <x v="0"/>
    <n v="2.23"/>
    <n v="338.96"/>
    <n v="23212"/>
    <n v="30.400000000000002"/>
  </r>
  <r>
    <d v="2014-01-14T00:00:00"/>
    <s v="749-02-70-623"/>
    <n v="152"/>
    <x v="9"/>
    <x v="0"/>
    <n v="2.23"/>
    <n v="338.96"/>
    <n v="4464"/>
    <n v="15.200000000000001"/>
  </r>
  <r>
    <d v="2014-01-16T00:00:00"/>
    <s v="678-73-95-302"/>
    <n v="15"/>
    <x v="9"/>
    <x v="0"/>
    <n v="2.23"/>
    <n v="33.450000000000003"/>
    <n v="49"/>
    <n v="0"/>
  </r>
  <r>
    <d v="2014-01-17T00:00:00"/>
    <s v="884-31-58-627"/>
    <n v="117"/>
    <x v="9"/>
    <x v="0"/>
    <n v="2.23"/>
    <n v="260.91000000000003"/>
    <n v="2691"/>
    <n v="11.700000000000001"/>
  </r>
  <r>
    <d v="2014-01-17T00:00:00"/>
    <s v="941-27-28-381"/>
    <n v="14"/>
    <x v="9"/>
    <x v="0"/>
    <n v="2.23"/>
    <n v="31.22"/>
    <n v="23"/>
    <n v="0"/>
  </r>
  <r>
    <d v="2014-01-17T00:00:00"/>
    <s v="392-78-93-552"/>
    <n v="431"/>
    <x v="9"/>
    <x v="0"/>
    <n v="2.23"/>
    <n v="961.13"/>
    <n v="23643"/>
    <n v="86.2"/>
  </r>
  <r>
    <d v="2014-01-19T00:00:00"/>
    <s v="178-24-36-171"/>
    <n v="390"/>
    <x v="9"/>
    <x v="0"/>
    <n v="2.23"/>
    <n v="869.7"/>
    <n v="21297"/>
    <n v="78"/>
  </r>
  <r>
    <d v="2014-01-24T00:00:00"/>
    <s v="091-99-74-175"/>
    <n v="1"/>
    <x v="9"/>
    <x v="0"/>
    <n v="2.23"/>
    <n v="2.23"/>
    <n v="48"/>
    <n v="0"/>
  </r>
  <r>
    <d v="2014-01-27T00:00:00"/>
    <s v="413-93-89-926"/>
    <n v="392"/>
    <x v="9"/>
    <x v="0"/>
    <n v="2.23"/>
    <n v="874.16"/>
    <n v="17186"/>
    <n v="78.400000000000006"/>
  </r>
  <r>
    <d v="2014-01-29T00:00:00"/>
    <s v="916-94-78-836"/>
    <n v="175"/>
    <x v="9"/>
    <x v="0"/>
    <n v="2.23"/>
    <n v="390.25"/>
    <n v="4687"/>
    <n v="17.5"/>
  </r>
  <r>
    <d v="2014-01-29T00:00:00"/>
    <s v="322-66-15-999"/>
    <n v="118"/>
    <x v="9"/>
    <x v="0"/>
    <n v="2.23"/>
    <n v="263.14"/>
    <n v="4156"/>
    <n v="11.8"/>
  </r>
  <r>
    <d v="2014-02-02T00:00:00"/>
    <s v="847-48-41-699"/>
    <n v="297"/>
    <x v="9"/>
    <x v="1"/>
    <n v="2.23"/>
    <n v="662.31"/>
    <n v="24252"/>
    <n v="59.400000000000006"/>
  </r>
  <r>
    <d v="2014-02-06T00:00:00"/>
    <s v="033-49-11-774"/>
    <n v="89"/>
    <x v="9"/>
    <x v="1"/>
    <n v="2.23"/>
    <n v="198.47"/>
    <n v="3660"/>
    <n v="8.9"/>
  </r>
  <r>
    <d v="2014-02-06T00:00:00"/>
    <s v="178-24-36-171"/>
    <n v="182"/>
    <x v="9"/>
    <x v="1"/>
    <n v="2.23"/>
    <n v="405.86"/>
    <n v="21479"/>
    <n v="36.4"/>
  </r>
  <r>
    <d v="2014-02-07T00:00:00"/>
    <s v="749-02-70-623"/>
    <n v="130"/>
    <x v="9"/>
    <x v="1"/>
    <n v="2.23"/>
    <n v="289.89999999999998"/>
    <n v="4594"/>
    <n v="13"/>
  </r>
  <r>
    <d v="2014-02-10T00:00:00"/>
    <s v="294-48-56-993"/>
    <n v="187"/>
    <x v="9"/>
    <x v="1"/>
    <n v="2.23"/>
    <n v="417.01"/>
    <n v="2245"/>
    <n v="18.7"/>
  </r>
  <r>
    <d v="2014-02-11T00:00:00"/>
    <s v="941-01-60-075"/>
    <n v="166"/>
    <x v="9"/>
    <x v="1"/>
    <n v="2.23"/>
    <n v="370.18"/>
    <n v="21101"/>
    <n v="33.200000000000003"/>
  </r>
  <r>
    <d v="2014-02-12T00:00:00"/>
    <s v="033-49-11-774"/>
    <n v="58"/>
    <x v="9"/>
    <x v="1"/>
    <n v="2.23"/>
    <n v="129.34"/>
    <n v="3718"/>
    <n v="5.8000000000000007"/>
  </r>
  <r>
    <d v="2014-02-16T00:00:00"/>
    <s v="410-52-79-946"/>
    <n v="187"/>
    <x v="9"/>
    <x v="1"/>
    <n v="2.23"/>
    <n v="417.01"/>
    <n v="2483"/>
    <n v="18.7"/>
  </r>
  <r>
    <d v="2014-02-17T00:00:00"/>
    <s v="033-49-11-774"/>
    <n v="58"/>
    <x v="9"/>
    <x v="1"/>
    <n v="2.23"/>
    <n v="129.34"/>
    <n v="3776"/>
    <n v="5.8000000000000007"/>
  </r>
  <r>
    <d v="2014-02-19T00:00:00"/>
    <s v="767-55-58-288"/>
    <n v="19"/>
    <x v="9"/>
    <x v="1"/>
    <n v="2.23"/>
    <n v="42.37"/>
    <n v="46"/>
    <n v="0"/>
  </r>
  <r>
    <d v="2014-02-19T00:00:00"/>
    <s v="847-48-41-699"/>
    <n v="388"/>
    <x v="9"/>
    <x v="1"/>
    <n v="2.23"/>
    <n v="865.24"/>
    <n v="24640"/>
    <n v="77.600000000000009"/>
  </r>
  <r>
    <d v="2014-02-20T00:00:00"/>
    <s v="194-54-73-711"/>
    <n v="20"/>
    <x v="9"/>
    <x v="1"/>
    <n v="2.23"/>
    <n v="44.6"/>
    <n v="79"/>
    <n v="0"/>
  </r>
  <r>
    <d v="2014-02-20T00:00:00"/>
    <s v="043-34-53-278"/>
    <n v="185"/>
    <x v="9"/>
    <x v="1"/>
    <n v="2.23"/>
    <n v="412.55"/>
    <n v="4125"/>
    <n v="18.5"/>
  </r>
  <r>
    <d v="2014-02-20T00:00:00"/>
    <s v="527-15-00-673"/>
    <n v="191"/>
    <x v="9"/>
    <x v="1"/>
    <n v="2.23"/>
    <n v="425.93"/>
    <n v="3738"/>
    <n v="19.100000000000001"/>
  </r>
  <r>
    <d v="2014-02-21T00:00:00"/>
    <s v="277-10-19-546"/>
    <n v="1"/>
    <x v="9"/>
    <x v="1"/>
    <n v="2.23"/>
    <n v="2.23"/>
    <n v="55"/>
    <n v="0"/>
  </r>
  <r>
    <d v="2014-02-22T00:00:00"/>
    <s v="884-31-58-627"/>
    <n v="90"/>
    <x v="9"/>
    <x v="1"/>
    <n v="2.23"/>
    <n v="200.7"/>
    <n v="2781"/>
    <n v="9"/>
  </r>
  <r>
    <d v="2014-02-26T00:00:00"/>
    <s v="847-48-41-699"/>
    <n v="234"/>
    <x v="9"/>
    <x v="1"/>
    <n v="2.23"/>
    <n v="521.82000000000005"/>
    <n v="24874"/>
    <n v="46.800000000000004"/>
  </r>
  <r>
    <d v="2014-03-01T00:00:00"/>
    <s v="392-78-93-552"/>
    <n v="212"/>
    <x v="9"/>
    <x v="2"/>
    <n v="2.23"/>
    <n v="472.76"/>
    <n v="23855"/>
    <n v="42.400000000000006"/>
  </r>
  <r>
    <d v="2014-03-03T00:00:00"/>
    <s v="392-78-93-552"/>
    <n v="372"/>
    <x v="9"/>
    <x v="2"/>
    <n v="2.23"/>
    <n v="829.56"/>
    <n v="24227"/>
    <n v="74.400000000000006"/>
  </r>
  <r>
    <d v="2014-03-03T00:00:00"/>
    <s v="968-49-97-804"/>
    <n v="102"/>
    <x v="9"/>
    <x v="2"/>
    <n v="2.23"/>
    <n v="227.46"/>
    <n v="4092"/>
    <n v="10.200000000000001"/>
  </r>
  <r>
    <d v="2014-03-03T00:00:00"/>
    <s v="749-02-70-623"/>
    <n v="69"/>
    <x v="9"/>
    <x v="2"/>
    <n v="2.23"/>
    <n v="153.87"/>
    <n v="4663"/>
    <n v="6.9"/>
  </r>
  <r>
    <d v="2014-03-10T00:00:00"/>
    <s v="180-17-78-339"/>
    <n v="5"/>
    <x v="9"/>
    <x v="2"/>
    <n v="2.23"/>
    <n v="11.15"/>
    <n v="59"/>
    <n v="0"/>
  </r>
  <r>
    <d v="2014-03-15T00:00:00"/>
    <s v="513-33-14-553"/>
    <n v="146"/>
    <x v="9"/>
    <x v="2"/>
    <n v="2.23"/>
    <n v="325.58"/>
    <n v="3302"/>
    <n v="14.600000000000001"/>
  </r>
  <r>
    <d v="2014-03-16T00:00:00"/>
    <s v="910-38-33-489"/>
    <n v="114"/>
    <x v="9"/>
    <x v="2"/>
    <n v="2.23"/>
    <n v="254.22"/>
    <n v="1431"/>
    <n v="11.4"/>
  </r>
  <r>
    <d v="2014-03-18T00:00:00"/>
    <s v="799-94-72-837"/>
    <n v="265"/>
    <x v="9"/>
    <x v="2"/>
    <n v="2.23"/>
    <n v="590.95000000000005"/>
    <n v="21873"/>
    <n v="53"/>
  </r>
  <r>
    <d v="2014-03-18T00:00:00"/>
    <s v="970-87-50-317"/>
    <n v="1"/>
    <x v="9"/>
    <x v="2"/>
    <n v="2.23"/>
    <n v="2.23"/>
    <n v="7"/>
    <n v="0"/>
  </r>
  <r>
    <d v="2014-03-21T00:00:00"/>
    <s v="299-98-16-259"/>
    <n v="16"/>
    <x v="9"/>
    <x v="2"/>
    <n v="2.23"/>
    <n v="35.68"/>
    <n v="31"/>
    <n v="0"/>
  </r>
  <r>
    <d v="2014-03-23T00:00:00"/>
    <s v="737-62-05-770"/>
    <n v="11"/>
    <x v="9"/>
    <x v="2"/>
    <n v="2.23"/>
    <n v="24.53"/>
    <n v="18"/>
    <n v="0"/>
  </r>
  <r>
    <d v="2014-03-23T00:00:00"/>
    <s v="178-24-36-171"/>
    <n v="118"/>
    <x v="9"/>
    <x v="2"/>
    <n v="2.23"/>
    <n v="263.14"/>
    <n v="21597"/>
    <n v="23.6"/>
  </r>
  <r>
    <d v="2014-03-30T00:00:00"/>
    <s v="392-78-93-552"/>
    <n v="213"/>
    <x v="9"/>
    <x v="2"/>
    <n v="2.23"/>
    <n v="474.99"/>
    <n v="24440"/>
    <n v="42.6"/>
  </r>
  <r>
    <d v="2014-04-03T00:00:00"/>
    <s v="847-48-41-699"/>
    <n v="146"/>
    <x v="9"/>
    <x v="3"/>
    <n v="2.23"/>
    <n v="325.58"/>
    <n v="25020"/>
    <n v="29.200000000000003"/>
  </r>
  <r>
    <d v="2014-04-05T00:00:00"/>
    <s v="609-57-46-753"/>
    <n v="6"/>
    <x v="9"/>
    <x v="3"/>
    <n v="2.23"/>
    <n v="13.379999999999999"/>
    <n v="17"/>
    <n v="0"/>
  </r>
  <r>
    <d v="2014-04-07T00:00:00"/>
    <s v="392-78-93-552"/>
    <n v="392"/>
    <x v="9"/>
    <x v="3"/>
    <n v="2.23"/>
    <n v="874.16"/>
    <n v="24832"/>
    <n v="78.400000000000006"/>
  </r>
  <r>
    <d v="2014-04-07T00:00:00"/>
    <s v="995-59-41-476"/>
    <n v="422"/>
    <x v="9"/>
    <x v="3"/>
    <n v="2.23"/>
    <n v="941.06"/>
    <n v="6908"/>
    <n v="42.2"/>
  </r>
  <r>
    <d v="2014-04-11T00:00:00"/>
    <s v="178-24-36-171"/>
    <n v="474"/>
    <x v="9"/>
    <x v="3"/>
    <n v="2.23"/>
    <n v="1057.02"/>
    <n v="22071"/>
    <n v="94.800000000000011"/>
  </r>
  <r>
    <d v="2014-04-12T00:00:00"/>
    <s v="322-66-15-999"/>
    <n v="166"/>
    <x v="9"/>
    <x v="3"/>
    <n v="2.23"/>
    <n v="370.18"/>
    <n v="4322"/>
    <n v="16.600000000000001"/>
  </r>
  <r>
    <d v="2014-04-14T00:00:00"/>
    <s v="322-66-15-999"/>
    <n v="121"/>
    <x v="9"/>
    <x v="3"/>
    <n v="2.23"/>
    <n v="269.83"/>
    <n v="4443"/>
    <n v="12.100000000000001"/>
  </r>
  <r>
    <d v="2014-04-15T00:00:00"/>
    <s v="413-93-89-926"/>
    <n v="406"/>
    <x v="9"/>
    <x v="3"/>
    <n v="2.23"/>
    <n v="905.38"/>
    <n v="17592"/>
    <n v="81.2"/>
  </r>
  <r>
    <d v="2014-04-17T00:00:00"/>
    <s v="294-48-56-993"/>
    <n v="41"/>
    <x v="9"/>
    <x v="3"/>
    <n v="2.23"/>
    <n v="91.429999999999993"/>
    <n v="2286"/>
    <n v="4.1000000000000005"/>
  </r>
  <r>
    <d v="2014-04-21T00:00:00"/>
    <s v="941-01-60-075"/>
    <n v="254"/>
    <x v="9"/>
    <x v="3"/>
    <n v="2.23"/>
    <n v="566.41999999999996"/>
    <n v="21355"/>
    <n v="50.800000000000004"/>
  </r>
  <r>
    <d v="2014-04-21T00:00:00"/>
    <s v="847-48-41-699"/>
    <n v="246"/>
    <x v="9"/>
    <x v="3"/>
    <n v="2.23"/>
    <n v="548.58000000000004"/>
    <n v="25266"/>
    <n v="49.2"/>
  </r>
  <r>
    <d v="2014-04-26T00:00:00"/>
    <s v="080-51-85-809"/>
    <n v="148"/>
    <x v="9"/>
    <x v="3"/>
    <n v="2.23"/>
    <n v="330.04"/>
    <n v="4593"/>
    <n v="14.8"/>
  </r>
  <r>
    <d v="2014-04-26T00:00:00"/>
    <s v="594-18-15-403"/>
    <n v="365"/>
    <x v="9"/>
    <x v="3"/>
    <n v="2.23"/>
    <n v="813.95"/>
    <n v="11096"/>
    <n v="73"/>
  </r>
  <r>
    <d v="2014-04-27T00:00:00"/>
    <s v="910-38-33-489"/>
    <n v="20"/>
    <x v="9"/>
    <x v="3"/>
    <n v="2.23"/>
    <n v="44.6"/>
    <n v="1451"/>
    <n v="2"/>
  </r>
  <r>
    <d v="2014-05-02T00:00:00"/>
    <s v="447-16-72-588"/>
    <n v="4"/>
    <x v="9"/>
    <x v="4"/>
    <n v="2.23"/>
    <n v="8.92"/>
    <n v="39"/>
    <n v="0"/>
  </r>
  <r>
    <d v="2014-05-05T00:00:00"/>
    <s v="392-78-93-552"/>
    <n v="215"/>
    <x v="9"/>
    <x v="4"/>
    <n v="2.23"/>
    <n v="479.45"/>
    <n v="25047"/>
    <n v="43"/>
  </r>
  <r>
    <d v="2014-05-07T00:00:00"/>
    <s v="904-16-42-385"/>
    <n v="138"/>
    <x v="9"/>
    <x v="4"/>
    <n v="2.23"/>
    <n v="307.74"/>
    <n v="4522"/>
    <n v="13.8"/>
  </r>
  <r>
    <d v="2014-05-07T00:00:00"/>
    <s v="254-14-00-156"/>
    <n v="496"/>
    <x v="9"/>
    <x v="4"/>
    <n v="2.23"/>
    <n v="1106.08"/>
    <n v="25284"/>
    <n v="99.2"/>
  </r>
  <r>
    <d v="2014-05-08T00:00:00"/>
    <s v="916-94-78-836"/>
    <n v="155"/>
    <x v="9"/>
    <x v="4"/>
    <n v="2.23"/>
    <n v="345.65"/>
    <n v="4842"/>
    <n v="15.5"/>
  </r>
  <r>
    <d v="2014-05-11T00:00:00"/>
    <s v="337-27-67-378"/>
    <n v="386"/>
    <x v="9"/>
    <x v="4"/>
    <n v="2.23"/>
    <n v="860.78"/>
    <n v="5465"/>
    <n v="38.6"/>
  </r>
  <r>
    <d v="2014-05-14T00:00:00"/>
    <s v="884-31-58-627"/>
    <n v="124"/>
    <x v="9"/>
    <x v="4"/>
    <n v="2.23"/>
    <n v="276.52"/>
    <n v="2905"/>
    <n v="12.4"/>
  </r>
  <r>
    <d v="2014-05-15T00:00:00"/>
    <s v="799-94-72-837"/>
    <n v="173"/>
    <x v="9"/>
    <x v="4"/>
    <n v="2.23"/>
    <n v="385.79"/>
    <n v="22046"/>
    <n v="34.6"/>
  </r>
  <r>
    <d v="2014-05-17T00:00:00"/>
    <s v="968-49-97-804"/>
    <n v="161"/>
    <x v="9"/>
    <x v="4"/>
    <n v="2.23"/>
    <n v="359.03"/>
    <n v="4253"/>
    <n v="16.100000000000001"/>
  </r>
  <r>
    <d v="2014-05-19T00:00:00"/>
    <s v="513-33-14-553"/>
    <n v="147"/>
    <x v="9"/>
    <x v="4"/>
    <n v="2.23"/>
    <n v="327.81"/>
    <n v="3449"/>
    <n v="14.700000000000001"/>
  </r>
  <r>
    <d v="2014-05-25T00:00:00"/>
    <s v="178-24-36-171"/>
    <n v="401"/>
    <x v="9"/>
    <x v="4"/>
    <n v="2.23"/>
    <n v="894.23"/>
    <n v="22472"/>
    <n v="80.2"/>
  </r>
  <r>
    <d v="2014-05-25T00:00:00"/>
    <s v="941-01-60-075"/>
    <n v="101"/>
    <x v="9"/>
    <x v="4"/>
    <n v="2.23"/>
    <n v="225.23"/>
    <n v="21456"/>
    <n v="20.200000000000003"/>
  </r>
  <r>
    <d v="2014-05-26T00:00:00"/>
    <s v="178-24-36-171"/>
    <n v="169"/>
    <x v="9"/>
    <x v="4"/>
    <n v="2.23"/>
    <n v="376.87"/>
    <n v="22641"/>
    <n v="33.800000000000004"/>
  </r>
  <r>
    <d v="2014-05-27T00:00:00"/>
    <s v="799-94-72-837"/>
    <n v="324"/>
    <x v="9"/>
    <x v="4"/>
    <n v="2.23"/>
    <n v="722.52"/>
    <n v="22370"/>
    <n v="64.8"/>
  </r>
  <r>
    <d v="2014-05-28T00:00:00"/>
    <s v="351-83-41-145"/>
    <n v="16"/>
    <x v="9"/>
    <x v="4"/>
    <n v="2.23"/>
    <n v="35.68"/>
    <n v="29"/>
    <n v="0"/>
  </r>
  <r>
    <d v="2014-05-29T00:00:00"/>
    <s v="884-31-58-627"/>
    <n v="194"/>
    <x v="9"/>
    <x v="4"/>
    <n v="2.23"/>
    <n v="432.62"/>
    <n v="3099"/>
    <n v="19.400000000000002"/>
  </r>
  <r>
    <d v="2014-05-30T00:00:00"/>
    <s v="995-59-41-476"/>
    <n v="197"/>
    <x v="9"/>
    <x v="4"/>
    <n v="2.23"/>
    <n v="439.31"/>
    <n v="7105"/>
    <n v="19.700000000000003"/>
  </r>
  <r>
    <d v="2014-05-30T00:00:00"/>
    <s v="033-49-11-774"/>
    <n v="23"/>
    <x v="9"/>
    <x v="4"/>
    <n v="2.23"/>
    <n v="51.29"/>
    <n v="3799"/>
    <n v="2.3000000000000003"/>
  </r>
  <r>
    <d v="2014-05-31T00:00:00"/>
    <s v="904-16-42-385"/>
    <n v="138"/>
    <x v="9"/>
    <x v="4"/>
    <n v="2.23"/>
    <n v="307.74"/>
    <n v="4660"/>
    <n v="13.8"/>
  </r>
  <r>
    <d v="2014-06-01T00:00:00"/>
    <s v="692-61-16-906"/>
    <n v="121"/>
    <x v="9"/>
    <x v="5"/>
    <n v="2.23"/>
    <n v="269.83"/>
    <n v="3050"/>
    <n v="12.100000000000001"/>
  </r>
  <r>
    <d v="2014-06-03T00:00:00"/>
    <s v="951-02-59-808"/>
    <n v="10"/>
    <x v="9"/>
    <x v="5"/>
    <n v="2.23"/>
    <n v="22.3"/>
    <n v="16"/>
    <n v="0"/>
  </r>
  <r>
    <d v="2014-06-05T00:00:00"/>
    <s v="473-30-19-947"/>
    <n v="9"/>
    <x v="9"/>
    <x v="5"/>
    <n v="2.23"/>
    <n v="20.07"/>
    <n v="41"/>
    <n v="0"/>
  </r>
  <r>
    <d v="2014-06-08T00:00:00"/>
    <s v="495-93-92-849"/>
    <n v="35"/>
    <x v="9"/>
    <x v="5"/>
    <n v="2.23"/>
    <n v="78.05"/>
    <n v="5181"/>
    <n v="3.5"/>
  </r>
  <r>
    <d v="2014-06-12T00:00:00"/>
    <s v="968-49-97-804"/>
    <n v="154"/>
    <x v="9"/>
    <x v="5"/>
    <n v="2.23"/>
    <n v="343.42"/>
    <n v="4407"/>
    <n v="15.4"/>
  </r>
  <r>
    <d v="2014-06-16T00:00:00"/>
    <s v="192-09-72-275"/>
    <n v="1"/>
    <x v="9"/>
    <x v="5"/>
    <n v="2.23"/>
    <n v="2.23"/>
    <n v="47"/>
    <n v="0"/>
  </r>
  <r>
    <d v="2014-06-17T00:00:00"/>
    <s v="799-94-72-837"/>
    <n v="249"/>
    <x v="9"/>
    <x v="5"/>
    <n v="2.23"/>
    <n v="555.27"/>
    <n v="22619"/>
    <n v="49.800000000000004"/>
  </r>
  <r>
    <d v="2014-06-17T00:00:00"/>
    <s v="916-94-78-836"/>
    <n v="27"/>
    <x v="9"/>
    <x v="5"/>
    <n v="2.23"/>
    <n v="60.21"/>
    <n v="4869"/>
    <n v="2.7"/>
  </r>
  <r>
    <d v="2014-06-19T00:00:00"/>
    <s v="904-16-42-385"/>
    <n v="167"/>
    <x v="9"/>
    <x v="5"/>
    <n v="2.23"/>
    <n v="372.41"/>
    <n v="4827"/>
    <n v="16.7"/>
  </r>
  <r>
    <d v="2014-06-20T00:00:00"/>
    <s v="904-16-42-385"/>
    <n v="71"/>
    <x v="9"/>
    <x v="5"/>
    <n v="2.23"/>
    <n v="158.33000000000001"/>
    <n v="4898"/>
    <n v="7.1000000000000005"/>
  </r>
  <r>
    <d v="2014-06-20T00:00:00"/>
    <s v="014-02-05-290"/>
    <n v="13"/>
    <x v="9"/>
    <x v="5"/>
    <n v="2.23"/>
    <n v="28.99"/>
    <n v="16"/>
    <n v="0"/>
  </r>
  <r>
    <d v="2014-06-21T00:00:00"/>
    <s v="534-94-49-182"/>
    <n v="90"/>
    <x v="9"/>
    <x v="5"/>
    <n v="2.23"/>
    <n v="200.7"/>
    <n v="5120"/>
    <n v="9"/>
  </r>
  <r>
    <d v="2014-06-24T00:00:00"/>
    <s v="847-48-41-699"/>
    <n v="106"/>
    <x v="9"/>
    <x v="5"/>
    <n v="2.23"/>
    <n v="236.38"/>
    <n v="25372"/>
    <n v="21.200000000000003"/>
  </r>
  <r>
    <d v="2014-06-25T00:00:00"/>
    <s v="527-15-00-673"/>
    <n v="57"/>
    <x v="9"/>
    <x v="5"/>
    <n v="2.23"/>
    <n v="127.11"/>
    <n v="3795"/>
    <n v="5.7"/>
  </r>
  <r>
    <d v="2014-06-25T00:00:00"/>
    <s v="269-65-16-447"/>
    <n v="59"/>
    <x v="9"/>
    <x v="5"/>
    <n v="2.23"/>
    <n v="131.57"/>
    <n v="5051"/>
    <n v="5.9"/>
  </r>
  <r>
    <d v="2014-06-27T00:00:00"/>
    <s v="314-76-34-892"/>
    <n v="11"/>
    <x v="9"/>
    <x v="5"/>
    <n v="2.23"/>
    <n v="24.53"/>
    <n v="56"/>
    <n v="0"/>
  </r>
  <r>
    <d v="2014-06-28T00:00:00"/>
    <s v="995-59-41-476"/>
    <n v="361"/>
    <x v="9"/>
    <x v="5"/>
    <n v="2.23"/>
    <n v="805.03"/>
    <n v="7466"/>
    <n v="36.1"/>
  </r>
  <r>
    <d v="2014-06-29T00:00:00"/>
    <s v="885-74-10-856"/>
    <n v="153"/>
    <x v="9"/>
    <x v="5"/>
    <n v="2.23"/>
    <n v="341.19"/>
    <n v="2982"/>
    <n v="15.3"/>
  </r>
  <r>
    <d v="2014-06-30T00:00:00"/>
    <s v="964-69-89-011"/>
    <n v="7"/>
    <x v="9"/>
    <x v="5"/>
    <n v="2.23"/>
    <n v="15.61"/>
    <n v="35"/>
    <n v="0"/>
  </r>
  <r>
    <d v="2014-07-01T00:00:00"/>
    <s v="884-31-58-627"/>
    <n v="65"/>
    <x v="9"/>
    <x v="6"/>
    <n v="2.23"/>
    <n v="144.94999999999999"/>
    <n v="3164"/>
    <n v="6.5"/>
  </r>
  <r>
    <d v="2014-07-03T00:00:00"/>
    <s v="847-48-41-699"/>
    <n v="409"/>
    <x v="9"/>
    <x v="6"/>
    <n v="2.23"/>
    <n v="912.06999999999994"/>
    <n v="25781"/>
    <n v="81.800000000000011"/>
  </r>
  <r>
    <d v="2014-07-05T00:00:00"/>
    <s v="620-15-33-614"/>
    <n v="63"/>
    <x v="9"/>
    <x v="6"/>
    <n v="2.23"/>
    <n v="140.49"/>
    <n v="1002"/>
    <n v="6.3000000000000007"/>
  </r>
  <r>
    <d v="2014-07-06T00:00:00"/>
    <s v="254-14-00-156"/>
    <n v="441"/>
    <x v="9"/>
    <x v="6"/>
    <n v="2.23"/>
    <n v="983.43"/>
    <n v="25725"/>
    <n v="88.2"/>
  </r>
  <r>
    <d v="2014-07-10T00:00:00"/>
    <s v="495-93-92-849"/>
    <n v="91"/>
    <x v="9"/>
    <x v="6"/>
    <n v="2.23"/>
    <n v="202.93"/>
    <n v="5272"/>
    <n v="9.1"/>
  </r>
  <r>
    <d v="2014-07-11T00:00:00"/>
    <s v="904-16-42-385"/>
    <n v="73"/>
    <x v="9"/>
    <x v="6"/>
    <n v="2.23"/>
    <n v="162.79"/>
    <n v="4971"/>
    <n v="7.3000000000000007"/>
  </r>
  <r>
    <d v="2014-07-12T00:00:00"/>
    <s v="043-34-53-278"/>
    <n v="184"/>
    <x v="9"/>
    <x v="6"/>
    <n v="2.23"/>
    <n v="410.32"/>
    <n v="4309"/>
    <n v="18.400000000000002"/>
  </r>
  <r>
    <d v="2014-07-16T00:00:00"/>
    <s v="692-61-16-906"/>
    <n v="191"/>
    <x v="9"/>
    <x v="6"/>
    <n v="2.23"/>
    <n v="425.93"/>
    <n v="3241"/>
    <n v="19.100000000000001"/>
  </r>
  <r>
    <d v="2014-07-17T00:00:00"/>
    <s v="413-93-89-926"/>
    <n v="371"/>
    <x v="9"/>
    <x v="6"/>
    <n v="2.23"/>
    <n v="827.33"/>
    <n v="17963"/>
    <n v="74.2"/>
  </r>
  <r>
    <d v="2014-07-18T00:00:00"/>
    <s v="178-24-36-171"/>
    <n v="485"/>
    <x v="9"/>
    <x v="6"/>
    <n v="2.23"/>
    <n v="1081.55"/>
    <n v="23126"/>
    <n v="97"/>
  </r>
  <r>
    <d v="2014-07-18T00:00:00"/>
    <s v="916-94-78-836"/>
    <n v="92"/>
    <x v="9"/>
    <x v="6"/>
    <n v="2.23"/>
    <n v="205.16"/>
    <n v="4961"/>
    <n v="9.2000000000000011"/>
  </r>
  <r>
    <d v="2014-07-20T00:00:00"/>
    <s v="413-93-89-926"/>
    <n v="442"/>
    <x v="9"/>
    <x v="6"/>
    <n v="2.23"/>
    <n v="985.66"/>
    <n v="18405"/>
    <n v="88.4"/>
  </r>
  <r>
    <d v="2014-07-21T00:00:00"/>
    <s v="885-74-10-856"/>
    <n v="44"/>
    <x v="9"/>
    <x v="6"/>
    <n v="2.23"/>
    <n v="98.12"/>
    <n v="3026"/>
    <n v="4.4000000000000004"/>
  </r>
  <r>
    <d v="2014-07-23T00:00:00"/>
    <s v="761-06-34-233"/>
    <n v="39"/>
    <x v="9"/>
    <x v="6"/>
    <n v="2.23"/>
    <n v="86.97"/>
    <n v="1995"/>
    <n v="3.9000000000000004"/>
  </r>
  <r>
    <d v="2014-07-28T00:00:00"/>
    <s v="413-93-89-926"/>
    <n v="288"/>
    <x v="9"/>
    <x v="6"/>
    <n v="2.23"/>
    <n v="642.24"/>
    <n v="18693"/>
    <n v="57.6"/>
  </r>
  <r>
    <d v="2014-07-28T00:00:00"/>
    <s v="395-19-63-367"/>
    <n v="4"/>
    <x v="9"/>
    <x v="6"/>
    <n v="2.23"/>
    <n v="8.92"/>
    <n v="21"/>
    <n v="0"/>
  </r>
  <r>
    <d v="2014-07-31T00:00:00"/>
    <s v="647-41-13-432"/>
    <n v="6"/>
    <x v="9"/>
    <x v="6"/>
    <n v="2.23"/>
    <n v="13.379999999999999"/>
    <n v="6"/>
    <n v="0"/>
  </r>
  <r>
    <d v="2014-07-31T00:00:00"/>
    <s v="244-64-83-142"/>
    <n v="9"/>
    <x v="9"/>
    <x v="6"/>
    <n v="2.23"/>
    <n v="20.07"/>
    <n v="36"/>
    <n v="0"/>
  </r>
  <r>
    <d v="2014-08-01T00:00:00"/>
    <s v="916-94-78-836"/>
    <n v="178"/>
    <x v="9"/>
    <x v="7"/>
    <n v="2.23"/>
    <n v="396.94"/>
    <n v="5139"/>
    <n v="17.8"/>
  </r>
  <r>
    <d v="2014-08-02T00:00:00"/>
    <s v="941-01-60-075"/>
    <n v="455"/>
    <x v="9"/>
    <x v="7"/>
    <n v="2.23"/>
    <n v="1014.65"/>
    <n v="21911"/>
    <n v="91"/>
  </r>
  <r>
    <d v="2014-08-03T00:00:00"/>
    <s v="773-39-15-273"/>
    <n v="56"/>
    <x v="9"/>
    <x v="7"/>
    <n v="2.23"/>
    <n v="124.88"/>
    <n v="2123"/>
    <n v="5.6000000000000005"/>
  </r>
  <r>
    <d v="2014-08-07T00:00:00"/>
    <s v="692-61-16-906"/>
    <n v="46"/>
    <x v="9"/>
    <x v="7"/>
    <n v="2.23"/>
    <n v="102.58"/>
    <n v="3287"/>
    <n v="4.6000000000000005"/>
  </r>
  <r>
    <d v="2014-08-08T00:00:00"/>
    <s v="609-57-46-753"/>
    <n v="15"/>
    <x v="9"/>
    <x v="7"/>
    <n v="2.23"/>
    <n v="33.450000000000003"/>
    <n v="32"/>
    <n v="0"/>
  </r>
  <r>
    <d v="2014-08-09T00:00:00"/>
    <s v="885-74-10-856"/>
    <n v="130"/>
    <x v="9"/>
    <x v="7"/>
    <n v="2.23"/>
    <n v="289.89999999999998"/>
    <n v="3156"/>
    <n v="13"/>
  </r>
  <r>
    <d v="2014-08-10T00:00:00"/>
    <s v="910-38-33-489"/>
    <n v="154"/>
    <x v="9"/>
    <x v="7"/>
    <n v="2.23"/>
    <n v="343.42"/>
    <n v="1605"/>
    <n v="15.4"/>
  </r>
  <r>
    <d v="2014-08-10T00:00:00"/>
    <s v="885-74-10-856"/>
    <n v="137"/>
    <x v="9"/>
    <x v="7"/>
    <n v="2.23"/>
    <n v="305.51"/>
    <n v="3293"/>
    <n v="13.700000000000001"/>
  </r>
  <r>
    <d v="2014-08-12T00:00:00"/>
    <s v="507-22-76-992"/>
    <n v="119"/>
    <x v="9"/>
    <x v="7"/>
    <n v="2.23"/>
    <n v="265.37"/>
    <n v="1097"/>
    <n v="11.9"/>
  </r>
  <r>
    <d v="2014-08-12T00:00:00"/>
    <s v="941-01-60-075"/>
    <n v="138"/>
    <x v="9"/>
    <x v="7"/>
    <n v="2.23"/>
    <n v="307.74"/>
    <n v="22049"/>
    <n v="27.6"/>
  </r>
  <r>
    <d v="2014-08-13T00:00:00"/>
    <s v="941-01-60-075"/>
    <n v="303"/>
    <x v="9"/>
    <x v="7"/>
    <n v="2.23"/>
    <n v="675.68999999999994"/>
    <n v="22352"/>
    <n v="60.6"/>
  </r>
  <r>
    <d v="2014-08-15T00:00:00"/>
    <s v="269-65-16-447"/>
    <n v="73"/>
    <x v="9"/>
    <x v="7"/>
    <n v="2.23"/>
    <n v="162.79"/>
    <n v="5124"/>
    <n v="7.3000000000000007"/>
  </r>
  <r>
    <d v="2014-08-17T00:00:00"/>
    <s v="322-66-15-999"/>
    <n v="35"/>
    <x v="9"/>
    <x v="7"/>
    <n v="2.23"/>
    <n v="78.05"/>
    <n v="4478"/>
    <n v="3.5"/>
  </r>
  <r>
    <d v="2014-08-17T00:00:00"/>
    <s v="799-94-72-837"/>
    <n v="435"/>
    <x v="9"/>
    <x v="7"/>
    <n v="2.23"/>
    <n v="970.05"/>
    <n v="23054"/>
    <n v="87"/>
  </r>
  <r>
    <d v="2014-08-20T00:00:00"/>
    <s v="847-48-41-699"/>
    <n v="476"/>
    <x v="9"/>
    <x v="7"/>
    <n v="2.23"/>
    <n v="1061.48"/>
    <n v="26257"/>
    <n v="95.2"/>
  </r>
  <r>
    <d v="2014-08-23T00:00:00"/>
    <s v="254-14-00-156"/>
    <n v="386"/>
    <x v="9"/>
    <x v="7"/>
    <n v="2.23"/>
    <n v="860.78"/>
    <n v="26111"/>
    <n v="77.2"/>
  </r>
  <r>
    <d v="2014-08-26T00:00:00"/>
    <s v="749-02-70-623"/>
    <n v="147"/>
    <x v="9"/>
    <x v="7"/>
    <n v="2.23"/>
    <n v="327.81"/>
    <n v="4810"/>
    <n v="14.700000000000001"/>
  </r>
  <r>
    <d v="2014-08-29T00:00:00"/>
    <s v="799-94-72-837"/>
    <n v="112"/>
    <x v="9"/>
    <x v="7"/>
    <n v="2.23"/>
    <n v="249.76"/>
    <n v="23166"/>
    <n v="22.400000000000002"/>
  </r>
  <r>
    <d v="2014-09-03T00:00:00"/>
    <s v="692-61-16-906"/>
    <n v="156"/>
    <x v="9"/>
    <x v="8"/>
    <n v="2.23"/>
    <n v="347.88"/>
    <n v="3443"/>
    <n v="15.600000000000001"/>
  </r>
  <r>
    <d v="2014-09-04T00:00:00"/>
    <s v="995-59-41-476"/>
    <n v="106"/>
    <x v="9"/>
    <x v="8"/>
    <n v="2.23"/>
    <n v="236.38"/>
    <n v="7572"/>
    <n v="10.600000000000001"/>
  </r>
  <r>
    <d v="2014-09-06T00:00:00"/>
    <s v="865-19-31-951"/>
    <n v="2"/>
    <x v="9"/>
    <x v="8"/>
    <n v="2.23"/>
    <n v="4.46"/>
    <n v="20"/>
    <n v="0"/>
  </r>
  <r>
    <d v="2014-09-06T00:00:00"/>
    <s v="804-82-65-826"/>
    <n v="19"/>
    <x v="9"/>
    <x v="8"/>
    <n v="2.23"/>
    <n v="42.37"/>
    <n v="56"/>
    <n v="0"/>
  </r>
  <r>
    <d v="2014-09-07T00:00:00"/>
    <s v="531-65-00-714"/>
    <n v="18"/>
    <x v="9"/>
    <x v="8"/>
    <n v="2.23"/>
    <n v="40.14"/>
    <n v="36"/>
    <n v="0"/>
  </r>
  <r>
    <d v="2014-09-10T00:00:00"/>
    <s v="995-59-41-476"/>
    <n v="332"/>
    <x v="9"/>
    <x v="8"/>
    <n v="2.23"/>
    <n v="740.36"/>
    <n v="7904"/>
    <n v="33.200000000000003"/>
  </r>
  <r>
    <d v="2014-09-11T00:00:00"/>
    <s v="561-00-46-873"/>
    <n v="1"/>
    <x v="9"/>
    <x v="8"/>
    <n v="2.23"/>
    <n v="2.23"/>
    <n v="18"/>
    <n v="0"/>
  </r>
  <r>
    <d v="2014-09-12T00:00:00"/>
    <s v="413-93-89-926"/>
    <n v="438"/>
    <x v="9"/>
    <x v="8"/>
    <n v="2.23"/>
    <n v="976.74"/>
    <n v="19131"/>
    <n v="87.600000000000009"/>
  </r>
  <r>
    <d v="2014-09-13T00:00:00"/>
    <s v="080-51-85-809"/>
    <n v="25"/>
    <x v="9"/>
    <x v="8"/>
    <n v="2.23"/>
    <n v="55.75"/>
    <n v="4618"/>
    <n v="2.5"/>
  </r>
  <r>
    <d v="2014-09-15T00:00:00"/>
    <s v="799-94-72-837"/>
    <n v="220"/>
    <x v="9"/>
    <x v="8"/>
    <n v="2.23"/>
    <n v="490.6"/>
    <n v="23386"/>
    <n v="44"/>
  </r>
  <r>
    <d v="2014-09-15T00:00:00"/>
    <s v="761-06-34-233"/>
    <n v="47"/>
    <x v="9"/>
    <x v="8"/>
    <n v="2.23"/>
    <n v="104.81"/>
    <n v="2042"/>
    <n v="4.7"/>
  </r>
  <r>
    <d v="2014-09-15T00:00:00"/>
    <s v="648-00-20-115"/>
    <n v="1"/>
    <x v="9"/>
    <x v="8"/>
    <n v="2.23"/>
    <n v="2.23"/>
    <n v="1"/>
    <n v="0"/>
  </r>
  <r>
    <d v="2014-09-16T00:00:00"/>
    <s v="058-15-94-554"/>
    <n v="14"/>
    <x v="9"/>
    <x v="8"/>
    <n v="2.23"/>
    <n v="31.22"/>
    <n v="29"/>
    <n v="0"/>
  </r>
  <r>
    <d v="2014-09-17T00:00:00"/>
    <s v="847-48-41-699"/>
    <n v="132"/>
    <x v="9"/>
    <x v="8"/>
    <n v="2.23"/>
    <n v="294.36"/>
    <n v="26389"/>
    <n v="26.400000000000002"/>
  </r>
  <r>
    <d v="2014-09-22T00:00:00"/>
    <s v="240-56-56-791"/>
    <n v="18"/>
    <x v="9"/>
    <x v="8"/>
    <n v="2.23"/>
    <n v="40.14"/>
    <n v="50"/>
    <n v="0"/>
  </r>
  <r>
    <d v="2014-09-24T00:00:00"/>
    <s v="847-48-41-699"/>
    <n v="266"/>
    <x v="9"/>
    <x v="8"/>
    <n v="2.23"/>
    <n v="593.17999999999995"/>
    <n v="26655"/>
    <n v="53.2"/>
  </r>
  <r>
    <d v="2014-09-25T00:00:00"/>
    <s v="885-74-10-856"/>
    <n v="30"/>
    <x v="9"/>
    <x v="8"/>
    <n v="2.23"/>
    <n v="66.900000000000006"/>
    <n v="3323"/>
    <n v="3"/>
  </r>
  <r>
    <d v="2014-09-27T00:00:00"/>
    <s v="392-78-93-552"/>
    <n v="452"/>
    <x v="9"/>
    <x v="8"/>
    <n v="2.23"/>
    <n v="1007.96"/>
    <n v="25499"/>
    <n v="90.4"/>
  </r>
  <r>
    <d v="2014-09-29T00:00:00"/>
    <s v="594-18-15-403"/>
    <n v="306"/>
    <x v="9"/>
    <x v="8"/>
    <n v="2.23"/>
    <n v="682.38"/>
    <n v="11402"/>
    <n v="61.2"/>
  </r>
  <r>
    <d v="2014-09-30T00:00:00"/>
    <s v="692-61-16-906"/>
    <n v="98"/>
    <x v="9"/>
    <x v="8"/>
    <n v="2.23"/>
    <n v="218.54"/>
    <n v="3541"/>
    <n v="9.8000000000000007"/>
  </r>
  <r>
    <d v="2014-10-01T00:00:00"/>
    <s v="507-22-76-992"/>
    <n v="110"/>
    <x v="9"/>
    <x v="9"/>
    <n v="2.23"/>
    <n v="245.3"/>
    <n v="1207"/>
    <n v="11"/>
  </r>
  <r>
    <d v="2014-10-01T00:00:00"/>
    <s v="885-74-10-856"/>
    <n v="57"/>
    <x v="9"/>
    <x v="9"/>
    <n v="2.23"/>
    <n v="127.11"/>
    <n v="3380"/>
    <n v="5.7"/>
  </r>
  <r>
    <d v="2014-10-01T00:00:00"/>
    <s v="371-70-96-597"/>
    <n v="16"/>
    <x v="9"/>
    <x v="9"/>
    <n v="2.23"/>
    <n v="35.68"/>
    <n v="20"/>
    <n v="0"/>
  </r>
  <r>
    <d v="2014-10-04T00:00:00"/>
    <s v="963-43-52-686"/>
    <n v="5"/>
    <x v="9"/>
    <x v="9"/>
    <n v="2.23"/>
    <n v="11.15"/>
    <n v="28"/>
    <n v="0"/>
  </r>
  <r>
    <d v="2014-10-07T00:00:00"/>
    <s v="178-24-36-171"/>
    <n v="433"/>
    <x v="9"/>
    <x v="9"/>
    <n v="2.23"/>
    <n v="965.59"/>
    <n v="23559"/>
    <n v="86.600000000000009"/>
  </r>
  <r>
    <d v="2014-10-08T00:00:00"/>
    <s v="513-33-14-553"/>
    <n v="180"/>
    <x v="9"/>
    <x v="9"/>
    <n v="2.23"/>
    <n v="401.4"/>
    <n v="3629"/>
    <n v="18"/>
  </r>
  <r>
    <d v="2014-10-08T00:00:00"/>
    <s v="178-24-36-171"/>
    <n v="381"/>
    <x v="9"/>
    <x v="9"/>
    <n v="2.23"/>
    <n v="849.63"/>
    <n v="23940"/>
    <n v="76.2"/>
  </r>
  <r>
    <d v="2014-10-09T00:00:00"/>
    <s v="982-09-19-706"/>
    <n v="16"/>
    <x v="9"/>
    <x v="9"/>
    <n v="2.23"/>
    <n v="35.68"/>
    <n v="55"/>
    <n v="0"/>
  </r>
  <r>
    <d v="2014-10-09T00:00:00"/>
    <s v="378-70-08-798"/>
    <n v="85"/>
    <x v="9"/>
    <x v="9"/>
    <n v="2.23"/>
    <n v="189.55"/>
    <n v="4324"/>
    <n v="8.5"/>
  </r>
  <r>
    <d v="2014-10-09T00:00:00"/>
    <s v="410-52-79-946"/>
    <n v="37"/>
    <x v="9"/>
    <x v="9"/>
    <n v="2.23"/>
    <n v="82.51"/>
    <n v="2520"/>
    <n v="3.7"/>
  </r>
  <r>
    <d v="2014-10-12T00:00:00"/>
    <s v="910-38-33-489"/>
    <n v="69"/>
    <x v="9"/>
    <x v="9"/>
    <n v="2.23"/>
    <n v="153.87"/>
    <n v="1674"/>
    <n v="6.9"/>
  </r>
  <r>
    <d v="2014-10-13T00:00:00"/>
    <s v="254-14-00-156"/>
    <n v="304"/>
    <x v="9"/>
    <x v="9"/>
    <n v="2.23"/>
    <n v="677.92"/>
    <n v="26415"/>
    <n v="60.800000000000004"/>
  </r>
  <r>
    <d v="2014-10-16T00:00:00"/>
    <s v="178-24-36-171"/>
    <n v="491"/>
    <x v="9"/>
    <x v="9"/>
    <n v="2.23"/>
    <n v="1094.93"/>
    <n v="24431"/>
    <n v="98.2"/>
  </r>
  <r>
    <d v="2014-10-19T00:00:00"/>
    <s v="033-49-11-774"/>
    <n v="106"/>
    <x v="9"/>
    <x v="9"/>
    <n v="2.23"/>
    <n v="236.38"/>
    <n v="3905"/>
    <n v="10.600000000000001"/>
  </r>
  <r>
    <d v="2014-10-23T00:00:00"/>
    <s v="495-93-92-849"/>
    <n v="188"/>
    <x v="9"/>
    <x v="9"/>
    <n v="2.23"/>
    <n v="419.24"/>
    <n v="5460"/>
    <n v="18.8"/>
  </r>
  <r>
    <d v="2014-10-23T00:00:00"/>
    <s v="885-74-10-856"/>
    <n v="131"/>
    <x v="9"/>
    <x v="9"/>
    <n v="2.23"/>
    <n v="292.13"/>
    <n v="3511"/>
    <n v="13.100000000000001"/>
  </r>
  <r>
    <d v="2014-10-24T00:00:00"/>
    <s v="163-92-64-010"/>
    <n v="9"/>
    <x v="9"/>
    <x v="9"/>
    <n v="2.23"/>
    <n v="20.07"/>
    <n v="26"/>
    <n v="0"/>
  </r>
  <r>
    <d v="2014-10-26T00:00:00"/>
    <s v="392-78-93-552"/>
    <n v="245"/>
    <x v="9"/>
    <x v="9"/>
    <n v="2.23"/>
    <n v="546.35"/>
    <n v="25744"/>
    <n v="49"/>
  </r>
  <r>
    <d v="2014-10-31T00:00:00"/>
    <s v="178-24-36-171"/>
    <n v="166"/>
    <x v="9"/>
    <x v="9"/>
    <n v="2.23"/>
    <n v="370.18"/>
    <n v="24597"/>
    <n v="33.200000000000003"/>
  </r>
  <r>
    <d v="2014-11-02T00:00:00"/>
    <s v="322-66-15-999"/>
    <n v="171"/>
    <x v="9"/>
    <x v="10"/>
    <n v="2.23"/>
    <n v="381.33"/>
    <n v="4649"/>
    <n v="17.100000000000001"/>
  </r>
  <r>
    <d v="2014-11-02T00:00:00"/>
    <s v="982-37-73-633"/>
    <n v="11"/>
    <x v="9"/>
    <x v="10"/>
    <n v="2.23"/>
    <n v="24.53"/>
    <n v="36"/>
    <n v="0"/>
  </r>
  <r>
    <d v="2014-11-03T00:00:00"/>
    <s v="910-38-33-489"/>
    <n v="52"/>
    <x v="9"/>
    <x v="10"/>
    <n v="2.23"/>
    <n v="115.96"/>
    <n v="1726"/>
    <n v="5.2"/>
  </r>
  <r>
    <d v="2014-11-06T00:00:00"/>
    <s v="950-40-82-698"/>
    <n v="56"/>
    <x v="9"/>
    <x v="10"/>
    <n v="2.23"/>
    <n v="124.88"/>
    <n v="815"/>
    <n v="2.8000000000000003"/>
  </r>
  <r>
    <d v="2014-11-07T00:00:00"/>
    <s v="753-35-55-536"/>
    <n v="6"/>
    <x v="9"/>
    <x v="10"/>
    <n v="2.23"/>
    <n v="13.379999999999999"/>
    <n v="36"/>
    <n v="0"/>
  </r>
  <r>
    <d v="2014-11-07T00:00:00"/>
    <s v="322-66-15-999"/>
    <n v="179"/>
    <x v="9"/>
    <x v="10"/>
    <n v="2.23"/>
    <n v="399.17"/>
    <n v="4828"/>
    <n v="17.900000000000002"/>
  </r>
  <r>
    <d v="2014-11-08T00:00:00"/>
    <s v="178-24-36-171"/>
    <n v="398"/>
    <x v="9"/>
    <x v="10"/>
    <n v="2.23"/>
    <n v="887.54"/>
    <n v="24995"/>
    <n v="79.600000000000009"/>
  </r>
  <r>
    <d v="2014-11-09T00:00:00"/>
    <s v="513-33-14-553"/>
    <n v="68"/>
    <x v="9"/>
    <x v="10"/>
    <n v="2.23"/>
    <n v="151.63999999999999"/>
    <n v="3697"/>
    <n v="6.8000000000000007"/>
  </r>
  <r>
    <d v="2014-11-09T00:00:00"/>
    <s v="904-16-42-385"/>
    <n v="160"/>
    <x v="9"/>
    <x v="10"/>
    <n v="2.23"/>
    <n v="356.8"/>
    <n v="5131"/>
    <n v="16"/>
  </r>
  <r>
    <d v="2014-11-10T00:00:00"/>
    <s v="904-16-42-385"/>
    <n v="183"/>
    <x v="9"/>
    <x v="10"/>
    <n v="2.23"/>
    <n v="408.09"/>
    <n v="5314"/>
    <n v="18.3"/>
  </r>
  <r>
    <d v="2014-11-11T00:00:00"/>
    <s v="178-24-36-171"/>
    <n v="178"/>
    <x v="9"/>
    <x v="10"/>
    <n v="2.23"/>
    <n v="396.94"/>
    <n v="25173"/>
    <n v="35.6"/>
  </r>
  <r>
    <d v="2014-11-12T00:00:00"/>
    <s v="254-14-00-156"/>
    <n v="381"/>
    <x v="9"/>
    <x v="10"/>
    <n v="2.23"/>
    <n v="849.63"/>
    <n v="26796"/>
    <n v="76.2"/>
  </r>
  <r>
    <d v="2014-11-14T00:00:00"/>
    <s v="851-69-49-933"/>
    <n v="12"/>
    <x v="9"/>
    <x v="10"/>
    <n v="2.23"/>
    <n v="26.759999999999998"/>
    <n v="36"/>
    <n v="0"/>
  </r>
  <r>
    <d v="2014-11-16T00:00:00"/>
    <s v="378-70-08-798"/>
    <n v="116"/>
    <x v="9"/>
    <x v="10"/>
    <n v="2.23"/>
    <n v="258.68"/>
    <n v="4440"/>
    <n v="11.600000000000001"/>
  </r>
  <r>
    <d v="2014-11-18T00:00:00"/>
    <s v="254-14-00-156"/>
    <n v="117"/>
    <x v="9"/>
    <x v="10"/>
    <n v="2.23"/>
    <n v="260.91000000000003"/>
    <n v="26913"/>
    <n v="23.400000000000002"/>
  </r>
  <r>
    <d v="2014-11-18T00:00:00"/>
    <s v="513-33-14-553"/>
    <n v="31"/>
    <x v="9"/>
    <x v="10"/>
    <n v="2.23"/>
    <n v="69.13"/>
    <n v="3728"/>
    <n v="3.1"/>
  </r>
  <r>
    <d v="2014-11-19T00:00:00"/>
    <s v="885-74-10-856"/>
    <n v="131"/>
    <x v="9"/>
    <x v="10"/>
    <n v="2.23"/>
    <n v="292.13"/>
    <n v="3642"/>
    <n v="13.100000000000001"/>
  </r>
  <r>
    <d v="2014-11-19T00:00:00"/>
    <s v="749-02-70-623"/>
    <n v="21"/>
    <x v="9"/>
    <x v="10"/>
    <n v="2.23"/>
    <n v="46.83"/>
    <n v="4831"/>
    <n v="2.1"/>
  </r>
  <r>
    <d v="2014-11-20T00:00:00"/>
    <s v="847-48-41-699"/>
    <n v="300"/>
    <x v="9"/>
    <x v="10"/>
    <n v="2.23"/>
    <n v="669"/>
    <n v="26955"/>
    <n v="60"/>
  </r>
  <r>
    <d v="2014-11-20T00:00:00"/>
    <s v="269-65-16-447"/>
    <n v="32"/>
    <x v="9"/>
    <x v="10"/>
    <n v="2.23"/>
    <n v="71.36"/>
    <n v="5156"/>
    <n v="3.2"/>
  </r>
  <r>
    <d v="2014-11-23T00:00:00"/>
    <s v="958-71-87-898"/>
    <n v="4"/>
    <x v="9"/>
    <x v="10"/>
    <n v="2.23"/>
    <n v="8.92"/>
    <n v="31"/>
    <n v="0"/>
  </r>
  <r>
    <d v="2014-11-24T00:00:00"/>
    <s v="392-78-93-552"/>
    <n v="230"/>
    <x v="9"/>
    <x v="10"/>
    <n v="2.23"/>
    <n v="512.9"/>
    <n v="25974"/>
    <n v="46"/>
  </r>
  <r>
    <d v="2014-11-25T00:00:00"/>
    <s v="692-61-16-906"/>
    <n v="164"/>
    <x v="9"/>
    <x v="10"/>
    <n v="2.23"/>
    <n v="365.71999999999997"/>
    <n v="3705"/>
    <n v="16.400000000000002"/>
  </r>
  <r>
    <d v="2014-11-26T00:00:00"/>
    <s v="374-01-18-051"/>
    <n v="4"/>
    <x v="9"/>
    <x v="10"/>
    <n v="2.23"/>
    <n v="8.92"/>
    <n v="55"/>
    <n v="0"/>
  </r>
  <r>
    <d v="2014-11-29T00:00:00"/>
    <s v="910-38-33-489"/>
    <n v="96"/>
    <x v="9"/>
    <x v="10"/>
    <n v="2.23"/>
    <n v="214.07999999999998"/>
    <n v="1822"/>
    <n v="9.6000000000000014"/>
  </r>
  <r>
    <d v="2014-12-02T00:00:00"/>
    <s v="179-23-02-772"/>
    <n v="94"/>
    <x v="9"/>
    <x v="11"/>
    <n v="2.23"/>
    <n v="209.62"/>
    <n v="1503"/>
    <n v="9.4"/>
  </r>
  <r>
    <d v="2014-12-02T00:00:00"/>
    <s v="884-31-58-627"/>
    <n v="21"/>
    <x v="9"/>
    <x v="11"/>
    <n v="2.23"/>
    <n v="46.83"/>
    <n v="3185"/>
    <n v="2.1"/>
  </r>
  <r>
    <d v="2014-12-04T00:00:00"/>
    <s v="254-14-00-156"/>
    <n v="129"/>
    <x v="9"/>
    <x v="11"/>
    <n v="2.23"/>
    <n v="287.67"/>
    <n v="27042"/>
    <n v="25.8"/>
  </r>
  <r>
    <d v="2014-12-04T00:00:00"/>
    <s v="410-52-79-946"/>
    <n v="197"/>
    <x v="9"/>
    <x v="11"/>
    <n v="2.23"/>
    <n v="439.31"/>
    <n v="2717"/>
    <n v="19.700000000000003"/>
  </r>
  <r>
    <d v="2014-12-05T00:00:00"/>
    <s v="192-09-72-275"/>
    <n v="16"/>
    <x v="9"/>
    <x v="11"/>
    <n v="2.23"/>
    <n v="35.68"/>
    <n v="63"/>
    <n v="0"/>
  </r>
  <r>
    <d v="2014-12-05T00:00:00"/>
    <s v="337-27-67-378"/>
    <n v="332"/>
    <x v="9"/>
    <x v="11"/>
    <n v="2.23"/>
    <n v="740.36"/>
    <n v="5797"/>
    <n v="33.200000000000003"/>
  </r>
  <r>
    <d v="2014-12-07T00:00:00"/>
    <s v="513-33-14-553"/>
    <n v="75"/>
    <x v="9"/>
    <x v="11"/>
    <n v="2.23"/>
    <n v="167.25"/>
    <n v="3803"/>
    <n v="7.5"/>
  </r>
  <r>
    <d v="2014-12-08T00:00:00"/>
    <s v="340-11-17-090"/>
    <n v="10"/>
    <x v="9"/>
    <x v="11"/>
    <n v="2.23"/>
    <n v="22.3"/>
    <n v="38"/>
    <n v="0"/>
  </r>
  <r>
    <d v="2014-12-09T00:00:00"/>
    <s v="916-94-78-836"/>
    <n v="93"/>
    <x v="9"/>
    <x v="11"/>
    <n v="2.23"/>
    <n v="207.39"/>
    <n v="5232"/>
    <n v="9.3000000000000007"/>
  </r>
  <r>
    <d v="2014-12-10T00:00:00"/>
    <s v="392-78-93-552"/>
    <n v="146"/>
    <x v="9"/>
    <x v="11"/>
    <n v="2.23"/>
    <n v="325.58"/>
    <n v="26120"/>
    <n v="29.200000000000003"/>
  </r>
  <r>
    <d v="2014-12-11T00:00:00"/>
    <s v="507-22-76-992"/>
    <n v="197"/>
    <x v="9"/>
    <x v="11"/>
    <n v="2.23"/>
    <n v="439.31"/>
    <n v="1404"/>
    <n v="19.700000000000003"/>
  </r>
  <r>
    <d v="2014-12-13T00:00:00"/>
    <s v="413-93-89-926"/>
    <n v="482"/>
    <x v="9"/>
    <x v="11"/>
    <n v="2.23"/>
    <n v="1074.8599999999999"/>
    <n v="19613"/>
    <n v="96.4"/>
  </r>
  <r>
    <d v="2014-12-15T00:00:00"/>
    <s v="885-74-10-856"/>
    <n v="43"/>
    <x v="9"/>
    <x v="11"/>
    <n v="2.23"/>
    <n v="95.89"/>
    <n v="3685"/>
    <n v="4.3"/>
  </r>
  <r>
    <d v="2014-12-16T00:00:00"/>
    <s v="178-24-36-171"/>
    <n v="367"/>
    <x v="9"/>
    <x v="11"/>
    <n v="2.23"/>
    <n v="818.41"/>
    <n v="25540"/>
    <n v="73.400000000000006"/>
  </r>
  <r>
    <d v="2014-12-16T00:00:00"/>
    <s v="799-94-72-837"/>
    <n v="274"/>
    <x v="9"/>
    <x v="11"/>
    <n v="2.23"/>
    <n v="611.02"/>
    <n v="23660"/>
    <n v="54.800000000000004"/>
  </r>
  <r>
    <d v="2014-12-18T00:00:00"/>
    <s v="413-93-89-926"/>
    <n v="283"/>
    <x v="9"/>
    <x v="11"/>
    <n v="2.23"/>
    <n v="631.09"/>
    <n v="19896"/>
    <n v="56.6"/>
  </r>
  <r>
    <d v="2014-12-19T00:00:00"/>
    <s v="322-66-15-999"/>
    <n v="98"/>
    <x v="9"/>
    <x v="11"/>
    <n v="2.23"/>
    <n v="218.54"/>
    <n v="4926"/>
    <n v="9.8000000000000007"/>
  </r>
  <r>
    <d v="2014-12-20T00:00:00"/>
    <s v="178-24-36-171"/>
    <n v="485"/>
    <x v="9"/>
    <x v="11"/>
    <n v="2.23"/>
    <n v="1081.55"/>
    <n v="26025"/>
    <n v="97"/>
  </r>
  <r>
    <d v="2014-12-21T00:00:00"/>
    <s v="319-54-24-686"/>
    <n v="3"/>
    <x v="9"/>
    <x v="11"/>
    <n v="2.23"/>
    <n v="6.6899999999999995"/>
    <n v="24"/>
    <n v="0"/>
  </r>
  <r>
    <d v="2014-12-23T00:00:00"/>
    <s v="392-78-93-552"/>
    <n v="331"/>
    <x v="9"/>
    <x v="11"/>
    <n v="2.23"/>
    <n v="738.13"/>
    <n v="26451"/>
    <n v="66.2"/>
  </r>
  <r>
    <d v="2014-12-24T00:00:00"/>
    <s v="885-74-10-856"/>
    <n v="150"/>
    <x v="9"/>
    <x v="11"/>
    <n v="2.23"/>
    <n v="334.5"/>
    <n v="3835"/>
    <n v="15"/>
  </r>
  <r>
    <d v="2014-12-25T00:00:00"/>
    <s v="254-14-00-156"/>
    <n v="463"/>
    <x v="9"/>
    <x v="11"/>
    <n v="2.23"/>
    <n v="1032.49"/>
    <n v="27505"/>
    <n v="92.600000000000009"/>
  </r>
  <r>
    <d v="2014-12-26T00:00:00"/>
    <s v="270-90-07-560"/>
    <n v="8"/>
    <x v="9"/>
    <x v="11"/>
    <n v="2.23"/>
    <n v="17.84"/>
    <n v="46"/>
    <n v="0"/>
  </r>
  <r>
    <d v="2014-12-26T00:00:00"/>
    <s v="904-16-42-385"/>
    <n v="178"/>
    <x v="9"/>
    <x v="11"/>
    <n v="2.23"/>
    <n v="396.94"/>
    <n v="5492"/>
    <n v="17.8"/>
  </r>
  <r>
    <d v="2014-12-28T00:00:00"/>
    <s v="080-51-85-809"/>
    <n v="166"/>
    <x v="9"/>
    <x v="11"/>
    <n v="2.23"/>
    <n v="370.18"/>
    <n v="4784"/>
    <n v="16.600000000000001"/>
  </r>
  <r>
    <d v="2014-12-29T00:00:00"/>
    <s v="881-78-83-232"/>
    <n v="14"/>
    <x v="9"/>
    <x v="11"/>
    <n v="2.23"/>
    <n v="31.22"/>
    <n v="3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C9BC6-CCB5-4DB6-AADD-15479D965294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44" firstHeaderRow="1" firstDataRow="1" firstDataCol="1"/>
  <pivotFields count="2"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KG CUKRU" fld="1" baseField="0" baseItem="0"/>
  </dataFields>
  <formats count="1">
    <format dxfId="10">
      <pivotArea dataOnly="0" labelOnly="1" fieldPosition="0">
        <references count="1">
          <reference field="0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042EF-CE83-4C7E-A9F5-FAF32B666BFB}" name="Tabela przestawna2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9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KG CUKRU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DFE31602-4E76-4183-888D-FA2A1A7EF296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9" dataBound="0" tableColumnId="10"/>
      <queryTableField id="5" dataBound="0" tableColumnId="5"/>
      <queryTableField id="6" dataBound="0" tableColumnId="6"/>
      <queryTableField id="7" dataBound="0" tableColumnId="7"/>
      <queryTableField id="8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61836BB-FB9C-4E21-B524-BE3FF1F7D4E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8650A0-52F6-4B36-ABFB-88453017D6AD}" name="cukier" displayName="cukier" ref="A1:I2163" tableType="queryTable" totalsRowShown="0" headerRowDxfId="0">
  <autoFilter ref="A1:I2163" xr:uid="{DF8650A0-52F6-4B36-ABFB-88453017D6AD}"/>
  <tableColumns count="9">
    <tableColumn id="1" xr3:uid="{6F0BE863-F96B-4BFB-88B8-AC11696D578B}" uniqueName="1" name="date" queryTableFieldId="1" dataDxfId="9"/>
    <tableColumn id="2" xr3:uid="{B4C87909-57E2-47F2-89EF-4959C14E5226}" uniqueName="2" name="NIP" queryTableFieldId="2" dataDxfId="8"/>
    <tableColumn id="3" xr3:uid="{1D3F16D5-DCCA-4DD5-B460-7887A9B7D19F}" uniqueName="3" name="sugar_bought_kg" queryTableFieldId="3" dataDxfId="7"/>
    <tableColumn id="4" xr3:uid="{EF82E643-BA67-416D-9807-EE7D269907FB}" uniqueName="4" name="year" queryTableFieldId="4" dataDxfId="6">
      <calculatedColumnFormula>YEAR(cukier[[#This Row],[date]])</calculatedColumnFormula>
    </tableColumn>
    <tableColumn id="10" xr3:uid="{B07F0526-002E-4FF2-AC12-683FF2C60CA9}" uniqueName="10" name="month" queryTableFieldId="9" dataDxfId="5">
      <calculatedColumnFormula>MONTH(cukier[[#This Row],[date]])</calculatedColumnFormula>
    </tableColumn>
    <tableColumn id="5" xr3:uid="{35F570BD-97B9-4185-9317-D70B00A36056}" uniqueName="5" name="price" queryTableFieldId="5" dataDxfId="4">
      <calculatedColumnFormula>VLOOKUP(cukier[[#This Row],[year]],cennik[#All],2)</calculatedColumnFormula>
    </tableColumn>
    <tableColumn id="6" xr3:uid="{7837EDD7-6DAA-4EFC-A9E3-62BFEE494770}" uniqueName="6" name="income" queryTableFieldId="6" dataDxfId="3">
      <calculatedColumnFormula>cukier[[#This Row],[sugar_bought_kg]]*cukier[[#This Row],[price]]</calculatedColumnFormula>
    </tableColumn>
    <tableColumn id="7" xr3:uid="{28B5C627-88DF-476F-99C1-0EF6B528CFA5}" uniqueName="7" name="bought_so_far" queryTableFieldId="7" dataDxfId="2">
      <calculatedColumnFormula>SUMIF($B$2:B2,B2,$C$2:C2)</calculatedColumnFormula>
    </tableColumn>
    <tableColumn id="9" xr3:uid="{C97EC89C-B3D7-4391-A62C-A839A68F18E9}" uniqueName="9" name="discount" queryTableFieldId="8" dataDxfId="1">
      <calculatedColumnFormula>IF(cukier[[#This Row],[bought_so_far]]&lt;100,0,IF(cukier[[#This Row],[bought_so_far]]&lt;1000,0.05,IF(cukier[[#This Row],[bought_so_far]]&lt;10000,0.1,0.2)))*cukier[[#This Row],[sugar_bought_kg]]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D289BC-E1FB-45C6-BE7E-29A02CFA990E}" name="cennik" displayName="cennik" ref="A1:B11" tableType="queryTable" totalsRowShown="0">
  <autoFilter ref="A1:B11" xr:uid="{F0D289BC-E1FB-45C6-BE7E-29A02CFA990E}"/>
  <tableColumns count="2">
    <tableColumn id="1" xr3:uid="{667BAF06-894C-4A07-8B29-2248A236398A}" uniqueName="1" name="Rok" queryTableFieldId="1"/>
    <tableColumn id="2" xr3:uid="{6C7C6828-8A63-4DB0-8ED8-8ECDFC6C3F3E}" uniqueName="2" name="Cen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9C50-5DED-45C2-953C-14EC2012B772}">
  <dimension ref="A3:B244"/>
  <sheetViews>
    <sheetView workbookViewId="0">
      <selection activeCell="F7" sqref="F7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3" t="s">
        <v>244</v>
      </c>
      <c r="B3" t="s">
        <v>245</v>
      </c>
    </row>
    <row r="4" spans="1:2" x14ac:dyDescent="0.25">
      <c r="A4" s="5" t="s">
        <v>7</v>
      </c>
      <c r="B4" s="2">
        <v>27505</v>
      </c>
    </row>
    <row r="5" spans="1:2" x14ac:dyDescent="0.25">
      <c r="A5" s="5" t="s">
        <v>9</v>
      </c>
      <c r="B5" s="2">
        <v>26955</v>
      </c>
    </row>
    <row r="6" spans="1:2" x14ac:dyDescent="0.25">
      <c r="A6" s="5" t="s">
        <v>45</v>
      </c>
      <c r="B6" s="2">
        <v>26451</v>
      </c>
    </row>
    <row r="7" spans="1:2" x14ac:dyDescent="0.25">
      <c r="A7" s="4" t="s">
        <v>22</v>
      </c>
      <c r="B7" s="2">
        <v>26025</v>
      </c>
    </row>
    <row r="8" spans="1:2" x14ac:dyDescent="0.25">
      <c r="A8" s="4" t="s">
        <v>14</v>
      </c>
      <c r="B8" s="2">
        <v>23660</v>
      </c>
    </row>
    <row r="9" spans="1:2" x14ac:dyDescent="0.25">
      <c r="A9" s="4" t="s">
        <v>50</v>
      </c>
      <c r="B9" s="2">
        <v>22352</v>
      </c>
    </row>
    <row r="10" spans="1:2" x14ac:dyDescent="0.25">
      <c r="A10" s="4" t="s">
        <v>17</v>
      </c>
      <c r="B10" s="2">
        <v>19896</v>
      </c>
    </row>
    <row r="11" spans="1:2" x14ac:dyDescent="0.25">
      <c r="A11" s="4" t="s">
        <v>5</v>
      </c>
      <c r="B11" s="2">
        <v>11402</v>
      </c>
    </row>
    <row r="12" spans="1:2" x14ac:dyDescent="0.25">
      <c r="A12" s="4" t="s">
        <v>102</v>
      </c>
      <c r="B12" s="2">
        <v>7904</v>
      </c>
    </row>
    <row r="13" spans="1:2" x14ac:dyDescent="0.25">
      <c r="A13" s="4" t="s">
        <v>24</v>
      </c>
      <c r="B13" s="2">
        <v>5797</v>
      </c>
    </row>
    <row r="14" spans="1:2" x14ac:dyDescent="0.25">
      <c r="A14" s="4" t="s">
        <v>12</v>
      </c>
      <c r="B14" s="2">
        <v>5492</v>
      </c>
    </row>
    <row r="15" spans="1:2" x14ac:dyDescent="0.25">
      <c r="A15" s="4" t="s">
        <v>52</v>
      </c>
      <c r="B15" s="2">
        <v>5460</v>
      </c>
    </row>
    <row r="16" spans="1:2" x14ac:dyDescent="0.25">
      <c r="A16" s="4" t="s">
        <v>37</v>
      </c>
      <c r="B16" s="2">
        <v>5232</v>
      </c>
    </row>
    <row r="17" spans="1:2" x14ac:dyDescent="0.25">
      <c r="A17" s="4" t="s">
        <v>18</v>
      </c>
      <c r="B17" s="2">
        <v>5156</v>
      </c>
    </row>
    <row r="18" spans="1:2" x14ac:dyDescent="0.25">
      <c r="A18" s="4" t="s">
        <v>30</v>
      </c>
      <c r="B18" s="2">
        <v>5120</v>
      </c>
    </row>
    <row r="19" spans="1:2" x14ac:dyDescent="0.25">
      <c r="A19" s="4" t="s">
        <v>55</v>
      </c>
      <c r="B19" s="2">
        <v>4926</v>
      </c>
    </row>
    <row r="20" spans="1:2" x14ac:dyDescent="0.25">
      <c r="A20" s="4" t="s">
        <v>10</v>
      </c>
      <c r="B20" s="2">
        <v>4831</v>
      </c>
    </row>
    <row r="21" spans="1:2" x14ac:dyDescent="0.25">
      <c r="A21" s="4" t="s">
        <v>19</v>
      </c>
      <c r="B21" s="2">
        <v>4784</v>
      </c>
    </row>
    <row r="22" spans="1:2" x14ac:dyDescent="0.25">
      <c r="A22" s="4" t="s">
        <v>28</v>
      </c>
      <c r="B22" s="2">
        <v>4440</v>
      </c>
    </row>
    <row r="23" spans="1:2" x14ac:dyDescent="0.25">
      <c r="A23" s="4" t="s">
        <v>35</v>
      </c>
      <c r="B23" s="2">
        <v>4407</v>
      </c>
    </row>
    <row r="24" spans="1:2" x14ac:dyDescent="0.25">
      <c r="A24" s="4" t="s">
        <v>6</v>
      </c>
      <c r="B24" s="2">
        <v>4309</v>
      </c>
    </row>
    <row r="25" spans="1:2" x14ac:dyDescent="0.25">
      <c r="A25" s="4" t="s">
        <v>23</v>
      </c>
      <c r="B25" s="2">
        <v>3905</v>
      </c>
    </row>
    <row r="26" spans="1:2" x14ac:dyDescent="0.25">
      <c r="A26" s="4" t="s">
        <v>8</v>
      </c>
      <c r="B26" s="2">
        <v>3835</v>
      </c>
    </row>
    <row r="27" spans="1:2" x14ac:dyDescent="0.25">
      <c r="A27" s="4" t="s">
        <v>69</v>
      </c>
      <c r="B27" s="2">
        <v>3803</v>
      </c>
    </row>
    <row r="28" spans="1:2" x14ac:dyDescent="0.25">
      <c r="A28" s="4" t="s">
        <v>66</v>
      </c>
      <c r="B28" s="2">
        <v>3795</v>
      </c>
    </row>
    <row r="29" spans="1:2" x14ac:dyDescent="0.25">
      <c r="A29" s="4" t="s">
        <v>61</v>
      </c>
      <c r="B29" s="2">
        <v>3705</v>
      </c>
    </row>
    <row r="30" spans="1:2" x14ac:dyDescent="0.25">
      <c r="A30" s="4" t="s">
        <v>71</v>
      </c>
      <c r="B30" s="2">
        <v>3185</v>
      </c>
    </row>
    <row r="31" spans="1:2" x14ac:dyDescent="0.25">
      <c r="A31" s="4" t="s">
        <v>25</v>
      </c>
      <c r="B31" s="2">
        <v>2717</v>
      </c>
    </row>
    <row r="32" spans="1:2" x14ac:dyDescent="0.25">
      <c r="A32" s="4" t="s">
        <v>26</v>
      </c>
      <c r="B32" s="2">
        <v>2286</v>
      </c>
    </row>
    <row r="33" spans="1:2" x14ac:dyDescent="0.25">
      <c r="A33" s="4" t="s">
        <v>78</v>
      </c>
      <c r="B33" s="2">
        <v>2123</v>
      </c>
    </row>
    <row r="34" spans="1:2" x14ac:dyDescent="0.25">
      <c r="A34" s="4" t="s">
        <v>39</v>
      </c>
      <c r="B34" s="2">
        <v>2042</v>
      </c>
    </row>
    <row r="35" spans="1:2" x14ac:dyDescent="0.25">
      <c r="A35" s="4" t="s">
        <v>20</v>
      </c>
      <c r="B35" s="2">
        <v>1822</v>
      </c>
    </row>
    <row r="36" spans="1:2" x14ac:dyDescent="0.25">
      <c r="A36" s="4" t="s">
        <v>31</v>
      </c>
      <c r="B36" s="2">
        <v>1737</v>
      </c>
    </row>
    <row r="37" spans="1:2" x14ac:dyDescent="0.25">
      <c r="A37" s="4" t="s">
        <v>131</v>
      </c>
      <c r="B37" s="2">
        <v>1503</v>
      </c>
    </row>
    <row r="38" spans="1:2" x14ac:dyDescent="0.25">
      <c r="A38" s="4" t="s">
        <v>58</v>
      </c>
      <c r="B38" s="2">
        <v>1404</v>
      </c>
    </row>
    <row r="39" spans="1:2" x14ac:dyDescent="0.25">
      <c r="A39" s="4" t="s">
        <v>63</v>
      </c>
      <c r="B39" s="2">
        <v>1002</v>
      </c>
    </row>
    <row r="40" spans="1:2" x14ac:dyDescent="0.25">
      <c r="A40" s="4" t="s">
        <v>80</v>
      </c>
      <c r="B40" s="2">
        <v>888</v>
      </c>
    </row>
    <row r="41" spans="1:2" x14ac:dyDescent="0.25">
      <c r="A41" s="4" t="s">
        <v>120</v>
      </c>
      <c r="B41" s="2">
        <v>815</v>
      </c>
    </row>
    <row r="42" spans="1:2" x14ac:dyDescent="0.25">
      <c r="A42" s="4" t="s">
        <v>123</v>
      </c>
      <c r="B42" s="2">
        <v>807</v>
      </c>
    </row>
    <row r="43" spans="1:2" x14ac:dyDescent="0.25">
      <c r="A43" s="4" t="s">
        <v>173</v>
      </c>
      <c r="B43" s="2">
        <v>641</v>
      </c>
    </row>
    <row r="44" spans="1:2" x14ac:dyDescent="0.25">
      <c r="A44" s="4" t="s">
        <v>105</v>
      </c>
      <c r="B44" s="2">
        <v>79</v>
      </c>
    </row>
    <row r="45" spans="1:2" x14ac:dyDescent="0.25">
      <c r="A45" s="4" t="s">
        <v>118</v>
      </c>
      <c r="B45" s="2">
        <v>69</v>
      </c>
    </row>
    <row r="46" spans="1:2" x14ac:dyDescent="0.25">
      <c r="A46" s="4" t="s">
        <v>1</v>
      </c>
      <c r="B46" s="2">
        <v>69</v>
      </c>
    </row>
    <row r="47" spans="1:2" x14ac:dyDescent="0.25">
      <c r="A47" s="4" t="s">
        <v>94</v>
      </c>
      <c r="B47" s="2">
        <v>69</v>
      </c>
    </row>
    <row r="48" spans="1:2" x14ac:dyDescent="0.25">
      <c r="A48" s="4" t="s">
        <v>112</v>
      </c>
      <c r="B48" s="2">
        <v>69</v>
      </c>
    </row>
    <row r="49" spans="1:2" x14ac:dyDescent="0.25">
      <c r="A49" s="4" t="s">
        <v>149</v>
      </c>
      <c r="B49" s="2">
        <v>67</v>
      </c>
    </row>
    <row r="50" spans="1:2" x14ac:dyDescent="0.25">
      <c r="A50" s="4" t="s">
        <v>27</v>
      </c>
      <c r="B50" s="2">
        <v>66</v>
      </c>
    </row>
    <row r="51" spans="1:2" x14ac:dyDescent="0.25">
      <c r="A51" s="4" t="s">
        <v>136</v>
      </c>
      <c r="B51" s="2">
        <v>64</v>
      </c>
    </row>
    <row r="52" spans="1:2" x14ac:dyDescent="0.25">
      <c r="A52" s="4" t="s">
        <v>42</v>
      </c>
      <c r="B52" s="2">
        <v>63</v>
      </c>
    </row>
    <row r="53" spans="1:2" x14ac:dyDescent="0.25">
      <c r="A53" s="4" t="s">
        <v>113</v>
      </c>
      <c r="B53" s="2">
        <v>63</v>
      </c>
    </row>
    <row r="54" spans="1:2" x14ac:dyDescent="0.25">
      <c r="A54" s="4" t="s">
        <v>72</v>
      </c>
      <c r="B54" s="2">
        <v>62</v>
      </c>
    </row>
    <row r="55" spans="1:2" x14ac:dyDescent="0.25">
      <c r="A55" s="4" t="s">
        <v>155</v>
      </c>
      <c r="B55" s="2">
        <v>60</v>
      </c>
    </row>
    <row r="56" spans="1:2" x14ac:dyDescent="0.25">
      <c r="A56" s="4" t="s">
        <v>56</v>
      </c>
      <c r="B56" s="2">
        <v>60</v>
      </c>
    </row>
    <row r="57" spans="1:2" x14ac:dyDescent="0.25">
      <c r="A57" s="4" t="s">
        <v>0</v>
      </c>
      <c r="B57" s="2">
        <v>60</v>
      </c>
    </row>
    <row r="58" spans="1:2" x14ac:dyDescent="0.25">
      <c r="A58" s="4" t="s">
        <v>90</v>
      </c>
      <c r="B58" s="2">
        <v>60</v>
      </c>
    </row>
    <row r="59" spans="1:2" x14ac:dyDescent="0.25">
      <c r="A59" s="4" t="s">
        <v>175</v>
      </c>
      <c r="B59" s="2">
        <v>59</v>
      </c>
    </row>
    <row r="60" spans="1:2" x14ac:dyDescent="0.25">
      <c r="A60" s="4" t="s">
        <v>170</v>
      </c>
      <c r="B60" s="2">
        <v>59</v>
      </c>
    </row>
    <row r="61" spans="1:2" x14ac:dyDescent="0.25">
      <c r="A61" s="4" t="s">
        <v>53</v>
      </c>
      <c r="B61" s="2">
        <v>59</v>
      </c>
    </row>
    <row r="62" spans="1:2" x14ac:dyDescent="0.25">
      <c r="A62" s="4" t="s">
        <v>81</v>
      </c>
      <c r="B62" s="2">
        <v>58</v>
      </c>
    </row>
    <row r="63" spans="1:2" x14ac:dyDescent="0.25">
      <c r="A63" s="4" t="s">
        <v>44</v>
      </c>
      <c r="B63" s="2">
        <v>58</v>
      </c>
    </row>
    <row r="64" spans="1:2" x14ac:dyDescent="0.25">
      <c r="A64" s="4" t="s">
        <v>86</v>
      </c>
      <c r="B64" s="2">
        <v>56</v>
      </c>
    </row>
    <row r="65" spans="1:2" x14ac:dyDescent="0.25">
      <c r="A65" s="4" t="s">
        <v>79</v>
      </c>
      <c r="B65" s="2">
        <v>56</v>
      </c>
    </row>
    <row r="66" spans="1:2" x14ac:dyDescent="0.25">
      <c r="A66" s="4" t="s">
        <v>87</v>
      </c>
      <c r="B66" s="2">
        <v>55</v>
      </c>
    </row>
    <row r="67" spans="1:2" x14ac:dyDescent="0.25">
      <c r="A67" s="4" t="s">
        <v>98</v>
      </c>
      <c r="B67" s="2">
        <v>55</v>
      </c>
    </row>
    <row r="68" spans="1:2" x14ac:dyDescent="0.25">
      <c r="A68" s="4" t="s">
        <v>70</v>
      </c>
      <c r="B68" s="2">
        <v>55</v>
      </c>
    </row>
    <row r="69" spans="1:2" x14ac:dyDescent="0.25">
      <c r="A69" s="4" t="s">
        <v>82</v>
      </c>
      <c r="B69" s="2">
        <v>52</v>
      </c>
    </row>
    <row r="70" spans="1:2" x14ac:dyDescent="0.25">
      <c r="A70" s="4" t="s">
        <v>109</v>
      </c>
      <c r="B70" s="2">
        <v>52</v>
      </c>
    </row>
    <row r="71" spans="1:2" x14ac:dyDescent="0.25">
      <c r="A71" s="4" t="s">
        <v>142</v>
      </c>
      <c r="B71" s="2">
        <v>50</v>
      </c>
    </row>
    <row r="72" spans="1:2" x14ac:dyDescent="0.25">
      <c r="A72" s="4" t="s">
        <v>47</v>
      </c>
      <c r="B72" s="2">
        <v>50</v>
      </c>
    </row>
    <row r="73" spans="1:2" x14ac:dyDescent="0.25">
      <c r="A73" s="4" t="s">
        <v>151</v>
      </c>
      <c r="B73" s="2">
        <v>50</v>
      </c>
    </row>
    <row r="74" spans="1:2" x14ac:dyDescent="0.25">
      <c r="A74" s="4" t="s">
        <v>40</v>
      </c>
      <c r="B74" s="2">
        <v>50</v>
      </c>
    </row>
    <row r="75" spans="1:2" x14ac:dyDescent="0.25">
      <c r="A75" s="4" t="s">
        <v>146</v>
      </c>
      <c r="B75" s="2">
        <v>50</v>
      </c>
    </row>
    <row r="76" spans="1:2" x14ac:dyDescent="0.25">
      <c r="A76" s="4" t="s">
        <v>126</v>
      </c>
      <c r="B76" s="2">
        <v>50</v>
      </c>
    </row>
    <row r="77" spans="1:2" x14ac:dyDescent="0.25">
      <c r="A77" s="4" t="s">
        <v>41</v>
      </c>
      <c r="B77" s="2">
        <v>49</v>
      </c>
    </row>
    <row r="78" spans="1:2" x14ac:dyDescent="0.25">
      <c r="A78" s="4" t="s">
        <v>221</v>
      </c>
      <c r="B78" s="2">
        <v>49</v>
      </c>
    </row>
    <row r="79" spans="1:2" x14ac:dyDescent="0.25">
      <c r="A79" s="4" t="s">
        <v>144</v>
      </c>
      <c r="B79" s="2">
        <v>49</v>
      </c>
    </row>
    <row r="80" spans="1:2" x14ac:dyDescent="0.25">
      <c r="A80" s="4" t="s">
        <v>36</v>
      </c>
      <c r="B80" s="2">
        <v>48</v>
      </c>
    </row>
    <row r="81" spans="1:2" x14ac:dyDescent="0.25">
      <c r="A81" s="4" t="s">
        <v>38</v>
      </c>
      <c r="B81" s="2">
        <v>48</v>
      </c>
    </row>
    <row r="82" spans="1:2" x14ac:dyDescent="0.25">
      <c r="A82" s="4" t="s">
        <v>57</v>
      </c>
      <c r="B82" s="2">
        <v>48</v>
      </c>
    </row>
    <row r="83" spans="1:2" x14ac:dyDescent="0.25">
      <c r="A83" s="4" t="s">
        <v>100</v>
      </c>
      <c r="B83" s="2">
        <v>48</v>
      </c>
    </row>
    <row r="84" spans="1:2" x14ac:dyDescent="0.25">
      <c r="A84" s="4" t="s">
        <v>222</v>
      </c>
      <c r="B84" s="2">
        <v>48</v>
      </c>
    </row>
    <row r="85" spans="1:2" x14ac:dyDescent="0.25">
      <c r="A85" s="4" t="s">
        <v>159</v>
      </c>
      <c r="B85" s="2">
        <v>46</v>
      </c>
    </row>
    <row r="86" spans="1:2" x14ac:dyDescent="0.25">
      <c r="A86" s="4" t="s">
        <v>60</v>
      </c>
      <c r="B86" s="2">
        <v>46</v>
      </c>
    </row>
    <row r="87" spans="1:2" x14ac:dyDescent="0.25">
      <c r="A87" s="4" t="s">
        <v>153</v>
      </c>
      <c r="B87" s="2">
        <v>44</v>
      </c>
    </row>
    <row r="88" spans="1:2" x14ac:dyDescent="0.25">
      <c r="A88" s="4" t="s">
        <v>13</v>
      </c>
      <c r="B88" s="2">
        <v>44</v>
      </c>
    </row>
    <row r="89" spans="1:2" x14ac:dyDescent="0.25">
      <c r="A89" s="4" t="s">
        <v>108</v>
      </c>
      <c r="B89" s="2">
        <v>44</v>
      </c>
    </row>
    <row r="90" spans="1:2" x14ac:dyDescent="0.25">
      <c r="A90" s="4" t="s">
        <v>172</v>
      </c>
      <c r="B90" s="2">
        <v>44</v>
      </c>
    </row>
    <row r="91" spans="1:2" x14ac:dyDescent="0.25">
      <c r="A91" s="4" t="s">
        <v>97</v>
      </c>
      <c r="B91" s="2">
        <v>42</v>
      </c>
    </row>
    <row r="92" spans="1:2" x14ac:dyDescent="0.25">
      <c r="A92" s="4" t="s">
        <v>130</v>
      </c>
      <c r="B92" s="2">
        <v>41</v>
      </c>
    </row>
    <row r="93" spans="1:2" x14ac:dyDescent="0.25">
      <c r="A93" s="4" t="s">
        <v>99</v>
      </c>
      <c r="B93" s="2">
        <v>41</v>
      </c>
    </row>
    <row r="94" spans="1:2" x14ac:dyDescent="0.25">
      <c r="A94" s="4" t="s">
        <v>140</v>
      </c>
      <c r="B94" s="2">
        <v>40</v>
      </c>
    </row>
    <row r="95" spans="1:2" x14ac:dyDescent="0.25">
      <c r="A95" s="4" t="s">
        <v>137</v>
      </c>
      <c r="B95" s="2">
        <v>39</v>
      </c>
    </row>
    <row r="96" spans="1:2" x14ac:dyDescent="0.25">
      <c r="A96" s="4" t="s">
        <v>15</v>
      </c>
      <c r="B96" s="2">
        <v>39</v>
      </c>
    </row>
    <row r="97" spans="1:2" x14ac:dyDescent="0.25">
      <c r="A97" s="4" t="s">
        <v>164</v>
      </c>
      <c r="B97" s="2">
        <v>39</v>
      </c>
    </row>
    <row r="98" spans="1:2" x14ac:dyDescent="0.25">
      <c r="A98" s="4" t="s">
        <v>16</v>
      </c>
      <c r="B98" s="2">
        <v>38</v>
      </c>
    </row>
    <row r="99" spans="1:2" x14ac:dyDescent="0.25">
      <c r="A99" s="4" t="s">
        <v>184</v>
      </c>
      <c r="B99" s="2">
        <v>38</v>
      </c>
    </row>
    <row r="100" spans="1:2" x14ac:dyDescent="0.25">
      <c r="A100" s="4" t="s">
        <v>74</v>
      </c>
      <c r="B100" s="2">
        <v>38</v>
      </c>
    </row>
    <row r="101" spans="1:2" x14ac:dyDescent="0.25">
      <c r="A101" s="4" t="s">
        <v>168</v>
      </c>
      <c r="B101" s="2">
        <v>38</v>
      </c>
    </row>
    <row r="102" spans="1:2" x14ac:dyDescent="0.25">
      <c r="A102" s="4" t="s">
        <v>176</v>
      </c>
      <c r="B102" s="2">
        <v>37</v>
      </c>
    </row>
    <row r="103" spans="1:2" x14ac:dyDescent="0.25">
      <c r="A103" s="4" t="s">
        <v>43</v>
      </c>
      <c r="B103" s="2">
        <v>37</v>
      </c>
    </row>
    <row r="104" spans="1:2" x14ac:dyDescent="0.25">
      <c r="A104" s="4" t="s">
        <v>4</v>
      </c>
      <c r="B104" s="2">
        <v>37</v>
      </c>
    </row>
    <row r="105" spans="1:2" x14ac:dyDescent="0.25">
      <c r="A105" s="4" t="s">
        <v>203</v>
      </c>
      <c r="B105" s="2">
        <v>37</v>
      </c>
    </row>
    <row r="106" spans="1:2" x14ac:dyDescent="0.25">
      <c r="A106" s="4" t="s">
        <v>68</v>
      </c>
      <c r="B106" s="2">
        <v>37</v>
      </c>
    </row>
    <row r="107" spans="1:2" x14ac:dyDescent="0.25">
      <c r="A107" s="4" t="s">
        <v>92</v>
      </c>
      <c r="B107" s="2">
        <v>37</v>
      </c>
    </row>
    <row r="108" spans="1:2" x14ac:dyDescent="0.25">
      <c r="A108" s="4" t="s">
        <v>48</v>
      </c>
      <c r="B108" s="2">
        <v>37</v>
      </c>
    </row>
    <row r="109" spans="1:2" x14ac:dyDescent="0.25">
      <c r="A109" s="4" t="s">
        <v>21</v>
      </c>
      <c r="B109" s="2">
        <v>36</v>
      </c>
    </row>
    <row r="110" spans="1:2" x14ac:dyDescent="0.25">
      <c r="A110" s="4" t="s">
        <v>119</v>
      </c>
      <c r="B110" s="2">
        <v>36</v>
      </c>
    </row>
    <row r="111" spans="1:2" x14ac:dyDescent="0.25">
      <c r="A111" s="4" t="s">
        <v>116</v>
      </c>
      <c r="B111" s="2">
        <v>36</v>
      </c>
    </row>
    <row r="112" spans="1:2" x14ac:dyDescent="0.25">
      <c r="A112" s="4" t="s">
        <v>54</v>
      </c>
      <c r="B112" s="2">
        <v>36</v>
      </c>
    </row>
    <row r="113" spans="1:2" x14ac:dyDescent="0.25">
      <c r="A113" s="4" t="s">
        <v>152</v>
      </c>
      <c r="B113" s="2">
        <v>36</v>
      </c>
    </row>
    <row r="114" spans="1:2" x14ac:dyDescent="0.25">
      <c r="A114" s="4" t="s">
        <v>62</v>
      </c>
      <c r="B114" s="2">
        <v>36</v>
      </c>
    </row>
    <row r="115" spans="1:2" x14ac:dyDescent="0.25">
      <c r="A115" s="4" t="s">
        <v>91</v>
      </c>
      <c r="B115" s="2">
        <v>36</v>
      </c>
    </row>
    <row r="116" spans="1:2" x14ac:dyDescent="0.25">
      <c r="A116" s="4" t="s">
        <v>101</v>
      </c>
      <c r="B116" s="2">
        <v>36</v>
      </c>
    </row>
    <row r="117" spans="1:2" x14ac:dyDescent="0.25">
      <c r="A117" s="4" t="s">
        <v>59</v>
      </c>
      <c r="B117" s="2">
        <v>36</v>
      </c>
    </row>
    <row r="118" spans="1:2" x14ac:dyDescent="0.25">
      <c r="A118" s="4" t="s">
        <v>147</v>
      </c>
      <c r="B118" s="2">
        <v>35</v>
      </c>
    </row>
    <row r="119" spans="1:2" x14ac:dyDescent="0.25">
      <c r="A119" s="4" t="s">
        <v>93</v>
      </c>
      <c r="B119" s="2">
        <v>35</v>
      </c>
    </row>
    <row r="120" spans="1:2" x14ac:dyDescent="0.25">
      <c r="A120" s="4" t="s">
        <v>111</v>
      </c>
      <c r="B120" s="2">
        <v>35</v>
      </c>
    </row>
    <row r="121" spans="1:2" x14ac:dyDescent="0.25">
      <c r="A121" s="4" t="s">
        <v>96</v>
      </c>
      <c r="B121" s="2">
        <v>34</v>
      </c>
    </row>
    <row r="122" spans="1:2" x14ac:dyDescent="0.25">
      <c r="A122" s="4" t="s">
        <v>67</v>
      </c>
      <c r="B122" s="2">
        <v>34</v>
      </c>
    </row>
    <row r="123" spans="1:2" x14ac:dyDescent="0.25">
      <c r="A123" s="4" t="s">
        <v>64</v>
      </c>
      <c r="B123" s="2">
        <v>34</v>
      </c>
    </row>
    <row r="124" spans="1:2" x14ac:dyDescent="0.25">
      <c r="A124" s="4" t="s">
        <v>232</v>
      </c>
      <c r="B124" s="2">
        <v>33</v>
      </c>
    </row>
    <row r="125" spans="1:2" x14ac:dyDescent="0.25">
      <c r="A125" s="4" t="s">
        <v>210</v>
      </c>
      <c r="B125" s="2">
        <v>33</v>
      </c>
    </row>
    <row r="126" spans="1:2" x14ac:dyDescent="0.25">
      <c r="A126" s="4" t="s">
        <v>183</v>
      </c>
      <c r="B126" s="2">
        <v>32</v>
      </c>
    </row>
    <row r="127" spans="1:2" x14ac:dyDescent="0.25">
      <c r="A127" s="4" t="s">
        <v>197</v>
      </c>
      <c r="B127" s="2">
        <v>32</v>
      </c>
    </row>
    <row r="128" spans="1:2" x14ac:dyDescent="0.25">
      <c r="A128" s="4" t="s">
        <v>3</v>
      </c>
      <c r="B128" s="2">
        <v>32</v>
      </c>
    </row>
    <row r="129" spans="1:2" x14ac:dyDescent="0.25">
      <c r="A129" s="4" t="s">
        <v>124</v>
      </c>
      <c r="B129" s="2">
        <v>32</v>
      </c>
    </row>
    <row r="130" spans="1:2" x14ac:dyDescent="0.25">
      <c r="A130" s="4" t="s">
        <v>89</v>
      </c>
      <c r="B130" s="2">
        <v>32</v>
      </c>
    </row>
    <row r="131" spans="1:2" x14ac:dyDescent="0.25">
      <c r="A131" s="4" t="s">
        <v>132</v>
      </c>
      <c r="B131" s="2">
        <v>31</v>
      </c>
    </row>
    <row r="132" spans="1:2" x14ac:dyDescent="0.25">
      <c r="A132" s="4" t="s">
        <v>162</v>
      </c>
      <c r="B132" s="2">
        <v>31</v>
      </c>
    </row>
    <row r="133" spans="1:2" x14ac:dyDescent="0.25">
      <c r="A133" s="4" t="s">
        <v>156</v>
      </c>
      <c r="B133" s="2">
        <v>31</v>
      </c>
    </row>
    <row r="134" spans="1:2" x14ac:dyDescent="0.25">
      <c r="A134" s="4" t="s">
        <v>154</v>
      </c>
      <c r="B134" s="2">
        <v>30</v>
      </c>
    </row>
    <row r="135" spans="1:2" x14ac:dyDescent="0.25">
      <c r="A135" s="4" t="s">
        <v>85</v>
      </c>
      <c r="B135" s="2">
        <v>30</v>
      </c>
    </row>
    <row r="136" spans="1:2" x14ac:dyDescent="0.25">
      <c r="A136" s="4" t="s">
        <v>186</v>
      </c>
      <c r="B136" s="2">
        <v>29</v>
      </c>
    </row>
    <row r="137" spans="1:2" x14ac:dyDescent="0.25">
      <c r="A137" s="4" t="s">
        <v>219</v>
      </c>
      <c r="B137" s="2">
        <v>29</v>
      </c>
    </row>
    <row r="138" spans="1:2" x14ac:dyDescent="0.25">
      <c r="A138" s="4" t="s">
        <v>201</v>
      </c>
      <c r="B138" s="2">
        <v>29</v>
      </c>
    </row>
    <row r="139" spans="1:2" x14ac:dyDescent="0.25">
      <c r="A139" s="4" t="s">
        <v>115</v>
      </c>
      <c r="B139" s="2">
        <v>29</v>
      </c>
    </row>
    <row r="140" spans="1:2" x14ac:dyDescent="0.25">
      <c r="A140" s="4" t="s">
        <v>141</v>
      </c>
      <c r="B140" s="2">
        <v>29</v>
      </c>
    </row>
    <row r="141" spans="1:2" x14ac:dyDescent="0.25">
      <c r="A141" s="4" t="s">
        <v>207</v>
      </c>
      <c r="B141" s="2">
        <v>29</v>
      </c>
    </row>
    <row r="142" spans="1:2" x14ac:dyDescent="0.25">
      <c r="A142" s="4" t="s">
        <v>177</v>
      </c>
      <c r="B142" s="2">
        <v>29</v>
      </c>
    </row>
    <row r="143" spans="1:2" x14ac:dyDescent="0.25">
      <c r="A143" s="4" t="s">
        <v>181</v>
      </c>
      <c r="B143" s="2">
        <v>29</v>
      </c>
    </row>
    <row r="144" spans="1:2" x14ac:dyDescent="0.25">
      <c r="A144" s="4" t="s">
        <v>211</v>
      </c>
      <c r="B144" s="2">
        <v>29</v>
      </c>
    </row>
    <row r="145" spans="1:2" x14ac:dyDescent="0.25">
      <c r="A145" s="4" t="s">
        <v>171</v>
      </c>
      <c r="B145" s="2">
        <v>29</v>
      </c>
    </row>
    <row r="146" spans="1:2" x14ac:dyDescent="0.25">
      <c r="A146" s="4" t="s">
        <v>104</v>
      </c>
      <c r="B146" s="2">
        <v>28</v>
      </c>
    </row>
    <row r="147" spans="1:2" x14ac:dyDescent="0.25">
      <c r="A147" s="4" t="s">
        <v>33</v>
      </c>
      <c r="B147" s="2">
        <v>28</v>
      </c>
    </row>
    <row r="148" spans="1:2" x14ac:dyDescent="0.25">
      <c r="A148" s="4" t="s">
        <v>200</v>
      </c>
      <c r="B148" s="2">
        <v>27</v>
      </c>
    </row>
    <row r="149" spans="1:2" x14ac:dyDescent="0.25">
      <c r="A149" s="4" t="s">
        <v>106</v>
      </c>
      <c r="B149" s="2">
        <v>27</v>
      </c>
    </row>
    <row r="150" spans="1:2" x14ac:dyDescent="0.25">
      <c r="A150" s="4" t="s">
        <v>182</v>
      </c>
      <c r="B150" s="2">
        <v>27</v>
      </c>
    </row>
    <row r="151" spans="1:2" x14ac:dyDescent="0.25">
      <c r="A151" s="4" t="s">
        <v>122</v>
      </c>
      <c r="B151" s="2">
        <v>26</v>
      </c>
    </row>
    <row r="152" spans="1:2" x14ac:dyDescent="0.25">
      <c r="A152" s="4" t="s">
        <v>75</v>
      </c>
      <c r="B152" s="2">
        <v>26</v>
      </c>
    </row>
    <row r="153" spans="1:2" x14ac:dyDescent="0.25">
      <c r="A153" s="4" t="s">
        <v>49</v>
      </c>
      <c r="B153" s="2">
        <v>26</v>
      </c>
    </row>
    <row r="154" spans="1:2" x14ac:dyDescent="0.25">
      <c r="A154" s="4" t="s">
        <v>148</v>
      </c>
      <c r="B154" s="2">
        <v>26</v>
      </c>
    </row>
    <row r="155" spans="1:2" x14ac:dyDescent="0.25">
      <c r="A155" s="4" t="s">
        <v>212</v>
      </c>
      <c r="B155" s="2">
        <v>26</v>
      </c>
    </row>
    <row r="156" spans="1:2" x14ac:dyDescent="0.25">
      <c r="A156" s="4" t="s">
        <v>127</v>
      </c>
      <c r="B156" s="2">
        <v>26</v>
      </c>
    </row>
    <row r="157" spans="1:2" x14ac:dyDescent="0.25">
      <c r="A157" s="4" t="s">
        <v>229</v>
      </c>
      <c r="B157" s="2">
        <v>25</v>
      </c>
    </row>
    <row r="158" spans="1:2" x14ac:dyDescent="0.25">
      <c r="A158" s="4" t="s">
        <v>163</v>
      </c>
      <c r="B158" s="2">
        <v>25</v>
      </c>
    </row>
    <row r="159" spans="1:2" x14ac:dyDescent="0.25">
      <c r="A159" s="4" t="s">
        <v>161</v>
      </c>
      <c r="B159" s="2">
        <v>25</v>
      </c>
    </row>
    <row r="160" spans="1:2" x14ac:dyDescent="0.25">
      <c r="A160" s="4" t="s">
        <v>166</v>
      </c>
      <c r="B160" s="2">
        <v>25</v>
      </c>
    </row>
    <row r="161" spans="1:2" x14ac:dyDescent="0.25">
      <c r="A161" s="4" t="s">
        <v>11</v>
      </c>
      <c r="B161" s="2">
        <v>25</v>
      </c>
    </row>
    <row r="162" spans="1:2" x14ac:dyDescent="0.25">
      <c r="A162" s="4" t="s">
        <v>51</v>
      </c>
      <c r="B162" s="2">
        <v>25</v>
      </c>
    </row>
    <row r="163" spans="1:2" x14ac:dyDescent="0.25">
      <c r="A163" s="4" t="s">
        <v>167</v>
      </c>
      <c r="B163" s="2">
        <v>24</v>
      </c>
    </row>
    <row r="164" spans="1:2" x14ac:dyDescent="0.25">
      <c r="A164" s="4" t="s">
        <v>215</v>
      </c>
      <c r="B164" s="2">
        <v>23</v>
      </c>
    </row>
    <row r="165" spans="1:2" x14ac:dyDescent="0.25">
      <c r="A165" s="4" t="s">
        <v>208</v>
      </c>
      <c r="B165" s="2">
        <v>23</v>
      </c>
    </row>
    <row r="166" spans="1:2" x14ac:dyDescent="0.25">
      <c r="A166" s="4" t="s">
        <v>65</v>
      </c>
      <c r="B166" s="2">
        <v>23</v>
      </c>
    </row>
    <row r="167" spans="1:2" x14ac:dyDescent="0.25">
      <c r="A167" s="4" t="s">
        <v>46</v>
      </c>
      <c r="B167" s="2">
        <v>22</v>
      </c>
    </row>
    <row r="168" spans="1:2" x14ac:dyDescent="0.25">
      <c r="A168" s="4" t="s">
        <v>88</v>
      </c>
      <c r="B168" s="2">
        <v>22</v>
      </c>
    </row>
    <row r="169" spans="1:2" x14ac:dyDescent="0.25">
      <c r="A169" s="4" t="s">
        <v>143</v>
      </c>
      <c r="B169" s="2">
        <v>22</v>
      </c>
    </row>
    <row r="170" spans="1:2" x14ac:dyDescent="0.25">
      <c r="A170" s="4" t="s">
        <v>77</v>
      </c>
      <c r="B170" s="2">
        <v>22</v>
      </c>
    </row>
    <row r="171" spans="1:2" x14ac:dyDescent="0.25">
      <c r="A171" s="4" t="s">
        <v>133</v>
      </c>
      <c r="B171" s="2">
        <v>22</v>
      </c>
    </row>
    <row r="172" spans="1:2" x14ac:dyDescent="0.25">
      <c r="A172" s="4" t="s">
        <v>190</v>
      </c>
      <c r="B172" s="2">
        <v>21</v>
      </c>
    </row>
    <row r="173" spans="1:2" x14ac:dyDescent="0.25">
      <c r="A173" s="4" t="s">
        <v>206</v>
      </c>
      <c r="B173" s="2">
        <v>21</v>
      </c>
    </row>
    <row r="174" spans="1:2" x14ac:dyDescent="0.25">
      <c r="A174" s="4" t="s">
        <v>160</v>
      </c>
      <c r="B174" s="2">
        <v>20</v>
      </c>
    </row>
    <row r="175" spans="1:2" x14ac:dyDescent="0.25">
      <c r="A175" s="4" t="s">
        <v>230</v>
      </c>
      <c r="B175" s="2">
        <v>20</v>
      </c>
    </row>
    <row r="176" spans="1:2" x14ac:dyDescent="0.25">
      <c r="A176" s="4" t="s">
        <v>157</v>
      </c>
      <c r="B176" s="2">
        <v>20</v>
      </c>
    </row>
    <row r="177" spans="1:2" x14ac:dyDescent="0.25">
      <c r="A177" s="4" t="s">
        <v>227</v>
      </c>
      <c r="B177" s="2">
        <v>20</v>
      </c>
    </row>
    <row r="178" spans="1:2" x14ac:dyDescent="0.25">
      <c r="A178" s="4" t="s">
        <v>236</v>
      </c>
      <c r="B178" s="2">
        <v>20</v>
      </c>
    </row>
    <row r="179" spans="1:2" x14ac:dyDescent="0.25">
      <c r="A179" s="4" t="s">
        <v>139</v>
      </c>
      <c r="B179" s="2">
        <v>20</v>
      </c>
    </row>
    <row r="180" spans="1:2" x14ac:dyDescent="0.25">
      <c r="A180" s="4" t="s">
        <v>107</v>
      </c>
      <c r="B180" s="2">
        <v>20</v>
      </c>
    </row>
    <row r="181" spans="1:2" x14ac:dyDescent="0.25">
      <c r="A181" s="4" t="s">
        <v>76</v>
      </c>
      <c r="B181" s="2">
        <v>19</v>
      </c>
    </row>
    <row r="182" spans="1:2" x14ac:dyDescent="0.25">
      <c r="A182" s="4" t="s">
        <v>194</v>
      </c>
      <c r="B182" s="2">
        <v>19</v>
      </c>
    </row>
    <row r="183" spans="1:2" x14ac:dyDescent="0.25">
      <c r="A183" s="4" t="s">
        <v>228</v>
      </c>
      <c r="B183" s="2">
        <v>19</v>
      </c>
    </row>
    <row r="184" spans="1:2" x14ac:dyDescent="0.25">
      <c r="A184" s="4" t="s">
        <v>84</v>
      </c>
      <c r="B184" s="2">
        <v>19</v>
      </c>
    </row>
    <row r="185" spans="1:2" x14ac:dyDescent="0.25">
      <c r="A185" s="4" t="s">
        <v>178</v>
      </c>
      <c r="B185" s="2">
        <v>19</v>
      </c>
    </row>
    <row r="186" spans="1:2" x14ac:dyDescent="0.25">
      <c r="A186" s="4" t="s">
        <v>191</v>
      </c>
      <c r="B186" s="2">
        <v>18</v>
      </c>
    </row>
    <row r="187" spans="1:2" x14ac:dyDescent="0.25">
      <c r="A187" s="4" t="s">
        <v>110</v>
      </c>
      <c r="B187" s="2">
        <v>18</v>
      </c>
    </row>
    <row r="188" spans="1:2" x14ac:dyDescent="0.25">
      <c r="A188" s="4" t="s">
        <v>216</v>
      </c>
      <c r="B188" s="2">
        <v>18</v>
      </c>
    </row>
    <row r="189" spans="1:2" x14ac:dyDescent="0.25">
      <c r="A189" s="4" t="s">
        <v>125</v>
      </c>
      <c r="B189" s="2">
        <v>18</v>
      </c>
    </row>
    <row r="190" spans="1:2" x14ac:dyDescent="0.25">
      <c r="A190" s="4" t="s">
        <v>224</v>
      </c>
      <c r="B190" s="2">
        <v>18</v>
      </c>
    </row>
    <row r="191" spans="1:2" x14ac:dyDescent="0.25">
      <c r="A191" s="4" t="s">
        <v>73</v>
      </c>
      <c r="B191" s="2">
        <v>18</v>
      </c>
    </row>
    <row r="192" spans="1:2" x14ac:dyDescent="0.25">
      <c r="A192" s="4" t="s">
        <v>192</v>
      </c>
      <c r="B192" s="2">
        <v>17</v>
      </c>
    </row>
    <row r="193" spans="1:2" x14ac:dyDescent="0.25">
      <c r="A193" s="4" t="s">
        <v>187</v>
      </c>
      <c r="B193" s="2">
        <v>16</v>
      </c>
    </row>
    <row r="194" spans="1:2" x14ac:dyDescent="0.25">
      <c r="A194" s="4" t="s">
        <v>226</v>
      </c>
      <c r="B194" s="2">
        <v>16</v>
      </c>
    </row>
    <row r="195" spans="1:2" x14ac:dyDescent="0.25">
      <c r="A195" s="4" t="s">
        <v>32</v>
      </c>
      <c r="B195" s="2">
        <v>16</v>
      </c>
    </row>
    <row r="196" spans="1:2" x14ac:dyDescent="0.25">
      <c r="A196" s="4" t="s">
        <v>129</v>
      </c>
      <c r="B196" s="2">
        <v>16</v>
      </c>
    </row>
    <row r="197" spans="1:2" x14ac:dyDescent="0.25">
      <c r="A197" s="4" t="s">
        <v>179</v>
      </c>
      <c r="B197" s="2">
        <v>16</v>
      </c>
    </row>
    <row r="198" spans="1:2" x14ac:dyDescent="0.25">
      <c r="A198" s="4" t="s">
        <v>214</v>
      </c>
      <c r="B198" s="2">
        <v>16</v>
      </c>
    </row>
    <row r="199" spans="1:2" x14ac:dyDescent="0.25">
      <c r="A199" s="4" t="s">
        <v>83</v>
      </c>
      <c r="B199" s="2">
        <v>16</v>
      </c>
    </row>
    <row r="200" spans="1:2" x14ac:dyDescent="0.25">
      <c r="A200" s="4" t="s">
        <v>199</v>
      </c>
      <c r="B200" s="2">
        <v>16</v>
      </c>
    </row>
    <row r="201" spans="1:2" x14ac:dyDescent="0.25">
      <c r="A201" s="4" t="s">
        <v>134</v>
      </c>
      <c r="B201" s="2">
        <v>16</v>
      </c>
    </row>
    <row r="202" spans="1:2" x14ac:dyDescent="0.25">
      <c r="A202" s="4" t="s">
        <v>204</v>
      </c>
      <c r="B202" s="2">
        <v>16</v>
      </c>
    </row>
    <row r="203" spans="1:2" x14ac:dyDescent="0.25">
      <c r="A203" s="4" t="s">
        <v>233</v>
      </c>
      <c r="B203" s="2">
        <v>15</v>
      </c>
    </row>
    <row r="204" spans="1:2" x14ac:dyDescent="0.25">
      <c r="A204" s="4" t="s">
        <v>198</v>
      </c>
      <c r="B204" s="2">
        <v>15</v>
      </c>
    </row>
    <row r="205" spans="1:2" x14ac:dyDescent="0.25">
      <c r="A205" s="4" t="s">
        <v>174</v>
      </c>
      <c r="B205" s="2">
        <v>15</v>
      </c>
    </row>
    <row r="206" spans="1:2" x14ac:dyDescent="0.25">
      <c r="A206" s="4" t="s">
        <v>29</v>
      </c>
      <c r="B206" s="2">
        <v>15</v>
      </c>
    </row>
    <row r="207" spans="1:2" x14ac:dyDescent="0.25">
      <c r="A207" s="4" t="s">
        <v>135</v>
      </c>
      <c r="B207" s="2">
        <v>15</v>
      </c>
    </row>
    <row r="208" spans="1:2" x14ac:dyDescent="0.25">
      <c r="A208" s="4" t="s">
        <v>185</v>
      </c>
      <c r="B208" s="2">
        <v>14</v>
      </c>
    </row>
    <row r="209" spans="1:2" x14ac:dyDescent="0.25">
      <c r="A209" s="4" t="s">
        <v>231</v>
      </c>
      <c r="B209" s="2">
        <v>14</v>
      </c>
    </row>
    <row r="210" spans="1:2" x14ac:dyDescent="0.25">
      <c r="A210" s="4" t="s">
        <v>145</v>
      </c>
      <c r="B210" s="2">
        <v>14</v>
      </c>
    </row>
    <row r="211" spans="1:2" x14ac:dyDescent="0.25">
      <c r="A211" s="4" t="s">
        <v>2</v>
      </c>
      <c r="B211" s="2">
        <v>14</v>
      </c>
    </row>
    <row r="212" spans="1:2" x14ac:dyDescent="0.25">
      <c r="A212" s="4" t="s">
        <v>169</v>
      </c>
      <c r="B212" s="2">
        <v>14</v>
      </c>
    </row>
    <row r="213" spans="1:2" x14ac:dyDescent="0.25">
      <c r="A213" s="4" t="s">
        <v>213</v>
      </c>
      <c r="B213" s="2">
        <v>13</v>
      </c>
    </row>
    <row r="214" spans="1:2" x14ac:dyDescent="0.25">
      <c r="A214" s="4" t="s">
        <v>220</v>
      </c>
      <c r="B214" s="2">
        <v>12</v>
      </c>
    </row>
    <row r="215" spans="1:2" x14ac:dyDescent="0.25">
      <c r="A215" s="4" t="s">
        <v>205</v>
      </c>
      <c r="B215" s="2">
        <v>12</v>
      </c>
    </row>
    <row r="216" spans="1:2" x14ac:dyDescent="0.25">
      <c r="A216" s="4" t="s">
        <v>158</v>
      </c>
      <c r="B216" s="2">
        <v>12</v>
      </c>
    </row>
    <row r="217" spans="1:2" x14ac:dyDescent="0.25">
      <c r="A217" s="4" t="s">
        <v>121</v>
      </c>
      <c r="B217" s="2">
        <v>12</v>
      </c>
    </row>
    <row r="218" spans="1:2" x14ac:dyDescent="0.25">
      <c r="A218" s="4" t="s">
        <v>209</v>
      </c>
      <c r="B218" s="2">
        <v>12</v>
      </c>
    </row>
    <row r="219" spans="1:2" x14ac:dyDescent="0.25">
      <c r="A219" s="4" t="s">
        <v>165</v>
      </c>
      <c r="B219" s="2">
        <v>12</v>
      </c>
    </row>
    <row r="220" spans="1:2" x14ac:dyDescent="0.25">
      <c r="A220" s="4" t="s">
        <v>202</v>
      </c>
      <c r="B220" s="2">
        <v>11</v>
      </c>
    </row>
    <row r="221" spans="1:2" x14ac:dyDescent="0.25">
      <c r="A221" s="4" t="s">
        <v>188</v>
      </c>
      <c r="B221" s="2">
        <v>11</v>
      </c>
    </row>
    <row r="222" spans="1:2" x14ac:dyDescent="0.25">
      <c r="A222" s="4" t="s">
        <v>195</v>
      </c>
      <c r="B222" s="2">
        <v>11</v>
      </c>
    </row>
    <row r="223" spans="1:2" x14ac:dyDescent="0.25">
      <c r="A223" s="4" t="s">
        <v>237</v>
      </c>
      <c r="B223" s="2">
        <v>10</v>
      </c>
    </row>
    <row r="224" spans="1:2" x14ac:dyDescent="0.25">
      <c r="A224" s="4" t="s">
        <v>196</v>
      </c>
      <c r="B224" s="2">
        <v>10</v>
      </c>
    </row>
    <row r="225" spans="1:2" x14ac:dyDescent="0.25">
      <c r="A225" s="4" t="s">
        <v>138</v>
      </c>
      <c r="B225" s="2">
        <v>10</v>
      </c>
    </row>
    <row r="226" spans="1:2" x14ac:dyDescent="0.25">
      <c r="A226" s="4" t="s">
        <v>189</v>
      </c>
      <c r="B226" s="2">
        <v>9</v>
      </c>
    </row>
    <row r="227" spans="1:2" x14ac:dyDescent="0.25">
      <c r="A227" s="4" t="s">
        <v>217</v>
      </c>
      <c r="B227" s="2">
        <v>9</v>
      </c>
    </row>
    <row r="228" spans="1:2" x14ac:dyDescent="0.25">
      <c r="A228" s="4" t="s">
        <v>34</v>
      </c>
      <c r="B228" s="2">
        <v>9</v>
      </c>
    </row>
    <row r="229" spans="1:2" x14ac:dyDescent="0.25">
      <c r="A229" s="4" t="s">
        <v>117</v>
      </c>
      <c r="B229" s="2">
        <v>9</v>
      </c>
    </row>
    <row r="230" spans="1:2" x14ac:dyDescent="0.25">
      <c r="A230" s="4" t="s">
        <v>95</v>
      </c>
      <c r="B230" s="2">
        <v>8</v>
      </c>
    </row>
    <row r="231" spans="1:2" x14ac:dyDescent="0.25">
      <c r="A231" s="4" t="s">
        <v>234</v>
      </c>
      <c r="B231" s="2">
        <v>8</v>
      </c>
    </row>
    <row r="232" spans="1:2" x14ac:dyDescent="0.25">
      <c r="A232" s="4" t="s">
        <v>114</v>
      </c>
      <c r="B232" s="2">
        <v>7</v>
      </c>
    </row>
    <row r="233" spans="1:2" x14ac:dyDescent="0.25">
      <c r="A233" s="4" t="s">
        <v>180</v>
      </c>
      <c r="B233" s="2">
        <v>7</v>
      </c>
    </row>
    <row r="234" spans="1:2" x14ac:dyDescent="0.25">
      <c r="A234" s="4" t="s">
        <v>218</v>
      </c>
      <c r="B234" s="2">
        <v>7</v>
      </c>
    </row>
    <row r="235" spans="1:2" x14ac:dyDescent="0.25">
      <c r="A235" s="4" t="s">
        <v>128</v>
      </c>
      <c r="B235" s="2">
        <v>7</v>
      </c>
    </row>
    <row r="236" spans="1:2" x14ac:dyDescent="0.25">
      <c r="A236" s="4" t="s">
        <v>193</v>
      </c>
      <c r="B236" s="2">
        <v>6</v>
      </c>
    </row>
    <row r="237" spans="1:2" x14ac:dyDescent="0.25">
      <c r="A237" s="4" t="s">
        <v>238</v>
      </c>
      <c r="B237" s="2">
        <v>6</v>
      </c>
    </row>
    <row r="238" spans="1:2" x14ac:dyDescent="0.25">
      <c r="A238" s="4" t="s">
        <v>150</v>
      </c>
      <c r="B238" s="2">
        <v>4</v>
      </c>
    </row>
    <row r="239" spans="1:2" x14ac:dyDescent="0.25">
      <c r="A239" s="4" t="s">
        <v>235</v>
      </c>
      <c r="B239" s="2">
        <v>4</v>
      </c>
    </row>
    <row r="240" spans="1:2" x14ac:dyDescent="0.25">
      <c r="A240" s="4" t="s">
        <v>225</v>
      </c>
      <c r="B240" s="2">
        <v>3</v>
      </c>
    </row>
    <row r="241" spans="1:2" x14ac:dyDescent="0.25">
      <c r="A241" s="4" t="s">
        <v>103</v>
      </c>
      <c r="B241" s="2">
        <v>1</v>
      </c>
    </row>
    <row r="242" spans="1:2" x14ac:dyDescent="0.25">
      <c r="A242" s="4" t="s">
        <v>223</v>
      </c>
      <c r="B242" s="2">
        <v>1</v>
      </c>
    </row>
    <row r="243" spans="1:2" x14ac:dyDescent="0.25">
      <c r="A243" s="4" t="s">
        <v>239</v>
      </c>
      <c r="B243" s="2">
        <v>1</v>
      </c>
    </row>
    <row r="244" spans="1:2" x14ac:dyDescent="0.25">
      <c r="A244" s="4" t="s">
        <v>241</v>
      </c>
      <c r="B244" s="2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11AF-6CFD-4520-B030-4B3718D27CD7}">
  <dimension ref="A3:B14"/>
  <sheetViews>
    <sheetView workbookViewId="0">
      <selection activeCell="D16" sqref="D16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3" t="s">
        <v>244</v>
      </c>
      <c r="B3" t="s">
        <v>245</v>
      </c>
    </row>
    <row r="4" spans="1:2" x14ac:dyDescent="0.25">
      <c r="A4" s="4">
        <v>2005</v>
      </c>
      <c r="B4" s="2">
        <v>27016</v>
      </c>
    </row>
    <row r="5" spans="1:2" x14ac:dyDescent="0.25">
      <c r="A5" s="4">
        <v>2006</v>
      </c>
      <c r="B5" s="2">
        <v>27226</v>
      </c>
    </row>
    <row r="6" spans="1:2" x14ac:dyDescent="0.25">
      <c r="A6" s="4">
        <v>2007</v>
      </c>
      <c r="B6" s="2">
        <v>31720</v>
      </c>
    </row>
    <row r="7" spans="1:2" x14ac:dyDescent="0.25">
      <c r="A7" s="4">
        <v>2008</v>
      </c>
      <c r="B7" s="2">
        <v>36523</v>
      </c>
    </row>
    <row r="8" spans="1:2" x14ac:dyDescent="0.25">
      <c r="A8" s="4">
        <v>2009</v>
      </c>
      <c r="B8" s="2">
        <v>30764</v>
      </c>
    </row>
    <row r="9" spans="1:2" x14ac:dyDescent="0.25">
      <c r="A9" s="4">
        <v>2010</v>
      </c>
      <c r="B9" s="2">
        <v>32521</v>
      </c>
    </row>
    <row r="10" spans="1:2" x14ac:dyDescent="0.25">
      <c r="A10" s="4">
        <v>2011</v>
      </c>
      <c r="B10" s="2">
        <v>23778</v>
      </c>
    </row>
    <row r="11" spans="1:2" x14ac:dyDescent="0.25">
      <c r="A11" s="4">
        <v>2012</v>
      </c>
      <c r="B11" s="2">
        <v>26976</v>
      </c>
    </row>
    <row r="12" spans="1:2" x14ac:dyDescent="0.25">
      <c r="A12" s="4">
        <v>2013</v>
      </c>
      <c r="B12" s="2">
        <v>28419</v>
      </c>
    </row>
    <row r="13" spans="1:2" x14ac:dyDescent="0.25">
      <c r="A13" s="4">
        <v>2014</v>
      </c>
      <c r="B13" s="2">
        <v>35284</v>
      </c>
    </row>
    <row r="14" spans="1:2" x14ac:dyDescent="0.25">
      <c r="A14" s="4" t="s">
        <v>241</v>
      </c>
      <c r="B14" s="2">
        <v>300227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0668-6866-4598-9A50-C37AC8860C0B}">
  <dimension ref="A1:S2163"/>
  <sheetViews>
    <sheetView tabSelected="1" workbookViewId="0">
      <selection activeCell="N5" sqref="N5"/>
    </sheetView>
  </sheetViews>
  <sheetFormatPr defaultRowHeight="15" x14ac:dyDescent="0.25"/>
  <cols>
    <col min="1" max="1" width="11.140625" style="2" bestFit="1" customWidth="1"/>
    <col min="2" max="2" width="13.28515625" style="2" bestFit="1" customWidth="1"/>
    <col min="3" max="3" width="15.140625" style="2" customWidth="1"/>
    <col min="4" max="4" width="9.140625" style="2"/>
    <col min="5" max="5" width="12.5703125" style="2" customWidth="1"/>
    <col min="6" max="6" width="15.5703125" style="2" customWidth="1"/>
    <col min="7" max="7" width="14.7109375" style="2" customWidth="1"/>
    <col min="8" max="8" width="18.140625" style="2" customWidth="1"/>
    <col min="9" max="9" width="12.7109375" style="2" customWidth="1"/>
    <col min="10" max="10" width="20.5703125" style="2" customWidth="1"/>
    <col min="11" max="11" width="21.140625" style="2" customWidth="1"/>
    <col min="12" max="12" width="15.140625" style="2" customWidth="1"/>
    <col min="13" max="13" width="21.140625" style="2" customWidth="1"/>
    <col min="14" max="14" width="15.42578125" style="2" customWidth="1"/>
    <col min="15" max="16" width="9.140625" style="2"/>
    <col min="17" max="17" width="14.5703125" style="2" customWidth="1"/>
    <col min="18" max="18" width="12.42578125" style="2" customWidth="1"/>
    <col min="19" max="19" width="11.42578125" style="2" customWidth="1"/>
    <col min="20" max="16384" width="9.140625" style="2"/>
  </cols>
  <sheetData>
    <row r="1" spans="1:19" x14ac:dyDescent="0.25">
      <c r="A1" s="1" t="s">
        <v>249</v>
      </c>
      <c r="B1" s="2" t="s">
        <v>240</v>
      </c>
      <c r="C1" s="2" t="s">
        <v>250</v>
      </c>
      <c r="D1" s="2" t="s">
        <v>251</v>
      </c>
      <c r="E1" s="2" t="s">
        <v>252</v>
      </c>
      <c r="F1" s="2" t="s">
        <v>253</v>
      </c>
      <c r="G1" s="2" t="s">
        <v>254</v>
      </c>
      <c r="H1" s="2" t="s">
        <v>255</v>
      </c>
      <c r="I1" s="2" t="s">
        <v>256</v>
      </c>
      <c r="J1" s="9" t="s">
        <v>257</v>
      </c>
      <c r="K1" s="10" t="s">
        <v>258</v>
      </c>
      <c r="L1" s="10" t="s">
        <v>259</v>
      </c>
      <c r="M1" s="10" t="s">
        <v>260</v>
      </c>
      <c r="N1" s="10" t="s">
        <v>261</v>
      </c>
    </row>
    <row r="2" spans="1:19" x14ac:dyDescent="0.25">
      <c r="A2" s="1">
        <v>38353</v>
      </c>
      <c r="B2" s="2" t="s">
        <v>0</v>
      </c>
      <c r="C2" s="2">
        <v>10</v>
      </c>
      <c r="D2" s="2">
        <f>YEAR(cukier[[#This Row],[date]])</f>
        <v>2005</v>
      </c>
      <c r="E2" s="2">
        <f>MONTH(cukier[[#This Row],[date]])</f>
        <v>1</v>
      </c>
      <c r="F2" s="2">
        <f>VLOOKUP(cukier[[#This Row],[year]],cennik[#All],2)</f>
        <v>2</v>
      </c>
      <c r="G2" s="2">
        <f>cukier[[#This Row],[sugar_bought_kg]]*cukier[[#This Row],[price]]</f>
        <v>20</v>
      </c>
      <c r="H2" s="2">
        <f>SUMIF($B$2:B2,B2,$C$2:C2)</f>
        <v>10</v>
      </c>
      <c r="I2" s="2">
        <f>IF(cukier[[#This Row],[bought_so_far]]&lt;100,0,IF(cukier[[#This Row],[bought_so_far]]&lt;1000,0.05,IF(cukier[[#This Row],[bought_so_far]]&lt;10000,0.1,0.2)))*cukier[[#This Row],[sugar_bought_kg]]</f>
        <v>0</v>
      </c>
      <c r="J2" s="6">
        <f>5000</f>
        <v>5000</v>
      </c>
      <c r="K2" s="6">
        <f>J2-C2</f>
        <v>4990</v>
      </c>
      <c r="L2" s="6" t="b">
        <f>AND(E2&lt;&gt;E3,K2&lt;5000)</f>
        <v>0</v>
      </c>
      <c r="M2" s="6">
        <f>ROUNDUP((5000-K2)/1000,0)</f>
        <v>1</v>
      </c>
      <c r="N2" s="6">
        <f>IF(L2,M2*1000,0)</f>
        <v>0</v>
      </c>
      <c r="Q2" s="11" t="s">
        <v>246</v>
      </c>
      <c r="R2" s="11" t="s">
        <v>247</v>
      </c>
      <c r="S2" s="2" t="s">
        <v>248</v>
      </c>
    </row>
    <row r="3" spans="1:19" x14ac:dyDescent="0.25">
      <c r="A3" s="1">
        <v>38356</v>
      </c>
      <c r="B3" s="2" t="s">
        <v>1</v>
      </c>
      <c r="C3" s="2">
        <v>2</v>
      </c>
      <c r="D3" s="2">
        <f>YEAR(cukier[[#This Row],[date]])</f>
        <v>2005</v>
      </c>
      <c r="E3" s="2">
        <f>MONTH(cukier[[#This Row],[date]])</f>
        <v>1</v>
      </c>
      <c r="F3" s="2">
        <f>VLOOKUP(cukier[[#This Row],[year]],cennik[#All],2)</f>
        <v>2</v>
      </c>
      <c r="G3" s="2">
        <f>cukier[[#This Row],[sugar_bought_kg]]*cukier[[#This Row],[price]]</f>
        <v>4</v>
      </c>
      <c r="H3" s="2">
        <f>SUMIF($B$2:B3,B3,$C$2:C3)</f>
        <v>2</v>
      </c>
      <c r="I3" s="2">
        <f>IF(cukier[[#This Row],[bought_so_far]]&lt;100,0,IF(cukier[[#This Row],[bought_so_far]]&lt;1000,0.05,IF(cukier[[#This Row],[bought_so_far]]&lt;10000,0.1,0.2)))*cukier[[#This Row],[sugar_bought_kg]]</f>
        <v>0</v>
      </c>
      <c r="J3" s="7">
        <f>K2+N2</f>
        <v>4990</v>
      </c>
      <c r="K3" s="7">
        <f t="shared" ref="K3:K66" si="0">J3-C3</f>
        <v>4988</v>
      </c>
      <c r="L3" s="7" t="b">
        <f>AND(E3&lt;&gt;E4,K3&lt;5000)</f>
        <v>0</v>
      </c>
      <c r="M3" s="7">
        <f>ROUNDUP((5000-K3)/1000,0)</f>
        <v>1</v>
      </c>
      <c r="N3" s="7">
        <f>IF(L3,M3*1000,0)</f>
        <v>0</v>
      </c>
      <c r="Q3" s="12">
        <v>643267.07000000111</v>
      </c>
      <c r="R3" s="12">
        <v>38126.349999999991</v>
      </c>
      <c r="S3" s="8">
        <f>COUNTIF(N2:N2163,"&gt;=4000")</f>
        <v>14</v>
      </c>
    </row>
    <row r="4" spans="1:19" x14ac:dyDescent="0.25">
      <c r="A4" s="1">
        <v>38357</v>
      </c>
      <c r="B4" s="2" t="s">
        <v>2</v>
      </c>
      <c r="C4" s="2">
        <v>2</v>
      </c>
      <c r="D4" s="2">
        <f>YEAR(cukier[[#This Row],[date]])</f>
        <v>2005</v>
      </c>
      <c r="E4" s="2">
        <f>MONTH(cukier[[#This Row],[date]])</f>
        <v>1</v>
      </c>
      <c r="F4" s="2">
        <f>VLOOKUP(cukier[[#This Row],[year]],cennik[#All],2)</f>
        <v>2</v>
      </c>
      <c r="G4" s="2">
        <f>cukier[[#This Row],[sugar_bought_kg]]*cukier[[#This Row],[price]]</f>
        <v>4</v>
      </c>
      <c r="H4" s="2">
        <f>SUMIF($B$2:B4,B4,$C$2:C4)</f>
        <v>2</v>
      </c>
      <c r="I4" s="2">
        <f>IF(cukier[[#This Row],[bought_so_far]]&lt;100,0,IF(cukier[[#This Row],[bought_so_far]]&lt;1000,0.05,IF(cukier[[#This Row],[bought_so_far]]&lt;10000,0.1,0.2)))*cukier[[#This Row],[sugar_bought_kg]]</f>
        <v>0</v>
      </c>
      <c r="J4" s="6">
        <f t="shared" ref="J4:J67" si="1">K3+N3</f>
        <v>4988</v>
      </c>
      <c r="K4" s="6">
        <f t="shared" si="0"/>
        <v>4986</v>
      </c>
      <c r="L4" s="6" t="b">
        <f t="shared" ref="L4:L67" si="2">AND(E4&lt;&gt;E5,K4&lt;5000)</f>
        <v>0</v>
      </c>
      <c r="M4" s="6">
        <f t="shared" ref="M4:M67" si="3">ROUNDUP((5000-K4)/1000,0)</f>
        <v>1</v>
      </c>
      <c r="N4" s="6">
        <f t="shared" ref="N4:N67" si="4">IF(L4,M4*1000,0)</f>
        <v>0</v>
      </c>
    </row>
    <row r="5" spans="1:19" x14ac:dyDescent="0.25">
      <c r="A5" s="1">
        <v>38362</v>
      </c>
      <c r="B5" s="2" t="s">
        <v>3</v>
      </c>
      <c r="C5" s="2">
        <v>5</v>
      </c>
      <c r="D5" s="2">
        <f>YEAR(cukier[[#This Row],[date]])</f>
        <v>2005</v>
      </c>
      <c r="E5" s="2">
        <f>MONTH(cukier[[#This Row],[date]])</f>
        <v>1</v>
      </c>
      <c r="F5" s="2">
        <f>VLOOKUP(cukier[[#This Row],[year]],cennik[#All],2)</f>
        <v>2</v>
      </c>
      <c r="G5" s="2">
        <f>cukier[[#This Row],[sugar_bought_kg]]*cukier[[#This Row],[price]]</f>
        <v>10</v>
      </c>
      <c r="H5" s="2">
        <f>SUMIF($B$2:B5,B5,$C$2:C5)</f>
        <v>5</v>
      </c>
      <c r="I5" s="2">
        <f>IF(cukier[[#This Row],[bought_so_far]]&lt;100,0,IF(cukier[[#This Row],[bought_so_far]]&lt;1000,0.05,IF(cukier[[#This Row],[bought_so_far]]&lt;10000,0.1,0.2)))*cukier[[#This Row],[sugar_bought_kg]]</f>
        <v>0</v>
      </c>
      <c r="J5" s="7">
        <f t="shared" si="1"/>
        <v>4986</v>
      </c>
      <c r="K5" s="7">
        <f t="shared" si="0"/>
        <v>4981</v>
      </c>
      <c r="L5" s="7" t="b">
        <f t="shared" si="2"/>
        <v>0</v>
      </c>
      <c r="M5" s="7">
        <f t="shared" si="3"/>
        <v>1</v>
      </c>
      <c r="N5" s="7">
        <f t="shared" si="4"/>
        <v>0</v>
      </c>
    </row>
    <row r="6" spans="1:19" x14ac:dyDescent="0.25">
      <c r="A6" s="1">
        <v>38363</v>
      </c>
      <c r="B6" s="2" t="s">
        <v>4</v>
      </c>
      <c r="C6" s="2">
        <v>14</v>
      </c>
      <c r="D6" s="2">
        <f>YEAR(cukier[[#This Row],[date]])</f>
        <v>2005</v>
      </c>
      <c r="E6" s="2">
        <f>MONTH(cukier[[#This Row],[date]])</f>
        <v>1</v>
      </c>
      <c r="F6" s="2">
        <f>VLOOKUP(cukier[[#This Row],[year]],cennik[#All],2)</f>
        <v>2</v>
      </c>
      <c r="G6" s="2">
        <f>cukier[[#This Row],[sugar_bought_kg]]*cukier[[#This Row],[price]]</f>
        <v>28</v>
      </c>
      <c r="H6" s="2">
        <f>SUMIF($B$2:B6,B6,$C$2:C6)</f>
        <v>14</v>
      </c>
      <c r="I6" s="2">
        <f>IF(cukier[[#This Row],[bought_so_far]]&lt;100,0,IF(cukier[[#This Row],[bought_so_far]]&lt;1000,0.05,IF(cukier[[#This Row],[bought_so_far]]&lt;10000,0.1,0.2)))*cukier[[#This Row],[sugar_bought_kg]]</f>
        <v>0</v>
      </c>
      <c r="J6" s="6">
        <f t="shared" si="1"/>
        <v>4981</v>
      </c>
      <c r="K6" s="6">
        <f t="shared" si="0"/>
        <v>4967</v>
      </c>
      <c r="L6" s="6" t="b">
        <f t="shared" si="2"/>
        <v>0</v>
      </c>
      <c r="M6" s="6">
        <f t="shared" si="3"/>
        <v>1</v>
      </c>
      <c r="N6" s="6">
        <f t="shared" si="4"/>
        <v>0</v>
      </c>
    </row>
    <row r="7" spans="1:19" x14ac:dyDescent="0.25">
      <c r="A7" s="1">
        <v>38365</v>
      </c>
      <c r="B7" s="2" t="s">
        <v>5</v>
      </c>
      <c r="C7" s="2">
        <v>436</v>
      </c>
      <c r="D7" s="2">
        <f>YEAR(cukier[[#This Row],[date]])</f>
        <v>2005</v>
      </c>
      <c r="E7" s="2">
        <f>MONTH(cukier[[#This Row],[date]])</f>
        <v>1</v>
      </c>
      <c r="F7" s="2">
        <f>VLOOKUP(cukier[[#This Row],[year]],cennik[#All],2)</f>
        <v>2</v>
      </c>
      <c r="G7" s="2">
        <f>cukier[[#This Row],[sugar_bought_kg]]*cukier[[#This Row],[price]]</f>
        <v>872</v>
      </c>
      <c r="H7" s="2">
        <f>SUMIF($B$2:B7,B7,$C$2:C7)</f>
        <v>436</v>
      </c>
      <c r="I7" s="2">
        <f>IF(cukier[[#This Row],[bought_so_far]]&lt;100,0,IF(cukier[[#This Row],[bought_so_far]]&lt;1000,0.05,IF(cukier[[#This Row],[bought_so_far]]&lt;10000,0.1,0.2)))*cukier[[#This Row],[sugar_bought_kg]]</f>
        <v>21.8</v>
      </c>
      <c r="J7" s="7">
        <f t="shared" si="1"/>
        <v>4967</v>
      </c>
      <c r="K7" s="7">
        <f t="shared" si="0"/>
        <v>4531</v>
      </c>
      <c r="L7" s="7" t="b">
        <f t="shared" si="2"/>
        <v>0</v>
      </c>
      <c r="M7" s="7">
        <f t="shared" si="3"/>
        <v>1</v>
      </c>
      <c r="N7" s="7">
        <f t="shared" si="4"/>
        <v>0</v>
      </c>
    </row>
    <row r="8" spans="1:19" x14ac:dyDescent="0.25">
      <c r="A8" s="1">
        <v>38366</v>
      </c>
      <c r="B8" s="2" t="s">
        <v>6</v>
      </c>
      <c r="C8" s="2">
        <v>95</v>
      </c>
      <c r="D8" s="2">
        <f>YEAR(cukier[[#This Row],[date]])</f>
        <v>2005</v>
      </c>
      <c r="E8" s="2">
        <f>MONTH(cukier[[#This Row],[date]])</f>
        <v>1</v>
      </c>
      <c r="F8" s="2">
        <f>VLOOKUP(cukier[[#This Row],[year]],cennik[#All],2)</f>
        <v>2</v>
      </c>
      <c r="G8" s="2">
        <f>cukier[[#This Row],[sugar_bought_kg]]*cukier[[#This Row],[price]]</f>
        <v>190</v>
      </c>
      <c r="H8" s="2">
        <f>SUMIF($B$2:B8,B8,$C$2:C8)</f>
        <v>95</v>
      </c>
      <c r="I8" s="2">
        <f>IF(cukier[[#This Row],[bought_so_far]]&lt;100,0,IF(cukier[[#This Row],[bought_so_far]]&lt;1000,0.05,IF(cukier[[#This Row],[bought_so_far]]&lt;10000,0.1,0.2)))*cukier[[#This Row],[sugar_bought_kg]]</f>
        <v>0</v>
      </c>
      <c r="J8" s="6">
        <f t="shared" si="1"/>
        <v>4531</v>
      </c>
      <c r="K8" s="6">
        <f t="shared" si="0"/>
        <v>4436</v>
      </c>
      <c r="L8" s="6" t="b">
        <f t="shared" si="2"/>
        <v>0</v>
      </c>
      <c r="M8" s="6">
        <f t="shared" si="3"/>
        <v>1</v>
      </c>
      <c r="N8" s="6">
        <f t="shared" si="4"/>
        <v>0</v>
      </c>
    </row>
    <row r="9" spans="1:19" x14ac:dyDescent="0.25">
      <c r="A9" s="1">
        <v>38370</v>
      </c>
      <c r="B9" s="2" t="s">
        <v>7</v>
      </c>
      <c r="C9" s="2">
        <v>350</v>
      </c>
      <c r="D9" s="2">
        <f>YEAR(cukier[[#This Row],[date]])</f>
        <v>2005</v>
      </c>
      <c r="E9" s="2">
        <f>MONTH(cukier[[#This Row],[date]])</f>
        <v>1</v>
      </c>
      <c r="F9" s="2">
        <f>VLOOKUP(cukier[[#This Row],[year]],cennik[#All],2)</f>
        <v>2</v>
      </c>
      <c r="G9" s="2">
        <f>cukier[[#This Row],[sugar_bought_kg]]*cukier[[#This Row],[price]]</f>
        <v>700</v>
      </c>
      <c r="H9" s="2">
        <f>SUMIF($B$2:B9,B9,$C$2:C9)</f>
        <v>350</v>
      </c>
      <c r="I9" s="2">
        <f>IF(cukier[[#This Row],[bought_so_far]]&lt;100,0,IF(cukier[[#This Row],[bought_so_far]]&lt;1000,0.05,IF(cukier[[#This Row],[bought_so_far]]&lt;10000,0.1,0.2)))*cukier[[#This Row],[sugar_bought_kg]]</f>
        <v>17.5</v>
      </c>
      <c r="J9" s="7">
        <f t="shared" si="1"/>
        <v>4436</v>
      </c>
      <c r="K9" s="7">
        <f t="shared" si="0"/>
        <v>4086</v>
      </c>
      <c r="L9" s="7" t="b">
        <f t="shared" si="2"/>
        <v>0</v>
      </c>
      <c r="M9" s="7">
        <f t="shared" si="3"/>
        <v>1</v>
      </c>
      <c r="N9" s="7">
        <f t="shared" si="4"/>
        <v>0</v>
      </c>
    </row>
    <row r="10" spans="1:19" x14ac:dyDescent="0.25">
      <c r="A10" s="1">
        <v>38371</v>
      </c>
      <c r="B10" s="2" t="s">
        <v>7</v>
      </c>
      <c r="C10" s="2">
        <v>231</v>
      </c>
      <c r="D10" s="2">
        <f>YEAR(cukier[[#This Row],[date]])</f>
        <v>2005</v>
      </c>
      <c r="E10" s="2">
        <f>MONTH(cukier[[#This Row],[date]])</f>
        <v>1</v>
      </c>
      <c r="F10" s="2">
        <f>VLOOKUP(cukier[[#This Row],[year]],cennik[#All],2)</f>
        <v>2</v>
      </c>
      <c r="G10" s="2">
        <f>cukier[[#This Row],[sugar_bought_kg]]*cukier[[#This Row],[price]]</f>
        <v>462</v>
      </c>
      <c r="H10" s="2">
        <f>SUMIF($B$2:B10,B10,$C$2:C10)</f>
        <v>581</v>
      </c>
      <c r="I10" s="2">
        <f>IF(cukier[[#This Row],[bought_so_far]]&lt;100,0,IF(cukier[[#This Row],[bought_so_far]]&lt;1000,0.05,IF(cukier[[#This Row],[bought_so_far]]&lt;10000,0.1,0.2)))*cukier[[#This Row],[sugar_bought_kg]]</f>
        <v>11.55</v>
      </c>
      <c r="J10" s="6">
        <f t="shared" si="1"/>
        <v>4086</v>
      </c>
      <c r="K10" s="6">
        <f t="shared" si="0"/>
        <v>3855</v>
      </c>
      <c r="L10" s="6" t="b">
        <f t="shared" si="2"/>
        <v>0</v>
      </c>
      <c r="M10" s="6">
        <f t="shared" si="3"/>
        <v>2</v>
      </c>
      <c r="N10" s="6">
        <f t="shared" si="4"/>
        <v>0</v>
      </c>
    </row>
    <row r="11" spans="1:19" x14ac:dyDescent="0.25">
      <c r="A11" s="1">
        <v>38372</v>
      </c>
      <c r="B11" s="2" t="s">
        <v>8</v>
      </c>
      <c r="C11" s="2">
        <v>38</v>
      </c>
      <c r="D11" s="2">
        <f>YEAR(cukier[[#This Row],[date]])</f>
        <v>2005</v>
      </c>
      <c r="E11" s="2">
        <f>MONTH(cukier[[#This Row],[date]])</f>
        <v>1</v>
      </c>
      <c r="F11" s="2">
        <f>VLOOKUP(cukier[[#This Row],[year]],cennik[#All],2)</f>
        <v>2</v>
      </c>
      <c r="G11" s="2">
        <f>cukier[[#This Row],[sugar_bought_kg]]*cukier[[#This Row],[price]]</f>
        <v>76</v>
      </c>
      <c r="H11" s="2">
        <f>SUMIF($B$2:B11,B11,$C$2:C11)</f>
        <v>38</v>
      </c>
      <c r="I11" s="2">
        <f>IF(cukier[[#This Row],[bought_so_far]]&lt;100,0,IF(cukier[[#This Row],[bought_so_far]]&lt;1000,0.05,IF(cukier[[#This Row],[bought_so_far]]&lt;10000,0.1,0.2)))*cukier[[#This Row],[sugar_bought_kg]]</f>
        <v>0</v>
      </c>
      <c r="J11" s="7">
        <f t="shared" si="1"/>
        <v>3855</v>
      </c>
      <c r="K11" s="7">
        <f t="shared" si="0"/>
        <v>3817</v>
      </c>
      <c r="L11" s="7" t="b">
        <f t="shared" si="2"/>
        <v>0</v>
      </c>
      <c r="M11" s="7">
        <f t="shared" si="3"/>
        <v>2</v>
      </c>
      <c r="N11" s="7">
        <f t="shared" si="4"/>
        <v>0</v>
      </c>
    </row>
    <row r="12" spans="1:19" x14ac:dyDescent="0.25">
      <c r="A12" s="1">
        <v>38374</v>
      </c>
      <c r="B12" s="2" t="s">
        <v>9</v>
      </c>
      <c r="C12" s="2">
        <v>440</v>
      </c>
      <c r="D12" s="2">
        <f>YEAR(cukier[[#This Row],[date]])</f>
        <v>2005</v>
      </c>
      <c r="E12" s="2">
        <f>MONTH(cukier[[#This Row],[date]])</f>
        <v>1</v>
      </c>
      <c r="F12" s="2">
        <f>VLOOKUP(cukier[[#This Row],[year]],cennik[#All],2)</f>
        <v>2</v>
      </c>
      <c r="G12" s="2">
        <f>cukier[[#This Row],[sugar_bought_kg]]*cukier[[#This Row],[price]]</f>
        <v>880</v>
      </c>
      <c r="H12" s="2">
        <f>SUMIF($B$2:B12,B12,$C$2:C12)</f>
        <v>440</v>
      </c>
      <c r="I12" s="2">
        <f>IF(cukier[[#This Row],[bought_so_far]]&lt;100,0,IF(cukier[[#This Row],[bought_so_far]]&lt;1000,0.05,IF(cukier[[#This Row],[bought_so_far]]&lt;10000,0.1,0.2)))*cukier[[#This Row],[sugar_bought_kg]]</f>
        <v>22</v>
      </c>
      <c r="J12" s="6">
        <f t="shared" si="1"/>
        <v>3817</v>
      </c>
      <c r="K12" s="6">
        <f t="shared" si="0"/>
        <v>3377</v>
      </c>
      <c r="L12" s="6" t="b">
        <f t="shared" si="2"/>
        <v>0</v>
      </c>
      <c r="M12" s="6">
        <f t="shared" si="3"/>
        <v>2</v>
      </c>
      <c r="N12" s="6">
        <f t="shared" si="4"/>
        <v>0</v>
      </c>
    </row>
    <row r="13" spans="1:19" x14ac:dyDescent="0.25">
      <c r="A13" s="1">
        <v>38376</v>
      </c>
      <c r="B13" s="2" t="s">
        <v>10</v>
      </c>
      <c r="C13" s="2">
        <v>120</v>
      </c>
      <c r="D13" s="2">
        <f>YEAR(cukier[[#This Row],[date]])</f>
        <v>2005</v>
      </c>
      <c r="E13" s="2">
        <f>MONTH(cukier[[#This Row],[date]])</f>
        <v>1</v>
      </c>
      <c r="F13" s="2">
        <f>VLOOKUP(cukier[[#This Row],[year]],cennik[#All],2)</f>
        <v>2</v>
      </c>
      <c r="G13" s="2">
        <f>cukier[[#This Row],[sugar_bought_kg]]*cukier[[#This Row],[price]]</f>
        <v>240</v>
      </c>
      <c r="H13" s="2">
        <f>SUMIF($B$2:B13,B13,$C$2:C13)</f>
        <v>120</v>
      </c>
      <c r="I13" s="2">
        <f>IF(cukier[[#This Row],[bought_so_far]]&lt;100,0,IF(cukier[[#This Row],[bought_so_far]]&lt;1000,0.05,IF(cukier[[#This Row],[bought_so_far]]&lt;10000,0.1,0.2)))*cukier[[#This Row],[sugar_bought_kg]]</f>
        <v>6</v>
      </c>
      <c r="J13" s="7">
        <f t="shared" si="1"/>
        <v>3377</v>
      </c>
      <c r="K13" s="7">
        <f t="shared" si="0"/>
        <v>3257</v>
      </c>
      <c r="L13" s="7" t="b">
        <f t="shared" si="2"/>
        <v>0</v>
      </c>
      <c r="M13" s="7">
        <f t="shared" si="3"/>
        <v>2</v>
      </c>
      <c r="N13" s="7">
        <f t="shared" si="4"/>
        <v>0</v>
      </c>
    </row>
    <row r="14" spans="1:19" x14ac:dyDescent="0.25">
      <c r="A14" s="1">
        <v>38377</v>
      </c>
      <c r="B14" s="2" t="s">
        <v>11</v>
      </c>
      <c r="C14" s="2">
        <v>11</v>
      </c>
      <c r="D14" s="2">
        <f>YEAR(cukier[[#This Row],[date]])</f>
        <v>2005</v>
      </c>
      <c r="E14" s="2">
        <f>MONTH(cukier[[#This Row],[date]])</f>
        <v>1</v>
      </c>
      <c r="F14" s="2">
        <f>VLOOKUP(cukier[[#This Row],[year]],cennik[#All],2)</f>
        <v>2</v>
      </c>
      <c r="G14" s="2">
        <f>cukier[[#This Row],[sugar_bought_kg]]*cukier[[#This Row],[price]]</f>
        <v>22</v>
      </c>
      <c r="H14" s="2">
        <f>SUMIF($B$2:B14,B14,$C$2:C14)</f>
        <v>11</v>
      </c>
      <c r="I14" s="2">
        <f>IF(cukier[[#This Row],[bought_so_far]]&lt;100,0,IF(cukier[[#This Row],[bought_so_far]]&lt;1000,0.05,IF(cukier[[#This Row],[bought_so_far]]&lt;10000,0.1,0.2)))*cukier[[#This Row],[sugar_bought_kg]]</f>
        <v>0</v>
      </c>
      <c r="J14" s="6">
        <f t="shared" si="1"/>
        <v>3257</v>
      </c>
      <c r="K14" s="6">
        <f t="shared" si="0"/>
        <v>3246</v>
      </c>
      <c r="L14" s="6" t="b">
        <f t="shared" si="2"/>
        <v>0</v>
      </c>
      <c r="M14" s="6">
        <f t="shared" si="3"/>
        <v>2</v>
      </c>
      <c r="N14" s="6">
        <f t="shared" si="4"/>
        <v>0</v>
      </c>
    </row>
    <row r="15" spans="1:19" x14ac:dyDescent="0.25">
      <c r="A15" s="1">
        <v>38378</v>
      </c>
      <c r="B15" s="2" t="s">
        <v>12</v>
      </c>
      <c r="C15" s="2">
        <v>36</v>
      </c>
      <c r="D15" s="2">
        <f>YEAR(cukier[[#This Row],[date]])</f>
        <v>2005</v>
      </c>
      <c r="E15" s="2">
        <f>MONTH(cukier[[#This Row],[date]])</f>
        <v>1</v>
      </c>
      <c r="F15" s="2">
        <f>VLOOKUP(cukier[[#This Row],[year]],cennik[#All],2)</f>
        <v>2</v>
      </c>
      <c r="G15" s="2">
        <f>cukier[[#This Row],[sugar_bought_kg]]*cukier[[#This Row],[price]]</f>
        <v>72</v>
      </c>
      <c r="H15" s="2">
        <f>SUMIF($B$2:B15,B15,$C$2:C15)</f>
        <v>36</v>
      </c>
      <c r="I15" s="2">
        <f>IF(cukier[[#This Row],[bought_so_far]]&lt;100,0,IF(cukier[[#This Row],[bought_so_far]]&lt;1000,0.05,IF(cukier[[#This Row],[bought_so_far]]&lt;10000,0.1,0.2)))*cukier[[#This Row],[sugar_bought_kg]]</f>
        <v>0</v>
      </c>
      <c r="J15" s="7">
        <f>K14+N14</f>
        <v>3246</v>
      </c>
      <c r="K15" s="7">
        <f t="shared" si="0"/>
        <v>3210</v>
      </c>
      <c r="L15" s="7" t="b">
        <f t="shared" si="2"/>
        <v>0</v>
      </c>
      <c r="M15" s="7">
        <f t="shared" si="3"/>
        <v>2</v>
      </c>
      <c r="N15" s="7">
        <f t="shared" si="4"/>
        <v>0</v>
      </c>
    </row>
    <row r="16" spans="1:19" x14ac:dyDescent="0.25">
      <c r="A16" s="1">
        <v>38379</v>
      </c>
      <c r="B16" s="2" t="s">
        <v>10</v>
      </c>
      <c r="C16" s="2">
        <v>51</v>
      </c>
      <c r="D16" s="2">
        <f>YEAR(cukier[[#This Row],[date]])</f>
        <v>2005</v>
      </c>
      <c r="E16" s="2">
        <f>MONTH(cukier[[#This Row],[date]])</f>
        <v>1</v>
      </c>
      <c r="F16" s="2">
        <f>VLOOKUP(cukier[[#This Row],[year]],cennik[#All],2)</f>
        <v>2</v>
      </c>
      <c r="G16" s="2">
        <f>cukier[[#This Row],[sugar_bought_kg]]*cukier[[#This Row],[price]]</f>
        <v>102</v>
      </c>
      <c r="H16" s="2">
        <f>SUMIF($B$2:B16,B16,$C$2:C16)</f>
        <v>171</v>
      </c>
      <c r="I16" s="2">
        <f>IF(cukier[[#This Row],[bought_so_far]]&lt;100,0,IF(cukier[[#This Row],[bought_so_far]]&lt;1000,0.05,IF(cukier[[#This Row],[bought_so_far]]&lt;10000,0.1,0.2)))*cukier[[#This Row],[sugar_bought_kg]]</f>
        <v>2.5500000000000003</v>
      </c>
      <c r="J16" s="6">
        <f t="shared" si="1"/>
        <v>3210</v>
      </c>
      <c r="K16" s="6">
        <f t="shared" si="0"/>
        <v>3159</v>
      </c>
      <c r="L16" s="6" t="b">
        <f t="shared" si="2"/>
        <v>1</v>
      </c>
      <c r="M16" s="6">
        <f t="shared" si="3"/>
        <v>2</v>
      </c>
      <c r="N16" s="6">
        <f t="shared" si="4"/>
        <v>2000</v>
      </c>
    </row>
    <row r="17" spans="1:14" x14ac:dyDescent="0.25">
      <c r="A17" s="1">
        <v>38385</v>
      </c>
      <c r="B17" s="2" t="s">
        <v>7</v>
      </c>
      <c r="C17" s="2">
        <v>465</v>
      </c>
      <c r="D17" s="2">
        <f>YEAR(cukier[[#This Row],[date]])</f>
        <v>2005</v>
      </c>
      <c r="E17" s="2">
        <f>MONTH(cukier[[#This Row],[date]])</f>
        <v>2</v>
      </c>
      <c r="F17" s="2">
        <f>VLOOKUP(cukier[[#This Row],[year]],cennik[#All],2)</f>
        <v>2</v>
      </c>
      <c r="G17" s="2">
        <f>cukier[[#This Row],[sugar_bought_kg]]*cukier[[#This Row],[price]]</f>
        <v>930</v>
      </c>
      <c r="H17" s="2">
        <f>SUMIF($B$2:B17,B17,$C$2:C17)</f>
        <v>1046</v>
      </c>
      <c r="I17" s="2">
        <f>IF(cukier[[#This Row],[bought_so_far]]&lt;100,0,IF(cukier[[#This Row],[bought_so_far]]&lt;1000,0.05,IF(cukier[[#This Row],[bought_so_far]]&lt;10000,0.1,0.2)))*cukier[[#This Row],[sugar_bought_kg]]</f>
        <v>46.5</v>
      </c>
      <c r="J17" s="7">
        <f t="shared" si="1"/>
        <v>5159</v>
      </c>
      <c r="K17" s="7">
        <f t="shared" si="0"/>
        <v>4694</v>
      </c>
      <c r="L17" s="7" t="b">
        <f t="shared" si="2"/>
        <v>0</v>
      </c>
      <c r="M17" s="7">
        <f t="shared" si="3"/>
        <v>1</v>
      </c>
      <c r="N17" s="7">
        <f t="shared" si="4"/>
        <v>0</v>
      </c>
    </row>
    <row r="18" spans="1:14" x14ac:dyDescent="0.25">
      <c r="A18" s="1">
        <v>38386</v>
      </c>
      <c r="B18" s="2" t="s">
        <v>13</v>
      </c>
      <c r="C18" s="2">
        <v>8</v>
      </c>
      <c r="D18" s="2">
        <f>YEAR(cukier[[#This Row],[date]])</f>
        <v>2005</v>
      </c>
      <c r="E18" s="2">
        <f>MONTH(cukier[[#This Row],[date]])</f>
        <v>2</v>
      </c>
      <c r="F18" s="2">
        <f>VLOOKUP(cukier[[#This Row],[year]],cennik[#All],2)</f>
        <v>2</v>
      </c>
      <c r="G18" s="2">
        <f>cukier[[#This Row],[sugar_bought_kg]]*cukier[[#This Row],[price]]</f>
        <v>16</v>
      </c>
      <c r="H18" s="2">
        <f>SUMIF($B$2:B18,B18,$C$2:C18)</f>
        <v>8</v>
      </c>
      <c r="I18" s="2">
        <f>IF(cukier[[#This Row],[bought_so_far]]&lt;100,0,IF(cukier[[#This Row],[bought_so_far]]&lt;1000,0.05,IF(cukier[[#This Row],[bought_so_far]]&lt;10000,0.1,0.2)))*cukier[[#This Row],[sugar_bought_kg]]</f>
        <v>0</v>
      </c>
      <c r="J18" s="6">
        <f t="shared" si="1"/>
        <v>4694</v>
      </c>
      <c r="K18" s="6">
        <f t="shared" si="0"/>
        <v>4686</v>
      </c>
      <c r="L18" s="6" t="b">
        <f t="shared" si="2"/>
        <v>0</v>
      </c>
      <c r="M18" s="6">
        <f t="shared" si="3"/>
        <v>1</v>
      </c>
      <c r="N18" s="6">
        <f t="shared" si="4"/>
        <v>0</v>
      </c>
    </row>
    <row r="19" spans="1:14" x14ac:dyDescent="0.25">
      <c r="A19" s="1">
        <v>38388</v>
      </c>
      <c r="B19" s="2" t="s">
        <v>14</v>
      </c>
      <c r="C19" s="2">
        <v>287</v>
      </c>
      <c r="D19" s="2">
        <f>YEAR(cukier[[#This Row],[date]])</f>
        <v>2005</v>
      </c>
      <c r="E19" s="2">
        <f>MONTH(cukier[[#This Row],[date]])</f>
        <v>2</v>
      </c>
      <c r="F19" s="2">
        <f>VLOOKUP(cukier[[#This Row],[year]],cennik[#All],2)</f>
        <v>2</v>
      </c>
      <c r="G19" s="2">
        <f>cukier[[#This Row],[sugar_bought_kg]]*cukier[[#This Row],[price]]</f>
        <v>574</v>
      </c>
      <c r="H19" s="2">
        <f>SUMIF($B$2:B19,B19,$C$2:C19)</f>
        <v>287</v>
      </c>
      <c r="I19" s="2">
        <f>IF(cukier[[#This Row],[bought_so_far]]&lt;100,0,IF(cukier[[#This Row],[bought_so_far]]&lt;1000,0.05,IF(cukier[[#This Row],[bought_so_far]]&lt;10000,0.1,0.2)))*cukier[[#This Row],[sugar_bought_kg]]</f>
        <v>14.350000000000001</v>
      </c>
      <c r="J19" s="7">
        <f t="shared" si="1"/>
        <v>4686</v>
      </c>
      <c r="K19" s="7">
        <f t="shared" si="0"/>
        <v>4399</v>
      </c>
      <c r="L19" s="7" t="b">
        <f t="shared" si="2"/>
        <v>0</v>
      </c>
      <c r="M19" s="7">
        <f t="shared" si="3"/>
        <v>1</v>
      </c>
      <c r="N19" s="7">
        <f t="shared" si="4"/>
        <v>0</v>
      </c>
    </row>
    <row r="20" spans="1:14" x14ac:dyDescent="0.25">
      <c r="A20" s="1">
        <v>38388</v>
      </c>
      <c r="B20" s="2" t="s">
        <v>15</v>
      </c>
      <c r="C20" s="2">
        <v>12</v>
      </c>
      <c r="D20" s="2">
        <f>YEAR(cukier[[#This Row],[date]])</f>
        <v>2005</v>
      </c>
      <c r="E20" s="2">
        <f>MONTH(cukier[[#This Row],[date]])</f>
        <v>2</v>
      </c>
      <c r="F20" s="2">
        <f>VLOOKUP(cukier[[#This Row],[year]],cennik[#All],2)</f>
        <v>2</v>
      </c>
      <c r="G20" s="2">
        <f>cukier[[#This Row],[sugar_bought_kg]]*cukier[[#This Row],[price]]</f>
        <v>24</v>
      </c>
      <c r="H20" s="2">
        <f>SUMIF($B$2:B20,B20,$C$2:C20)</f>
        <v>12</v>
      </c>
      <c r="I20" s="2">
        <f>IF(cukier[[#This Row],[bought_so_far]]&lt;100,0,IF(cukier[[#This Row],[bought_so_far]]&lt;1000,0.05,IF(cukier[[#This Row],[bought_so_far]]&lt;10000,0.1,0.2)))*cukier[[#This Row],[sugar_bought_kg]]</f>
        <v>0</v>
      </c>
      <c r="J20" s="6">
        <f t="shared" si="1"/>
        <v>4399</v>
      </c>
      <c r="K20" s="6">
        <f t="shared" si="0"/>
        <v>4387</v>
      </c>
      <c r="L20" s="6" t="b">
        <f t="shared" si="2"/>
        <v>0</v>
      </c>
      <c r="M20" s="6">
        <f t="shared" si="3"/>
        <v>1</v>
      </c>
      <c r="N20" s="6">
        <f t="shared" si="4"/>
        <v>0</v>
      </c>
    </row>
    <row r="21" spans="1:14" x14ac:dyDescent="0.25">
      <c r="A21" s="1">
        <v>38393</v>
      </c>
      <c r="B21" s="2" t="s">
        <v>16</v>
      </c>
      <c r="C21" s="2">
        <v>6</v>
      </c>
      <c r="D21" s="2">
        <f>YEAR(cukier[[#This Row],[date]])</f>
        <v>2005</v>
      </c>
      <c r="E21" s="2">
        <f>MONTH(cukier[[#This Row],[date]])</f>
        <v>2</v>
      </c>
      <c r="F21" s="2">
        <f>VLOOKUP(cukier[[#This Row],[year]],cennik[#All],2)</f>
        <v>2</v>
      </c>
      <c r="G21" s="2">
        <f>cukier[[#This Row],[sugar_bought_kg]]*cukier[[#This Row],[price]]</f>
        <v>12</v>
      </c>
      <c r="H21" s="2">
        <f>SUMIF($B$2:B21,B21,$C$2:C21)</f>
        <v>6</v>
      </c>
      <c r="I21" s="2">
        <f>IF(cukier[[#This Row],[bought_so_far]]&lt;100,0,IF(cukier[[#This Row],[bought_so_far]]&lt;1000,0.05,IF(cukier[[#This Row],[bought_so_far]]&lt;10000,0.1,0.2)))*cukier[[#This Row],[sugar_bought_kg]]</f>
        <v>0</v>
      </c>
      <c r="J21" s="7">
        <f t="shared" si="1"/>
        <v>4387</v>
      </c>
      <c r="K21" s="7">
        <f t="shared" si="0"/>
        <v>4381</v>
      </c>
      <c r="L21" s="7" t="b">
        <f t="shared" si="2"/>
        <v>0</v>
      </c>
      <c r="M21" s="7">
        <f t="shared" si="3"/>
        <v>1</v>
      </c>
      <c r="N21" s="7">
        <f t="shared" si="4"/>
        <v>0</v>
      </c>
    </row>
    <row r="22" spans="1:14" x14ac:dyDescent="0.25">
      <c r="A22" s="1">
        <v>38397</v>
      </c>
      <c r="B22" s="2" t="s">
        <v>17</v>
      </c>
      <c r="C22" s="2">
        <v>321</v>
      </c>
      <c r="D22" s="2">
        <f>YEAR(cukier[[#This Row],[date]])</f>
        <v>2005</v>
      </c>
      <c r="E22" s="2">
        <f>MONTH(cukier[[#This Row],[date]])</f>
        <v>2</v>
      </c>
      <c r="F22" s="2">
        <f>VLOOKUP(cukier[[#This Row],[year]],cennik[#All],2)</f>
        <v>2</v>
      </c>
      <c r="G22" s="2">
        <f>cukier[[#This Row],[sugar_bought_kg]]*cukier[[#This Row],[price]]</f>
        <v>642</v>
      </c>
      <c r="H22" s="2">
        <f>SUMIF($B$2:B22,B22,$C$2:C22)</f>
        <v>321</v>
      </c>
      <c r="I22" s="2">
        <f>IF(cukier[[#This Row],[bought_so_far]]&lt;100,0,IF(cukier[[#This Row],[bought_so_far]]&lt;1000,0.05,IF(cukier[[#This Row],[bought_so_far]]&lt;10000,0.1,0.2)))*cukier[[#This Row],[sugar_bought_kg]]</f>
        <v>16.05</v>
      </c>
      <c r="J22" s="6">
        <f t="shared" si="1"/>
        <v>4381</v>
      </c>
      <c r="K22" s="6">
        <f t="shared" si="0"/>
        <v>4060</v>
      </c>
      <c r="L22" s="6" t="b">
        <f t="shared" si="2"/>
        <v>0</v>
      </c>
      <c r="M22" s="6">
        <f t="shared" si="3"/>
        <v>1</v>
      </c>
      <c r="N22" s="6">
        <f t="shared" si="4"/>
        <v>0</v>
      </c>
    </row>
    <row r="23" spans="1:14" x14ac:dyDescent="0.25">
      <c r="A23" s="1">
        <v>38401</v>
      </c>
      <c r="B23" s="2" t="s">
        <v>18</v>
      </c>
      <c r="C23" s="2">
        <v>99</v>
      </c>
      <c r="D23" s="2">
        <f>YEAR(cukier[[#This Row],[date]])</f>
        <v>2005</v>
      </c>
      <c r="E23" s="2">
        <f>MONTH(cukier[[#This Row],[date]])</f>
        <v>2</v>
      </c>
      <c r="F23" s="2">
        <f>VLOOKUP(cukier[[#This Row],[year]],cennik[#All],2)</f>
        <v>2</v>
      </c>
      <c r="G23" s="2">
        <f>cukier[[#This Row],[sugar_bought_kg]]*cukier[[#This Row],[price]]</f>
        <v>198</v>
      </c>
      <c r="H23" s="2">
        <f>SUMIF($B$2:B23,B23,$C$2:C23)</f>
        <v>99</v>
      </c>
      <c r="I23" s="2">
        <f>IF(cukier[[#This Row],[bought_so_far]]&lt;100,0,IF(cukier[[#This Row],[bought_so_far]]&lt;1000,0.05,IF(cukier[[#This Row],[bought_so_far]]&lt;10000,0.1,0.2)))*cukier[[#This Row],[sugar_bought_kg]]</f>
        <v>0</v>
      </c>
      <c r="J23" s="7">
        <f t="shared" si="1"/>
        <v>4060</v>
      </c>
      <c r="K23" s="7">
        <f t="shared" si="0"/>
        <v>3961</v>
      </c>
      <c r="L23" s="7" t="b">
        <f t="shared" si="2"/>
        <v>0</v>
      </c>
      <c r="M23" s="7">
        <f t="shared" si="3"/>
        <v>2</v>
      </c>
      <c r="N23" s="7">
        <f t="shared" si="4"/>
        <v>0</v>
      </c>
    </row>
    <row r="24" spans="1:14" x14ac:dyDescent="0.25">
      <c r="A24" s="1">
        <v>38401</v>
      </c>
      <c r="B24" s="2" t="s">
        <v>19</v>
      </c>
      <c r="C24" s="2">
        <v>91</v>
      </c>
      <c r="D24" s="2">
        <f>YEAR(cukier[[#This Row],[date]])</f>
        <v>2005</v>
      </c>
      <c r="E24" s="2">
        <f>MONTH(cukier[[#This Row],[date]])</f>
        <v>2</v>
      </c>
      <c r="F24" s="2">
        <f>VLOOKUP(cukier[[#This Row],[year]],cennik[#All],2)</f>
        <v>2</v>
      </c>
      <c r="G24" s="2">
        <f>cukier[[#This Row],[sugar_bought_kg]]*cukier[[#This Row],[price]]</f>
        <v>182</v>
      </c>
      <c r="H24" s="2">
        <f>SUMIF($B$2:B24,B24,$C$2:C24)</f>
        <v>91</v>
      </c>
      <c r="I24" s="2">
        <f>IF(cukier[[#This Row],[bought_so_far]]&lt;100,0,IF(cukier[[#This Row],[bought_so_far]]&lt;1000,0.05,IF(cukier[[#This Row],[bought_so_far]]&lt;10000,0.1,0.2)))*cukier[[#This Row],[sugar_bought_kg]]</f>
        <v>0</v>
      </c>
      <c r="J24" s="6">
        <f t="shared" si="1"/>
        <v>3961</v>
      </c>
      <c r="K24" s="6">
        <f t="shared" si="0"/>
        <v>3870</v>
      </c>
      <c r="L24" s="6" t="b">
        <f t="shared" si="2"/>
        <v>0</v>
      </c>
      <c r="M24" s="6">
        <f t="shared" si="3"/>
        <v>2</v>
      </c>
      <c r="N24" s="6">
        <f t="shared" si="4"/>
        <v>0</v>
      </c>
    </row>
    <row r="25" spans="1:14" x14ac:dyDescent="0.25">
      <c r="A25" s="1">
        <v>38407</v>
      </c>
      <c r="B25" s="2" t="s">
        <v>14</v>
      </c>
      <c r="C25" s="2">
        <v>118</v>
      </c>
      <c r="D25" s="2">
        <f>YEAR(cukier[[#This Row],[date]])</f>
        <v>2005</v>
      </c>
      <c r="E25" s="2">
        <f>MONTH(cukier[[#This Row],[date]])</f>
        <v>2</v>
      </c>
      <c r="F25" s="2">
        <f>VLOOKUP(cukier[[#This Row],[year]],cennik[#All],2)</f>
        <v>2</v>
      </c>
      <c r="G25" s="2">
        <f>cukier[[#This Row],[sugar_bought_kg]]*cukier[[#This Row],[price]]</f>
        <v>236</v>
      </c>
      <c r="H25" s="2">
        <f>SUMIF($B$2:B25,B25,$C$2:C25)</f>
        <v>405</v>
      </c>
      <c r="I25" s="2">
        <f>IF(cukier[[#This Row],[bought_so_far]]&lt;100,0,IF(cukier[[#This Row],[bought_so_far]]&lt;1000,0.05,IF(cukier[[#This Row],[bought_so_far]]&lt;10000,0.1,0.2)))*cukier[[#This Row],[sugar_bought_kg]]</f>
        <v>5.9</v>
      </c>
      <c r="J25" s="7">
        <f t="shared" si="1"/>
        <v>3870</v>
      </c>
      <c r="K25" s="7">
        <f t="shared" si="0"/>
        <v>3752</v>
      </c>
      <c r="L25" s="7" t="b">
        <f t="shared" si="2"/>
        <v>0</v>
      </c>
      <c r="M25" s="7">
        <f t="shared" si="3"/>
        <v>2</v>
      </c>
      <c r="N25" s="7">
        <f t="shared" si="4"/>
        <v>0</v>
      </c>
    </row>
    <row r="26" spans="1:14" x14ac:dyDescent="0.25">
      <c r="A26" s="1">
        <v>38408</v>
      </c>
      <c r="B26" s="2" t="s">
        <v>20</v>
      </c>
      <c r="C26" s="2">
        <v>58</v>
      </c>
      <c r="D26" s="2">
        <f>YEAR(cukier[[#This Row],[date]])</f>
        <v>2005</v>
      </c>
      <c r="E26" s="2">
        <f>MONTH(cukier[[#This Row],[date]])</f>
        <v>2</v>
      </c>
      <c r="F26" s="2">
        <f>VLOOKUP(cukier[[#This Row],[year]],cennik[#All],2)</f>
        <v>2</v>
      </c>
      <c r="G26" s="2">
        <f>cukier[[#This Row],[sugar_bought_kg]]*cukier[[#This Row],[price]]</f>
        <v>116</v>
      </c>
      <c r="H26" s="2">
        <f>SUMIF($B$2:B26,B26,$C$2:C26)</f>
        <v>58</v>
      </c>
      <c r="I26" s="2">
        <f>IF(cukier[[#This Row],[bought_so_far]]&lt;100,0,IF(cukier[[#This Row],[bought_so_far]]&lt;1000,0.05,IF(cukier[[#This Row],[bought_so_far]]&lt;10000,0.1,0.2)))*cukier[[#This Row],[sugar_bought_kg]]</f>
        <v>0</v>
      </c>
      <c r="J26" s="6">
        <f t="shared" si="1"/>
        <v>3752</v>
      </c>
      <c r="K26" s="6">
        <f t="shared" si="0"/>
        <v>3694</v>
      </c>
      <c r="L26" s="6" t="b">
        <f t="shared" si="2"/>
        <v>0</v>
      </c>
      <c r="M26" s="6">
        <f t="shared" si="3"/>
        <v>2</v>
      </c>
      <c r="N26" s="6">
        <f t="shared" si="4"/>
        <v>0</v>
      </c>
    </row>
    <row r="27" spans="1:14" x14ac:dyDescent="0.25">
      <c r="A27" s="1">
        <v>38409</v>
      </c>
      <c r="B27" s="2" t="s">
        <v>21</v>
      </c>
      <c r="C27" s="2">
        <v>16</v>
      </c>
      <c r="D27" s="2">
        <f>YEAR(cukier[[#This Row],[date]])</f>
        <v>2005</v>
      </c>
      <c r="E27" s="2">
        <f>MONTH(cukier[[#This Row],[date]])</f>
        <v>2</v>
      </c>
      <c r="F27" s="2">
        <f>VLOOKUP(cukier[[#This Row],[year]],cennik[#All],2)</f>
        <v>2</v>
      </c>
      <c r="G27" s="2">
        <f>cukier[[#This Row],[sugar_bought_kg]]*cukier[[#This Row],[price]]</f>
        <v>32</v>
      </c>
      <c r="H27" s="2">
        <f>SUMIF($B$2:B27,B27,$C$2:C27)</f>
        <v>16</v>
      </c>
      <c r="I27" s="2">
        <f>IF(cukier[[#This Row],[bought_so_far]]&lt;100,0,IF(cukier[[#This Row],[bought_so_far]]&lt;1000,0.05,IF(cukier[[#This Row],[bought_so_far]]&lt;10000,0.1,0.2)))*cukier[[#This Row],[sugar_bought_kg]]</f>
        <v>0</v>
      </c>
      <c r="J27" s="7">
        <f t="shared" si="1"/>
        <v>3694</v>
      </c>
      <c r="K27" s="7">
        <f t="shared" si="0"/>
        <v>3678</v>
      </c>
      <c r="L27" s="7" t="b">
        <f t="shared" si="2"/>
        <v>0</v>
      </c>
      <c r="M27" s="7">
        <f t="shared" si="3"/>
        <v>2</v>
      </c>
      <c r="N27" s="7">
        <f t="shared" si="4"/>
        <v>0</v>
      </c>
    </row>
    <row r="28" spans="1:14" x14ac:dyDescent="0.25">
      <c r="A28" s="1">
        <v>38409</v>
      </c>
      <c r="B28" s="2" t="s">
        <v>22</v>
      </c>
      <c r="C28" s="2">
        <v>348</v>
      </c>
      <c r="D28" s="2">
        <f>YEAR(cukier[[#This Row],[date]])</f>
        <v>2005</v>
      </c>
      <c r="E28" s="2">
        <f>MONTH(cukier[[#This Row],[date]])</f>
        <v>2</v>
      </c>
      <c r="F28" s="2">
        <f>VLOOKUP(cukier[[#This Row],[year]],cennik[#All],2)</f>
        <v>2</v>
      </c>
      <c r="G28" s="2">
        <f>cukier[[#This Row],[sugar_bought_kg]]*cukier[[#This Row],[price]]</f>
        <v>696</v>
      </c>
      <c r="H28" s="2">
        <f>SUMIF($B$2:B28,B28,$C$2:C28)</f>
        <v>348</v>
      </c>
      <c r="I28" s="2">
        <f>IF(cukier[[#This Row],[bought_so_far]]&lt;100,0,IF(cukier[[#This Row],[bought_so_far]]&lt;1000,0.05,IF(cukier[[#This Row],[bought_so_far]]&lt;10000,0.1,0.2)))*cukier[[#This Row],[sugar_bought_kg]]</f>
        <v>17.400000000000002</v>
      </c>
      <c r="J28" s="6">
        <f t="shared" si="1"/>
        <v>3678</v>
      </c>
      <c r="K28" s="6">
        <f t="shared" si="0"/>
        <v>3330</v>
      </c>
      <c r="L28" s="6" t="b">
        <f t="shared" si="2"/>
        <v>0</v>
      </c>
      <c r="M28" s="6">
        <f t="shared" si="3"/>
        <v>2</v>
      </c>
      <c r="N28" s="6">
        <f t="shared" si="4"/>
        <v>0</v>
      </c>
    </row>
    <row r="29" spans="1:14" x14ac:dyDescent="0.25">
      <c r="A29" s="1">
        <v>38410</v>
      </c>
      <c r="B29" s="2" t="s">
        <v>5</v>
      </c>
      <c r="C29" s="2">
        <v>336</v>
      </c>
      <c r="D29" s="2">
        <f>YEAR(cukier[[#This Row],[date]])</f>
        <v>2005</v>
      </c>
      <c r="E29" s="2">
        <f>MONTH(cukier[[#This Row],[date]])</f>
        <v>2</v>
      </c>
      <c r="F29" s="2">
        <f>VLOOKUP(cukier[[#This Row],[year]],cennik[#All],2)</f>
        <v>2</v>
      </c>
      <c r="G29" s="2">
        <f>cukier[[#This Row],[sugar_bought_kg]]*cukier[[#This Row],[price]]</f>
        <v>672</v>
      </c>
      <c r="H29" s="2">
        <f>SUMIF($B$2:B29,B29,$C$2:C29)</f>
        <v>772</v>
      </c>
      <c r="I29" s="2">
        <f>IF(cukier[[#This Row],[bought_so_far]]&lt;100,0,IF(cukier[[#This Row],[bought_so_far]]&lt;1000,0.05,IF(cukier[[#This Row],[bought_so_far]]&lt;10000,0.1,0.2)))*cukier[[#This Row],[sugar_bought_kg]]</f>
        <v>16.8</v>
      </c>
      <c r="J29" s="7">
        <f t="shared" si="1"/>
        <v>3330</v>
      </c>
      <c r="K29" s="7">
        <f t="shared" si="0"/>
        <v>2994</v>
      </c>
      <c r="L29" s="7" t="b">
        <f t="shared" si="2"/>
        <v>0</v>
      </c>
      <c r="M29" s="7">
        <f t="shared" si="3"/>
        <v>3</v>
      </c>
      <c r="N29" s="7">
        <f t="shared" si="4"/>
        <v>0</v>
      </c>
    </row>
    <row r="30" spans="1:14" x14ac:dyDescent="0.25">
      <c r="A30" s="1">
        <v>38410</v>
      </c>
      <c r="B30" s="2" t="s">
        <v>22</v>
      </c>
      <c r="C30" s="2">
        <v>435</v>
      </c>
      <c r="D30" s="2">
        <f>YEAR(cukier[[#This Row],[date]])</f>
        <v>2005</v>
      </c>
      <c r="E30" s="2">
        <f>MONTH(cukier[[#This Row],[date]])</f>
        <v>2</v>
      </c>
      <c r="F30" s="2">
        <f>VLOOKUP(cukier[[#This Row],[year]],cennik[#All],2)</f>
        <v>2</v>
      </c>
      <c r="G30" s="2">
        <f>cukier[[#This Row],[sugar_bought_kg]]*cukier[[#This Row],[price]]</f>
        <v>870</v>
      </c>
      <c r="H30" s="2">
        <f>SUMIF($B$2:B30,B30,$C$2:C30)</f>
        <v>783</v>
      </c>
      <c r="I30" s="2">
        <f>IF(cukier[[#This Row],[bought_so_far]]&lt;100,0,IF(cukier[[#This Row],[bought_so_far]]&lt;1000,0.05,IF(cukier[[#This Row],[bought_so_far]]&lt;10000,0.1,0.2)))*cukier[[#This Row],[sugar_bought_kg]]</f>
        <v>21.75</v>
      </c>
      <c r="J30" s="6">
        <f t="shared" si="1"/>
        <v>2994</v>
      </c>
      <c r="K30" s="6">
        <f t="shared" si="0"/>
        <v>2559</v>
      </c>
      <c r="L30" s="6" t="b">
        <f t="shared" si="2"/>
        <v>0</v>
      </c>
      <c r="M30" s="6">
        <f t="shared" si="3"/>
        <v>3</v>
      </c>
      <c r="N30" s="6">
        <f t="shared" si="4"/>
        <v>0</v>
      </c>
    </row>
    <row r="31" spans="1:14" x14ac:dyDescent="0.25">
      <c r="A31" s="1">
        <v>38410</v>
      </c>
      <c r="B31" s="2" t="s">
        <v>23</v>
      </c>
      <c r="C31" s="2">
        <v>110</v>
      </c>
      <c r="D31" s="2">
        <f>YEAR(cukier[[#This Row],[date]])</f>
        <v>2005</v>
      </c>
      <c r="E31" s="2">
        <f>MONTH(cukier[[#This Row],[date]])</f>
        <v>2</v>
      </c>
      <c r="F31" s="2">
        <f>VLOOKUP(cukier[[#This Row],[year]],cennik[#All],2)</f>
        <v>2</v>
      </c>
      <c r="G31" s="2">
        <f>cukier[[#This Row],[sugar_bought_kg]]*cukier[[#This Row],[price]]</f>
        <v>220</v>
      </c>
      <c r="H31" s="2">
        <f>SUMIF($B$2:B31,B31,$C$2:C31)</f>
        <v>110</v>
      </c>
      <c r="I31" s="2">
        <f>IF(cukier[[#This Row],[bought_so_far]]&lt;100,0,IF(cukier[[#This Row],[bought_so_far]]&lt;1000,0.05,IF(cukier[[#This Row],[bought_so_far]]&lt;10000,0.1,0.2)))*cukier[[#This Row],[sugar_bought_kg]]</f>
        <v>5.5</v>
      </c>
      <c r="J31" s="7">
        <f t="shared" si="1"/>
        <v>2559</v>
      </c>
      <c r="K31" s="7">
        <f t="shared" si="0"/>
        <v>2449</v>
      </c>
      <c r="L31" s="7" t="b">
        <f t="shared" si="2"/>
        <v>1</v>
      </c>
      <c r="M31" s="7">
        <f t="shared" si="3"/>
        <v>3</v>
      </c>
      <c r="N31" s="7">
        <f t="shared" si="4"/>
        <v>3000</v>
      </c>
    </row>
    <row r="32" spans="1:14" x14ac:dyDescent="0.25">
      <c r="A32" s="1">
        <v>38412</v>
      </c>
      <c r="B32" s="2" t="s">
        <v>24</v>
      </c>
      <c r="C32" s="2">
        <v>204</v>
      </c>
      <c r="D32" s="2">
        <f>YEAR(cukier[[#This Row],[date]])</f>
        <v>2005</v>
      </c>
      <c r="E32" s="2">
        <f>MONTH(cukier[[#This Row],[date]])</f>
        <v>3</v>
      </c>
      <c r="F32" s="2">
        <f>VLOOKUP(cukier[[#This Row],[year]],cennik[#All],2)</f>
        <v>2</v>
      </c>
      <c r="G32" s="2">
        <f>cukier[[#This Row],[sugar_bought_kg]]*cukier[[#This Row],[price]]</f>
        <v>408</v>
      </c>
      <c r="H32" s="2">
        <f>SUMIF($B$2:B32,B32,$C$2:C32)</f>
        <v>204</v>
      </c>
      <c r="I32" s="2">
        <f>IF(cukier[[#This Row],[bought_so_far]]&lt;100,0,IF(cukier[[#This Row],[bought_so_far]]&lt;1000,0.05,IF(cukier[[#This Row],[bought_so_far]]&lt;10000,0.1,0.2)))*cukier[[#This Row],[sugar_bought_kg]]</f>
        <v>10.200000000000001</v>
      </c>
      <c r="J32" s="6">
        <f t="shared" si="1"/>
        <v>5449</v>
      </c>
      <c r="K32" s="6">
        <f t="shared" si="0"/>
        <v>5245</v>
      </c>
      <c r="L32" s="6" t="b">
        <f t="shared" si="2"/>
        <v>0</v>
      </c>
      <c r="M32" s="6">
        <f t="shared" si="3"/>
        <v>-1</v>
      </c>
      <c r="N32" s="6">
        <f t="shared" si="4"/>
        <v>0</v>
      </c>
    </row>
    <row r="33" spans="1:14" x14ac:dyDescent="0.25">
      <c r="A33" s="1">
        <v>38412</v>
      </c>
      <c r="B33" s="2" t="s">
        <v>18</v>
      </c>
      <c r="C33" s="2">
        <v>20</v>
      </c>
      <c r="D33" s="2">
        <f>YEAR(cukier[[#This Row],[date]])</f>
        <v>2005</v>
      </c>
      <c r="E33" s="2">
        <f>MONTH(cukier[[#This Row],[date]])</f>
        <v>3</v>
      </c>
      <c r="F33" s="2">
        <f>VLOOKUP(cukier[[#This Row],[year]],cennik[#All],2)</f>
        <v>2</v>
      </c>
      <c r="G33" s="2">
        <f>cukier[[#This Row],[sugar_bought_kg]]*cukier[[#This Row],[price]]</f>
        <v>40</v>
      </c>
      <c r="H33" s="2">
        <f>SUMIF($B$2:B33,B33,$C$2:C33)</f>
        <v>119</v>
      </c>
      <c r="I33" s="2">
        <f>IF(cukier[[#This Row],[bought_so_far]]&lt;100,0,IF(cukier[[#This Row],[bought_so_far]]&lt;1000,0.05,IF(cukier[[#This Row],[bought_so_far]]&lt;10000,0.1,0.2)))*cukier[[#This Row],[sugar_bought_kg]]</f>
        <v>1</v>
      </c>
      <c r="J33" s="7">
        <f t="shared" si="1"/>
        <v>5245</v>
      </c>
      <c r="K33" s="7">
        <f t="shared" si="0"/>
        <v>5225</v>
      </c>
      <c r="L33" s="7" t="b">
        <f t="shared" si="2"/>
        <v>0</v>
      </c>
      <c r="M33" s="7">
        <f t="shared" si="3"/>
        <v>-1</v>
      </c>
      <c r="N33" s="7">
        <f t="shared" si="4"/>
        <v>0</v>
      </c>
    </row>
    <row r="34" spans="1:14" x14ac:dyDescent="0.25">
      <c r="A34" s="1">
        <v>38414</v>
      </c>
      <c r="B34" s="2" t="s">
        <v>25</v>
      </c>
      <c r="C34" s="2">
        <v>102</v>
      </c>
      <c r="D34" s="2">
        <f>YEAR(cukier[[#This Row],[date]])</f>
        <v>2005</v>
      </c>
      <c r="E34" s="2">
        <f>MONTH(cukier[[#This Row],[date]])</f>
        <v>3</v>
      </c>
      <c r="F34" s="2">
        <f>VLOOKUP(cukier[[#This Row],[year]],cennik[#All],2)</f>
        <v>2</v>
      </c>
      <c r="G34" s="2">
        <f>cukier[[#This Row],[sugar_bought_kg]]*cukier[[#This Row],[price]]</f>
        <v>204</v>
      </c>
      <c r="H34" s="2">
        <f>SUMIF($B$2:B34,B34,$C$2:C34)</f>
        <v>102</v>
      </c>
      <c r="I34" s="2">
        <f>IF(cukier[[#This Row],[bought_so_far]]&lt;100,0,IF(cukier[[#This Row],[bought_so_far]]&lt;1000,0.05,IF(cukier[[#This Row],[bought_so_far]]&lt;10000,0.1,0.2)))*cukier[[#This Row],[sugar_bought_kg]]</f>
        <v>5.1000000000000005</v>
      </c>
      <c r="J34" s="6">
        <f t="shared" si="1"/>
        <v>5225</v>
      </c>
      <c r="K34" s="6">
        <f t="shared" si="0"/>
        <v>5123</v>
      </c>
      <c r="L34" s="6" t="b">
        <f t="shared" si="2"/>
        <v>0</v>
      </c>
      <c r="M34" s="6">
        <f t="shared" si="3"/>
        <v>-1</v>
      </c>
      <c r="N34" s="6">
        <f t="shared" si="4"/>
        <v>0</v>
      </c>
    </row>
    <row r="35" spans="1:14" x14ac:dyDescent="0.25">
      <c r="A35" s="1">
        <v>38416</v>
      </c>
      <c r="B35" s="2" t="s">
        <v>26</v>
      </c>
      <c r="C35" s="2">
        <v>48</v>
      </c>
      <c r="D35" s="2">
        <f>YEAR(cukier[[#This Row],[date]])</f>
        <v>2005</v>
      </c>
      <c r="E35" s="2">
        <f>MONTH(cukier[[#This Row],[date]])</f>
        <v>3</v>
      </c>
      <c r="F35" s="2">
        <f>VLOOKUP(cukier[[#This Row],[year]],cennik[#All],2)</f>
        <v>2</v>
      </c>
      <c r="G35" s="2">
        <f>cukier[[#This Row],[sugar_bought_kg]]*cukier[[#This Row],[price]]</f>
        <v>96</v>
      </c>
      <c r="H35" s="2">
        <f>SUMIF($B$2:B35,B35,$C$2:C35)</f>
        <v>48</v>
      </c>
      <c r="I35" s="2">
        <f>IF(cukier[[#This Row],[bought_so_far]]&lt;100,0,IF(cukier[[#This Row],[bought_so_far]]&lt;1000,0.05,IF(cukier[[#This Row],[bought_so_far]]&lt;10000,0.1,0.2)))*cukier[[#This Row],[sugar_bought_kg]]</f>
        <v>0</v>
      </c>
      <c r="J35" s="7">
        <f t="shared" si="1"/>
        <v>5123</v>
      </c>
      <c r="K35" s="7">
        <f t="shared" si="0"/>
        <v>5075</v>
      </c>
      <c r="L35" s="7" t="b">
        <f t="shared" si="2"/>
        <v>0</v>
      </c>
      <c r="M35" s="7">
        <f t="shared" si="3"/>
        <v>-1</v>
      </c>
      <c r="N35" s="7">
        <f t="shared" si="4"/>
        <v>0</v>
      </c>
    </row>
    <row r="36" spans="1:14" x14ac:dyDescent="0.25">
      <c r="A36" s="1">
        <v>38418</v>
      </c>
      <c r="B36" s="2" t="s">
        <v>22</v>
      </c>
      <c r="C36" s="2">
        <v>329</v>
      </c>
      <c r="D36" s="2">
        <f>YEAR(cukier[[#This Row],[date]])</f>
        <v>2005</v>
      </c>
      <c r="E36" s="2">
        <f>MONTH(cukier[[#This Row],[date]])</f>
        <v>3</v>
      </c>
      <c r="F36" s="2">
        <f>VLOOKUP(cukier[[#This Row],[year]],cennik[#All],2)</f>
        <v>2</v>
      </c>
      <c r="G36" s="2">
        <f>cukier[[#This Row],[sugar_bought_kg]]*cukier[[#This Row],[price]]</f>
        <v>658</v>
      </c>
      <c r="H36" s="2">
        <f>SUMIF($B$2:B36,B36,$C$2:C36)</f>
        <v>1112</v>
      </c>
      <c r="I36" s="2">
        <f>IF(cukier[[#This Row],[bought_so_far]]&lt;100,0,IF(cukier[[#This Row],[bought_so_far]]&lt;1000,0.05,IF(cukier[[#This Row],[bought_so_far]]&lt;10000,0.1,0.2)))*cukier[[#This Row],[sugar_bought_kg]]</f>
        <v>32.9</v>
      </c>
      <c r="J36" s="6">
        <f t="shared" si="1"/>
        <v>5075</v>
      </c>
      <c r="K36" s="6">
        <f t="shared" si="0"/>
        <v>4746</v>
      </c>
      <c r="L36" s="6" t="b">
        <f t="shared" si="2"/>
        <v>0</v>
      </c>
      <c r="M36" s="6">
        <f t="shared" si="3"/>
        <v>1</v>
      </c>
      <c r="N36" s="6">
        <f t="shared" si="4"/>
        <v>0</v>
      </c>
    </row>
    <row r="37" spans="1:14" x14ac:dyDescent="0.25">
      <c r="A37" s="1">
        <v>38420</v>
      </c>
      <c r="B37" s="2" t="s">
        <v>27</v>
      </c>
      <c r="C37" s="2">
        <v>16</v>
      </c>
      <c r="D37" s="2">
        <f>YEAR(cukier[[#This Row],[date]])</f>
        <v>2005</v>
      </c>
      <c r="E37" s="2">
        <f>MONTH(cukier[[#This Row],[date]])</f>
        <v>3</v>
      </c>
      <c r="F37" s="2">
        <f>VLOOKUP(cukier[[#This Row],[year]],cennik[#All],2)</f>
        <v>2</v>
      </c>
      <c r="G37" s="2">
        <f>cukier[[#This Row],[sugar_bought_kg]]*cukier[[#This Row],[price]]</f>
        <v>32</v>
      </c>
      <c r="H37" s="2">
        <f>SUMIF($B$2:B37,B37,$C$2:C37)</f>
        <v>16</v>
      </c>
      <c r="I37" s="2">
        <f>IF(cukier[[#This Row],[bought_so_far]]&lt;100,0,IF(cukier[[#This Row],[bought_so_far]]&lt;1000,0.05,IF(cukier[[#This Row],[bought_so_far]]&lt;10000,0.1,0.2)))*cukier[[#This Row],[sugar_bought_kg]]</f>
        <v>0</v>
      </c>
      <c r="J37" s="7">
        <f t="shared" si="1"/>
        <v>4746</v>
      </c>
      <c r="K37" s="7">
        <f t="shared" si="0"/>
        <v>4730</v>
      </c>
      <c r="L37" s="7" t="b">
        <f t="shared" si="2"/>
        <v>0</v>
      </c>
      <c r="M37" s="7">
        <f t="shared" si="3"/>
        <v>1</v>
      </c>
      <c r="N37" s="7">
        <f t="shared" si="4"/>
        <v>0</v>
      </c>
    </row>
    <row r="38" spans="1:14" x14ac:dyDescent="0.25">
      <c r="A38" s="1">
        <v>38421</v>
      </c>
      <c r="B38" s="2" t="s">
        <v>28</v>
      </c>
      <c r="C38" s="2">
        <v>102</v>
      </c>
      <c r="D38" s="2">
        <f>YEAR(cukier[[#This Row],[date]])</f>
        <v>2005</v>
      </c>
      <c r="E38" s="2">
        <f>MONTH(cukier[[#This Row],[date]])</f>
        <v>3</v>
      </c>
      <c r="F38" s="2">
        <f>VLOOKUP(cukier[[#This Row],[year]],cennik[#All],2)</f>
        <v>2</v>
      </c>
      <c r="G38" s="2">
        <f>cukier[[#This Row],[sugar_bought_kg]]*cukier[[#This Row],[price]]</f>
        <v>204</v>
      </c>
      <c r="H38" s="2">
        <f>SUMIF($B$2:B38,B38,$C$2:C38)</f>
        <v>102</v>
      </c>
      <c r="I38" s="2">
        <f>IF(cukier[[#This Row],[bought_so_far]]&lt;100,0,IF(cukier[[#This Row],[bought_so_far]]&lt;1000,0.05,IF(cukier[[#This Row],[bought_so_far]]&lt;10000,0.1,0.2)))*cukier[[#This Row],[sugar_bought_kg]]</f>
        <v>5.1000000000000005</v>
      </c>
      <c r="J38" s="6">
        <f t="shared" si="1"/>
        <v>4730</v>
      </c>
      <c r="K38" s="6">
        <f t="shared" si="0"/>
        <v>4628</v>
      </c>
      <c r="L38" s="6" t="b">
        <f t="shared" si="2"/>
        <v>0</v>
      </c>
      <c r="M38" s="6">
        <f t="shared" si="3"/>
        <v>1</v>
      </c>
      <c r="N38" s="6">
        <f t="shared" si="4"/>
        <v>0</v>
      </c>
    </row>
    <row r="39" spans="1:14" x14ac:dyDescent="0.25">
      <c r="A39" s="1">
        <v>38421</v>
      </c>
      <c r="B39" s="2" t="s">
        <v>14</v>
      </c>
      <c r="C39" s="2">
        <v>309</v>
      </c>
      <c r="D39" s="2">
        <f>YEAR(cukier[[#This Row],[date]])</f>
        <v>2005</v>
      </c>
      <c r="E39" s="2">
        <f>MONTH(cukier[[#This Row],[date]])</f>
        <v>3</v>
      </c>
      <c r="F39" s="2">
        <f>VLOOKUP(cukier[[#This Row],[year]],cennik[#All],2)</f>
        <v>2</v>
      </c>
      <c r="G39" s="2">
        <f>cukier[[#This Row],[sugar_bought_kg]]*cukier[[#This Row],[price]]</f>
        <v>618</v>
      </c>
      <c r="H39" s="2">
        <f>SUMIF($B$2:B39,B39,$C$2:C39)</f>
        <v>714</v>
      </c>
      <c r="I39" s="2">
        <f>IF(cukier[[#This Row],[bought_so_far]]&lt;100,0,IF(cukier[[#This Row],[bought_so_far]]&lt;1000,0.05,IF(cukier[[#This Row],[bought_so_far]]&lt;10000,0.1,0.2)))*cukier[[#This Row],[sugar_bought_kg]]</f>
        <v>15.450000000000001</v>
      </c>
      <c r="J39" s="7">
        <f t="shared" si="1"/>
        <v>4628</v>
      </c>
      <c r="K39" s="7">
        <f t="shared" si="0"/>
        <v>4319</v>
      </c>
      <c r="L39" s="7" t="b">
        <f t="shared" si="2"/>
        <v>0</v>
      </c>
      <c r="M39" s="7">
        <f t="shared" si="3"/>
        <v>1</v>
      </c>
      <c r="N39" s="7">
        <f t="shared" si="4"/>
        <v>0</v>
      </c>
    </row>
    <row r="40" spans="1:14" x14ac:dyDescent="0.25">
      <c r="A40" s="1">
        <v>38423</v>
      </c>
      <c r="B40" s="2" t="s">
        <v>5</v>
      </c>
      <c r="C40" s="2">
        <v>331</v>
      </c>
      <c r="D40" s="2">
        <f>YEAR(cukier[[#This Row],[date]])</f>
        <v>2005</v>
      </c>
      <c r="E40" s="2">
        <f>MONTH(cukier[[#This Row],[date]])</f>
        <v>3</v>
      </c>
      <c r="F40" s="2">
        <f>VLOOKUP(cukier[[#This Row],[year]],cennik[#All],2)</f>
        <v>2</v>
      </c>
      <c r="G40" s="2">
        <f>cukier[[#This Row],[sugar_bought_kg]]*cukier[[#This Row],[price]]</f>
        <v>662</v>
      </c>
      <c r="H40" s="2">
        <f>SUMIF($B$2:B40,B40,$C$2:C40)</f>
        <v>1103</v>
      </c>
      <c r="I40" s="2">
        <f>IF(cukier[[#This Row],[bought_so_far]]&lt;100,0,IF(cukier[[#This Row],[bought_so_far]]&lt;1000,0.05,IF(cukier[[#This Row],[bought_so_far]]&lt;10000,0.1,0.2)))*cukier[[#This Row],[sugar_bought_kg]]</f>
        <v>33.1</v>
      </c>
      <c r="J40" s="6">
        <f t="shared" si="1"/>
        <v>4319</v>
      </c>
      <c r="K40" s="6">
        <f t="shared" si="0"/>
        <v>3988</v>
      </c>
      <c r="L40" s="6" t="b">
        <f t="shared" si="2"/>
        <v>0</v>
      </c>
      <c r="M40" s="6">
        <f t="shared" si="3"/>
        <v>2</v>
      </c>
      <c r="N40" s="6">
        <f t="shared" si="4"/>
        <v>0</v>
      </c>
    </row>
    <row r="41" spans="1:14" x14ac:dyDescent="0.25">
      <c r="A41" s="1">
        <v>38428</v>
      </c>
      <c r="B41" s="2" t="s">
        <v>29</v>
      </c>
      <c r="C41" s="2">
        <v>3</v>
      </c>
      <c r="D41" s="2">
        <f>YEAR(cukier[[#This Row],[date]])</f>
        <v>2005</v>
      </c>
      <c r="E41" s="2">
        <f>MONTH(cukier[[#This Row],[date]])</f>
        <v>3</v>
      </c>
      <c r="F41" s="2">
        <f>VLOOKUP(cukier[[#This Row],[year]],cennik[#All],2)</f>
        <v>2</v>
      </c>
      <c r="G41" s="2">
        <f>cukier[[#This Row],[sugar_bought_kg]]*cukier[[#This Row],[price]]</f>
        <v>6</v>
      </c>
      <c r="H41" s="2">
        <f>SUMIF($B$2:B41,B41,$C$2:C41)</f>
        <v>3</v>
      </c>
      <c r="I41" s="2">
        <f>IF(cukier[[#This Row],[bought_so_far]]&lt;100,0,IF(cukier[[#This Row],[bought_so_far]]&lt;1000,0.05,IF(cukier[[#This Row],[bought_so_far]]&lt;10000,0.1,0.2)))*cukier[[#This Row],[sugar_bought_kg]]</f>
        <v>0</v>
      </c>
      <c r="J41" s="7">
        <f t="shared" si="1"/>
        <v>3988</v>
      </c>
      <c r="K41" s="7">
        <f t="shared" si="0"/>
        <v>3985</v>
      </c>
      <c r="L41" s="7" t="b">
        <f t="shared" si="2"/>
        <v>0</v>
      </c>
      <c r="M41" s="7">
        <f t="shared" si="3"/>
        <v>2</v>
      </c>
      <c r="N41" s="7">
        <f t="shared" si="4"/>
        <v>0</v>
      </c>
    </row>
    <row r="42" spans="1:14" x14ac:dyDescent="0.25">
      <c r="A42" s="1">
        <v>38429</v>
      </c>
      <c r="B42" s="2" t="s">
        <v>30</v>
      </c>
      <c r="C42" s="2">
        <v>76</v>
      </c>
      <c r="D42" s="2">
        <f>YEAR(cukier[[#This Row],[date]])</f>
        <v>2005</v>
      </c>
      <c r="E42" s="2">
        <f>MONTH(cukier[[#This Row],[date]])</f>
        <v>3</v>
      </c>
      <c r="F42" s="2">
        <f>VLOOKUP(cukier[[#This Row],[year]],cennik[#All],2)</f>
        <v>2</v>
      </c>
      <c r="G42" s="2">
        <f>cukier[[#This Row],[sugar_bought_kg]]*cukier[[#This Row],[price]]</f>
        <v>152</v>
      </c>
      <c r="H42" s="2">
        <f>SUMIF($B$2:B42,B42,$C$2:C42)</f>
        <v>76</v>
      </c>
      <c r="I42" s="2">
        <f>IF(cukier[[#This Row],[bought_so_far]]&lt;100,0,IF(cukier[[#This Row],[bought_so_far]]&lt;1000,0.05,IF(cukier[[#This Row],[bought_so_far]]&lt;10000,0.1,0.2)))*cukier[[#This Row],[sugar_bought_kg]]</f>
        <v>0</v>
      </c>
      <c r="J42" s="6">
        <f t="shared" si="1"/>
        <v>3985</v>
      </c>
      <c r="K42" s="6">
        <f t="shared" si="0"/>
        <v>3909</v>
      </c>
      <c r="L42" s="6" t="b">
        <f t="shared" si="2"/>
        <v>0</v>
      </c>
      <c r="M42" s="6">
        <f t="shared" si="3"/>
        <v>2</v>
      </c>
      <c r="N42" s="6">
        <f t="shared" si="4"/>
        <v>0</v>
      </c>
    </row>
    <row r="43" spans="1:14" x14ac:dyDescent="0.25">
      <c r="A43" s="1">
        <v>38429</v>
      </c>
      <c r="B43" s="2" t="s">
        <v>31</v>
      </c>
      <c r="C43" s="2">
        <v>196</v>
      </c>
      <c r="D43" s="2">
        <f>YEAR(cukier[[#This Row],[date]])</f>
        <v>2005</v>
      </c>
      <c r="E43" s="2">
        <f>MONTH(cukier[[#This Row],[date]])</f>
        <v>3</v>
      </c>
      <c r="F43" s="2">
        <f>VLOOKUP(cukier[[#This Row],[year]],cennik[#All],2)</f>
        <v>2</v>
      </c>
      <c r="G43" s="2">
        <f>cukier[[#This Row],[sugar_bought_kg]]*cukier[[#This Row],[price]]</f>
        <v>392</v>
      </c>
      <c r="H43" s="2">
        <f>SUMIF($B$2:B43,B43,$C$2:C43)</f>
        <v>196</v>
      </c>
      <c r="I43" s="2">
        <f>IF(cukier[[#This Row],[bought_so_far]]&lt;100,0,IF(cukier[[#This Row],[bought_so_far]]&lt;1000,0.05,IF(cukier[[#This Row],[bought_so_far]]&lt;10000,0.1,0.2)))*cukier[[#This Row],[sugar_bought_kg]]</f>
        <v>9.8000000000000007</v>
      </c>
      <c r="J43" s="7">
        <f t="shared" si="1"/>
        <v>3909</v>
      </c>
      <c r="K43" s="7">
        <f t="shared" si="0"/>
        <v>3713</v>
      </c>
      <c r="L43" s="7" t="b">
        <f t="shared" si="2"/>
        <v>0</v>
      </c>
      <c r="M43" s="7">
        <f t="shared" si="3"/>
        <v>2</v>
      </c>
      <c r="N43" s="7">
        <f t="shared" si="4"/>
        <v>0</v>
      </c>
    </row>
    <row r="44" spans="1:14" x14ac:dyDescent="0.25">
      <c r="A44" s="1">
        <v>38431</v>
      </c>
      <c r="B44" s="2" t="s">
        <v>18</v>
      </c>
      <c r="C44" s="2">
        <v>54</v>
      </c>
      <c r="D44" s="2">
        <f>YEAR(cukier[[#This Row],[date]])</f>
        <v>2005</v>
      </c>
      <c r="E44" s="2">
        <f>MONTH(cukier[[#This Row],[date]])</f>
        <v>3</v>
      </c>
      <c r="F44" s="2">
        <f>VLOOKUP(cukier[[#This Row],[year]],cennik[#All],2)</f>
        <v>2</v>
      </c>
      <c r="G44" s="2">
        <f>cukier[[#This Row],[sugar_bought_kg]]*cukier[[#This Row],[price]]</f>
        <v>108</v>
      </c>
      <c r="H44" s="2">
        <f>SUMIF($B$2:B44,B44,$C$2:C44)</f>
        <v>173</v>
      </c>
      <c r="I44" s="2">
        <f>IF(cukier[[#This Row],[bought_so_far]]&lt;100,0,IF(cukier[[#This Row],[bought_so_far]]&lt;1000,0.05,IF(cukier[[#This Row],[bought_so_far]]&lt;10000,0.1,0.2)))*cukier[[#This Row],[sugar_bought_kg]]</f>
        <v>2.7</v>
      </c>
      <c r="J44" s="6">
        <f t="shared" si="1"/>
        <v>3713</v>
      </c>
      <c r="K44" s="6">
        <f t="shared" si="0"/>
        <v>3659</v>
      </c>
      <c r="L44" s="6" t="b">
        <f t="shared" si="2"/>
        <v>0</v>
      </c>
      <c r="M44" s="6">
        <f t="shared" si="3"/>
        <v>2</v>
      </c>
      <c r="N44" s="6">
        <f t="shared" si="4"/>
        <v>0</v>
      </c>
    </row>
    <row r="45" spans="1:14" x14ac:dyDescent="0.25">
      <c r="A45" s="1">
        <v>38435</v>
      </c>
      <c r="B45" s="2" t="s">
        <v>9</v>
      </c>
      <c r="C45" s="2">
        <v>277</v>
      </c>
      <c r="D45" s="2">
        <f>YEAR(cukier[[#This Row],[date]])</f>
        <v>2005</v>
      </c>
      <c r="E45" s="2">
        <f>MONTH(cukier[[#This Row],[date]])</f>
        <v>3</v>
      </c>
      <c r="F45" s="2">
        <f>VLOOKUP(cukier[[#This Row],[year]],cennik[#All],2)</f>
        <v>2</v>
      </c>
      <c r="G45" s="2">
        <f>cukier[[#This Row],[sugar_bought_kg]]*cukier[[#This Row],[price]]</f>
        <v>554</v>
      </c>
      <c r="H45" s="2">
        <f>SUMIF($B$2:B45,B45,$C$2:C45)</f>
        <v>717</v>
      </c>
      <c r="I45" s="2">
        <f>IF(cukier[[#This Row],[bought_so_far]]&lt;100,0,IF(cukier[[#This Row],[bought_so_far]]&lt;1000,0.05,IF(cukier[[#This Row],[bought_so_far]]&lt;10000,0.1,0.2)))*cukier[[#This Row],[sugar_bought_kg]]</f>
        <v>13.850000000000001</v>
      </c>
      <c r="J45" s="7">
        <f t="shared" si="1"/>
        <v>3659</v>
      </c>
      <c r="K45" s="7">
        <f t="shared" si="0"/>
        <v>3382</v>
      </c>
      <c r="L45" s="7" t="b">
        <f t="shared" si="2"/>
        <v>0</v>
      </c>
      <c r="M45" s="7">
        <f t="shared" si="3"/>
        <v>2</v>
      </c>
      <c r="N45" s="7">
        <f t="shared" si="4"/>
        <v>0</v>
      </c>
    </row>
    <row r="46" spans="1:14" x14ac:dyDescent="0.25">
      <c r="A46" s="1">
        <v>38437</v>
      </c>
      <c r="B46" s="2" t="s">
        <v>32</v>
      </c>
      <c r="C46" s="2">
        <v>7</v>
      </c>
      <c r="D46" s="2">
        <f>YEAR(cukier[[#This Row],[date]])</f>
        <v>2005</v>
      </c>
      <c r="E46" s="2">
        <f>MONTH(cukier[[#This Row],[date]])</f>
        <v>3</v>
      </c>
      <c r="F46" s="2">
        <f>VLOOKUP(cukier[[#This Row],[year]],cennik[#All],2)</f>
        <v>2</v>
      </c>
      <c r="G46" s="2">
        <f>cukier[[#This Row],[sugar_bought_kg]]*cukier[[#This Row],[price]]</f>
        <v>14</v>
      </c>
      <c r="H46" s="2">
        <f>SUMIF($B$2:B46,B46,$C$2:C46)</f>
        <v>7</v>
      </c>
      <c r="I46" s="2">
        <f>IF(cukier[[#This Row],[bought_so_far]]&lt;100,0,IF(cukier[[#This Row],[bought_so_far]]&lt;1000,0.05,IF(cukier[[#This Row],[bought_so_far]]&lt;10000,0.1,0.2)))*cukier[[#This Row],[sugar_bought_kg]]</f>
        <v>0</v>
      </c>
      <c r="J46" s="6">
        <f t="shared" si="1"/>
        <v>3382</v>
      </c>
      <c r="K46" s="6">
        <f t="shared" si="0"/>
        <v>3375</v>
      </c>
      <c r="L46" s="6" t="b">
        <f t="shared" si="2"/>
        <v>0</v>
      </c>
      <c r="M46" s="6">
        <f t="shared" si="3"/>
        <v>2</v>
      </c>
      <c r="N46" s="6">
        <f t="shared" si="4"/>
        <v>0</v>
      </c>
    </row>
    <row r="47" spans="1:14" x14ac:dyDescent="0.25">
      <c r="A47" s="1">
        <v>38439</v>
      </c>
      <c r="B47" s="2" t="s">
        <v>33</v>
      </c>
      <c r="C47" s="2">
        <v>12</v>
      </c>
      <c r="D47" s="2">
        <f>YEAR(cukier[[#This Row],[date]])</f>
        <v>2005</v>
      </c>
      <c r="E47" s="2">
        <f>MONTH(cukier[[#This Row],[date]])</f>
        <v>3</v>
      </c>
      <c r="F47" s="2">
        <f>VLOOKUP(cukier[[#This Row],[year]],cennik[#All],2)</f>
        <v>2</v>
      </c>
      <c r="G47" s="2">
        <f>cukier[[#This Row],[sugar_bought_kg]]*cukier[[#This Row],[price]]</f>
        <v>24</v>
      </c>
      <c r="H47" s="2">
        <f>SUMIF($B$2:B47,B47,$C$2:C47)</f>
        <v>12</v>
      </c>
      <c r="I47" s="2">
        <f>IF(cukier[[#This Row],[bought_so_far]]&lt;100,0,IF(cukier[[#This Row],[bought_so_far]]&lt;1000,0.05,IF(cukier[[#This Row],[bought_so_far]]&lt;10000,0.1,0.2)))*cukier[[#This Row],[sugar_bought_kg]]</f>
        <v>0</v>
      </c>
      <c r="J47" s="7">
        <f t="shared" si="1"/>
        <v>3375</v>
      </c>
      <c r="K47" s="7">
        <f t="shared" si="0"/>
        <v>3363</v>
      </c>
      <c r="L47" s="7" t="b">
        <f t="shared" si="2"/>
        <v>0</v>
      </c>
      <c r="M47" s="7">
        <f t="shared" si="3"/>
        <v>2</v>
      </c>
      <c r="N47" s="7">
        <f t="shared" si="4"/>
        <v>0</v>
      </c>
    </row>
    <row r="48" spans="1:14" x14ac:dyDescent="0.25">
      <c r="A48" s="1">
        <v>38440</v>
      </c>
      <c r="B48" s="2" t="s">
        <v>34</v>
      </c>
      <c r="C48" s="2">
        <v>7</v>
      </c>
      <c r="D48" s="2">
        <f>YEAR(cukier[[#This Row],[date]])</f>
        <v>2005</v>
      </c>
      <c r="E48" s="2">
        <f>MONTH(cukier[[#This Row],[date]])</f>
        <v>3</v>
      </c>
      <c r="F48" s="2">
        <f>VLOOKUP(cukier[[#This Row],[year]],cennik[#All],2)</f>
        <v>2</v>
      </c>
      <c r="G48" s="2">
        <f>cukier[[#This Row],[sugar_bought_kg]]*cukier[[#This Row],[price]]</f>
        <v>14</v>
      </c>
      <c r="H48" s="2">
        <f>SUMIF($B$2:B48,B48,$C$2:C48)</f>
        <v>7</v>
      </c>
      <c r="I48" s="2">
        <f>IF(cukier[[#This Row],[bought_so_far]]&lt;100,0,IF(cukier[[#This Row],[bought_so_far]]&lt;1000,0.05,IF(cukier[[#This Row],[bought_so_far]]&lt;10000,0.1,0.2)))*cukier[[#This Row],[sugar_bought_kg]]</f>
        <v>0</v>
      </c>
      <c r="J48" s="6">
        <f t="shared" si="1"/>
        <v>3363</v>
      </c>
      <c r="K48" s="6">
        <f t="shared" si="0"/>
        <v>3356</v>
      </c>
      <c r="L48" s="6" t="b">
        <f t="shared" si="2"/>
        <v>0</v>
      </c>
      <c r="M48" s="6">
        <f t="shared" si="3"/>
        <v>2</v>
      </c>
      <c r="N48" s="6">
        <f t="shared" si="4"/>
        <v>0</v>
      </c>
    </row>
    <row r="49" spans="1:14" x14ac:dyDescent="0.25">
      <c r="A49" s="1">
        <v>38442</v>
      </c>
      <c r="B49" s="2" t="s">
        <v>7</v>
      </c>
      <c r="C49" s="2">
        <v>416</v>
      </c>
      <c r="D49" s="2">
        <f>YEAR(cukier[[#This Row],[date]])</f>
        <v>2005</v>
      </c>
      <c r="E49" s="2">
        <f>MONTH(cukier[[#This Row],[date]])</f>
        <v>3</v>
      </c>
      <c r="F49" s="2">
        <f>VLOOKUP(cukier[[#This Row],[year]],cennik[#All],2)</f>
        <v>2</v>
      </c>
      <c r="G49" s="2">
        <f>cukier[[#This Row],[sugar_bought_kg]]*cukier[[#This Row],[price]]</f>
        <v>832</v>
      </c>
      <c r="H49" s="2">
        <f>SUMIF($B$2:B49,B49,$C$2:C49)</f>
        <v>1462</v>
      </c>
      <c r="I49" s="2">
        <f>IF(cukier[[#This Row],[bought_so_far]]&lt;100,0,IF(cukier[[#This Row],[bought_so_far]]&lt;1000,0.05,IF(cukier[[#This Row],[bought_so_far]]&lt;10000,0.1,0.2)))*cukier[[#This Row],[sugar_bought_kg]]</f>
        <v>41.6</v>
      </c>
      <c r="J49" s="7">
        <f t="shared" si="1"/>
        <v>3356</v>
      </c>
      <c r="K49" s="7">
        <f t="shared" si="0"/>
        <v>2940</v>
      </c>
      <c r="L49" s="7" t="b">
        <f t="shared" si="2"/>
        <v>1</v>
      </c>
      <c r="M49" s="7">
        <f t="shared" si="3"/>
        <v>3</v>
      </c>
      <c r="N49" s="7">
        <f t="shared" si="4"/>
        <v>3000</v>
      </c>
    </row>
    <row r="50" spans="1:14" x14ac:dyDescent="0.25">
      <c r="A50" s="1">
        <v>38445</v>
      </c>
      <c r="B50" s="2" t="s">
        <v>7</v>
      </c>
      <c r="C50" s="2">
        <v>263</v>
      </c>
      <c r="D50" s="2">
        <f>YEAR(cukier[[#This Row],[date]])</f>
        <v>2005</v>
      </c>
      <c r="E50" s="2">
        <f>MONTH(cukier[[#This Row],[date]])</f>
        <v>4</v>
      </c>
      <c r="F50" s="2">
        <f>VLOOKUP(cukier[[#This Row],[year]],cennik[#All],2)</f>
        <v>2</v>
      </c>
      <c r="G50" s="2">
        <f>cukier[[#This Row],[sugar_bought_kg]]*cukier[[#This Row],[price]]</f>
        <v>526</v>
      </c>
      <c r="H50" s="2">
        <f>SUMIF($B$2:B50,B50,$C$2:C50)</f>
        <v>1725</v>
      </c>
      <c r="I50" s="2">
        <f>IF(cukier[[#This Row],[bought_so_far]]&lt;100,0,IF(cukier[[#This Row],[bought_so_far]]&lt;1000,0.05,IF(cukier[[#This Row],[bought_so_far]]&lt;10000,0.1,0.2)))*cukier[[#This Row],[sugar_bought_kg]]</f>
        <v>26.3</v>
      </c>
      <c r="J50" s="6">
        <f t="shared" si="1"/>
        <v>5940</v>
      </c>
      <c r="K50" s="6">
        <f t="shared" si="0"/>
        <v>5677</v>
      </c>
      <c r="L50" s="6" t="b">
        <f t="shared" si="2"/>
        <v>0</v>
      </c>
      <c r="M50" s="6">
        <f t="shared" si="3"/>
        <v>-1</v>
      </c>
      <c r="N50" s="6">
        <f t="shared" si="4"/>
        <v>0</v>
      </c>
    </row>
    <row r="51" spans="1:14" x14ac:dyDescent="0.25">
      <c r="A51" s="1">
        <v>38448</v>
      </c>
      <c r="B51" s="2" t="s">
        <v>1</v>
      </c>
      <c r="C51" s="2">
        <v>15</v>
      </c>
      <c r="D51" s="2">
        <f>YEAR(cukier[[#This Row],[date]])</f>
        <v>2005</v>
      </c>
      <c r="E51" s="2">
        <f>MONTH(cukier[[#This Row],[date]])</f>
        <v>4</v>
      </c>
      <c r="F51" s="2">
        <f>VLOOKUP(cukier[[#This Row],[year]],cennik[#All],2)</f>
        <v>2</v>
      </c>
      <c r="G51" s="2">
        <f>cukier[[#This Row],[sugar_bought_kg]]*cukier[[#This Row],[price]]</f>
        <v>30</v>
      </c>
      <c r="H51" s="2">
        <f>SUMIF($B$2:B51,B51,$C$2:C51)</f>
        <v>17</v>
      </c>
      <c r="I51" s="2">
        <f>IF(cukier[[#This Row],[bought_so_far]]&lt;100,0,IF(cukier[[#This Row],[bought_so_far]]&lt;1000,0.05,IF(cukier[[#This Row],[bought_so_far]]&lt;10000,0.1,0.2)))*cukier[[#This Row],[sugar_bought_kg]]</f>
        <v>0</v>
      </c>
      <c r="J51" s="7">
        <f t="shared" si="1"/>
        <v>5677</v>
      </c>
      <c r="K51" s="7">
        <f t="shared" si="0"/>
        <v>5662</v>
      </c>
      <c r="L51" s="7" t="b">
        <f t="shared" si="2"/>
        <v>0</v>
      </c>
      <c r="M51" s="7">
        <f t="shared" si="3"/>
        <v>-1</v>
      </c>
      <c r="N51" s="7">
        <f t="shared" si="4"/>
        <v>0</v>
      </c>
    </row>
    <row r="52" spans="1:14" x14ac:dyDescent="0.25">
      <c r="A52" s="1">
        <v>38452</v>
      </c>
      <c r="B52" s="2" t="s">
        <v>25</v>
      </c>
      <c r="C52" s="2">
        <v>194</v>
      </c>
      <c r="D52" s="2">
        <f>YEAR(cukier[[#This Row],[date]])</f>
        <v>2005</v>
      </c>
      <c r="E52" s="2">
        <f>MONTH(cukier[[#This Row],[date]])</f>
        <v>4</v>
      </c>
      <c r="F52" s="2">
        <f>VLOOKUP(cukier[[#This Row],[year]],cennik[#All],2)</f>
        <v>2</v>
      </c>
      <c r="G52" s="2">
        <f>cukier[[#This Row],[sugar_bought_kg]]*cukier[[#This Row],[price]]</f>
        <v>388</v>
      </c>
      <c r="H52" s="2">
        <f>SUMIF($B$2:B52,B52,$C$2:C52)</f>
        <v>296</v>
      </c>
      <c r="I52" s="2">
        <f>IF(cukier[[#This Row],[bought_so_far]]&lt;100,0,IF(cukier[[#This Row],[bought_so_far]]&lt;1000,0.05,IF(cukier[[#This Row],[bought_so_far]]&lt;10000,0.1,0.2)))*cukier[[#This Row],[sugar_bought_kg]]</f>
        <v>9.7000000000000011</v>
      </c>
      <c r="J52" s="6">
        <f t="shared" si="1"/>
        <v>5662</v>
      </c>
      <c r="K52" s="6">
        <f t="shared" si="0"/>
        <v>5468</v>
      </c>
      <c r="L52" s="6" t="b">
        <f t="shared" si="2"/>
        <v>0</v>
      </c>
      <c r="M52" s="6">
        <f t="shared" si="3"/>
        <v>-1</v>
      </c>
      <c r="N52" s="6">
        <f t="shared" si="4"/>
        <v>0</v>
      </c>
    </row>
    <row r="53" spans="1:14" x14ac:dyDescent="0.25">
      <c r="A53" s="1">
        <v>38453</v>
      </c>
      <c r="B53" s="2" t="s">
        <v>35</v>
      </c>
      <c r="C53" s="2">
        <v>120</v>
      </c>
      <c r="D53" s="2">
        <f>YEAR(cukier[[#This Row],[date]])</f>
        <v>2005</v>
      </c>
      <c r="E53" s="2">
        <f>MONTH(cukier[[#This Row],[date]])</f>
        <v>4</v>
      </c>
      <c r="F53" s="2">
        <f>VLOOKUP(cukier[[#This Row],[year]],cennik[#All],2)</f>
        <v>2</v>
      </c>
      <c r="G53" s="2">
        <f>cukier[[#This Row],[sugar_bought_kg]]*cukier[[#This Row],[price]]</f>
        <v>240</v>
      </c>
      <c r="H53" s="2">
        <f>SUMIF($B$2:B53,B53,$C$2:C53)</f>
        <v>120</v>
      </c>
      <c r="I53" s="2">
        <f>IF(cukier[[#This Row],[bought_so_far]]&lt;100,0,IF(cukier[[#This Row],[bought_so_far]]&lt;1000,0.05,IF(cukier[[#This Row],[bought_so_far]]&lt;10000,0.1,0.2)))*cukier[[#This Row],[sugar_bought_kg]]</f>
        <v>6</v>
      </c>
      <c r="J53" s="7">
        <f t="shared" si="1"/>
        <v>5468</v>
      </c>
      <c r="K53" s="7">
        <f t="shared" si="0"/>
        <v>5348</v>
      </c>
      <c r="L53" s="7" t="b">
        <f t="shared" si="2"/>
        <v>0</v>
      </c>
      <c r="M53" s="7">
        <f t="shared" si="3"/>
        <v>-1</v>
      </c>
      <c r="N53" s="7">
        <f t="shared" si="4"/>
        <v>0</v>
      </c>
    </row>
    <row r="54" spans="1:14" x14ac:dyDescent="0.25">
      <c r="A54" s="1">
        <v>38454</v>
      </c>
      <c r="B54" s="2" t="s">
        <v>7</v>
      </c>
      <c r="C54" s="2">
        <v>175</v>
      </c>
      <c r="D54" s="2">
        <f>YEAR(cukier[[#This Row],[date]])</f>
        <v>2005</v>
      </c>
      <c r="E54" s="2">
        <f>MONTH(cukier[[#This Row],[date]])</f>
        <v>4</v>
      </c>
      <c r="F54" s="2">
        <f>VLOOKUP(cukier[[#This Row],[year]],cennik[#All],2)</f>
        <v>2</v>
      </c>
      <c r="G54" s="2">
        <f>cukier[[#This Row],[sugar_bought_kg]]*cukier[[#This Row],[price]]</f>
        <v>350</v>
      </c>
      <c r="H54" s="2">
        <f>SUMIF($B$2:B54,B54,$C$2:C54)</f>
        <v>1900</v>
      </c>
      <c r="I54" s="2">
        <f>IF(cukier[[#This Row],[bought_so_far]]&lt;100,0,IF(cukier[[#This Row],[bought_so_far]]&lt;1000,0.05,IF(cukier[[#This Row],[bought_so_far]]&lt;10000,0.1,0.2)))*cukier[[#This Row],[sugar_bought_kg]]</f>
        <v>17.5</v>
      </c>
      <c r="J54" s="6">
        <f t="shared" si="1"/>
        <v>5348</v>
      </c>
      <c r="K54" s="6">
        <f t="shared" si="0"/>
        <v>5173</v>
      </c>
      <c r="L54" s="6" t="b">
        <f t="shared" si="2"/>
        <v>0</v>
      </c>
      <c r="M54" s="6">
        <f t="shared" si="3"/>
        <v>-1</v>
      </c>
      <c r="N54" s="6">
        <f t="shared" si="4"/>
        <v>0</v>
      </c>
    </row>
    <row r="55" spans="1:14" x14ac:dyDescent="0.25">
      <c r="A55" s="1">
        <v>38456</v>
      </c>
      <c r="B55" s="2" t="s">
        <v>36</v>
      </c>
      <c r="C55" s="2">
        <v>12</v>
      </c>
      <c r="D55" s="2">
        <f>YEAR(cukier[[#This Row],[date]])</f>
        <v>2005</v>
      </c>
      <c r="E55" s="2">
        <f>MONTH(cukier[[#This Row],[date]])</f>
        <v>4</v>
      </c>
      <c r="F55" s="2">
        <f>VLOOKUP(cukier[[#This Row],[year]],cennik[#All],2)</f>
        <v>2</v>
      </c>
      <c r="G55" s="2">
        <f>cukier[[#This Row],[sugar_bought_kg]]*cukier[[#This Row],[price]]</f>
        <v>24</v>
      </c>
      <c r="H55" s="2">
        <f>SUMIF($B$2:B55,B55,$C$2:C55)</f>
        <v>12</v>
      </c>
      <c r="I55" s="2">
        <f>IF(cukier[[#This Row],[bought_so_far]]&lt;100,0,IF(cukier[[#This Row],[bought_so_far]]&lt;1000,0.05,IF(cukier[[#This Row],[bought_so_far]]&lt;10000,0.1,0.2)))*cukier[[#This Row],[sugar_bought_kg]]</f>
        <v>0</v>
      </c>
      <c r="J55" s="7">
        <f t="shared" si="1"/>
        <v>5173</v>
      </c>
      <c r="K55" s="7">
        <f t="shared" si="0"/>
        <v>5161</v>
      </c>
      <c r="L55" s="7" t="b">
        <f t="shared" si="2"/>
        <v>0</v>
      </c>
      <c r="M55" s="7">
        <f t="shared" si="3"/>
        <v>-1</v>
      </c>
      <c r="N55" s="7">
        <f t="shared" si="4"/>
        <v>0</v>
      </c>
    </row>
    <row r="56" spans="1:14" x14ac:dyDescent="0.25">
      <c r="A56" s="1">
        <v>38457</v>
      </c>
      <c r="B56" s="2" t="s">
        <v>37</v>
      </c>
      <c r="C56" s="2">
        <v>174</v>
      </c>
      <c r="D56" s="2">
        <f>YEAR(cukier[[#This Row],[date]])</f>
        <v>2005</v>
      </c>
      <c r="E56" s="2">
        <f>MONTH(cukier[[#This Row],[date]])</f>
        <v>4</v>
      </c>
      <c r="F56" s="2">
        <f>VLOOKUP(cukier[[#This Row],[year]],cennik[#All],2)</f>
        <v>2</v>
      </c>
      <c r="G56" s="2">
        <f>cukier[[#This Row],[sugar_bought_kg]]*cukier[[#This Row],[price]]</f>
        <v>348</v>
      </c>
      <c r="H56" s="2">
        <f>SUMIF($B$2:B56,B56,$C$2:C56)</f>
        <v>174</v>
      </c>
      <c r="I56" s="2">
        <f>IF(cukier[[#This Row],[bought_so_far]]&lt;100,0,IF(cukier[[#This Row],[bought_so_far]]&lt;1000,0.05,IF(cukier[[#This Row],[bought_so_far]]&lt;10000,0.1,0.2)))*cukier[[#This Row],[sugar_bought_kg]]</f>
        <v>8.7000000000000011</v>
      </c>
      <c r="J56" s="6">
        <f t="shared" si="1"/>
        <v>5161</v>
      </c>
      <c r="K56" s="6">
        <f t="shared" si="0"/>
        <v>4987</v>
      </c>
      <c r="L56" s="6" t="b">
        <f t="shared" si="2"/>
        <v>0</v>
      </c>
      <c r="M56" s="6">
        <f t="shared" si="3"/>
        <v>1</v>
      </c>
      <c r="N56" s="6">
        <f t="shared" si="4"/>
        <v>0</v>
      </c>
    </row>
    <row r="57" spans="1:14" x14ac:dyDescent="0.25">
      <c r="A57" s="1">
        <v>38458</v>
      </c>
      <c r="B57" s="2" t="s">
        <v>38</v>
      </c>
      <c r="C57" s="2">
        <v>3</v>
      </c>
      <c r="D57" s="2">
        <f>YEAR(cukier[[#This Row],[date]])</f>
        <v>2005</v>
      </c>
      <c r="E57" s="2">
        <f>MONTH(cukier[[#This Row],[date]])</f>
        <v>4</v>
      </c>
      <c r="F57" s="2">
        <f>VLOOKUP(cukier[[#This Row],[year]],cennik[#All],2)</f>
        <v>2</v>
      </c>
      <c r="G57" s="2">
        <f>cukier[[#This Row],[sugar_bought_kg]]*cukier[[#This Row],[price]]</f>
        <v>6</v>
      </c>
      <c r="H57" s="2">
        <f>SUMIF($B$2:B57,B57,$C$2:C57)</f>
        <v>3</v>
      </c>
      <c r="I57" s="2">
        <f>IF(cukier[[#This Row],[bought_so_far]]&lt;100,0,IF(cukier[[#This Row],[bought_so_far]]&lt;1000,0.05,IF(cukier[[#This Row],[bought_so_far]]&lt;10000,0.1,0.2)))*cukier[[#This Row],[sugar_bought_kg]]</f>
        <v>0</v>
      </c>
      <c r="J57" s="7">
        <f t="shared" si="1"/>
        <v>4987</v>
      </c>
      <c r="K57" s="7">
        <f t="shared" si="0"/>
        <v>4984</v>
      </c>
      <c r="L57" s="7" t="b">
        <f t="shared" si="2"/>
        <v>0</v>
      </c>
      <c r="M57" s="7">
        <f t="shared" si="3"/>
        <v>1</v>
      </c>
      <c r="N57" s="7">
        <f t="shared" si="4"/>
        <v>0</v>
      </c>
    </row>
    <row r="58" spans="1:14" x14ac:dyDescent="0.25">
      <c r="A58" s="1">
        <v>38459</v>
      </c>
      <c r="B58" s="2" t="s">
        <v>39</v>
      </c>
      <c r="C58" s="2">
        <v>149</v>
      </c>
      <c r="D58" s="2">
        <f>YEAR(cukier[[#This Row],[date]])</f>
        <v>2005</v>
      </c>
      <c r="E58" s="2">
        <f>MONTH(cukier[[#This Row],[date]])</f>
        <v>4</v>
      </c>
      <c r="F58" s="2">
        <f>VLOOKUP(cukier[[#This Row],[year]],cennik[#All],2)</f>
        <v>2</v>
      </c>
      <c r="G58" s="2">
        <f>cukier[[#This Row],[sugar_bought_kg]]*cukier[[#This Row],[price]]</f>
        <v>298</v>
      </c>
      <c r="H58" s="2">
        <f>SUMIF($B$2:B58,B58,$C$2:C58)</f>
        <v>149</v>
      </c>
      <c r="I58" s="2">
        <f>IF(cukier[[#This Row],[bought_so_far]]&lt;100,0,IF(cukier[[#This Row],[bought_so_far]]&lt;1000,0.05,IF(cukier[[#This Row],[bought_so_far]]&lt;10000,0.1,0.2)))*cukier[[#This Row],[sugar_bought_kg]]</f>
        <v>7.45</v>
      </c>
      <c r="J58" s="6">
        <f t="shared" si="1"/>
        <v>4984</v>
      </c>
      <c r="K58" s="6">
        <f t="shared" si="0"/>
        <v>4835</v>
      </c>
      <c r="L58" s="6" t="b">
        <f t="shared" si="2"/>
        <v>0</v>
      </c>
      <c r="M58" s="6">
        <f t="shared" si="3"/>
        <v>1</v>
      </c>
      <c r="N58" s="6">
        <f t="shared" si="4"/>
        <v>0</v>
      </c>
    </row>
    <row r="59" spans="1:14" x14ac:dyDescent="0.25">
      <c r="A59" s="1">
        <v>38460</v>
      </c>
      <c r="B59" s="2" t="s">
        <v>17</v>
      </c>
      <c r="C59" s="2">
        <v>492</v>
      </c>
      <c r="D59" s="2">
        <f>YEAR(cukier[[#This Row],[date]])</f>
        <v>2005</v>
      </c>
      <c r="E59" s="2">
        <f>MONTH(cukier[[#This Row],[date]])</f>
        <v>4</v>
      </c>
      <c r="F59" s="2">
        <f>VLOOKUP(cukier[[#This Row],[year]],cennik[#All],2)</f>
        <v>2</v>
      </c>
      <c r="G59" s="2">
        <f>cukier[[#This Row],[sugar_bought_kg]]*cukier[[#This Row],[price]]</f>
        <v>984</v>
      </c>
      <c r="H59" s="2">
        <f>SUMIF($B$2:B59,B59,$C$2:C59)</f>
        <v>813</v>
      </c>
      <c r="I59" s="2">
        <f>IF(cukier[[#This Row],[bought_so_far]]&lt;100,0,IF(cukier[[#This Row],[bought_so_far]]&lt;1000,0.05,IF(cukier[[#This Row],[bought_so_far]]&lt;10000,0.1,0.2)))*cukier[[#This Row],[sugar_bought_kg]]</f>
        <v>24.6</v>
      </c>
      <c r="J59" s="7">
        <f t="shared" si="1"/>
        <v>4835</v>
      </c>
      <c r="K59" s="7">
        <f t="shared" si="0"/>
        <v>4343</v>
      </c>
      <c r="L59" s="7" t="b">
        <f t="shared" si="2"/>
        <v>0</v>
      </c>
      <c r="M59" s="7">
        <f t="shared" si="3"/>
        <v>1</v>
      </c>
      <c r="N59" s="7">
        <f t="shared" si="4"/>
        <v>0</v>
      </c>
    </row>
    <row r="60" spans="1:14" x14ac:dyDescent="0.25">
      <c r="A60" s="1">
        <v>38460</v>
      </c>
      <c r="B60" s="2" t="s">
        <v>40</v>
      </c>
      <c r="C60" s="2">
        <v>2</v>
      </c>
      <c r="D60" s="2">
        <f>YEAR(cukier[[#This Row],[date]])</f>
        <v>2005</v>
      </c>
      <c r="E60" s="2">
        <f>MONTH(cukier[[#This Row],[date]])</f>
        <v>4</v>
      </c>
      <c r="F60" s="2">
        <f>VLOOKUP(cukier[[#This Row],[year]],cennik[#All],2)</f>
        <v>2</v>
      </c>
      <c r="G60" s="2">
        <f>cukier[[#This Row],[sugar_bought_kg]]*cukier[[#This Row],[price]]</f>
        <v>4</v>
      </c>
      <c r="H60" s="2">
        <f>SUMIF($B$2:B60,B60,$C$2:C60)</f>
        <v>2</v>
      </c>
      <c r="I60" s="2">
        <f>IF(cukier[[#This Row],[bought_so_far]]&lt;100,0,IF(cukier[[#This Row],[bought_so_far]]&lt;1000,0.05,IF(cukier[[#This Row],[bought_so_far]]&lt;10000,0.1,0.2)))*cukier[[#This Row],[sugar_bought_kg]]</f>
        <v>0</v>
      </c>
      <c r="J60" s="6">
        <f t="shared" si="1"/>
        <v>4343</v>
      </c>
      <c r="K60" s="6">
        <f t="shared" si="0"/>
        <v>4341</v>
      </c>
      <c r="L60" s="6" t="b">
        <f t="shared" si="2"/>
        <v>0</v>
      </c>
      <c r="M60" s="6">
        <f t="shared" si="3"/>
        <v>1</v>
      </c>
      <c r="N60" s="6">
        <f t="shared" si="4"/>
        <v>0</v>
      </c>
    </row>
    <row r="61" spans="1:14" x14ac:dyDescent="0.25">
      <c r="A61" s="1">
        <v>38461</v>
      </c>
      <c r="B61" s="2" t="s">
        <v>14</v>
      </c>
      <c r="C61" s="2">
        <v>298</v>
      </c>
      <c r="D61" s="2">
        <f>YEAR(cukier[[#This Row],[date]])</f>
        <v>2005</v>
      </c>
      <c r="E61" s="2">
        <f>MONTH(cukier[[#This Row],[date]])</f>
        <v>4</v>
      </c>
      <c r="F61" s="2">
        <f>VLOOKUP(cukier[[#This Row],[year]],cennik[#All],2)</f>
        <v>2</v>
      </c>
      <c r="G61" s="2">
        <f>cukier[[#This Row],[sugar_bought_kg]]*cukier[[#This Row],[price]]</f>
        <v>596</v>
      </c>
      <c r="H61" s="2">
        <f>SUMIF($B$2:B61,B61,$C$2:C61)</f>
        <v>1012</v>
      </c>
      <c r="I61" s="2">
        <f>IF(cukier[[#This Row],[bought_so_far]]&lt;100,0,IF(cukier[[#This Row],[bought_so_far]]&lt;1000,0.05,IF(cukier[[#This Row],[bought_so_far]]&lt;10000,0.1,0.2)))*cukier[[#This Row],[sugar_bought_kg]]</f>
        <v>29.8</v>
      </c>
      <c r="J61" s="7">
        <f t="shared" si="1"/>
        <v>4341</v>
      </c>
      <c r="K61" s="7">
        <f t="shared" si="0"/>
        <v>4043</v>
      </c>
      <c r="L61" s="7" t="b">
        <f t="shared" si="2"/>
        <v>0</v>
      </c>
      <c r="M61" s="7">
        <f t="shared" si="3"/>
        <v>1</v>
      </c>
      <c r="N61" s="7">
        <f t="shared" si="4"/>
        <v>0</v>
      </c>
    </row>
    <row r="62" spans="1:14" x14ac:dyDescent="0.25">
      <c r="A62" s="1">
        <v>38472</v>
      </c>
      <c r="B62" s="2" t="s">
        <v>17</v>
      </c>
      <c r="C62" s="2">
        <v>201</v>
      </c>
      <c r="D62" s="2">
        <f>YEAR(cukier[[#This Row],[date]])</f>
        <v>2005</v>
      </c>
      <c r="E62" s="2">
        <f>MONTH(cukier[[#This Row],[date]])</f>
        <v>4</v>
      </c>
      <c r="F62" s="2">
        <f>VLOOKUP(cukier[[#This Row],[year]],cennik[#All],2)</f>
        <v>2</v>
      </c>
      <c r="G62" s="2">
        <f>cukier[[#This Row],[sugar_bought_kg]]*cukier[[#This Row],[price]]</f>
        <v>402</v>
      </c>
      <c r="H62" s="2">
        <f>SUMIF($B$2:B62,B62,$C$2:C62)</f>
        <v>1014</v>
      </c>
      <c r="I62" s="2">
        <f>IF(cukier[[#This Row],[bought_so_far]]&lt;100,0,IF(cukier[[#This Row],[bought_so_far]]&lt;1000,0.05,IF(cukier[[#This Row],[bought_so_far]]&lt;10000,0.1,0.2)))*cukier[[#This Row],[sugar_bought_kg]]</f>
        <v>20.100000000000001</v>
      </c>
      <c r="J62" s="6">
        <f t="shared" si="1"/>
        <v>4043</v>
      </c>
      <c r="K62" s="6">
        <f t="shared" si="0"/>
        <v>3842</v>
      </c>
      <c r="L62" s="6" t="b">
        <f t="shared" si="2"/>
        <v>1</v>
      </c>
      <c r="M62" s="6">
        <f t="shared" si="3"/>
        <v>2</v>
      </c>
      <c r="N62" s="6">
        <f t="shared" si="4"/>
        <v>2000</v>
      </c>
    </row>
    <row r="63" spans="1:14" x14ac:dyDescent="0.25">
      <c r="A63" s="1">
        <v>38473</v>
      </c>
      <c r="B63" s="2" t="s">
        <v>41</v>
      </c>
      <c r="C63" s="2">
        <v>15</v>
      </c>
      <c r="D63" s="2">
        <f>YEAR(cukier[[#This Row],[date]])</f>
        <v>2005</v>
      </c>
      <c r="E63" s="2">
        <f>MONTH(cukier[[#This Row],[date]])</f>
        <v>5</v>
      </c>
      <c r="F63" s="2">
        <f>VLOOKUP(cukier[[#This Row],[year]],cennik[#All],2)</f>
        <v>2</v>
      </c>
      <c r="G63" s="2">
        <f>cukier[[#This Row],[sugar_bought_kg]]*cukier[[#This Row],[price]]</f>
        <v>30</v>
      </c>
      <c r="H63" s="2">
        <f>SUMIF($B$2:B63,B63,$C$2:C63)</f>
        <v>15</v>
      </c>
      <c r="I63" s="2">
        <f>IF(cukier[[#This Row],[bought_so_far]]&lt;100,0,IF(cukier[[#This Row],[bought_so_far]]&lt;1000,0.05,IF(cukier[[#This Row],[bought_so_far]]&lt;10000,0.1,0.2)))*cukier[[#This Row],[sugar_bought_kg]]</f>
        <v>0</v>
      </c>
      <c r="J63" s="7">
        <f t="shared" si="1"/>
        <v>5842</v>
      </c>
      <c r="K63" s="7">
        <f t="shared" si="0"/>
        <v>5827</v>
      </c>
      <c r="L63" s="7" t="b">
        <f t="shared" si="2"/>
        <v>0</v>
      </c>
      <c r="M63" s="7">
        <f t="shared" si="3"/>
        <v>-1</v>
      </c>
      <c r="N63" s="7">
        <f t="shared" si="4"/>
        <v>0</v>
      </c>
    </row>
    <row r="64" spans="1:14" x14ac:dyDescent="0.25">
      <c r="A64" s="1">
        <v>38473</v>
      </c>
      <c r="B64" s="2" t="s">
        <v>14</v>
      </c>
      <c r="C64" s="2">
        <v>319</v>
      </c>
      <c r="D64" s="2">
        <f>YEAR(cukier[[#This Row],[date]])</f>
        <v>2005</v>
      </c>
      <c r="E64" s="2">
        <f>MONTH(cukier[[#This Row],[date]])</f>
        <v>5</v>
      </c>
      <c r="F64" s="2">
        <f>VLOOKUP(cukier[[#This Row],[year]],cennik[#All],2)</f>
        <v>2</v>
      </c>
      <c r="G64" s="2">
        <f>cukier[[#This Row],[sugar_bought_kg]]*cukier[[#This Row],[price]]</f>
        <v>638</v>
      </c>
      <c r="H64" s="2">
        <f>SUMIF($B$2:B64,B64,$C$2:C64)</f>
        <v>1331</v>
      </c>
      <c r="I64" s="2">
        <f>IF(cukier[[#This Row],[bought_so_far]]&lt;100,0,IF(cukier[[#This Row],[bought_so_far]]&lt;1000,0.05,IF(cukier[[#This Row],[bought_so_far]]&lt;10000,0.1,0.2)))*cukier[[#This Row],[sugar_bought_kg]]</f>
        <v>31.900000000000002</v>
      </c>
      <c r="J64" s="6">
        <f t="shared" si="1"/>
        <v>5827</v>
      </c>
      <c r="K64" s="6">
        <f t="shared" si="0"/>
        <v>5508</v>
      </c>
      <c r="L64" s="6" t="b">
        <f t="shared" si="2"/>
        <v>0</v>
      </c>
      <c r="M64" s="6">
        <f t="shared" si="3"/>
        <v>-1</v>
      </c>
      <c r="N64" s="6">
        <f t="shared" si="4"/>
        <v>0</v>
      </c>
    </row>
    <row r="65" spans="1:14" x14ac:dyDescent="0.25">
      <c r="A65" s="1">
        <v>38474</v>
      </c>
      <c r="B65" s="2" t="s">
        <v>42</v>
      </c>
      <c r="C65" s="2">
        <v>9</v>
      </c>
      <c r="D65" s="2">
        <f>YEAR(cukier[[#This Row],[date]])</f>
        <v>2005</v>
      </c>
      <c r="E65" s="2">
        <f>MONTH(cukier[[#This Row],[date]])</f>
        <v>5</v>
      </c>
      <c r="F65" s="2">
        <f>VLOOKUP(cukier[[#This Row],[year]],cennik[#All],2)</f>
        <v>2</v>
      </c>
      <c r="G65" s="2">
        <f>cukier[[#This Row],[sugar_bought_kg]]*cukier[[#This Row],[price]]</f>
        <v>18</v>
      </c>
      <c r="H65" s="2">
        <f>SUMIF($B$2:B65,B65,$C$2:C65)</f>
        <v>9</v>
      </c>
      <c r="I65" s="2">
        <f>IF(cukier[[#This Row],[bought_so_far]]&lt;100,0,IF(cukier[[#This Row],[bought_so_far]]&lt;1000,0.05,IF(cukier[[#This Row],[bought_so_far]]&lt;10000,0.1,0.2)))*cukier[[#This Row],[sugar_bought_kg]]</f>
        <v>0</v>
      </c>
      <c r="J65" s="7">
        <f t="shared" si="1"/>
        <v>5508</v>
      </c>
      <c r="K65" s="7">
        <f t="shared" si="0"/>
        <v>5499</v>
      </c>
      <c r="L65" s="7" t="b">
        <f t="shared" si="2"/>
        <v>0</v>
      </c>
      <c r="M65" s="7">
        <f t="shared" si="3"/>
        <v>-1</v>
      </c>
      <c r="N65" s="7">
        <f t="shared" si="4"/>
        <v>0</v>
      </c>
    </row>
    <row r="66" spans="1:14" x14ac:dyDescent="0.25">
      <c r="A66" s="1">
        <v>38476</v>
      </c>
      <c r="B66" s="2" t="s">
        <v>43</v>
      </c>
      <c r="C66" s="2">
        <v>15</v>
      </c>
      <c r="D66" s="2">
        <f>YEAR(cukier[[#This Row],[date]])</f>
        <v>2005</v>
      </c>
      <c r="E66" s="2">
        <f>MONTH(cukier[[#This Row],[date]])</f>
        <v>5</v>
      </c>
      <c r="F66" s="2">
        <f>VLOOKUP(cukier[[#This Row],[year]],cennik[#All],2)</f>
        <v>2</v>
      </c>
      <c r="G66" s="2">
        <f>cukier[[#This Row],[sugar_bought_kg]]*cukier[[#This Row],[price]]</f>
        <v>30</v>
      </c>
      <c r="H66" s="2">
        <f>SUMIF($B$2:B66,B66,$C$2:C66)</f>
        <v>15</v>
      </c>
      <c r="I66" s="2">
        <f>IF(cukier[[#This Row],[bought_so_far]]&lt;100,0,IF(cukier[[#This Row],[bought_so_far]]&lt;1000,0.05,IF(cukier[[#This Row],[bought_so_far]]&lt;10000,0.1,0.2)))*cukier[[#This Row],[sugar_bought_kg]]</f>
        <v>0</v>
      </c>
      <c r="J66" s="6">
        <f t="shared" si="1"/>
        <v>5499</v>
      </c>
      <c r="K66" s="6">
        <f t="shared" si="0"/>
        <v>5484</v>
      </c>
      <c r="L66" s="6" t="b">
        <f t="shared" si="2"/>
        <v>0</v>
      </c>
      <c r="M66" s="6">
        <f t="shared" si="3"/>
        <v>-1</v>
      </c>
      <c r="N66" s="6">
        <f t="shared" si="4"/>
        <v>0</v>
      </c>
    </row>
    <row r="67" spans="1:14" x14ac:dyDescent="0.25">
      <c r="A67" s="1">
        <v>38479</v>
      </c>
      <c r="B67" s="2" t="s">
        <v>22</v>
      </c>
      <c r="C67" s="2">
        <v>444</v>
      </c>
      <c r="D67" s="2">
        <f>YEAR(cukier[[#This Row],[date]])</f>
        <v>2005</v>
      </c>
      <c r="E67" s="2">
        <f>MONTH(cukier[[#This Row],[date]])</f>
        <v>5</v>
      </c>
      <c r="F67" s="2">
        <f>VLOOKUP(cukier[[#This Row],[year]],cennik[#All],2)</f>
        <v>2</v>
      </c>
      <c r="G67" s="2">
        <f>cukier[[#This Row],[sugar_bought_kg]]*cukier[[#This Row],[price]]</f>
        <v>888</v>
      </c>
      <c r="H67" s="2">
        <f>SUMIF($B$2:B67,B67,$C$2:C67)</f>
        <v>1556</v>
      </c>
      <c r="I67" s="2">
        <f>IF(cukier[[#This Row],[bought_so_far]]&lt;100,0,IF(cukier[[#This Row],[bought_so_far]]&lt;1000,0.05,IF(cukier[[#This Row],[bought_so_far]]&lt;10000,0.1,0.2)))*cukier[[#This Row],[sugar_bought_kg]]</f>
        <v>44.400000000000006</v>
      </c>
      <c r="J67" s="7">
        <f t="shared" si="1"/>
        <v>5484</v>
      </c>
      <c r="K67" s="7">
        <f t="shared" ref="K67:K130" si="5">J67-C67</f>
        <v>5040</v>
      </c>
      <c r="L67" s="7" t="b">
        <f t="shared" si="2"/>
        <v>0</v>
      </c>
      <c r="M67" s="7">
        <f t="shared" si="3"/>
        <v>-1</v>
      </c>
      <c r="N67" s="7">
        <f t="shared" si="4"/>
        <v>0</v>
      </c>
    </row>
    <row r="68" spans="1:14" x14ac:dyDescent="0.25">
      <c r="A68" s="1">
        <v>38479</v>
      </c>
      <c r="B68" s="2" t="s">
        <v>44</v>
      </c>
      <c r="C68" s="2">
        <v>13</v>
      </c>
      <c r="D68" s="2">
        <f>YEAR(cukier[[#This Row],[date]])</f>
        <v>2005</v>
      </c>
      <c r="E68" s="2">
        <f>MONTH(cukier[[#This Row],[date]])</f>
        <v>5</v>
      </c>
      <c r="F68" s="2">
        <f>VLOOKUP(cukier[[#This Row],[year]],cennik[#All],2)</f>
        <v>2</v>
      </c>
      <c r="G68" s="2">
        <f>cukier[[#This Row],[sugar_bought_kg]]*cukier[[#This Row],[price]]</f>
        <v>26</v>
      </c>
      <c r="H68" s="2">
        <f>SUMIF($B$2:B68,B68,$C$2:C68)</f>
        <v>13</v>
      </c>
      <c r="I68" s="2">
        <f>IF(cukier[[#This Row],[bought_so_far]]&lt;100,0,IF(cukier[[#This Row],[bought_so_far]]&lt;1000,0.05,IF(cukier[[#This Row],[bought_so_far]]&lt;10000,0.1,0.2)))*cukier[[#This Row],[sugar_bought_kg]]</f>
        <v>0</v>
      </c>
      <c r="J68" s="6">
        <f t="shared" ref="J68:J131" si="6">K67+N67</f>
        <v>5040</v>
      </c>
      <c r="K68" s="6">
        <f t="shared" si="5"/>
        <v>5027</v>
      </c>
      <c r="L68" s="6" t="b">
        <f t="shared" ref="L68:L131" si="7">AND(E68&lt;&gt;E69,K68&lt;5000)</f>
        <v>0</v>
      </c>
      <c r="M68" s="6">
        <f t="shared" ref="M68:M131" si="8">ROUNDUP((5000-K68)/1000,0)</f>
        <v>-1</v>
      </c>
      <c r="N68" s="6">
        <f t="shared" ref="N68:N131" si="9">IF(L68,M68*1000,0)</f>
        <v>0</v>
      </c>
    </row>
    <row r="69" spans="1:14" x14ac:dyDescent="0.25">
      <c r="A69" s="1">
        <v>38481</v>
      </c>
      <c r="B69" s="2" t="s">
        <v>45</v>
      </c>
      <c r="C69" s="2">
        <v>366</v>
      </c>
      <c r="D69" s="2">
        <f>YEAR(cukier[[#This Row],[date]])</f>
        <v>2005</v>
      </c>
      <c r="E69" s="2">
        <f>MONTH(cukier[[#This Row],[date]])</f>
        <v>5</v>
      </c>
      <c r="F69" s="2">
        <f>VLOOKUP(cukier[[#This Row],[year]],cennik[#All],2)</f>
        <v>2</v>
      </c>
      <c r="G69" s="2">
        <f>cukier[[#This Row],[sugar_bought_kg]]*cukier[[#This Row],[price]]</f>
        <v>732</v>
      </c>
      <c r="H69" s="2">
        <f>SUMIF($B$2:B69,B69,$C$2:C69)</f>
        <v>366</v>
      </c>
      <c r="I69" s="2">
        <f>IF(cukier[[#This Row],[bought_so_far]]&lt;100,0,IF(cukier[[#This Row],[bought_so_far]]&lt;1000,0.05,IF(cukier[[#This Row],[bought_so_far]]&lt;10000,0.1,0.2)))*cukier[[#This Row],[sugar_bought_kg]]</f>
        <v>18.3</v>
      </c>
      <c r="J69" s="7">
        <f t="shared" si="6"/>
        <v>5027</v>
      </c>
      <c r="K69" s="7">
        <f t="shared" si="5"/>
        <v>4661</v>
      </c>
      <c r="L69" s="7" t="b">
        <f t="shared" si="7"/>
        <v>0</v>
      </c>
      <c r="M69" s="7">
        <f t="shared" si="8"/>
        <v>1</v>
      </c>
      <c r="N69" s="7">
        <f t="shared" si="9"/>
        <v>0</v>
      </c>
    </row>
    <row r="70" spans="1:14" x14ac:dyDescent="0.25">
      <c r="A70" s="1">
        <v>38492</v>
      </c>
      <c r="B70" s="2" t="s">
        <v>9</v>
      </c>
      <c r="C70" s="2">
        <v>259</v>
      </c>
      <c r="D70" s="2">
        <f>YEAR(cukier[[#This Row],[date]])</f>
        <v>2005</v>
      </c>
      <c r="E70" s="2">
        <f>MONTH(cukier[[#This Row],[date]])</f>
        <v>5</v>
      </c>
      <c r="F70" s="2">
        <f>VLOOKUP(cukier[[#This Row],[year]],cennik[#All],2)</f>
        <v>2</v>
      </c>
      <c r="G70" s="2">
        <f>cukier[[#This Row],[sugar_bought_kg]]*cukier[[#This Row],[price]]</f>
        <v>518</v>
      </c>
      <c r="H70" s="2">
        <f>SUMIF($B$2:B70,B70,$C$2:C70)</f>
        <v>976</v>
      </c>
      <c r="I70" s="2">
        <f>IF(cukier[[#This Row],[bought_so_far]]&lt;100,0,IF(cukier[[#This Row],[bought_so_far]]&lt;1000,0.05,IF(cukier[[#This Row],[bought_so_far]]&lt;10000,0.1,0.2)))*cukier[[#This Row],[sugar_bought_kg]]</f>
        <v>12.950000000000001</v>
      </c>
      <c r="J70" s="6">
        <f t="shared" si="6"/>
        <v>4661</v>
      </c>
      <c r="K70" s="6">
        <f t="shared" si="5"/>
        <v>4402</v>
      </c>
      <c r="L70" s="6" t="b">
        <f t="shared" si="7"/>
        <v>0</v>
      </c>
      <c r="M70" s="6">
        <f t="shared" si="8"/>
        <v>1</v>
      </c>
      <c r="N70" s="6">
        <f t="shared" si="9"/>
        <v>0</v>
      </c>
    </row>
    <row r="71" spans="1:14" x14ac:dyDescent="0.25">
      <c r="A71" s="1">
        <v>38493</v>
      </c>
      <c r="B71" s="2" t="s">
        <v>46</v>
      </c>
      <c r="C71" s="2">
        <v>16</v>
      </c>
      <c r="D71" s="2">
        <f>YEAR(cukier[[#This Row],[date]])</f>
        <v>2005</v>
      </c>
      <c r="E71" s="2">
        <f>MONTH(cukier[[#This Row],[date]])</f>
        <v>5</v>
      </c>
      <c r="F71" s="2">
        <f>VLOOKUP(cukier[[#This Row],[year]],cennik[#All],2)</f>
        <v>2</v>
      </c>
      <c r="G71" s="2">
        <f>cukier[[#This Row],[sugar_bought_kg]]*cukier[[#This Row],[price]]</f>
        <v>32</v>
      </c>
      <c r="H71" s="2">
        <f>SUMIF($B$2:B71,B71,$C$2:C71)</f>
        <v>16</v>
      </c>
      <c r="I71" s="2">
        <f>IF(cukier[[#This Row],[bought_so_far]]&lt;100,0,IF(cukier[[#This Row],[bought_so_far]]&lt;1000,0.05,IF(cukier[[#This Row],[bought_so_far]]&lt;10000,0.1,0.2)))*cukier[[#This Row],[sugar_bought_kg]]</f>
        <v>0</v>
      </c>
      <c r="J71" s="7">
        <f t="shared" si="6"/>
        <v>4402</v>
      </c>
      <c r="K71" s="7">
        <f t="shared" si="5"/>
        <v>4386</v>
      </c>
      <c r="L71" s="7" t="b">
        <f t="shared" si="7"/>
        <v>0</v>
      </c>
      <c r="M71" s="7">
        <f t="shared" si="8"/>
        <v>1</v>
      </c>
      <c r="N71" s="7">
        <f t="shared" si="9"/>
        <v>0</v>
      </c>
    </row>
    <row r="72" spans="1:14" x14ac:dyDescent="0.25">
      <c r="A72" s="1">
        <v>38496</v>
      </c>
      <c r="B72" s="2" t="s">
        <v>28</v>
      </c>
      <c r="C72" s="2">
        <v>49</v>
      </c>
      <c r="D72" s="2">
        <f>YEAR(cukier[[#This Row],[date]])</f>
        <v>2005</v>
      </c>
      <c r="E72" s="2">
        <f>MONTH(cukier[[#This Row],[date]])</f>
        <v>5</v>
      </c>
      <c r="F72" s="2">
        <f>VLOOKUP(cukier[[#This Row],[year]],cennik[#All],2)</f>
        <v>2</v>
      </c>
      <c r="G72" s="2">
        <f>cukier[[#This Row],[sugar_bought_kg]]*cukier[[#This Row],[price]]</f>
        <v>98</v>
      </c>
      <c r="H72" s="2">
        <f>SUMIF($B$2:B72,B72,$C$2:C72)</f>
        <v>151</v>
      </c>
      <c r="I72" s="2">
        <f>IF(cukier[[#This Row],[bought_so_far]]&lt;100,0,IF(cukier[[#This Row],[bought_so_far]]&lt;1000,0.05,IF(cukier[[#This Row],[bought_so_far]]&lt;10000,0.1,0.2)))*cukier[[#This Row],[sugar_bought_kg]]</f>
        <v>2.4500000000000002</v>
      </c>
      <c r="J72" s="6">
        <f t="shared" si="6"/>
        <v>4386</v>
      </c>
      <c r="K72" s="6">
        <f t="shared" si="5"/>
        <v>4337</v>
      </c>
      <c r="L72" s="6" t="b">
        <f t="shared" si="7"/>
        <v>0</v>
      </c>
      <c r="M72" s="6">
        <f t="shared" si="8"/>
        <v>1</v>
      </c>
      <c r="N72" s="6">
        <f t="shared" si="9"/>
        <v>0</v>
      </c>
    </row>
    <row r="73" spans="1:14" x14ac:dyDescent="0.25">
      <c r="A73" s="1">
        <v>38497</v>
      </c>
      <c r="B73" s="2" t="s">
        <v>47</v>
      </c>
      <c r="C73" s="2">
        <v>3</v>
      </c>
      <c r="D73" s="2">
        <f>YEAR(cukier[[#This Row],[date]])</f>
        <v>2005</v>
      </c>
      <c r="E73" s="2">
        <f>MONTH(cukier[[#This Row],[date]])</f>
        <v>5</v>
      </c>
      <c r="F73" s="2">
        <f>VLOOKUP(cukier[[#This Row],[year]],cennik[#All],2)</f>
        <v>2</v>
      </c>
      <c r="G73" s="2">
        <f>cukier[[#This Row],[sugar_bought_kg]]*cukier[[#This Row],[price]]</f>
        <v>6</v>
      </c>
      <c r="H73" s="2">
        <f>SUMIF($B$2:B73,B73,$C$2:C73)</f>
        <v>3</v>
      </c>
      <c r="I73" s="2">
        <f>IF(cukier[[#This Row],[bought_so_far]]&lt;100,0,IF(cukier[[#This Row],[bought_so_far]]&lt;1000,0.05,IF(cukier[[#This Row],[bought_so_far]]&lt;10000,0.1,0.2)))*cukier[[#This Row],[sugar_bought_kg]]</f>
        <v>0</v>
      </c>
      <c r="J73" s="7">
        <f t="shared" si="6"/>
        <v>4337</v>
      </c>
      <c r="K73" s="7">
        <f t="shared" si="5"/>
        <v>4334</v>
      </c>
      <c r="L73" s="7" t="b">
        <f t="shared" si="7"/>
        <v>0</v>
      </c>
      <c r="M73" s="7">
        <f t="shared" si="8"/>
        <v>1</v>
      </c>
      <c r="N73" s="7">
        <f t="shared" si="9"/>
        <v>0</v>
      </c>
    </row>
    <row r="74" spans="1:14" x14ac:dyDescent="0.25">
      <c r="A74" s="1">
        <v>38497</v>
      </c>
      <c r="B74" s="2" t="s">
        <v>22</v>
      </c>
      <c r="C74" s="2">
        <v>251</v>
      </c>
      <c r="D74" s="2">
        <f>YEAR(cukier[[#This Row],[date]])</f>
        <v>2005</v>
      </c>
      <c r="E74" s="2">
        <f>MONTH(cukier[[#This Row],[date]])</f>
        <v>5</v>
      </c>
      <c r="F74" s="2">
        <f>VLOOKUP(cukier[[#This Row],[year]],cennik[#All],2)</f>
        <v>2</v>
      </c>
      <c r="G74" s="2">
        <f>cukier[[#This Row],[sugar_bought_kg]]*cukier[[#This Row],[price]]</f>
        <v>502</v>
      </c>
      <c r="H74" s="2">
        <f>SUMIF($B$2:B74,B74,$C$2:C74)</f>
        <v>1807</v>
      </c>
      <c r="I74" s="2">
        <f>IF(cukier[[#This Row],[bought_so_far]]&lt;100,0,IF(cukier[[#This Row],[bought_so_far]]&lt;1000,0.05,IF(cukier[[#This Row],[bought_so_far]]&lt;10000,0.1,0.2)))*cukier[[#This Row],[sugar_bought_kg]]</f>
        <v>25.1</v>
      </c>
      <c r="J74" s="6">
        <f t="shared" si="6"/>
        <v>4334</v>
      </c>
      <c r="K74" s="6">
        <f t="shared" si="5"/>
        <v>4083</v>
      </c>
      <c r="L74" s="6" t="b">
        <f t="shared" si="7"/>
        <v>0</v>
      </c>
      <c r="M74" s="6">
        <f t="shared" si="8"/>
        <v>1</v>
      </c>
      <c r="N74" s="6">
        <f t="shared" si="9"/>
        <v>0</v>
      </c>
    </row>
    <row r="75" spans="1:14" x14ac:dyDescent="0.25">
      <c r="A75" s="1">
        <v>38499</v>
      </c>
      <c r="B75" s="2" t="s">
        <v>30</v>
      </c>
      <c r="C75" s="2">
        <v>179</v>
      </c>
      <c r="D75" s="2">
        <f>YEAR(cukier[[#This Row],[date]])</f>
        <v>2005</v>
      </c>
      <c r="E75" s="2">
        <f>MONTH(cukier[[#This Row],[date]])</f>
        <v>5</v>
      </c>
      <c r="F75" s="2">
        <f>VLOOKUP(cukier[[#This Row],[year]],cennik[#All],2)</f>
        <v>2</v>
      </c>
      <c r="G75" s="2">
        <f>cukier[[#This Row],[sugar_bought_kg]]*cukier[[#This Row],[price]]</f>
        <v>358</v>
      </c>
      <c r="H75" s="2">
        <f>SUMIF($B$2:B75,B75,$C$2:C75)</f>
        <v>255</v>
      </c>
      <c r="I75" s="2">
        <f>IF(cukier[[#This Row],[bought_so_far]]&lt;100,0,IF(cukier[[#This Row],[bought_so_far]]&lt;1000,0.05,IF(cukier[[#This Row],[bought_so_far]]&lt;10000,0.1,0.2)))*cukier[[#This Row],[sugar_bought_kg]]</f>
        <v>8.9500000000000011</v>
      </c>
      <c r="J75" s="7">
        <f t="shared" si="6"/>
        <v>4083</v>
      </c>
      <c r="K75" s="7">
        <f t="shared" si="5"/>
        <v>3904</v>
      </c>
      <c r="L75" s="7" t="b">
        <f t="shared" si="7"/>
        <v>0</v>
      </c>
      <c r="M75" s="7">
        <f t="shared" si="8"/>
        <v>2</v>
      </c>
      <c r="N75" s="7">
        <f t="shared" si="9"/>
        <v>0</v>
      </c>
    </row>
    <row r="76" spans="1:14" x14ac:dyDescent="0.25">
      <c r="A76" s="1">
        <v>38501</v>
      </c>
      <c r="B76" s="2" t="s">
        <v>10</v>
      </c>
      <c r="C76" s="2">
        <v>116</v>
      </c>
      <c r="D76" s="2">
        <f>YEAR(cukier[[#This Row],[date]])</f>
        <v>2005</v>
      </c>
      <c r="E76" s="2">
        <f>MONTH(cukier[[#This Row],[date]])</f>
        <v>5</v>
      </c>
      <c r="F76" s="2">
        <f>VLOOKUP(cukier[[#This Row],[year]],cennik[#All],2)</f>
        <v>2</v>
      </c>
      <c r="G76" s="2">
        <f>cukier[[#This Row],[sugar_bought_kg]]*cukier[[#This Row],[price]]</f>
        <v>232</v>
      </c>
      <c r="H76" s="2">
        <f>SUMIF($B$2:B76,B76,$C$2:C76)</f>
        <v>287</v>
      </c>
      <c r="I76" s="2">
        <f>IF(cukier[[#This Row],[bought_so_far]]&lt;100,0,IF(cukier[[#This Row],[bought_so_far]]&lt;1000,0.05,IF(cukier[[#This Row],[bought_so_far]]&lt;10000,0.1,0.2)))*cukier[[#This Row],[sugar_bought_kg]]</f>
        <v>5.8000000000000007</v>
      </c>
      <c r="J76" s="6">
        <f t="shared" si="6"/>
        <v>3904</v>
      </c>
      <c r="K76" s="6">
        <f t="shared" si="5"/>
        <v>3788</v>
      </c>
      <c r="L76" s="6" t="b">
        <f t="shared" si="7"/>
        <v>0</v>
      </c>
      <c r="M76" s="6">
        <f t="shared" si="8"/>
        <v>2</v>
      </c>
      <c r="N76" s="6">
        <f t="shared" si="9"/>
        <v>0</v>
      </c>
    </row>
    <row r="77" spans="1:14" x14ac:dyDescent="0.25">
      <c r="A77" s="1">
        <v>38501</v>
      </c>
      <c r="B77" s="2" t="s">
        <v>48</v>
      </c>
      <c r="C77" s="2">
        <v>13</v>
      </c>
      <c r="D77" s="2">
        <f>YEAR(cukier[[#This Row],[date]])</f>
        <v>2005</v>
      </c>
      <c r="E77" s="2">
        <f>MONTH(cukier[[#This Row],[date]])</f>
        <v>5</v>
      </c>
      <c r="F77" s="2">
        <f>VLOOKUP(cukier[[#This Row],[year]],cennik[#All],2)</f>
        <v>2</v>
      </c>
      <c r="G77" s="2">
        <f>cukier[[#This Row],[sugar_bought_kg]]*cukier[[#This Row],[price]]</f>
        <v>26</v>
      </c>
      <c r="H77" s="2">
        <f>SUMIF($B$2:B77,B77,$C$2:C77)</f>
        <v>13</v>
      </c>
      <c r="I77" s="2">
        <f>IF(cukier[[#This Row],[bought_so_far]]&lt;100,0,IF(cukier[[#This Row],[bought_so_far]]&lt;1000,0.05,IF(cukier[[#This Row],[bought_so_far]]&lt;10000,0.1,0.2)))*cukier[[#This Row],[sugar_bought_kg]]</f>
        <v>0</v>
      </c>
      <c r="J77" s="7">
        <f t="shared" si="6"/>
        <v>3788</v>
      </c>
      <c r="K77" s="7">
        <f t="shared" si="5"/>
        <v>3775</v>
      </c>
      <c r="L77" s="7" t="b">
        <f t="shared" si="7"/>
        <v>0</v>
      </c>
      <c r="M77" s="7">
        <f t="shared" si="8"/>
        <v>2</v>
      </c>
      <c r="N77" s="7">
        <f t="shared" si="9"/>
        <v>0</v>
      </c>
    </row>
    <row r="78" spans="1:14" x14ac:dyDescent="0.25">
      <c r="A78" s="1">
        <v>38503</v>
      </c>
      <c r="B78" s="2" t="s">
        <v>49</v>
      </c>
      <c r="C78" s="2">
        <v>3</v>
      </c>
      <c r="D78" s="2">
        <f>YEAR(cukier[[#This Row],[date]])</f>
        <v>2005</v>
      </c>
      <c r="E78" s="2">
        <f>MONTH(cukier[[#This Row],[date]])</f>
        <v>5</v>
      </c>
      <c r="F78" s="2">
        <f>VLOOKUP(cukier[[#This Row],[year]],cennik[#All],2)</f>
        <v>2</v>
      </c>
      <c r="G78" s="2">
        <f>cukier[[#This Row],[sugar_bought_kg]]*cukier[[#This Row],[price]]</f>
        <v>6</v>
      </c>
      <c r="H78" s="2">
        <f>SUMIF($B$2:B78,B78,$C$2:C78)</f>
        <v>3</v>
      </c>
      <c r="I78" s="2">
        <f>IF(cukier[[#This Row],[bought_so_far]]&lt;100,0,IF(cukier[[#This Row],[bought_so_far]]&lt;1000,0.05,IF(cukier[[#This Row],[bought_so_far]]&lt;10000,0.1,0.2)))*cukier[[#This Row],[sugar_bought_kg]]</f>
        <v>0</v>
      </c>
      <c r="J78" s="6">
        <f t="shared" si="6"/>
        <v>3775</v>
      </c>
      <c r="K78" s="6">
        <f t="shared" si="5"/>
        <v>3772</v>
      </c>
      <c r="L78" s="6" t="b">
        <f t="shared" si="7"/>
        <v>0</v>
      </c>
      <c r="M78" s="6">
        <f t="shared" si="8"/>
        <v>2</v>
      </c>
      <c r="N78" s="6">
        <f t="shared" si="9"/>
        <v>0</v>
      </c>
    </row>
    <row r="79" spans="1:14" x14ac:dyDescent="0.25">
      <c r="A79" s="1">
        <v>38503</v>
      </c>
      <c r="B79" s="2" t="s">
        <v>50</v>
      </c>
      <c r="C79" s="2">
        <v>253</v>
      </c>
      <c r="D79" s="2">
        <f>YEAR(cukier[[#This Row],[date]])</f>
        <v>2005</v>
      </c>
      <c r="E79" s="2">
        <f>MONTH(cukier[[#This Row],[date]])</f>
        <v>5</v>
      </c>
      <c r="F79" s="2">
        <f>VLOOKUP(cukier[[#This Row],[year]],cennik[#All],2)</f>
        <v>2</v>
      </c>
      <c r="G79" s="2">
        <f>cukier[[#This Row],[sugar_bought_kg]]*cukier[[#This Row],[price]]</f>
        <v>506</v>
      </c>
      <c r="H79" s="2">
        <f>SUMIF($B$2:B79,B79,$C$2:C79)</f>
        <v>253</v>
      </c>
      <c r="I79" s="2">
        <f>IF(cukier[[#This Row],[bought_so_far]]&lt;100,0,IF(cukier[[#This Row],[bought_so_far]]&lt;1000,0.05,IF(cukier[[#This Row],[bought_so_far]]&lt;10000,0.1,0.2)))*cukier[[#This Row],[sugar_bought_kg]]</f>
        <v>12.65</v>
      </c>
      <c r="J79" s="7">
        <f t="shared" si="6"/>
        <v>3772</v>
      </c>
      <c r="K79" s="7">
        <f t="shared" si="5"/>
        <v>3519</v>
      </c>
      <c r="L79" s="7" t="b">
        <f t="shared" si="7"/>
        <v>1</v>
      </c>
      <c r="M79" s="7">
        <f t="shared" si="8"/>
        <v>2</v>
      </c>
      <c r="N79" s="7">
        <f t="shared" si="9"/>
        <v>2000</v>
      </c>
    </row>
    <row r="80" spans="1:14" x14ac:dyDescent="0.25">
      <c r="A80" s="1">
        <v>38510</v>
      </c>
      <c r="B80" s="2" t="s">
        <v>23</v>
      </c>
      <c r="C80" s="2">
        <v>83</v>
      </c>
      <c r="D80" s="2">
        <f>YEAR(cukier[[#This Row],[date]])</f>
        <v>2005</v>
      </c>
      <c r="E80" s="2">
        <f>MONTH(cukier[[#This Row],[date]])</f>
        <v>6</v>
      </c>
      <c r="F80" s="2">
        <f>VLOOKUP(cukier[[#This Row],[year]],cennik[#All],2)</f>
        <v>2</v>
      </c>
      <c r="G80" s="2">
        <f>cukier[[#This Row],[sugar_bought_kg]]*cukier[[#This Row],[price]]</f>
        <v>166</v>
      </c>
      <c r="H80" s="2">
        <f>SUMIF($B$2:B80,B80,$C$2:C80)</f>
        <v>193</v>
      </c>
      <c r="I80" s="2">
        <f>IF(cukier[[#This Row],[bought_so_far]]&lt;100,0,IF(cukier[[#This Row],[bought_so_far]]&lt;1000,0.05,IF(cukier[[#This Row],[bought_so_far]]&lt;10000,0.1,0.2)))*cukier[[#This Row],[sugar_bought_kg]]</f>
        <v>4.1500000000000004</v>
      </c>
      <c r="J80" s="6">
        <f t="shared" si="6"/>
        <v>5519</v>
      </c>
      <c r="K80" s="6">
        <f t="shared" si="5"/>
        <v>5436</v>
      </c>
      <c r="L80" s="6" t="b">
        <f t="shared" si="7"/>
        <v>0</v>
      </c>
      <c r="M80" s="6">
        <f t="shared" si="8"/>
        <v>-1</v>
      </c>
      <c r="N80" s="6">
        <f t="shared" si="9"/>
        <v>0</v>
      </c>
    </row>
    <row r="81" spans="1:14" x14ac:dyDescent="0.25">
      <c r="A81" s="1">
        <v>38512</v>
      </c>
      <c r="B81" s="2" t="s">
        <v>18</v>
      </c>
      <c r="C81" s="2">
        <v>177</v>
      </c>
      <c r="D81" s="2">
        <f>YEAR(cukier[[#This Row],[date]])</f>
        <v>2005</v>
      </c>
      <c r="E81" s="2">
        <f>MONTH(cukier[[#This Row],[date]])</f>
        <v>6</v>
      </c>
      <c r="F81" s="2">
        <f>VLOOKUP(cukier[[#This Row],[year]],cennik[#All],2)</f>
        <v>2</v>
      </c>
      <c r="G81" s="2">
        <f>cukier[[#This Row],[sugar_bought_kg]]*cukier[[#This Row],[price]]</f>
        <v>354</v>
      </c>
      <c r="H81" s="2">
        <f>SUMIF($B$2:B81,B81,$C$2:C81)</f>
        <v>350</v>
      </c>
      <c r="I81" s="2">
        <f>IF(cukier[[#This Row],[bought_so_far]]&lt;100,0,IF(cukier[[#This Row],[bought_so_far]]&lt;1000,0.05,IF(cukier[[#This Row],[bought_so_far]]&lt;10000,0.1,0.2)))*cukier[[#This Row],[sugar_bought_kg]]</f>
        <v>8.85</v>
      </c>
      <c r="J81" s="7">
        <f t="shared" si="6"/>
        <v>5436</v>
      </c>
      <c r="K81" s="7">
        <f t="shared" si="5"/>
        <v>5259</v>
      </c>
      <c r="L81" s="7" t="b">
        <f t="shared" si="7"/>
        <v>0</v>
      </c>
      <c r="M81" s="7">
        <f t="shared" si="8"/>
        <v>-1</v>
      </c>
      <c r="N81" s="7">
        <f t="shared" si="9"/>
        <v>0</v>
      </c>
    </row>
    <row r="82" spans="1:14" x14ac:dyDescent="0.25">
      <c r="A82" s="1">
        <v>38512</v>
      </c>
      <c r="B82" s="2" t="s">
        <v>51</v>
      </c>
      <c r="C82" s="2">
        <v>7</v>
      </c>
      <c r="D82" s="2">
        <f>YEAR(cukier[[#This Row],[date]])</f>
        <v>2005</v>
      </c>
      <c r="E82" s="2">
        <f>MONTH(cukier[[#This Row],[date]])</f>
        <v>6</v>
      </c>
      <c r="F82" s="2">
        <f>VLOOKUP(cukier[[#This Row],[year]],cennik[#All],2)</f>
        <v>2</v>
      </c>
      <c r="G82" s="2">
        <f>cukier[[#This Row],[sugar_bought_kg]]*cukier[[#This Row],[price]]</f>
        <v>14</v>
      </c>
      <c r="H82" s="2">
        <f>SUMIF($B$2:B82,B82,$C$2:C82)</f>
        <v>7</v>
      </c>
      <c r="I82" s="2">
        <f>IF(cukier[[#This Row],[bought_so_far]]&lt;100,0,IF(cukier[[#This Row],[bought_so_far]]&lt;1000,0.05,IF(cukier[[#This Row],[bought_so_far]]&lt;10000,0.1,0.2)))*cukier[[#This Row],[sugar_bought_kg]]</f>
        <v>0</v>
      </c>
      <c r="J82" s="6">
        <f t="shared" si="6"/>
        <v>5259</v>
      </c>
      <c r="K82" s="6">
        <f t="shared" si="5"/>
        <v>5252</v>
      </c>
      <c r="L82" s="6" t="b">
        <f t="shared" si="7"/>
        <v>0</v>
      </c>
      <c r="M82" s="6">
        <f t="shared" si="8"/>
        <v>-1</v>
      </c>
      <c r="N82" s="6">
        <f t="shared" si="9"/>
        <v>0</v>
      </c>
    </row>
    <row r="83" spans="1:14" x14ac:dyDescent="0.25">
      <c r="A83" s="1">
        <v>38513</v>
      </c>
      <c r="B83" s="2" t="s">
        <v>52</v>
      </c>
      <c r="C83" s="2">
        <v>46</v>
      </c>
      <c r="D83" s="2">
        <f>YEAR(cukier[[#This Row],[date]])</f>
        <v>2005</v>
      </c>
      <c r="E83" s="2">
        <f>MONTH(cukier[[#This Row],[date]])</f>
        <v>6</v>
      </c>
      <c r="F83" s="2">
        <f>VLOOKUP(cukier[[#This Row],[year]],cennik[#All],2)</f>
        <v>2</v>
      </c>
      <c r="G83" s="2">
        <f>cukier[[#This Row],[sugar_bought_kg]]*cukier[[#This Row],[price]]</f>
        <v>92</v>
      </c>
      <c r="H83" s="2">
        <f>SUMIF($B$2:B83,B83,$C$2:C83)</f>
        <v>46</v>
      </c>
      <c r="I83" s="2">
        <f>IF(cukier[[#This Row],[bought_so_far]]&lt;100,0,IF(cukier[[#This Row],[bought_so_far]]&lt;1000,0.05,IF(cukier[[#This Row],[bought_so_far]]&lt;10000,0.1,0.2)))*cukier[[#This Row],[sugar_bought_kg]]</f>
        <v>0</v>
      </c>
      <c r="J83" s="7">
        <f t="shared" si="6"/>
        <v>5252</v>
      </c>
      <c r="K83" s="7">
        <f t="shared" si="5"/>
        <v>5206</v>
      </c>
      <c r="L83" s="7" t="b">
        <f t="shared" si="7"/>
        <v>0</v>
      </c>
      <c r="M83" s="7">
        <f t="shared" si="8"/>
        <v>-1</v>
      </c>
      <c r="N83" s="7">
        <f t="shared" si="9"/>
        <v>0</v>
      </c>
    </row>
    <row r="84" spans="1:14" x14ac:dyDescent="0.25">
      <c r="A84" s="1">
        <v>38514</v>
      </c>
      <c r="B84" s="2" t="s">
        <v>53</v>
      </c>
      <c r="C84" s="2">
        <v>2</v>
      </c>
      <c r="D84" s="2">
        <f>YEAR(cukier[[#This Row],[date]])</f>
        <v>2005</v>
      </c>
      <c r="E84" s="2">
        <f>MONTH(cukier[[#This Row],[date]])</f>
        <v>6</v>
      </c>
      <c r="F84" s="2">
        <f>VLOOKUP(cukier[[#This Row],[year]],cennik[#All],2)</f>
        <v>2</v>
      </c>
      <c r="G84" s="2">
        <f>cukier[[#This Row],[sugar_bought_kg]]*cukier[[#This Row],[price]]</f>
        <v>4</v>
      </c>
      <c r="H84" s="2">
        <f>SUMIF($B$2:B84,B84,$C$2:C84)</f>
        <v>2</v>
      </c>
      <c r="I84" s="2">
        <f>IF(cukier[[#This Row],[bought_so_far]]&lt;100,0,IF(cukier[[#This Row],[bought_so_far]]&lt;1000,0.05,IF(cukier[[#This Row],[bought_so_far]]&lt;10000,0.1,0.2)))*cukier[[#This Row],[sugar_bought_kg]]</f>
        <v>0</v>
      </c>
      <c r="J84" s="6">
        <f t="shared" si="6"/>
        <v>5206</v>
      </c>
      <c r="K84" s="6">
        <f t="shared" si="5"/>
        <v>5204</v>
      </c>
      <c r="L84" s="6" t="b">
        <f t="shared" si="7"/>
        <v>0</v>
      </c>
      <c r="M84" s="6">
        <f t="shared" si="8"/>
        <v>-1</v>
      </c>
      <c r="N84" s="6">
        <f t="shared" si="9"/>
        <v>0</v>
      </c>
    </row>
    <row r="85" spans="1:14" x14ac:dyDescent="0.25">
      <c r="A85" s="1">
        <v>38515</v>
      </c>
      <c r="B85" s="2" t="s">
        <v>3</v>
      </c>
      <c r="C85" s="2">
        <v>9</v>
      </c>
      <c r="D85" s="2">
        <f>YEAR(cukier[[#This Row],[date]])</f>
        <v>2005</v>
      </c>
      <c r="E85" s="2">
        <f>MONTH(cukier[[#This Row],[date]])</f>
        <v>6</v>
      </c>
      <c r="F85" s="2">
        <f>VLOOKUP(cukier[[#This Row],[year]],cennik[#All],2)</f>
        <v>2</v>
      </c>
      <c r="G85" s="2">
        <f>cukier[[#This Row],[sugar_bought_kg]]*cukier[[#This Row],[price]]</f>
        <v>18</v>
      </c>
      <c r="H85" s="2">
        <f>SUMIF($B$2:B85,B85,$C$2:C85)</f>
        <v>14</v>
      </c>
      <c r="I85" s="2">
        <f>IF(cukier[[#This Row],[bought_so_far]]&lt;100,0,IF(cukier[[#This Row],[bought_so_far]]&lt;1000,0.05,IF(cukier[[#This Row],[bought_so_far]]&lt;10000,0.1,0.2)))*cukier[[#This Row],[sugar_bought_kg]]</f>
        <v>0</v>
      </c>
      <c r="J85" s="7">
        <f t="shared" si="6"/>
        <v>5204</v>
      </c>
      <c r="K85" s="7">
        <f t="shared" si="5"/>
        <v>5195</v>
      </c>
      <c r="L85" s="7" t="b">
        <f t="shared" si="7"/>
        <v>0</v>
      </c>
      <c r="M85" s="7">
        <f t="shared" si="8"/>
        <v>-1</v>
      </c>
      <c r="N85" s="7">
        <f t="shared" si="9"/>
        <v>0</v>
      </c>
    </row>
    <row r="86" spans="1:14" x14ac:dyDescent="0.25">
      <c r="A86" s="1">
        <v>38517</v>
      </c>
      <c r="B86" s="2" t="s">
        <v>54</v>
      </c>
      <c r="C86" s="2">
        <v>3</v>
      </c>
      <c r="D86" s="2">
        <f>YEAR(cukier[[#This Row],[date]])</f>
        <v>2005</v>
      </c>
      <c r="E86" s="2">
        <f>MONTH(cukier[[#This Row],[date]])</f>
        <v>6</v>
      </c>
      <c r="F86" s="2">
        <f>VLOOKUP(cukier[[#This Row],[year]],cennik[#All],2)</f>
        <v>2</v>
      </c>
      <c r="G86" s="2">
        <f>cukier[[#This Row],[sugar_bought_kg]]*cukier[[#This Row],[price]]</f>
        <v>6</v>
      </c>
      <c r="H86" s="2">
        <f>SUMIF($B$2:B86,B86,$C$2:C86)</f>
        <v>3</v>
      </c>
      <c r="I86" s="2">
        <f>IF(cukier[[#This Row],[bought_so_far]]&lt;100,0,IF(cukier[[#This Row],[bought_so_far]]&lt;1000,0.05,IF(cukier[[#This Row],[bought_so_far]]&lt;10000,0.1,0.2)))*cukier[[#This Row],[sugar_bought_kg]]</f>
        <v>0</v>
      </c>
      <c r="J86" s="6">
        <f t="shared" si="6"/>
        <v>5195</v>
      </c>
      <c r="K86" s="6">
        <f t="shared" si="5"/>
        <v>5192</v>
      </c>
      <c r="L86" s="6" t="b">
        <f t="shared" si="7"/>
        <v>0</v>
      </c>
      <c r="M86" s="6">
        <f t="shared" si="8"/>
        <v>-1</v>
      </c>
      <c r="N86" s="6">
        <f t="shared" si="9"/>
        <v>0</v>
      </c>
    </row>
    <row r="87" spans="1:14" x14ac:dyDescent="0.25">
      <c r="A87" s="1">
        <v>38517</v>
      </c>
      <c r="B87" s="2" t="s">
        <v>55</v>
      </c>
      <c r="C87" s="2">
        <v>67</v>
      </c>
      <c r="D87" s="2">
        <f>YEAR(cukier[[#This Row],[date]])</f>
        <v>2005</v>
      </c>
      <c r="E87" s="2">
        <f>MONTH(cukier[[#This Row],[date]])</f>
        <v>6</v>
      </c>
      <c r="F87" s="2">
        <f>VLOOKUP(cukier[[#This Row],[year]],cennik[#All],2)</f>
        <v>2</v>
      </c>
      <c r="G87" s="2">
        <f>cukier[[#This Row],[sugar_bought_kg]]*cukier[[#This Row],[price]]</f>
        <v>134</v>
      </c>
      <c r="H87" s="2">
        <f>SUMIF($B$2:B87,B87,$C$2:C87)</f>
        <v>67</v>
      </c>
      <c r="I87" s="2">
        <f>IF(cukier[[#This Row],[bought_so_far]]&lt;100,0,IF(cukier[[#This Row],[bought_so_far]]&lt;1000,0.05,IF(cukier[[#This Row],[bought_so_far]]&lt;10000,0.1,0.2)))*cukier[[#This Row],[sugar_bought_kg]]</f>
        <v>0</v>
      </c>
      <c r="J87" s="7">
        <f t="shared" si="6"/>
        <v>5192</v>
      </c>
      <c r="K87" s="7">
        <f t="shared" si="5"/>
        <v>5125</v>
      </c>
      <c r="L87" s="7" t="b">
        <f t="shared" si="7"/>
        <v>0</v>
      </c>
      <c r="M87" s="7">
        <f t="shared" si="8"/>
        <v>-1</v>
      </c>
      <c r="N87" s="7">
        <f t="shared" si="9"/>
        <v>0</v>
      </c>
    </row>
    <row r="88" spans="1:14" x14ac:dyDescent="0.25">
      <c r="A88" s="1">
        <v>38517</v>
      </c>
      <c r="B88" s="2" t="s">
        <v>45</v>
      </c>
      <c r="C88" s="2">
        <v>425</v>
      </c>
      <c r="D88" s="2">
        <f>YEAR(cukier[[#This Row],[date]])</f>
        <v>2005</v>
      </c>
      <c r="E88" s="2">
        <f>MONTH(cukier[[#This Row],[date]])</f>
        <v>6</v>
      </c>
      <c r="F88" s="2">
        <f>VLOOKUP(cukier[[#This Row],[year]],cennik[#All],2)</f>
        <v>2</v>
      </c>
      <c r="G88" s="2">
        <f>cukier[[#This Row],[sugar_bought_kg]]*cukier[[#This Row],[price]]</f>
        <v>850</v>
      </c>
      <c r="H88" s="2">
        <f>SUMIF($B$2:B88,B88,$C$2:C88)</f>
        <v>791</v>
      </c>
      <c r="I88" s="2">
        <f>IF(cukier[[#This Row],[bought_so_far]]&lt;100,0,IF(cukier[[#This Row],[bought_so_far]]&lt;1000,0.05,IF(cukier[[#This Row],[bought_so_far]]&lt;10000,0.1,0.2)))*cukier[[#This Row],[sugar_bought_kg]]</f>
        <v>21.25</v>
      </c>
      <c r="J88" s="6">
        <f t="shared" si="6"/>
        <v>5125</v>
      </c>
      <c r="K88" s="6">
        <f t="shared" si="5"/>
        <v>4700</v>
      </c>
      <c r="L88" s="6" t="b">
        <f t="shared" si="7"/>
        <v>0</v>
      </c>
      <c r="M88" s="6">
        <f t="shared" si="8"/>
        <v>1</v>
      </c>
      <c r="N88" s="6">
        <f t="shared" si="9"/>
        <v>0</v>
      </c>
    </row>
    <row r="89" spans="1:14" x14ac:dyDescent="0.25">
      <c r="A89" s="1">
        <v>38518</v>
      </c>
      <c r="B89" s="2" t="s">
        <v>5</v>
      </c>
      <c r="C89" s="2">
        <v>453</v>
      </c>
      <c r="D89" s="2">
        <f>YEAR(cukier[[#This Row],[date]])</f>
        <v>2005</v>
      </c>
      <c r="E89" s="2">
        <f>MONTH(cukier[[#This Row],[date]])</f>
        <v>6</v>
      </c>
      <c r="F89" s="2">
        <f>VLOOKUP(cukier[[#This Row],[year]],cennik[#All],2)</f>
        <v>2</v>
      </c>
      <c r="G89" s="2">
        <f>cukier[[#This Row],[sugar_bought_kg]]*cukier[[#This Row],[price]]</f>
        <v>906</v>
      </c>
      <c r="H89" s="2">
        <f>SUMIF($B$2:B89,B89,$C$2:C89)</f>
        <v>1556</v>
      </c>
      <c r="I89" s="2">
        <f>IF(cukier[[#This Row],[bought_so_far]]&lt;100,0,IF(cukier[[#This Row],[bought_so_far]]&lt;1000,0.05,IF(cukier[[#This Row],[bought_so_far]]&lt;10000,0.1,0.2)))*cukier[[#This Row],[sugar_bought_kg]]</f>
        <v>45.300000000000004</v>
      </c>
      <c r="J89" s="7">
        <f t="shared" si="6"/>
        <v>4700</v>
      </c>
      <c r="K89" s="7">
        <f t="shared" si="5"/>
        <v>4247</v>
      </c>
      <c r="L89" s="7" t="b">
        <f t="shared" si="7"/>
        <v>0</v>
      </c>
      <c r="M89" s="7">
        <f t="shared" si="8"/>
        <v>1</v>
      </c>
      <c r="N89" s="7">
        <f t="shared" si="9"/>
        <v>0</v>
      </c>
    </row>
    <row r="90" spans="1:14" x14ac:dyDescent="0.25">
      <c r="A90" s="1">
        <v>38523</v>
      </c>
      <c r="B90" s="2" t="s">
        <v>22</v>
      </c>
      <c r="C90" s="2">
        <v>212</v>
      </c>
      <c r="D90" s="2">
        <f>YEAR(cukier[[#This Row],[date]])</f>
        <v>2005</v>
      </c>
      <c r="E90" s="2">
        <f>MONTH(cukier[[#This Row],[date]])</f>
        <v>6</v>
      </c>
      <c r="F90" s="2">
        <f>VLOOKUP(cukier[[#This Row],[year]],cennik[#All],2)</f>
        <v>2</v>
      </c>
      <c r="G90" s="2">
        <f>cukier[[#This Row],[sugar_bought_kg]]*cukier[[#This Row],[price]]</f>
        <v>424</v>
      </c>
      <c r="H90" s="2">
        <f>SUMIF($B$2:B90,B90,$C$2:C90)</f>
        <v>2019</v>
      </c>
      <c r="I90" s="2">
        <f>IF(cukier[[#This Row],[bought_so_far]]&lt;100,0,IF(cukier[[#This Row],[bought_so_far]]&lt;1000,0.05,IF(cukier[[#This Row],[bought_so_far]]&lt;10000,0.1,0.2)))*cukier[[#This Row],[sugar_bought_kg]]</f>
        <v>21.200000000000003</v>
      </c>
      <c r="J90" s="6">
        <f t="shared" si="6"/>
        <v>4247</v>
      </c>
      <c r="K90" s="6">
        <f t="shared" si="5"/>
        <v>4035</v>
      </c>
      <c r="L90" s="6" t="b">
        <f t="shared" si="7"/>
        <v>0</v>
      </c>
      <c r="M90" s="6">
        <f t="shared" si="8"/>
        <v>1</v>
      </c>
      <c r="N90" s="6">
        <f t="shared" si="9"/>
        <v>0</v>
      </c>
    </row>
    <row r="91" spans="1:14" x14ac:dyDescent="0.25">
      <c r="A91" s="1">
        <v>38525</v>
      </c>
      <c r="B91" s="2" t="s">
        <v>56</v>
      </c>
      <c r="C91" s="2">
        <v>19</v>
      </c>
      <c r="D91" s="2">
        <f>YEAR(cukier[[#This Row],[date]])</f>
        <v>2005</v>
      </c>
      <c r="E91" s="2">
        <f>MONTH(cukier[[#This Row],[date]])</f>
        <v>6</v>
      </c>
      <c r="F91" s="2">
        <f>VLOOKUP(cukier[[#This Row],[year]],cennik[#All],2)</f>
        <v>2</v>
      </c>
      <c r="G91" s="2">
        <f>cukier[[#This Row],[sugar_bought_kg]]*cukier[[#This Row],[price]]</f>
        <v>38</v>
      </c>
      <c r="H91" s="2">
        <f>SUMIF($B$2:B91,B91,$C$2:C91)</f>
        <v>19</v>
      </c>
      <c r="I91" s="2">
        <f>IF(cukier[[#This Row],[bought_so_far]]&lt;100,0,IF(cukier[[#This Row],[bought_so_far]]&lt;1000,0.05,IF(cukier[[#This Row],[bought_so_far]]&lt;10000,0.1,0.2)))*cukier[[#This Row],[sugar_bought_kg]]</f>
        <v>0</v>
      </c>
      <c r="J91" s="7">
        <f t="shared" si="6"/>
        <v>4035</v>
      </c>
      <c r="K91" s="7">
        <f t="shared" si="5"/>
        <v>4016</v>
      </c>
      <c r="L91" s="7" t="b">
        <f t="shared" si="7"/>
        <v>0</v>
      </c>
      <c r="M91" s="7">
        <f t="shared" si="8"/>
        <v>1</v>
      </c>
      <c r="N91" s="7">
        <f t="shared" si="9"/>
        <v>0</v>
      </c>
    </row>
    <row r="92" spans="1:14" x14ac:dyDescent="0.25">
      <c r="A92" s="1">
        <v>38526</v>
      </c>
      <c r="B92" s="2" t="s">
        <v>6</v>
      </c>
      <c r="C92" s="2">
        <v>81</v>
      </c>
      <c r="D92" s="2">
        <f>YEAR(cukier[[#This Row],[date]])</f>
        <v>2005</v>
      </c>
      <c r="E92" s="2">
        <f>MONTH(cukier[[#This Row],[date]])</f>
        <v>6</v>
      </c>
      <c r="F92" s="2">
        <f>VLOOKUP(cukier[[#This Row],[year]],cennik[#All],2)</f>
        <v>2</v>
      </c>
      <c r="G92" s="2">
        <f>cukier[[#This Row],[sugar_bought_kg]]*cukier[[#This Row],[price]]</f>
        <v>162</v>
      </c>
      <c r="H92" s="2">
        <f>SUMIF($B$2:B92,B92,$C$2:C92)</f>
        <v>176</v>
      </c>
      <c r="I92" s="2">
        <f>IF(cukier[[#This Row],[bought_so_far]]&lt;100,0,IF(cukier[[#This Row],[bought_so_far]]&lt;1000,0.05,IF(cukier[[#This Row],[bought_so_far]]&lt;10000,0.1,0.2)))*cukier[[#This Row],[sugar_bought_kg]]</f>
        <v>4.05</v>
      </c>
      <c r="J92" s="6">
        <f t="shared" si="6"/>
        <v>4016</v>
      </c>
      <c r="K92" s="6">
        <f t="shared" si="5"/>
        <v>3935</v>
      </c>
      <c r="L92" s="6" t="b">
        <f t="shared" si="7"/>
        <v>0</v>
      </c>
      <c r="M92" s="6">
        <f t="shared" si="8"/>
        <v>2</v>
      </c>
      <c r="N92" s="6">
        <f t="shared" si="9"/>
        <v>0</v>
      </c>
    </row>
    <row r="93" spans="1:14" x14ac:dyDescent="0.25">
      <c r="A93" s="1">
        <v>38528</v>
      </c>
      <c r="B93" s="2" t="s">
        <v>57</v>
      </c>
      <c r="C93" s="2">
        <v>7</v>
      </c>
      <c r="D93" s="2">
        <f>YEAR(cukier[[#This Row],[date]])</f>
        <v>2005</v>
      </c>
      <c r="E93" s="2">
        <f>MONTH(cukier[[#This Row],[date]])</f>
        <v>6</v>
      </c>
      <c r="F93" s="2">
        <f>VLOOKUP(cukier[[#This Row],[year]],cennik[#All],2)</f>
        <v>2</v>
      </c>
      <c r="G93" s="2">
        <f>cukier[[#This Row],[sugar_bought_kg]]*cukier[[#This Row],[price]]</f>
        <v>14</v>
      </c>
      <c r="H93" s="2">
        <f>SUMIF($B$2:B93,B93,$C$2:C93)</f>
        <v>7</v>
      </c>
      <c r="I93" s="2">
        <f>IF(cukier[[#This Row],[bought_so_far]]&lt;100,0,IF(cukier[[#This Row],[bought_so_far]]&lt;1000,0.05,IF(cukier[[#This Row],[bought_so_far]]&lt;10000,0.1,0.2)))*cukier[[#This Row],[sugar_bought_kg]]</f>
        <v>0</v>
      </c>
      <c r="J93" s="7">
        <f t="shared" si="6"/>
        <v>3935</v>
      </c>
      <c r="K93" s="7">
        <f t="shared" si="5"/>
        <v>3928</v>
      </c>
      <c r="L93" s="7" t="b">
        <f t="shared" si="7"/>
        <v>0</v>
      </c>
      <c r="M93" s="7">
        <f t="shared" si="8"/>
        <v>2</v>
      </c>
      <c r="N93" s="7">
        <f t="shared" si="9"/>
        <v>0</v>
      </c>
    </row>
    <row r="94" spans="1:14" x14ac:dyDescent="0.25">
      <c r="A94" s="1">
        <v>38529</v>
      </c>
      <c r="B94" s="2" t="s">
        <v>58</v>
      </c>
      <c r="C94" s="2">
        <v>179</v>
      </c>
      <c r="D94" s="2">
        <f>YEAR(cukier[[#This Row],[date]])</f>
        <v>2005</v>
      </c>
      <c r="E94" s="2">
        <f>MONTH(cukier[[#This Row],[date]])</f>
        <v>6</v>
      </c>
      <c r="F94" s="2">
        <f>VLOOKUP(cukier[[#This Row],[year]],cennik[#All],2)</f>
        <v>2</v>
      </c>
      <c r="G94" s="2">
        <f>cukier[[#This Row],[sugar_bought_kg]]*cukier[[#This Row],[price]]</f>
        <v>358</v>
      </c>
      <c r="H94" s="2">
        <f>SUMIF($B$2:B94,B94,$C$2:C94)</f>
        <v>179</v>
      </c>
      <c r="I94" s="2">
        <f>IF(cukier[[#This Row],[bought_so_far]]&lt;100,0,IF(cukier[[#This Row],[bought_so_far]]&lt;1000,0.05,IF(cukier[[#This Row],[bought_so_far]]&lt;10000,0.1,0.2)))*cukier[[#This Row],[sugar_bought_kg]]</f>
        <v>8.9500000000000011</v>
      </c>
      <c r="J94" s="6">
        <f t="shared" si="6"/>
        <v>3928</v>
      </c>
      <c r="K94" s="6">
        <f t="shared" si="5"/>
        <v>3749</v>
      </c>
      <c r="L94" s="6" t="b">
        <f t="shared" si="7"/>
        <v>0</v>
      </c>
      <c r="M94" s="6">
        <f t="shared" si="8"/>
        <v>2</v>
      </c>
      <c r="N94" s="6">
        <f t="shared" si="9"/>
        <v>0</v>
      </c>
    </row>
    <row r="95" spans="1:14" x14ac:dyDescent="0.25">
      <c r="A95" s="1">
        <v>38531</v>
      </c>
      <c r="B95" s="2" t="s">
        <v>14</v>
      </c>
      <c r="C95" s="2">
        <v>222</v>
      </c>
      <c r="D95" s="2">
        <f>YEAR(cukier[[#This Row],[date]])</f>
        <v>2005</v>
      </c>
      <c r="E95" s="2">
        <f>MONTH(cukier[[#This Row],[date]])</f>
        <v>6</v>
      </c>
      <c r="F95" s="2">
        <f>VLOOKUP(cukier[[#This Row],[year]],cennik[#All],2)</f>
        <v>2</v>
      </c>
      <c r="G95" s="2">
        <f>cukier[[#This Row],[sugar_bought_kg]]*cukier[[#This Row],[price]]</f>
        <v>444</v>
      </c>
      <c r="H95" s="2">
        <f>SUMIF($B$2:B95,B95,$C$2:C95)</f>
        <v>1553</v>
      </c>
      <c r="I95" s="2">
        <f>IF(cukier[[#This Row],[bought_so_far]]&lt;100,0,IF(cukier[[#This Row],[bought_so_far]]&lt;1000,0.05,IF(cukier[[#This Row],[bought_so_far]]&lt;10000,0.1,0.2)))*cukier[[#This Row],[sugar_bought_kg]]</f>
        <v>22.200000000000003</v>
      </c>
      <c r="J95" s="7">
        <f t="shared" si="6"/>
        <v>3749</v>
      </c>
      <c r="K95" s="7">
        <f t="shared" si="5"/>
        <v>3527</v>
      </c>
      <c r="L95" s="7" t="b">
        <f t="shared" si="7"/>
        <v>0</v>
      </c>
      <c r="M95" s="7">
        <f t="shared" si="8"/>
        <v>2</v>
      </c>
      <c r="N95" s="7">
        <f t="shared" si="9"/>
        <v>0</v>
      </c>
    </row>
    <row r="96" spans="1:14" x14ac:dyDescent="0.25">
      <c r="A96" s="1">
        <v>38532</v>
      </c>
      <c r="B96" s="2" t="s">
        <v>59</v>
      </c>
      <c r="C96" s="2">
        <v>14</v>
      </c>
      <c r="D96" s="2">
        <f>YEAR(cukier[[#This Row],[date]])</f>
        <v>2005</v>
      </c>
      <c r="E96" s="2">
        <f>MONTH(cukier[[#This Row],[date]])</f>
        <v>6</v>
      </c>
      <c r="F96" s="2">
        <f>VLOOKUP(cukier[[#This Row],[year]],cennik[#All],2)</f>
        <v>2</v>
      </c>
      <c r="G96" s="2">
        <f>cukier[[#This Row],[sugar_bought_kg]]*cukier[[#This Row],[price]]</f>
        <v>28</v>
      </c>
      <c r="H96" s="2">
        <f>SUMIF($B$2:B96,B96,$C$2:C96)</f>
        <v>14</v>
      </c>
      <c r="I96" s="2">
        <f>IF(cukier[[#This Row],[bought_so_far]]&lt;100,0,IF(cukier[[#This Row],[bought_so_far]]&lt;1000,0.05,IF(cukier[[#This Row],[bought_so_far]]&lt;10000,0.1,0.2)))*cukier[[#This Row],[sugar_bought_kg]]</f>
        <v>0</v>
      </c>
      <c r="J96" s="6">
        <f t="shared" si="6"/>
        <v>3527</v>
      </c>
      <c r="K96" s="6">
        <f t="shared" si="5"/>
        <v>3513</v>
      </c>
      <c r="L96" s="6" t="b">
        <f t="shared" si="7"/>
        <v>1</v>
      </c>
      <c r="M96" s="6">
        <f t="shared" si="8"/>
        <v>2</v>
      </c>
      <c r="N96" s="6">
        <f t="shared" si="9"/>
        <v>2000</v>
      </c>
    </row>
    <row r="97" spans="1:14" x14ac:dyDescent="0.25">
      <c r="A97" s="1">
        <v>38534</v>
      </c>
      <c r="B97" s="2" t="s">
        <v>60</v>
      </c>
      <c r="C97" s="2">
        <v>15</v>
      </c>
      <c r="D97" s="2">
        <f>YEAR(cukier[[#This Row],[date]])</f>
        <v>2005</v>
      </c>
      <c r="E97" s="2">
        <f>MONTH(cukier[[#This Row],[date]])</f>
        <v>7</v>
      </c>
      <c r="F97" s="2">
        <f>VLOOKUP(cukier[[#This Row],[year]],cennik[#All],2)</f>
        <v>2</v>
      </c>
      <c r="G97" s="2">
        <f>cukier[[#This Row],[sugar_bought_kg]]*cukier[[#This Row],[price]]</f>
        <v>30</v>
      </c>
      <c r="H97" s="2">
        <f>SUMIF($B$2:B97,B97,$C$2:C97)</f>
        <v>15</v>
      </c>
      <c r="I97" s="2">
        <f>IF(cukier[[#This Row],[bought_so_far]]&lt;100,0,IF(cukier[[#This Row],[bought_so_far]]&lt;1000,0.05,IF(cukier[[#This Row],[bought_so_far]]&lt;10000,0.1,0.2)))*cukier[[#This Row],[sugar_bought_kg]]</f>
        <v>0</v>
      </c>
      <c r="J97" s="7">
        <f t="shared" si="6"/>
        <v>5513</v>
      </c>
      <c r="K97" s="7">
        <f t="shared" si="5"/>
        <v>5498</v>
      </c>
      <c r="L97" s="7" t="b">
        <f t="shared" si="7"/>
        <v>0</v>
      </c>
      <c r="M97" s="7">
        <f t="shared" si="8"/>
        <v>-1</v>
      </c>
      <c r="N97" s="7">
        <f t="shared" si="9"/>
        <v>0</v>
      </c>
    </row>
    <row r="98" spans="1:14" x14ac:dyDescent="0.25">
      <c r="A98" s="1">
        <v>38536</v>
      </c>
      <c r="B98" s="2" t="s">
        <v>61</v>
      </c>
      <c r="C98" s="2">
        <v>97</v>
      </c>
      <c r="D98" s="2">
        <f>YEAR(cukier[[#This Row],[date]])</f>
        <v>2005</v>
      </c>
      <c r="E98" s="2">
        <f>MONTH(cukier[[#This Row],[date]])</f>
        <v>7</v>
      </c>
      <c r="F98" s="2">
        <f>VLOOKUP(cukier[[#This Row],[year]],cennik[#All],2)</f>
        <v>2</v>
      </c>
      <c r="G98" s="2">
        <f>cukier[[#This Row],[sugar_bought_kg]]*cukier[[#This Row],[price]]</f>
        <v>194</v>
      </c>
      <c r="H98" s="2">
        <f>SUMIF($B$2:B98,B98,$C$2:C98)</f>
        <v>97</v>
      </c>
      <c r="I98" s="2">
        <f>IF(cukier[[#This Row],[bought_so_far]]&lt;100,0,IF(cukier[[#This Row],[bought_so_far]]&lt;1000,0.05,IF(cukier[[#This Row],[bought_so_far]]&lt;10000,0.1,0.2)))*cukier[[#This Row],[sugar_bought_kg]]</f>
        <v>0</v>
      </c>
      <c r="J98" s="6">
        <f t="shared" si="6"/>
        <v>5498</v>
      </c>
      <c r="K98" s="6">
        <f t="shared" si="5"/>
        <v>5401</v>
      </c>
      <c r="L98" s="6" t="b">
        <f t="shared" si="7"/>
        <v>0</v>
      </c>
      <c r="M98" s="6">
        <f t="shared" si="8"/>
        <v>-1</v>
      </c>
      <c r="N98" s="6">
        <f t="shared" si="9"/>
        <v>0</v>
      </c>
    </row>
    <row r="99" spans="1:14" x14ac:dyDescent="0.25">
      <c r="A99" s="1">
        <v>38542</v>
      </c>
      <c r="B99" s="2" t="s">
        <v>20</v>
      </c>
      <c r="C99" s="2">
        <v>142</v>
      </c>
      <c r="D99" s="2">
        <f>YEAR(cukier[[#This Row],[date]])</f>
        <v>2005</v>
      </c>
      <c r="E99" s="2">
        <f>MONTH(cukier[[#This Row],[date]])</f>
        <v>7</v>
      </c>
      <c r="F99" s="2">
        <f>VLOOKUP(cukier[[#This Row],[year]],cennik[#All],2)</f>
        <v>2</v>
      </c>
      <c r="G99" s="2">
        <f>cukier[[#This Row],[sugar_bought_kg]]*cukier[[#This Row],[price]]</f>
        <v>284</v>
      </c>
      <c r="H99" s="2">
        <f>SUMIF($B$2:B99,B99,$C$2:C99)</f>
        <v>200</v>
      </c>
      <c r="I99" s="2">
        <f>IF(cukier[[#This Row],[bought_so_far]]&lt;100,0,IF(cukier[[#This Row],[bought_so_far]]&lt;1000,0.05,IF(cukier[[#This Row],[bought_so_far]]&lt;10000,0.1,0.2)))*cukier[[#This Row],[sugar_bought_kg]]</f>
        <v>7.1000000000000005</v>
      </c>
      <c r="J99" s="7">
        <f t="shared" si="6"/>
        <v>5401</v>
      </c>
      <c r="K99" s="7">
        <f t="shared" si="5"/>
        <v>5259</v>
      </c>
      <c r="L99" s="7" t="b">
        <f t="shared" si="7"/>
        <v>0</v>
      </c>
      <c r="M99" s="7">
        <f t="shared" si="8"/>
        <v>-1</v>
      </c>
      <c r="N99" s="7">
        <f t="shared" si="9"/>
        <v>0</v>
      </c>
    </row>
    <row r="100" spans="1:14" x14ac:dyDescent="0.25">
      <c r="A100" s="1">
        <v>38546</v>
      </c>
      <c r="B100" s="2" t="s">
        <v>45</v>
      </c>
      <c r="C100" s="2">
        <v>214</v>
      </c>
      <c r="D100" s="2">
        <f>YEAR(cukier[[#This Row],[date]])</f>
        <v>2005</v>
      </c>
      <c r="E100" s="2">
        <f>MONTH(cukier[[#This Row],[date]])</f>
        <v>7</v>
      </c>
      <c r="F100" s="2">
        <f>VLOOKUP(cukier[[#This Row],[year]],cennik[#All],2)</f>
        <v>2</v>
      </c>
      <c r="G100" s="2">
        <f>cukier[[#This Row],[sugar_bought_kg]]*cukier[[#This Row],[price]]</f>
        <v>428</v>
      </c>
      <c r="H100" s="2">
        <f>SUMIF($B$2:B100,B100,$C$2:C100)</f>
        <v>1005</v>
      </c>
      <c r="I100" s="2">
        <f>IF(cukier[[#This Row],[bought_so_far]]&lt;100,0,IF(cukier[[#This Row],[bought_so_far]]&lt;1000,0.05,IF(cukier[[#This Row],[bought_so_far]]&lt;10000,0.1,0.2)))*cukier[[#This Row],[sugar_bought_kg]]</f>
        <v>21.400000000000002</v>
      </c>
      <c r="J100" s="6">
        <f t="shared" si="6"/>
        <v>5259</v>
      </c>
      <c r="K100" s="6">
        <f t="shared" si="5"/>
        <v>5045</v>
      </c>
      <c r="L100" s="6" t="b">
        <f t="shared" si="7"/>
        <v>0</v>
      </c>
      <c r="M100" s="6">
        <f t="shared" si="8"/>
        <v>-1</v>
      </c>
      <c r="N100" s="6">
        <f t="shared" si="9"/>
        <v>0</v>
      </c>
    </row>
    <row r="101" spans="1:14" x14ac:dyDescent="0.25">
      <c r="A101" s="1">
        <v>38546</v>
      </c>
      <c r="B101" s="2" t="s">
        <v>14</v>
      </c>
      <c r="C101" s="2">
        <v>408</v>
      </c>
      <c r="D101" s="2">
        <f>YEAR(cukier[[#This Row],[date]])</f>
        <v>2005</v>
      </c>
      <c r="E101" s="2">
        <f>MONTH(cukier[[#This Row],[date]])</f>
        <v>7</v>
      </c>
      <c r="F101" s="2">
        <f>VLOOKUP(cukier[[#This Row],[year]],cennik[#All],2)</f>
        <v>2</v>
      </c>
      <c r="G101" s="2">
        <f>cukier[[#This Row],[sugar_bought_kg]]*cukier[[#This Row],[price]]</f>
        <v>816</v>
      </c>
      <c r="H101" s="2">
        <f>SUMIF($B$2:B101,B101,$C$2:C101)</f>
        <v>1961</v>
      </c>
      <c r="I101" s="2">
        <f>IF(cukier[[#This Row],[bought_so_far]]&lt;100,0,IF(cukier[[#This Row],[bought_so_far]]&lt;1000,0.05,IF(cukier[[#This Row],[bought_so_far]]&lt;10000,0.1,0.2)))*cukier[[#This Row],[sugar_bought_kg]]</f>
        <v>40.800000000000004</v>
      </c>
      <c r="J101" s="7">
        <f t="shared" si="6"/>
        <v>5045</v>
      </c>
      <c r="K101" s="7">
        <f t="shared" si="5"/>
        <v>4637</v>
      </c>
      <c r="L101" s="7" t="b">
        <f t="shared" si="7"/>
        <v>0</v>
      </c>
      <c r="M101" s="7">
        <f t="shared" si="8"/>
        <v>1</v>
      </c>
      <c r="N101" s="7">
        <f t="shared" si="9"/>
        <v>0</v>
      </c>
    </row>
    <row r="102" spans="1:14" x14ac:dyDescent="0.25">
      <c r="A102" s="1">
        <v>38547</v>
      </c>
      <c r="B102" s="2" t="s">
        <v>12</v>
      </c>
      <c r="C102" s="2">
        <v>144</v>
      </c>
      <c r="D102" s="2">
        <f>YEAR(cukier[[#This Row],[date]])</f>
        <v>2005</v>
      </c>
      <c r="E102" s="2">
        <f>MONTH(cukier[[#This Row],[date]])</f>
        <v>7</v>
      </c>
      <c r="F102" s="2">
        <f>VLOOKUP(cukier[[#This Row],[year]],cennik[#All],2)</f>
        <v>2</v>
      </c>
      <c r="G102" s="2">
        <f>cukier[[#This Row],[sugar_bought_kg]]*cukier[[#This Row],[price]]</f>
        <v>288</v>
      </c>
      <c r="H102" s="2">
        <f>SUMIF($B$2:B102,B102,$C$2:C102)</f>
        <v>180</v>
      </c>
      <c r="I102" s="2">
        <f>IF(cukier[[#This Row],[bought_so_far]]&lt;100,0,IF(cukier[[#This Row],[bought_so_far]]&lt;1000,0.05,IF(cukier[[#This Row],[bought_so_far]]&lt;10000,0.1,0.2)))*cukier[[#This Row],[sugar_bought_kg]]</f>
        <v>7.2</v>
      </c>
      <c r="J102" s="6">
        <f t="shared" si="6"/>
        <v>4637</v>
      </c>
      <c r="K102" s="6">
        <f t="shared" si="5"/>
        <v>4493</v>
      </c>
      <c r="L102" s="6" t="b">
        <f t="shared" si="7"/>
        <v>0</v>
      </c>
      <c r="M102" s="6">
        <f t="shared" si="8"/>
        <v>1</v>
      </c>
      <c r="N102" s="6">
        <f t="shared" si="9"/>
        <v>0</v>
      </c>
    </row>
    <row r="103" spans="1:14" x14ac:dyDescent="0.25">
      <c r="A103" s="1">
        <v>38547</v>
      </c>
      <c r="B103" s="2" t="s">
        <v>6</v>
      </c>
      <c r="C103" s="2">
        <v>173</v>
      </c>
      <c r="D103" s="2">
        <f>YEAR(cukier[[#This Row],[date]])</f>
        <v>2005</v>
      </c>
      <c r="E103" s="2">
        <f>MONTH(cukier[[#This Row],[date]])</f>
        <v>7</v>
      </c>
      <c r="F103" s="2">
        <f>VLOOKUP(cukier[[#This Row],[year]],cennik[#All],2)</f>
        <v>2</v>
      </c>
      <c r="G103" s="2">
        <f>cukier[[#This Row],[sugar_bought_kg]]*cukier[[#This Row],[price]]</f>
        <v>346</v>
      </c>
      <c r="H103" s="2">
        <f>SUMIF($B$2:B103,B103,$C$2:C103)</f>
        <v>349</v>
      </c>
      <c r="I103" s="2">
        <f>IF(cukier[[#This Row],[bought_so_far]]&lt;100,0,IF(cukier[[#This Row],[bought_so_far]]&lt;1000,0.05,IF(cukier[[#This Row],[bought_so_far]]&lt;10000,0.1,0.2)))*cukier[[#This Row],[sugar_bought_kg]]</f>
        <v>8.65</v>
      </c>
      <c r="J103" s="7">
        <f t="shared" si="6"/>
        <v>4493</v>
      </c>
      <c r="K103" s="7">
        <f t="shared" si="5"/>
        <v>4320</v>
      </c>
      <c r="L103" s="7" t="b">
        <f t="shared" si="7"/>
        <v>0</v>
      </c>
      <c r="M103" s="7">
        <f t="shared" si="8"/>
        <v>1</v>
      </c>
      <c r="N103" s="7">
        <f t="shared" si="9"/>
        <v>0</v>
      </c>
    </row>
    <row r="104" spans="1:14" x14ac:dyDescent="0.25">
      <c r="A104" s="1">
        <v>38549</v>
      </c>
      <c r="B104" s="2" t="s">
        <v>62</v>
      </c>
      <c r="C104" s="2">
        <v>15</v>
      </c>
      <c r="D104" s="2">
        <f>YEAR(cukier[[#This Row],[date]])</f>
        <v>2005</v>
      </c>
      <c r="E104" s="2">
        <f>MONTH(cukier[[#This Row],[date]])</f>
        <v>7</v>
      </c>
      <c r="F104" s="2">
        <f>VLOOKUP(cukier[[#This Row],[year]],cennik[#All],2)</f>
        <v>2</v>
      </c>
      <c r="G104" s="2">
        <f>cukier[[#This Row],[sugar_bought_kg]]*cukier[[#This Row],[price]]</f>
        <v>30</v>
      </c>
      <c r="H104" s="2">
        <f>SUMIF($B$2:B104,B104,$C$2:C104)</f>
        <v>15</v>
      </c>
      <c r="I104" s="2">
        <f>IF(cukier[[#This Row],[bought_so_far]]&lt;100,0,IF(cukier[[#This Row],[bought_so_far]]&lt;1000,0.05,IF(cukier[[#This Row],[bought_so_far]]&lt;10000,0.1,0.2)))*cukier[[#This Row],[sugar_bought_kg]]</f>
        <v>0</v>
      </c>
      <c r="J104" s="6">
        <f t="shared" si="6"/>
        <v>4320</v>
      </c>
      <c r="K104" s="6">
        <f t="shared" si="5"/>
        <v>4305</v>
      </c>
      <c r="L104" s="6" t="b">
        <f t="shared" si="7"/>
        <v>0</v>
      </c>
      <c r="M104" s="6">
        <f t="shared" si="8"/>
        <v>1</v>
      </c>
      <c r="N104" s="6">
        <f t="shared" si="9"/>
        <v>0</v>
      </c>
    </row>
    <row r="105" spans="1:14" x14ac:dyDescent="0.25">
      <c r="A105" s="1">
        <v>38551</v>
      </c>
      <c r="B105" s="2" t="s">
        <v>50</v>
      </c>
      <c r="C105" s="2">
        <v>433</v>
      </c>
      <c r="D105" s="2">
        <f>YEAR(cukier[[#This Row],[date]])</f>
        <v>2005</v>
      </c>
      <c r="E105" s="2">
        <f>MONTH(cukier[[#This Row],[date]])</f>
        <v>7</v>
      </c>
      <c r="F105" s="2">
        <f>VLOOKUP(cukier[[#This Row],[year]],cennik[#All],2)</f>
        <v>2</v>
      </c>
      <c r="G105" s="2">
        <f>cukier[[#This Row],[sugar_bought_kg]]*cukier[[#This Row],[price]]</f>
        <v>866</v>
      </c>
      <c r="H105" s="2">
        <f>SUMIF($B$2:B105,B105,$C$2:C105)</f>
        <v>686</v>
      </c>
      <c r="I105" s="2">
        <f>IF(cukier[[#This Row],[bought_so_far]]&lt;100,0,IF(cukier[[#This Row],[bought_so_far]]&lt;1000,0.05,IF(cukier[[#This Row],[bought_so_far]]&lt;10000,0.1,0.2)))*cukier[[#This Row],[sugar_bought_kg]]</f>
        <v>21.650000000000002</v>
      </c>
      <c r="J105" s="7">
        <f t="shared" si="6"/>
        <v>4305</v>
      </c>
      <c r="K105" s="7">
        <f t="shared" si="5"/>
        <v>3872</v>
      </c>
      <c r="L105" s="7" t="b">
        <f t="shared" si="7"/>
        <v>0</v>
      </c>
      <c r="M105" s="7">
        <f t="shared" si="8"/>
        <v>2</v>
      </c>
      <c r="N105" s="7">
        <f t="shared" si="9"/>
        <v>0</v>
      </c>
    </row>
    <row r="106" spans="1:14" x14ac:dyDescent="0.25">
      <c r="A106" s="1">
        <v>38555</v>
      </c>
      <c r="B106" s="2" t="s">
        <v>63</v>
      </c>
      <c r="C106" s="2">
        <v>137</v>
      </c>
      <c r="D106" s="2">
        <f>YEAR(cukier[[#This Row],[date]])</f>
        <v>2005</v>
      </c>
      <c r="E106" s="2">
        <f>MONTH(cukier[[#This Row],[date]])</f>
        <v>7</v>
      </c>
      <c r="F106" s="2">
        <f>VLOOKUP(cukier[[#This Row],[year]],cennik[#All],2)</f>
        <v>2</v>
      </c>
      <c r="G106" s="2">
        <f>cukier[[#This Row],[sugar_bought_kg]]*cukier[[#This Row],[price]]</f>
        <v>274</v>
      </c>
      <c r="H106" s="2">
        <f>SUMIF($B$2:B106,B106,$C$2:C106)</f>
        <v>137</v>
      </c>
      <c r="I106" s="2">
        <f>IF(cukier[[#This Row],[bought_so_far]]&lt;100,0,IF(cukier[[#This Row],[bought_so_far]]&lt;1000,0.05,IF(cukier[[#This Row],[bought_so_far]]&lt;10000,0.1,0.2)))*cukier[[#This Row],[sugar_bought_kg]]</f>
        <v>6.8500000000000005</v>
      </c>
      <c r="J106" s="6">
        <f t="shared" si="6"/>
        <v>3872</v>
      </c>
      <c r="K106" s="6">
        <f t="shared" si="5"/>
        <v>3735</v>
      </c>
      <c r="L106" s="6" t="b">
        <f t="shared" si="7"/>
        <v>0</v>
      </c>
      <c r="M106" s="6">
        <f t="shared" si="8"/>
        <v>2</v>
      </c>
      <c r="N106" s="6">
        <f t="shared" si="9"/>
        <v>0</v>
      </c>
    </row>
    <row r="107" spans="1:14" x14ac:dyDescent="0.25">
      <c r="A107" s="1">
        <v>38558</v>
      </c>
      <c r="B107" s="2" t="s">
        <v>50</v>
      </c>
      <c r="C107" s="2">
        <v>118</v>
      </c>
      <c r="D107" s="2">
        <f>YEAR(cukier[[#This Row],[date]])</f>
        <v>2005</v>
      </c>
      <c r="E107" s="2">
        <f>MONTH(cukier[[#This Row],[date]])</f>
        <v>7</v>
      </c>
      <c r="F107" s="2">
        <f>VLOOKUP(cukier[[#This Row],[year]],cennik[#All],2)</f>
        <v>2</v>
      </c>
      <c r="G107" s="2">
        <f>cukier[[#This Row],[sugar_bought_kg]]*cukier[[#This Row],[price]]</f>
        <v>236</v>
      </c>
      <c r="H107" s="2">
        <f>SUMIF($B$2:B107,B107,$C$2:C107)</f>
        <v>804</v>
      </c>
      <c r="I107" s="2">
        <f>IF(cukier[[#This Row],[bought_so_far]]&lt;100,0,IF(cukier[[#This Row],[bought_so_far]]&lt;1000,0.05,IF(cukier[[#This Row],[bought_so_far]]&lt;10000,0.1,0.2)))*cukier[[#This Row],[sugar_bought_kg]]</f>
        <v>5.9</v>
      </c>
      <c r="J107" s="7">
        <f t="shared" si="6"/>
        <v>3735</v>
      </c>
      <c r="K107" s="7">
        <f t="shared" si="5"/>
        <v>3617</v>
      </c>
      <c r="L107" s="7" t="b">
        <f t="shared" si="7"/>
        <v>0</v>
      </c>
      <c r="M107" s="7">
        <f t="shared" si="8"/>
        <v>2</v>
      </c>
      <c r="N107" s="7">
        <f t="shared" si="9"/>
        <v>0</v>
      </c>
    </row>
    <row r="108" spans="1:14" x14ac:dyDescent="0.25">
      <c r="A108" s="1">
        <v>38558</v>
      </c>
      <c r="B108" s="2" t="s">
        <v>9</v>
      </c>
      <c r="C108" s="2">
        <v>158</v>
      </c>
      <c r="D108" s="2">
        <f>YEAR(cukier[[#This Row],[date]])</f>
        <v>2005</v>
      </c>
      <c r="E108" s="2">
        <f>MONTH(cukier[[#This Row],[date]])</f>
        <v>7</v>
      </c>
      <c r="F108" s="2">
        <f>VLOOKUP(cukier[[#This Row],[year]],cennik[#All],2)</f>
        <v>2</v>
      </c>
      <c r="G108" s="2">
        <f>cukier[[#This Row],[sugar_bought_kg]]*cukier[[#This Row],[price]]</f>
        <v>316</v>
      </c>
      <c r="H108" s="2">
        <f>SUMIF($B$2:B108,B108,$C$2:C108)</f>
        <v>1134</v>
      </c>
      <c r="I108" s="2">
        <f>IF(cukier[[#This Row],[bought_so_far]]&lt;100,0,IF(cukier[[#This Row],[bought_so_far]]&lt;1000,0.05,IF(cukier[[#This Row],[bought_so_far]]&lt;10000,0.1,0.2)))*cukier[[#This Row],[sugar_bought_kg]]</f>
        <v>15.8</v>
      </c>
      <c r="J108" s="6">
        <f t="shared" si="6"/>
        <v>3617</v>
      </c>
      <c r="K108" s="6">
        <f t="shared" si="5"/>
        <v>3459</v>
      </c>
      <c r="L108" s="6" t="b">
        <f t="shared" si="7"/>
        <v>0</v>
      </c>
      <c r="M108" s="6">
        <f t="shared" si="8"/>
        <v>2</v>
      </c>
      <c r="N108" s="6">
        <f t="shared" si="9"/>
        <v>0</v>
      </c>
    </row>
    <row r="109" spans="1:14" x14ac:dyDescent="0.25">
      <c r="A109" s="1">
        <v>38559</v>
      </c>
      <c r="B109" s="2" t="s">
        <v>44</v>
      </c>
      <c r="C109" s="2">
        <v>13</v>
      </c>
      <c r="D109" s="2">
        <f>YEAR(cukier[[#This Row],[date]])</f>
        <v>2005</v>
      </c>
      <c r="E109" s="2">
        <f>MONTH(cukier[[#This Row],[date]])</f>
        <v>7</v>
      </c>
      <c r="F109" s="2">
        <f>VLOOKUP(cukier[[#This Row],[year]],cennik[#All],2)</f>
        <v>2</v>
      </c>
      <c r="G109" s="2">
        <f>cukier[[#This Row],[sugar_bought_kg]]*cukier[[#This Row],[price]]</f>
        <v>26</v>
      </c>
      <c r="H109" s="2">
        <f>SUMIF($B$2:B109,B109,$C$2:C109)</f>
        <v>26</v>
      </c>
      <c r="I109" s="2">
        <f>IF(cukier[[#This Row],[bought_so_far]]&lt;100,0,IF(cukier[[#This Row],[bought_so_far]]&lt;1000,0.05,IF(cukier[[#This Row],[bought_so_far]]&lt;10000,0.1,0.2)))*cukier[[#This Row],[sugar_bought_kg]]</f>
        <v>0</v>
      </c>
      <c r="J109" s="7">
        <f t="shared" si="6"/>
        <v>3459</v>
      </c>
      <c r="K109" s="7">
        <f t="shared" si="5"/>
        <v>3446</v>
      </c>
      <c r="L109" s="7" t="b">
        <f t="shared" si="7"/>
        <v>0</v>
      </c>
      <c r="M109" s="7">
        <f t="shared" si="8"/>
        <v>2</v>
      </c>
      <c r="N109" s="7">
        <f t="shared" si="9"/>
        <v>0</v>
      </c>
    </row>
    <row r="110" spans="1:14" x14ac:dyDescent="0.25">
      <c r="A110" s="1">
        <v>38560</v>
      </c>
      <c r="B110" s="2" t="s">
        <v>64</v>
      </c>
      <c r="C110" s="2">
        <v>2</v>
      </c>
      <c r="D110" s="2">
        <f>YEAR(cukier[[#This Row],[date]])</f>
        <v>2005</v>
      </c>
      <c r="E110" s="2">
        <f>MONTH(cukier[[#This Row],[date]])</f>
        <v>7</v>
      </c>
      <c r="F110" s="2">
        <f>VLOOKUP(cukier[[#This Row],[year]],cennik[#All],2)</f>
        <v>2</v>
      </c>
      <c r="G110" s="2">
        <f>cukier[[#This Row],[sugar_bought_kg]]*cukier[[#This Row],[price]]</f>
        <v>4</v>
      </c>
      <c r="H110" s="2">
        <f>SUMIF($B$2:B110,B110,$C$2:C110)</f>
        <v>2</v>
      </c>
      <c r="I110" s="2">
        <f>IF(cukier[[#This Row],[bought_so_far]]&lt;100,0,IF(cukier[[#This Row],[bought_so_far]]&lt;1000,0.05,IF(cukier[[#This Row],[bought_so_far]]&lt;10000,0.1,0.2)))*cukier[[#This Row],[sugar_bought_kg]]</f>
        <v>0</v>
      </c>
      <c r="J110" s="6">
        <f t="shared" si="6"/>
        <v>3446</v>
      </c>
      <c r="K110" s="6">
        <f t="shared" si="5"/>
        <v>3444</v>
      </c>
      <c r="L110" s="6" t="b">
        <f t="shared" si="7"/>
        <v>0</v>
      </c>
      <c r="M110" s="6">
        <f t="shared" si="8"/>
        <v>2</v>
      </c>
      <c r="N110" s="6">
        <f t="shared" si="9"/>
        <v>0</v>
      </c>
    </row>
    <row r="111" spans="1:14" x14ac:dyDescent="0.25">
      <c r="A111" s="1">
        <v>38562</v>
      </c>
      <c r="B111" s="2" t="s">
        <v>50</v>
      </c>
      <c r="C111" s="2">
        <v>467</v>
      </c>
      <c r="D111" s="2">
        <f>YEAR(cukier[[#This Row],[date]])</f>
        <v>2005</v>
      </c>
      <c r="E111" s="2">
        <f>MONTH(cukier[[#This Row],[date]])</f>
        <v>7</v>
      </c>
      <c r="F111" s="2">
        <f>VLOOKUP(cukier[[#This Row],[year]],cennik[#All],2)</f>
        <v>2</v>
      </c>
      <c r="G111" s="2">
        <f>cukier[[#This Row],[sugar_bought_kg]]*cukier[[#This Row],[price]]</f>
        <v>934</v>
      </c>
      <c r="H111" s="2">
        <f>SUMIF($B$2:B111,B111,$C$2:C111)</f>
        <v>1271</v>
      </c>
      <c r="I111" s="2">
        <f>IF(cukier[[#This Row],[bought_so_far]]&lt;100,0,IF(cukier[[#This Row],[bought_so_far]]&lt;1000,0.05,IF(cukier[[#This Row],[bought_so_far]]&lt;10000,0.1,0.2)))*cukier[[#This Row],[sugar_bought_kg]]</f>
        <v>46.7</v>
      </c>
      <c r="J111" s="7">
        <f t="shared" si="6"/>
        <v>3444</v>
      </c>
      <c r="K111" s="7">
        <f t="shared" si="5"/>
        <v>2977</v>
      </c>
      <c r="L111" s="7" t="b">
        <f t="shared" si="7"/>
        <v>0</v>
      </c>
      <c r="M111" s="7">
        <f t="shared" si="8"/>
        <v>3</v>
      </c>
      <c r="N111" s="7">
        <f t="shared" si="9"/>
        <v>0</v>
      </c>
    </row>
    <row r="112" spans="1:14" x14ac:dyDescent="0.25">
      <c r="A112" s="1">
        <v>38563</v>
      </c>
      <c r="B112" s="2" t="s">
        <v>65</v>
      </c>
      <c r="C112" s="2">
        <v>9</v>
      </c>
      <c r="D112" s="2">
        <f>YEAR(cukier[[#This Row],[date]])</f>
        <v>2005</v>
      </c>
      <c r="E112" s="2">
        <f>MONTH(cukier[[#This Row],[date]])</f>
        <v>7</v>
      </c>
      <c r="F112" s="2">
        <f>VLOOKUP(cukier[[#This Row],[year]],cennik[#All],2)</f>
        <v>2</v>
      </c>
      <c r="G112" s="2">
        <f>cukier[[#This Row],[sugar_bought_kg]]*cukier[[#This Row],[price]]</f>
        <v>18</v>
      </c>
      <c r="H112" s="2">
        <f>SUMIF($B$2:B112,B112,$C$2:C112)</f>
        <v>9</v>
      </c>
      <c r="I112" s="2">
        <f>IF(cukier[[#This Row],[bought_so_far]]&lt;100,0,IF(cukier[[#This Row],[bought_so_far]]&lt;1000,0.05,IF(cukier[[#This Row],[bought_so_far]]&lt;10000,0.1,0.2)))*cukier[[#This Row],[sugar_bought_kg]]</f>
        <v>0</v>
      </c>
      <c r="J112" s="6">
        <f t="shared" si="6"/>
        <v>2977</v>
      </c>
      <c r="K112" s="6">
        <f t="shared" si="5"/>
        <v>2968</v>
      </c>
      <c r="L112" s="6" t="b">
        <f t="shared" si="7"/>
        <v>1</v>
      </c>
      <c r="M112" s="6">
        <f t="shared" si="8"/>
        <v>3</v>
      </c>
      <c r="N112" s="6">
        <f t="shared" si="9"/>
        <v>3000</v>
      </c>
    </row>
    <row r="113" spans="1:14" x14ac:dyDescent="0.25">
      <c r="A113" s="1">
        <v>38567</v>
      </c>
      <c r="B113" s="2" t="s">
        <v>66</v>
      </c>
      <c r="C113" s="2">
        <v>189</v>
      </c>
      <c r="D113" s="2">
        <f>YEAR(cukier[[#This Row],[date]])</f>
        <v>2005</v>
      </c>
      <c r="E113" s="2">
        <f>MONTH(cukier[[#This Row],[date]])</f>
        <v>8</v>
      </c>
      <c r="F113" s="2">
        <f>VLOOKUP(cukier[[#This Row],[year]],cennik[#All],2)</f>
        <v>2</v>
      </c>
      <c r="G113" s="2">
        <f>cukier[[#This Row],[sugar_bought_kg]]*cukier[[#This Row],[price]]</f>
        <v>378</v>
      </c>
      <c r="H113" s="2">
        <f>SUMIF($B$2:B113,B113,$C$2:C113)</f>
        <v>189</v>
      </c>
      <c r="I113" s="2">
        <f>IF(cukier[[#This Row],[bought_so_far]]&lt;100,0,IF(cukier[[#This Row],[bought_so_far]]&lt;1000,0.05,IF(cukier[[#This Row],[bought_so_far]]&lt;10000,0.1,0.2)))*cukier[[#This Row],[sugar_bought_kg]]</f>
        <v>9.4500000000000011</v>
      </c>
      <c r="J113" s="7">
        <f t="shared" si="6"/>
        <v>5968</v>
      </c>
      <c r="K113" s="7">
        <f t="shared" si="5"/>
        <v>5779</v>
      </c>
      <c r="L113" s="7" t="b">
        <f t="shared" si="7"/>
        <v>0</v>
      </c>
      <c r="M113" s="7">
        <f t="shared" si="8"/>
        <v>-1</v>
      </c>
      <c r="N113" s="7">
        <f t="shared" si="9"/>
        <v>0</v>
      </c>
    </row>
    <row r="114" spans="1:14" x14ac:dyDescent="0.25">
      <c r="A114" s="1">
        <v>38568</v>
      </c>
      <c r="B114" s="2" t="s">
        <v>67</v>
      </c>
      <c r="C114" s="2">
        <v>19</v>
      </c>
      <c r="D114" s="2">
        <f>YEAR(cukier[[#This Row],[date]])</f>
        <v>2005</v>
      </c>
      <c r="E114" s="2">
        <f>MONTH(cukier[[#This Row],[date]])</f>
        <v>8</v>
      </c>
      <c r="F114" s="2">
        <f>VLOOKUP(cukier[[#This Row],[year]],cennik[#All],2)</f>
        <v>2</v>
      </c>
      <c r="G114" s="2">
        <f>cukier[[#This Row],[sugar_bought_kg]]*cukier[[#This Row],[price]]</f>
        <v>38</v>
      </c>
      <c r="H114" s="2">
        <f>SUMIF($B$2:B114,B114,$C$2:C114)</f>
        <v>19</v>
      </c>
      <c r="I114" s="2">
        <f>IF(cukier[[#This Row],[bought_so_far]]&lt;100,0,IF(cukier[[#This Row],[bought_so_far]]&lt;1000,0.05,IF(cukier[[#This Row],[bought_so_far]]&lt;10000,0.1,0.2)))*cukier[[#This Row],[sugar_bought_kg]]</f>
        <v>0</v>
      </c>
      <c r="J114" s="6">
        <f t="shared" si="6"/>
        <v>5779</v>
      </c>
      <c r="K114" s="6">
        <f t="shared" si="5"/>
        <v>5760</v>
      </c>
      <c r="L114" s="6" t="b">
        <f t="shared" si="7"/>
        <v>0</v>
      </c>
      <c r="M114" s="6">
        <f t="shared" si="8"/>
        <v>-1</v>
      </c>
      <c r="N114" s="6">
        <f t="shared" si="9"/>
        <v>0</v>
      </c>
    </row>
    <row r="115" spans="1:14" x14ac:dyDescent="0.25">
      <c r="A115" s="1">
        <v>38569</v>
      </c>
      <c r="B115" s="2" t="s">
        <v>9</v>
      </c>
      <c r="C115" s="2">
        <v>172</v>
      </c>
      <c r="D115" s="2">
        <f>YEAR(cukier[[#This Row],[date]])</f>
        <v>2005</v>
      </c>
      <c r="E115" s="2">
        <f>MONTH(cukier[[#This Row],[date]])</f>
        <v>8</v>
      </c>
      <c r="F115" s="2">
        <f>VLOOKUP(cukier[[#This Row],[year]],cennik[#All],2)</f>
        <v>2</v>
      </c>
      <c r="G115" s="2">
        <f>cukier[[#This Row],[sugar_bought_kg]]*cukier[[#This Row],[price]]</f>
        <v>344</v>
      </c>
      <c r="H115" s="2">
        <f>SUMIF($B$2:B115,B115,$C$2:C115)</f>
        <v>1306</v>
      </c>
      <c r="I115" s="2">
        <f>IF(cukier[[#This Row],[bought_so_far]]&lt;100,0,IF(cukier[[#This Row],[bought_so_far]]&lt;1000,0.05,IF(cukier[[#This Row],[bought_so_far]]&lt;10000,0.1,0.2)))*cukier[[#This Row],[sugar_bought_kg]]</f>
        <v>17.2</v>
      </c>
      <c r="J115" s="7">
        <f t="shared" si="6"/>
        <v>5760</v>
      </c>
      <c r="K115" s="7">
        <f t="shared" si="5"/>
        <v>5588</v>
      </c>
      <c r="L115" s="7" t="b">
        <f t="shared" si="7"/>
        <v>0</v>
      </c>
      <c r="M115" s="7">
        <f t="shared" si="8"/>
        <v>-1</v>
      </c>
      <c r="N115" s="7">
        <f t="shared" si="9"/>
        <v>0</v>
      </c>
    </row>
    <row r="116" spans="1:14" x14ac:dyDescent="0.25">
      <c r="A116" s="1">
        <v>38570</v>
      </c>
      <c r="B116" s="2" t="s">
        <v>55</v>
      </c>
      <c r="C116" s="2">
        <v>84</v>
      </c>
      <c r="D116" s="2">
        <f>YEAR(cukier[[#This Row],[date]])</f>
        <v>2005</v>
      </c>
      <c r="E116" s="2">
        <f>MONTH(cukier[[#This Row],[date]])</f>
        <v>8</v>
      </c>
      <c r="F116" s="2">
        <f>VLOOKUP(cukier[[#This Row],[year]],cennik[#All],2)</f>
        <v>2</v>
      </c>
      <c r="G116" s="2">
        <f>cukier[[#This Row],[sugar_bought_kg]]*cukier[[#This Row],[price]]</f>
        <v>168</v>
      </c>
      <c r="H116" s="2">
        <f>SUMIF($B$2:B116,B116,$C$2:C116)</f>
        <v>151</v>
      </c>
      <c r="I116" s="2">
        <f>IF(cukier[[#This Row],[bought_so_far]]&lt;100,0,IF(cukier[[#This Row],[bought_so_far]]&lt;1000,0.05,IF(cukier[[#This Row],[bought_so_far]]&lt;10000,0.1,0.2)))*cukier[[#This Row],[sugar_bought_kg]]</f>
        <v>4.2</v>
      </c>
      <c r="J116" s="6">
        <f t="shared" si="6"/>
        <v>5588</v>
      </c>
      <c r="K116" s="6">
        <f t="shared" si="5"/>
        <v>5504</v>
      </c>
      <c r="L116" s="6" t="b">
        <f t="shared" si="7"/>
        <v>0</v>
      </c>
      <c r="M116" s="6">
        <f t="shared" si="8"/>
        <v>-1</v>
      </c>
      <c r="N116" s="6">
        <f t="shared" si="9"/>
        <v>0</v>
      </c>
    </row>
    <row r="117" spans="1:14" x14ac:dyDescent="0.25">
      <c r="A117" s="1">
        <v>38570</v>
      </c>
      <c r="B117" s="2" t="s">
        <v>68</v>
      </c>
      <c r="C117" s="2">
        <v>8</v>
      </c>
      <c r="D117" s="2">
        <f>YEAR(cukier[[#This Row],[date]])</f>
        <v>2005</v>
      </c>
      <c r="E117" s="2">
        <f>MONTH(cukier[[#This Row],[date]])</f>
        <v>8</v>
      </c>
      <c r="F117" s="2">
        <f>VLOOKUP(cukier[[#This Row],[year]],cennik[#All],2)</f>
        <v>2</v>
      </c>
      <c r="G117" s="2">
        <f>cukier[[#This Row],[sugar_bought_kg]]*cukier[[#This Row],[price]]</f>
        <v>16</v>
      </c>
      <c r="H117" s="2">
        <f>SUMIF($B$2:B117,B117,$C$2:C117)</f>
        <v>8</v>
      </c>
      <c r="I117" s="2">
        <f>IF(cukier[[#This Row],[bought_so_far]]&lt;100,0,IF(cukier[[#This Row],[bought_so_far]]&lt;1000,0.05,IF(cukier[[#This Row],[bought_so_far]]&lt;10000,0.1,0.2)))*cukier[[#This Row],[sugar_bought_kg]]</f>
        <v>0</v>
      </c>
      <c r="J117" s="7">
        <f t="shared" si="6"/>
        <v>5504</v>
      </c>
      <c r="K117" s="7">
        <f t="shared" si="5"/>
        <v>5496</v>
      </c>
      <c r="L117" s="7" t="b">
        <f t="shared" si="7"/>
        <v>0</v>
      </c>
      <c r="M117" s="7">
        <f t="shared" si="8"/>
        <v>-1</v>
      </c>
      <c r="N117" s="7">
        <f t="shared" si="9"/>
        <v>0</v>
      </c>
    </row>
    <row r="118" spans="1:14" x14ac:dyDescent="0.25">
      <c r="A118" s="1">
        <v>38570</v>
      </c>
      <c r="B118" s="2" t="s">
        <v>69</v>
      </c>
      <c r="C118" s="2">
        <v>66</v>
      </c>
      <c r="D118" s="2">
        <f>YEAR(cukier[[#This Row],[date]])</f>
        <v>2005</v>
      </c>
      <c r="E118" s="2">
        <f>MONTH(cukier[[#This Row],[date]])</f>
        <v>8</v>
      </c>
      <c r="F118" s="2">
        <f>VLOOKUP(cukier[[#This Row],[year]],cennik[#All],2)</f>
        <v>2</v>
      </c>
      <c r="G118" s="2">
        <f>cukier[[#This Row],[sugar_bought_kg]]*cukier[[#This Row],[price]]</f>
        <v>132</v>
      </c>
      <c r="H118" s="2">
        <f>SUMIF($B$2:B118,B118,$C$2:C118)</f>
        <v>66</v>
      </c>
      <c r="I118" s="2">
        <f>IF(cukier[[#This Row],[bought_so_far]]&lt;100,0,IF(cukier[[#This Row],[bought_so_far]]&lt;1000,0.05,IF(cukier[[#This Row],[bought_so_far]]&lt;10000,0.1,0.2)))*cukier[[#This Row],[sugar_bought_kg]]</f>
        <v>0</v>
      </c>
      <c r="J118" s="6">
        <f t="shared" si="6"/>
        <v>5496</v>
      </c>
      <c r="K118" s="6">
        <f t="shared" si="5"/>
        <v>5430</v>
      </c>
      <c r="L118" s="6" t="b">
        <f t="shared" si="7"/>
        <v>0</v>
      </c>
      <c r="M118" s="6">
        <f t="shared" si="8"/>
        <v>-1</v>
      </c>
      <c r="N118" s="6">
        <f t="shared" si="9"/>
        <v>0</v>
      </c>
    </row>
    <row r="119" spans="1:14" x14ac:dyDescent="0.25">
      <c r="A119" s="1">
        <v>38571</v>
      </c>
      <c r="B119" s="2" t="s">
        <v>37</v>
      </c>
      <c r="C119" s="2">
        <v>35</v>
      </c>
      <c r="D119" s="2">
        <f>YEAR(cukier[[#This Row],[date]])</f>
        <v>2005</v>
      </c>
      <c r="E119" s="2">
        <f>MONTH(cukier[[#This Row],[date]])</f>
        <v>8</v>
      </c>
      <c r="F119" s="2">
        <f>VLOOKUP(cukier[[#This Row],[year]],cennik[#All],2)</f>
        <v>2</v>
      </c>
      <c r="G119" s="2">
        <f>cukier[[#This Row],[sugar_bought_kg]]*cukier[[#This Row],[price]]</f>
        <v>70</v>
      </c>
      <c r="H119" s="2">
        <f>SUMIF($B$2:B119,B119,$C$2:C119)</f>
        <v>209</v>
      </c>
      <c r="I119" s="2">
        <f>IF(cukier[[#This Row],[bought_so_far]]&lt;100,0,IF(cukier[[#This Row],[bought_so_far]]&lt;1000,0.05,IF(cukier[[#This Row],[bought_so_far]]&lt;10000,0.1,0.2)))*cukier[[#This Row],[sugar_bought_kg]]</f>
        <v>1.75</v>
      </c>
      <c r="J119" s="7">
        <f t="shared" si="6"/>
        <v>5430</v>
      </c>
      <c r="K119" s="7">
        <f t="shared" si="5"/>
        <v>5395</v>
      </c>
      <c r="L119" s="7" t="b">
        <f t="shared" si="7"/>
        <v>0</v>
      </c>
      <c r="M119" s="7">
        <f t="shared" si="8"/>
        <v>-1</v>
      </c>
      <c r="N119" s="7">
        <f t="shared" si="9"/>
        <v>0</v>
      </c>
    </row>
    <row r="120" spans="1:14" x14ac:dyDescent="0.25">
      <c r="A120" s="1">
        <v>38572</v>
      </c>
      <c r="B120" s="2" t="s">
        <v>30</v>
      </c>
      <c r="C120" s="2">
        <v>91</v>
      </c>
      <c r="D120" s="2">
        <f>YEAR(cukier[[#This Row],[date]])</f>
        <v>2005</v>
      </c>
      <c r="E120" s="2">
        <f>MONTH(cukier[[#This Row],[date]])</f>
        <v>8</v>
      </c>
      <c r="F120" s="2">
        <f>VLOOKUP(cukier[[#This Row],[year]],cennik[#All],2)</f>
        <v>2</v>
      </c>
      <c r="G120" s="2">
        <f>cukier[[#This Row],[sugar_bought_kg]]*cukier[[#This Row],[price]]</f>
        <v>182</v>
      </c>
      <c r="H120" s="2">
        <f>SUMIF($B$2:B120,B120,$C$2:C120)</f>
        <v>346</v>
      </c>
      <c r="I120" s="2">
        <f>IF(cukier[[#This Row],[bought_so_far]]&lt;100,0,IF(cukier[[#This Row],[bought_so_far]]&lt;1000,0.05,IF(cukier[[#This Row],[bought_so_far]]&lt;10000,0.1,0.2)))*cukier[[#This Row],[sugar_bought_kg]]</f>
        <v>4.55</v>
      </c>
      <c r="J120" s="6">
        <f t="shared" si="6"/>
        <v>5395</v>
      </c>
      <c r="K120" s="6">
        <f t="shared" si="5"/>
        <v>5304</v>
      </c>
      <c r="L120" s="6" t="b">
        <f t="shared" si="7"/>
        <v>0</v>
      </c>
      <c r="M120" s="6">
        <f t="shared" si="8"/>
        <v>-1</v>
      </c>
      <c r="N120" s="6">
        <f t="shared" si="9"/>
        <v>0</v>
      </c>
    </row>
    <row r="121" spans="1:14" x14ac:dyDescent="0.25">
      <c r="A121" s="1">
        <v>38577</v>
      </c>
      <c r="B121" s="2" t="s">
        <v>7</v>
      </c>
      <c r="C121" s="2">
        <v>396</v>
      </c>
      <c r="D121" s="2">
        <f>YEAR(cukier[[#This Row],[date]])</f>
        <v>2005</v>
      </c>
      <c r="E121" s="2">
        <f>MONTH(cukier[[#This Row],[date]])</f>
        <v>8</v>
      </c>
      <c r="F121" s="2">
        <f>VLOOKUP(cukier[[#This Row],[year]],cennik[#All],2)</f>
        <v>2</v>
      </c>
      <c r="G121" s="2">
        <f>cukier[[#This Row],[sugar_bought_kg]]*cukier[[#This Row],[price]]</f>
        <v>792</v>
      </c>
      <c r="H121" s="2">
        <f>SUMIF($B$2:B121,B121,$C$2:C121)</f>
        <v>2296</v>
      </c>
      <c r="I121" s="2">
        <f>IF(cukier[[#This Row],[bought_so_far]]&lt;100,0,IF(cukier[[#This Row],[bought_so_far]]&lt;1000,0.05,IF(cukier[[#This Row],[bought_so_far]]&lt;10000,0.1,0.2)))*cukier[[#This Row],[sugar_bought_kg]]</f>
        <v>39.6</v>
      </c>
      <c r="J121" s="7">
        <f t="shared" si="6"/>
        <v>5304</v>
      </c>
      <c r="K121" s="7">
        <f t="shared" si="5"/>
        <v>4908</v>
      </c>
      <c r="L121" s="7" t="b">
        <f t="shared" si="7"/>
        <v>0</v>
      </c>
      <c r="M121" s="7">
        <f t="shared" si="8"/>
        <v>1</v>
      </c>
      <c r="N121" s="7">
        <f t="shared" si="9"/>
        <v>0</v>
      </c>
    </row>
    <row r="122" spans="1:14" x14ac:dyDescent="0.25">
      <c r="A122" s="1">
        <v>38577</v>
      </c>
      <c r="B122" s="2" t="s">
        <v>70</v>
      </c>
      <c r="C122" s="2">
        <v>6</v>
      </c>
      <c r="D122" s="2">
        <f>YEAR(cukier[[#This Row],[date]])</f>
        <v>2005</v>
      </c>
      <c r="E122" s="2">
        <f>MONTH(cukier[[#This Row],[date]])</f>
        <v>8</v>
      </c>
      <c r="F122" s="2">
        <f>VLOOKUP(cukier[[#This Row],[year]],cennik[#All],2)</f>
        <v>2</v>
      </c>
      <c r="G122" s="2">
        <f>cukier[[#This Row],[sugar_bought_kg]]*cukier[[#This Row],[price]]</f>
        <v>12</v>
      </c>
      <c r="H122" s="2">
        <f>SUMIF($B$2:B122,B122,$C$2:C122)</f>
        <v>6</v>
      </c>
      <c r="I122" s="2">
        <f>IF(cukier[[#This Row],[bought_so_far]]&lt;100,0,IF(cukier[[#This Row],[bought_so_far]]&lt;1000,0.05,IF(cukier[[#This Row],[bought_so_far]]&lt;10000,0.1,0.2)))*cukier[[#This Row],[sugar_bought_kg]]</f>
        <v>0</v>
      </c>
      <c r="J122" s="6">
        <f t="shared" si="6"/>
        <v>4908</v>
      </c>
      <c r="K122" s="6">
        <f t="shared" si="5"/>
        <v>4902</v>
      </c>
      <c r="L122" s="6" t="b">
        <f t="shared" si="7"/>
        <v>0</v>
      </c>
      <c r="M122" s="6">
        <f t="shared" si="8"/>
        <v>1</v>
      </c>
      <c r="N122" s="6">
        <f t="shared" si="9"/>
        <v>0</v>
      </c>
    </row>
    <row r="123" spans="1:14" x14ac:dyDescent="0.25">
      <c r="A123" s="1">
        <v>38579</v>
      </c>
      <c r="B123" s="2" t="s">
        <v>28</v>
      </c>
      <c r="C123" s="2">
        <v>47</v>
      </c>
      <c r="D123" s="2">
        <f>YEAR(cukier[[#This Row],[date]])</f>
        <v>2005</v>
      </c>
      <c r="E123" s="2">
        <f>MONTH(cukier[[#This Row],[date]])</f>
        <v>8</v>
      </c>
      <c r="F123" s="2">
        <f>VLOOKUP(cukier[[#This Row],[year]],cennik[#All],2)</f>
        <v>2</v>
      </c>
      <c r="G123" s="2">
        <f>cukier[[#This Row],[sugar_bought_kg]]*cukier[[#This Row],[price]]</f>
        <v>94</v>
      </c>
      <c r="H123" s="2">
        <f>SUMIF($B$2:B123,B123,$C$2:C123)</f>
        <v>198</v>
      </c>
      <c r="I123" s="2">
        <f>IF(cukier[[#This Row],[bought_so_far]]&lt;100,0,IF(cukier[[#This Row],[bought_so_far]]&lt;1000,0.05,IF(cukier[[#This Row],[bought_so_far]]&lt;10000,0.1,0.2)))*cukier[[#This Row],[sugar_bought_kg]]</f>
        <v>2.35</v>
      </c>
      <c r="J123" s="7">
        <f t="shared" si="6"/>
        <v>4902</v>
      </c>
      <c r="K123" s="7">
        <f t="shared" si="5"/>
        <v>4855</v>
      </c>
      <c r="L123" s="7" t="b">
        <f t="shared" si="7"/>
        <v>0</v>
      </c>
      <c r="M123" s="7">
        <f t="shared" si="8"/>
        <v>1</v>
      </c>
      <c r="N123" s="7">
        <f t="shared" si="9"/>
        <v>0</v>
      </c>
    </row>
    <row r="124" spans="1:14" x14ac:dyDescent="0.25">
      <c r="A124" s="1">
        <v>38581</v>
      </c>
      <c r="B124" s="2" t="s">
        <v>19</v>
      </c>
      <c r="C124" s="2">
        <v>41</v>
      </c>
      <c r="D124" s="2">
        <f>YEAR(cukier[[#This Row],[date]])</f>
        <v>2005</v>
      </c>
      <c r="E124" s="2">
        <f>MONTH(cukier[[#This Row],[date]])</f>
        <v>8</v>
      </c>
      <c r="F124" s="2">
        <f>VLOOKUP(cukier[[#This Row],[year]],cennik[#All],2)</f>
        <v>2</v>
      </c>
      <c r="G124" s="2">
        <f>cukier[[#This Row],[sugar_bought_kg]]*cukier[[#This Row],[price]]</f>
        <v>82</v>
      </c>
      <c r="H124" s="2">
        <f>SUMIF($B$2:B124,B124,$C$2:C124)</f>
        <v>132</v>
      </c>
      <c r="I124" s="2">
        <f>IF(cukier[[#This Row],[bought_so_far]]&lt;100,0,IF(cukier[[#This Row],[bought_so_far]]&lt;1000,0.05,IF(cukier[[#This Row],[bought_so_far]]&lt;10000,0.1,0.2)))*cukier[[#This Row],[sugar_bought_kg]]</f>
        <v>2.0500000000000003</v>
      </c>
      <c r="J124" s="6">
        <f t="shared" si="6"/>
        <v>4855</v>
      </c>
      <c r="K124" s="6">
        <f t="shared" si="5"/>
        <v>4814</v>
      </c>
      <c r="L124" s="6" t="b">
        <f t="shared" si="7"/>
        <v>0</v>
      </c>
      <c r="M124" s="6">
        <f t="shared" si="8"/>
        <v>1</v>
      </c>
      <c r="N124" s="6">
        <f t="shared" si="9"/>
        <v>0</v>
      </c>
    </row>
    <row r="125" spans="1:14" x14ac:dyDescent="0.25">
      <c r="A125" s="1">
        <v>38582</v>
      </c>
      <c r="B125" s="2" t="s">
        <v>71</v>
      </c>
      <c r="C125" s="2">
        <v>136</v>
      </c>
      <c r="D125" s="2">
        <f>YEAR(cukier[[#This Row],[date]])</f>
        <v>2005</v>
      </c>
      <c r="E125" s="2">
        <f>MONTH(cukier[[#This Row],[date]])</f>
        <v>8</v>
      </c>
      <c r="F125" s="2">
        <f>VLOOKUP(cukier[[#This Row],[year]],cennik[#All],2)</f>
        <v>2</v>
      </c>
      <c r="G125" s="2">
        <f>cukier[[#This Row],[sugar_bought_kg]]*cukier[[#This Row],[price]]</f>
        <v>272</v>
      </c>
      <c r="H125" s="2">
        <f>SUMIF($B$2:B125,B125,$C$2:C125)</f>
        <v>136</v>
      </c>
      <c r="I125" s="2">
        <f>IF(cukier[[#This Row],[bought_so_far]]&lt;100,0,IF(cukier[[#This Row],[bought_so_far]]&lt;1000,0.05,IF(cukier[[#This Row],[bought_so_far]]&lt;10000,0.1,0.2)))*cukier[[#This Row],[sugar_bought_kg]]</f>
        <v>6.8000000000000007</v>
      </c>
      <c r="J125" s="7">
        <f t="shared" si="6"/>
        <v>4814</v>
      </c>
      <c r="K125" s="7">
        <f t="shared" si="5"/>
        <v>4678</v>
      </c>
      <c r="L125" s="7" t="b">
        <f t="shared" si="7"/>
        <v>0</v>
      </c>
      <c r="M125" s="7">
        <f t="shared" si="8"/>
        <v>1</v>
      </c>
      <c r="N125" s="7">
        <f t="shared" si="9"/>
        <v>0</v>
      </c>
    </row>
    <row r="126" spans="1:14" x14ac:dyDescent="0.25">
      <c r="A126" s="1">
        <v>38583</v>
      </c>
      <c r="B126" s="2" t="s">
        <v>72</v>
      </c>
      <c r="C126" s="2">
        <v>16</v>
      </c>
      <c r="D126" s="2">
        <f>YEAR(cukier[[#This Row],[date]])</f>
        <v>2005</v>
      </c>
      <c r="E126" s="2">
        <f>MONTH(cukier[[#This Row],[date]])</f>
        <v>8</v>
      </c>
      <c r="F126" s="2">
        <f>VLOOKUP(cukier[[#This Row],[year]],cennik[#All],2)</f>
        <v>2</v>
      </c>
      <c r="G126" s="2">
        <f>cukier[[#This Row],[sugar_bought_kg]]*cukier[[#This Row],[price]]</f>
        <v>32</v>
      </c>
      <c r="H126" s="2">
        <f>SUMIF($B$2:B126,B126,$C$2:C126)</f>
        <v>16</v>
      </c>
      <c r="I126" s="2">
        <f>IF(cukier[[#This Row],[bought_so_far]]&lt;100,0,IF(cukier[[#This Row],[bought_so_far]]&lt;1000,0.05,IF(cukier[[#This Row],[bought_so_far]]&lt;10000,0.1,0.2)))*cukier[[#This Row],[sugar_bought_kg]]</f>
        <v>0</v>
      </c>
      <c r="J126" s="6">
        <f t="shared" si="6"/>
        <v>4678</v>
      </c>
      <c r="K126" s="6">
        <f t="shared" si="5"/>
        <v>4662</v>
      </c>
      <c r="L126" s="6" t="b">
        <f t="shared" si="7"/>
        <v>0</v>
      </c>
      <c r="M126" s="6">
        <f t="shared" si="8"/>
        <v>1</v>
      </c>
      <c r="N126" s="6">
        <f t="shared" si="9"/>
        <v>0</v>
      </c>
    </row>
    <row r="127" spans="1:14" x14ac:dyDescent="0.25">
      <c r="A127" s="1">
        <v>38585</v>
      </c>
      <c r="B127" s="2" t="s">
        <v>73</v>
      </c>
      <c r="C127" s="2">
        <v>18</v>
      </c>
      <c r="D127" s="2">
        <f>YEAR(cukier[[#This Row],[date]])</f>
        <v>2005</v>
      </c>
      <c r="E127" s="2">
        <f>MONTH(cukier[[#This Row],[date]])</f>
        <v>8</v>
      </c>
      <c r="F127" s="2">
        <f>VLOOKUP(cukier[[#This Row],[year]],cennik[#All],2)</f>
        <v>2</v>
      </c>
      <c r="G127" s="2">
        <f>cukier[[#This Row],[sugar_bought_kg]]*cukier[[#This Row],[price]]</f>
        <v>36</v>
      </c>
      <c r="H127" s="2">
        <f>SUMIF($B$2:B127,B127,$C$2:C127)</f>
        <v>18</v>
      </c>
      <c r="I127" s="2">
        <f>IF(cukier[[#This Row],[bought_so_far]]&lt;100,0,IF(cukier[[#This Row],[bought_so_far]]&lt;1000,0.05,IF(cukier[[#This Row],[bought_so_far]]&lt;10000,0.1,0.2)))*cukier[[#This Row],[sugar_bought_kg]]</f>
        <v>0</v>
      </c>
      <c r="J127" s="7">
        <f t="shared" si="6"/>
        <v>4662</v>
      </c>
      <c r="K127" s="7">
        <f t="shared" si="5"/>
        <v>4644</v>
      </c>
      <c r="L127" s="7" t="b">
        <f t="shared" si="7"/>
        <v>0</v>
      </c>
      <c r="M127" s="7">
        <f t="shared" si="8"/>
        <v>1</v>
      </c>
      <c r="N127" s="7">
        <f t="shared" si="9"/>
        <v>0</v>
      </c>
    </row>
    <row r="128" spans="1:14" x14ac:dyDescent="0.25">
      <c r="A128" s="1">
        <v>38589</v>
      </c>
      <c r="B128" s="2" t="s">
        <v>74</v>
      </c>
      <c r="C128" s="2">
        <v>11</v>
      </c>
      <c r="D128" s="2">
        <f>YEAR(cukier[[#This Row],[date]])</f>
        <v>2005</v>
      </c>
      <c r="E128" s="2">
        <f>MONTH(cukier[[#This Row],[date]])</f>
        <v>8</v>
      </c>
      <c r="F128" s="2">
        <f>VLOOKUP(cukier[[#This Row],[year]],cennik[#All],2)</f>
        <v>2</v>
      </c>
      <c r="G128" s="2">
        <f>cukier[[#This Row],[sugar_bought_kg]]*cukier[[#This Row],[price]]</f>
        <v>22</v>
      </c>
      <c r="H128" s="2">
        <f>SUMIF($B$2:B128,B128,$C$2:C128)</f>
        <v>11</v>
      </c>
      <c r="I128" s="2">
        <f>IF(cukier[[#This Row],[bought_so_far]]&lt;100,0,IF(cukier[[#This Row],[bought_so_far]]&lt;1000,0.05,IF(cukier[[#This Row],[bought_so_far]]&lt;10000,0.1,0.2)))*cukier[[#This Row],[sugar_bought_kg]]</f>
        <v>0</v>
      </c>
      <c r="J128" s="6">
        <f t="shared" si="6"/>
        <v>4644</v>
      </c>
      <c r="K128" s="6">
        <f t="shared" si="5"/>
        <v>4633</v>
      </c>
      <c r="L128" s="6" t="b">
        <f t="shared" si="7"/>
        <v>0</v>
      </c>
      <c r="M128" s="6">
        <f t="shared" si="8"/>
        <v>1</v>
      </c>
      <c r="N128" s="6">
        <f t="shared" si="9"/>
        <v>0</v>
      </c>
    </row>
    <row r="129" spans="1:14" x14ac:dyDescent="0.25">
      <c r="A129" s="1">
        <v>38589</v>
      </c>
      <c r="B129" s="2" t="s">
        <v>75</v>
      </c>
      <c r="C129" s="2">
        <v>8</v>
      </c>
      <c r="D129" s="2">
        <f>YEAR(cukier[[#This Row],[date]])</f>
        <v>2005</v>
      </c>
      <c r="E129" s="2">
        <f>MONTH(cukier[[#This Row],[date]])</f>
        <v>8</v>
      </c>
      <c r="F129" s="2">
        <f>VLOOKUP(cukier[[#This Row],[year]],cennik[#All],2)</f>
        <v>2</v>
      </c>
      <c r="G129" s="2">
        <f>cukier[[#This Row],[sugar_bought_kg]]*cukier[[#This Row],[price]]</f>
        <v>16</v>
      </c>
      <c r="H129" s="2">
        <f>SUMIF($B$2:B129,B129,$C$2:C129)</f>
        <v>8</v>
      </c>
      <c r="I129" s="2">
        <f>IF(cukier[[#This Row],[bought_so_far]]&lt;100,0,IF(cukier[[#This Row],[bought_so_far]]&lt;1000,0.05,IF(cukier[[#This Row],[bought_so_far]]&lt;10000,0.1,0.2)))*cukier[[#This Row],[sugar_bought_kg]]</f>
        <v>0</v>
      </c>
      <c r="J129" s="7">
        <f t="shared" si="6"/>
        <v>4633</v>
      </c>
      <c r="K129" s="7">
        <f t="shared" si="5"/>
        <v>4625</v>
      </c>
      <c r="L129" s="7" t="b">
        <f t="shared" si="7"/>
        <v>0</v>
      </c>
      <c r="M129" s="7">
        <f t="shared" si="8"/>
        <v>1</v>
      </c>
      <c r="N129" s="7">
        <f t="shared" si="9"/>
        <v>0</v>
      </c>
    </row>
    <row r="130" spans="1:14" x14ac:dyDescent="0.25">
      <c r="A130" s="1">
        <v>38589</v>
      </c>
      <c r="B130" s="2" t="s">
        <v>76</v>
      </c>
      <c r="C130" s="2">
        <v>16</v>
      </c>
      <c r="D130" s="2">
        <f>YEAR(cukier[[#This Row],[date]])</f>
        <v>2005</v>
      </c>
      <c r="E130" s="2">
        <f>MONTH(cukier[[#This Row],[date]])</f>
        <v>8</v>
      </c>
      <c r="F130" s="2">
        <f>VLOOKUP(cukier[[#This Row],[year]],cennik[#All],2)</f>
        <v>2</v>
      </c>
      <c r="G130" s="2">
        <f>cukier[[#This Row],[sugar_bought_kg]]*cukier[[#This Row],[price]]</f>
        <v>32</v>
      </c>
      <c r="H130" s="2">
        <f>SUMIF($B$2:B130,B130,$C$2:C130)</f>
        <v>16</v>
      </c>
      <c r="I130" s="2">
        <f>IF(cukier[[#This Row],[bought_so_far]]&lt;100,0,IF(cukier[[#This Row],[bought_so_far]]&lt;1000,0.05,IF(cukier[[#This Row],[bought_so_far]]&lt;10000,0.1,0.2)))*cukier[[#This Row],[sugar_bought_kg]]</f>
        <v>0</v>
      </c>
      <c r="J130" s="6">
        <f t="shared" si="6"/>
        <v>4625</v>
      </c>
      <c r="K130" s="6">
        <f t="shared" si="5"/>
        <v>4609</v>
      </c>
      <c r="L130" s="6" t="b">
        <f t="shared" si="7"/>
        <v>0</v>
      </c>
      <c r="M130" s="6">
        <f t="shared" si="8"/>
        <v>1</v>
      </c>
      <c r="N130" s="6">
        <f t="shared" si="9"/>
        <v>0</v>
      </c>
    </row>
    <row r="131" spans="1:14" x14ac:dyDescent="0.25">
      <c r="A131" s="1">
        <v>38589</v>
      </c>
      <c r="B131" s="2" t="s">
        <v>28</v>
      </c>
      <c r="C131" s="2">
        <v>54</v>
      </c>
      <c r="D131" s="2">
        <f>YEAR(cukier[[#This Row],[date]])</f>
        <v>2005</v>
      </c>
      <c r="E131" s="2">
        <f>MONTH(cukier[[#This Row],[date]])</f>
        <v>8</v>
      </c>
      <c r="F131" s="2">
        <f>VLOOKUP(cukier[[#This Row],[year]],cennik[#All],2)</f>
        <v>2</v>
      </c>
      <c r="G131" s="2">
        <f>cukier[[#This Row],[sugar_bought_kg]]*cukier[[#This Row],[price]]</f>
        <v>108</v>
      </c>
      <c r="H131" s="2">
        <f>SUMIF($B$2:B131,B131,$C$2:C131)</f>
        <v>252</v>
      </c>
      <c r="I131" s="2">
        <f>IF(cukier[[#This Row],[bought_so_far]]&lt;100,0,IF(cukier[[#This Row],[bought_so_far]]&lt;1000,0.05,IF(cukier[[#This Row],[bought_so_far]]&lt;10000,0.1,0.2)))*cukier[[#This Row],[sugar_bought_kg]]</f>
        <v>2.7</v>
      </c>
      <c r="J131" s="7">
        <f t="shared" si="6"/>
        <v>4609</v>
      </c>
      <c r="K131" s="7">
        <f t="shared" ref="K131:K194" si="10">J131-C131</f>
        <v>4555</v>
      </c>
      <c r="L131" s="7" t="b">
        <f t="shared" si="7"/>
        <v>0</v>
      </c>
      <c r="M131" s="7">
        <f t="shared" si="8"/>
        <v>1</v>
      </c>
      <c r="N131" s="7">
        <f t="shared" si="9"/>
        <v>0</v>
      </c>
    </row>
    <row r="132" spans="1:14" x14ac:dyDescent="0.25">
      <c r="A132" s="1">
        <v>38590</v>
      </c>
      <c r="B132" s="2" t="s">
        <v>50</v>
      </c>
      <c r="C132" s="2">
        <v>299</v>
      </c>
      <c r="D132" s="2">
        <f>YEAR(cukier[[#This Row],[date]])</f>
        <v>2005</v>
      </c>
      <c r="E132" s="2">
        <f>MONTH(cukier[[#This Row],[date]])</f>
        <v>8</v>
      </c>
      <c r="F132" s="2">
        <f>VLOOKUP(cukier[[#This Row],[year]],cennik[#All],2)</f>
        <v>2</v>
      </c>
      <c r="G132" s="2">
        <f>cukier[[#This Row],[sugar_bought_kg]]*cukier[[#This Row],[price]]</f>
        <v>598</v>
      </c>
      <c r="H132" s="2">
        <f>SUMIF($B$2:B132,B132,$C$2:C132)</f>
        <v>1570</v>
      </c>
      <c r="I132" s="2">
        <f>IF(cukier[[#This Row],[bought_so_far]]&lt;100,0,IF(cukier[[#This Row],[bought_so_far]]&lt;1000,0.05,IF(cukier[[#This Row],[bought_so_far]]&lt;10000,0.1,0.2)))*cukier[[#This Row],[sugar_bought_kg]]</f>
        <v>29.900000000000002</v>
      </c>
      <c r="J132" s="6">
        <f t="shared" ref="J132:J195" si="11">K131+N131</f>
        <v>4555</v>
      </c>
      <c r="K132" s="6">
        <f t="shared" si="10"/>
        <v>4256</v>
      </c>
      <c r="L132" s="6" t="b">
        <f t="shared" ref="L132:L195" si="12">AND(E132&lt;&gt;E133,K132&lt;5000)</f>
        <v>0</v>
      </c>
      <c r="M132" s="6">
        <f t="shared" ref="M132:M195" si="13">ROUNDUP((5000-K132)/1000,0)</f>
        <v>1</v>
      </c>
      <c r="N132" s="6">
        <f t="shared" ref="N132:N195" si="14">IF(L132,M132*1000,0)</f>
        <v>0</v>
      </c>
    </row>
    <row r="133" spans="1:14" x14ac:dyDescent="0.25">
      <c r="A133" s="1">
        <v>38592</v>
      </c>
      <c r="B133" s="2" t="s">
        <v>69</v>
      </c>
      <c r="C133" s="2">
        <v>168</v>
      </c>
      <c r="D133" s="2">
        <f>YEAR(cukier[[#This Row],[date]])</f>
        <v>2005</v>
      </c>
      <c r="E133" s="2">
        <f>MONTH(cukier[[#This Row],[date]])</f>
        <v>8</v>
      </c>
      <c r="F133" s="2">
        <f>VLOOKUP(cukier[[#This Row],[year]],cennik[#All],2)</f>
        <v>2</v>
      </c>
      <c r="G133" s="2">
        <f>cukier[[#This Row],[sugar_bought_kg]]*cukier[[#This Row],[price]]</f>
        <v>336</v>
      </c>
      <c r="H133" s="2">
        <f>SUMIF($B$2:B133,B133,$C$2:C133)</f>
        <v>234</v>
      </c>
      <c r="I133" s="2">
        <f>IF(cukier[[#This Row],[bought_so_far]]&lt;100,0,IF(cukier[[#This Row],[bought_so_far]]&lt;1000,0.05,IF(cukier[[#This Row],[bought_so_far]]&lt;10000,0.1,0.2)))*cukier[[#This Row],[sugar_bought_kg]]</f>
        <v>8.4</v>
      </c>
      <c r="J133" s="7">
        <f t="shared" si="11"/>
        <v>4256</v>
      </c>
      <c r="K133" s="7">
        <f t="shared" si="10"/>
        <v>4088</v>
      </c>
      <c r="L133" s="7" t="b">
        <f t="shared" si="12"/>
        <v>0</v>
      </c>
      <c r="M133" s="7">
        <f t="shared" si="13"/>
        <v>1</v>
      </c>
      <c r="N133" s="7">
        <f t="shared" si="14"/>
        <v>0</v>
      </c>
    </row>
    <row r="134" spans="1:14" x14ac:dyDescent="0.25">
      <c r="A134" s="1">
        <v>38593</v>
      </c>
      <c r="B134" s="2" t="s">
        <v>9</v>
      </c>
      <c r="C134" s="2">
        <v>106</v>
      </c>
      <c r="D134" s="2">
        <f>YEAR(cukier[[#This Row],[date]])</f>
        <v>2005</v>
      </c>
      <c r="E134" s="2">
        <f>MONTH(cukier[[#This Row],[date]])</f>
        <v>8</v>
      </c>
      <c r="F134" s="2">
        <f>VLOOKUP(cukier[[#This Row],[year]],cennik[#All],2)</f>
        <v>2</v>
      </c>
      <c r="G134" s="2">
        <f>cukier[[#This Row],[sugar_bought_kg]]*cukier[[#This Row],[price]]</f>
        <v>212</v>
      </c>
      <c r="H134" s="2">
        <f>SUMIF($B$2:B134,B134,$C$2:C134)</f>
        <v>1412</v>
      </c>
      <c r="I134" s="2">
        <f>IF(cukier[[#This Row],[bought_so_far]]&lt;100,0,IF(cukier[[#This Row],[bought_so_far]]&lt;1000,0.05,IF(cukier[[#This Row],[bought_so_far]]&lt;10000,0.1,0.2)))*cukier[[#This Row],[sugar_bought_kg]]</f>
        <v>10.600000000000001</v>
      </c>
      <c r="J134" s="6">
        <f t="shared" si="11"/>
        <v>4088</v>
      </c>
      <c r="K134" s="6">
        <f t="shared" si="10"/>
        <v>3982</v>
      </c>
      <c r="L134" s="6" t="b">
        <f t="shared" si="12"/>
        <v>0</v>
      </c>
      <c r="M134" s="6">
        <f t="shared" si="13"/>
        <v>2</v>
      </c>
      <c r="N134" s="6">
        <f t="shared" si="14"/>
        <v>0</v>
      </c>
    </row>
    <row r="135" spans="1:14" x14ac:dyDescent="0.25">
      <c r="A135" s="1">
        <v>38594</v>
      </c>
      <c r="B135" s="2" t="s">
        <v>12</v>
      </c>
      <c r="C135" s="2">
        <v>41</v>
      </c>
      <c r="D135" s="2">
        <f>YEAR(cukier[[#This Row],[date]])</f>
        <v>2005</v>
      </c>
      <c r="E135" s="2">
        <f>MONTH(cukier[[#This Row],[date]])</f>
        <v>8</v>
      </c>
      <c r="F135" s="2">
        <f>VLOOKUP(cukier[[#This Row],[year]],cennik[#All],2)</f>
        <v>2</v>
      </c>
      <c r="G135" s="2">
        <f>cukier[[#This Row],[sugar_bought_kg]]*cukier[[#This Row],[price]]</f>
        <v>82</v>
      </c>
      <c r="H135" s="2">
        <f>SUMIF($B$2:B135,B135,$C$2:C135)</f>
        <v>221</v>
      </c>
      <c r="I135" s="2">
        <f>IF(cukier[[#This Row],[bought_so_far]]&lt;100,0,IF(cukier[[#This Row],[bought_so_far]]&lt;1000,0.05,IF(cukier[[#This Row],[bought_so_far]]&lt;10000,0.1,0.2)))*cukier[[#This Row],[sugar_bought_kg]]</f>
        <v>2.0500000000000003</v>
      </c>
      <c r="J135" s="7">
        <f t="shared" si="11"/>
        <v>3982</v>
      </c>
      <c r="K135" s="7">
        <f t="shared" si="10"/>
        <v>3941</v>
      </c>
      <c r="L135" s="7" t="b">
        <f t="shared" si="12"/>
        <v>0</v>
      </c>
      <c r="M135" s="7">
        <f t="shared" si="13"/>
        <v>2</v>
      </c>
      <c r="N135" s="7">
        <f t="shared" si="14"/>
        <v>0</v>
      </c>
    </row>
    <row r="136" spans="1:14" x14ac:dyDescent="0.25">
      <c r="A136" s="1">
        <v>38594</v>
      </c>
      <c r="B136" s="2" t="s">
        <v>39</v>
      </c>
      <c r="C136" s="2">
        <v>31</v>
      </c>
      <c r="D136" s="2">
        <f>YEAR(cukier[[#This Row],[date]])</f>
        <v>2005</v>
      </c>
      <c r="E136" s="2">
        <f>MONTH(cukier[[#This Row],[date]])</f>
        <v>8</v>
      </c>
      <c r="F136" s="2">
        <f>VLOOKUP(cukier[[#This Row],[year]],cennik[#All],2)</f>
        <v>2</v>
      </c>
      <c r="G136" s="2">
        <f>cukier[[#This Row],[sugar_bought_kg]]*cukier[[#This Row],[price]]</f>
        <v>62</v>
      </c>
      <c r="H136" s="2">
        <f>SUMIF($B$2:B136,B136,$C$2:C136)</f>
        <v>180</v>
      </c>
      <c r="I136" s="2">
        <f>IF(cukier[[#This Row],[bought_so_far]]&lt;100,0,IF(cukier[[#This Row],[bought_so_far]]&lt;1000,0.05,IF(cukier[[#This Row],[bought_so_far]]&lt;10000,0.1,0.2)))*cukier[[#This Row],[sugar_bought_kg]]</f>
        <v>1.55</v>
      </c>
      <c r="J136" s="6">
        <f t="shared" si="11"/>
        <v>3941</v>
      </c>
      <c r="K136" s="6">
        <f t="shared" si="10"/>
        <v>3910</v>
      </c>
      <c r="L136" s="6" t="b">
        <f t="shared" si="12"/>
        <v>1</v>
      </c>
      <c r="M136" s="6">
        <f t="shared" si="13"/>
        <v>2</v>
      </c>
      <c r="N136" s="6">
        <f t="shared" si="14"/>
        <v>2000</v>
      </c>
    </row>
    <row r="137" spans="1:14" x14ac:dyDescent="0.25">
      <c r="A137" s="1">
        <v>38596</v>
      </c>
      <c r="B137" s="2" t="s">
        <v>77</v>
      </c>
      <c r="C137" s="2">
        <v>8</v>
      </c>
      <c r="D137" s="2">
        <f>YEAR(cukier[[#This Row],[date]])</f>
        <v>2005</v>
      </c>
      <c r="E137" s="2">
        <f>MONTH(cukier[[#This Row],[date]])</f>
        <v>9</v>
      </c>
      <c r="F137" s="2">
        <f>VLOOKUP(cukier[[#This Row],[year]],cennik[#All],2)</f>
        <v>2</v>
      </c>
      <c r="G137" s="2">
        <f>cukier[[#This Row],[sugar_bought_kg]]*cukier[[#This Row],[price]]</f>
        <v>16</v>
      </c>
      <c r="H137" s="2">
        <f>SUMIF($B$2:B137,B137,$C$2:C137)</f>
        <v>8</v>
      </c>
      <c r="I137" s="2">
        <f>IF(cukier[[#This Row],[bought_so_far]]&lt;100,0,IF(cukier[[#This Row],[bought_so_far]]&lt;1000,0.05,IF(cukier[[#This Row],[bought_so_far]]&lt;10000,0.1,0.2)))*cukier[[#This Row],[sugar_bought_kg]]</f>
        <v>0</v>
      </c>
      <c r="J137" s="7">
        <f t="shared" si="11"/>
        <v>5910</v>
      </c>
      <c r="K137" s="7">
        <f t="shared" si="10"/>
        <v>5902</v>
      </c>
      <c r="L137" s="7" t="b">
        <f t="shared" si="12"/>
        <v>0</v>
      </c>
      <c r="M137" s="7">
        <f t="shared" si="13"/>
        <v>-1</v>
      </c>
      <c r="N137" s="7">
        <f t="shared" si="14"/>
        <v>0</v>
      </c>
    </row>
    <row r="138" spans="1:14" x14ac:dyDescent="0.25">
      <c r="A138" s="1">
        <v>38599</v>
      </c>
      <c r="B138" s="2" t="s">
        <v>19</v>
      </c>
      <c r="C138" s="2">
        <v>63</v>
      </c>
      <c r="D138" s="2">
        <f>YEAR(cukier[[#This Row],[date]])</f>
        <v>2005</v>
      </c>
      <c r="E138" s="2">
        <f>MONTH(cukier[[#This Row],[date]])</f>
        <v>9</v>
      </c>
      <c r="F138" s="2">
        <f>VLOOKUP(cukier[[#This Row],[year]],cennik[#All],2)</f>
        <v>2</v>
      </c>
      <c r="G138" s="2">
        <f>cukier[[#This Row],[sugar_bought_kg]]*cukier[[#This Row],[price]]</f>
        <v>126</v>
      </c>
      <c r="H138" s="2">
        <f>SUMIF($B$2:B138,B138,$C$2:C138)</f>
        <v>195</v>
      </c>
      <c r="I138" s="2">
        <f>IF(cukier[[#This Row],[bought_so_far]]&lt;100,0,IF(cukier[[#This Row],[bought_so_far]]&lt;1000,0.05,IF(cukier[[#This Row],[bought_so_far]]&lt;10000,0.1,0.2)))*cukier[[#This Row],[sugar_bought_kg]]</f>
        <v>3.1500000000000004</v>
      </c>
      <c r="J138" s="6">
        <f t="shared" si="11"/>
        <v>5902</v>
      </c>
      <c r="K138" s="6">
        <f t="shared" si="10"/>
        <v>5839</v>
      </c>
      <c r="L138" s="6" t="b">
        <f t="shared" si="12"/>
        <v>0</v>
      </c>
      <c r="M138" s="6">
        <f t="shared" si="13"/>
        <v>-1</v>
      </c>
      <c r="N138" s="6">
        <f t="shared" si="14"/>
        <v>0</v>
      </c>
    </row>
    <row r="139" spans="1:14" x14ac:dyDescent="0.25">
      <c r="A139" s="1">
        <v>38602</v>
      </c>
      <c r="B139" s="2" t="s">
        <v>5</v>
      </c>
      <c r="C139" s="2">
        <v>368</v>
      </c>
      <c r="D139" s="2">
        <f>YEAR(cukier[[#This Row],[date]])</f>
        <v>2005</v>
      </c>
      <c r="E139" s="2">
        <f>MONTH(cukier[[#This Row],[date]])</f>
        <v>9</v>
      </c>
      <c r="F139" s="2">
        <f>VLOOKUP(cukier[[#This Row],[year]],cennik[#All],2)</f>
        <v>2</v>
      </c>
      <c r="G139" s="2">
        <f>cukier[[#This Row],[sugar_bought_kg]]*cukier[[#This Row],[price]]</f>
        <v>736</v>
      </c>
      <c r="H139" s="2">
        <f>SUMIF($B$2:B139,B139,$C$2:C139)</f>
        <v>1924</v>
      </c>
      <c r="I139" s="2">
        <f>IF(cukier[[#This Row],[bought_so_far]]&lt;100,0,IF(cukier[[#This Row],[bought_so_far]]&lt;1000,0.05,IF(cukier[[#This Row],[bought_so_far]]&lt;10000,0.1,0.2)))*cukier[[#This Row],[sugar_bought_kg]]</f>
        <v>36.800000000000004</v>
      </c>
      <c r="J139" s="7">
        <f t="shared" si="11"/>
        <v>5839</v>
      </c>
      <c r="K139" s="7">
        <f t="shared" si="10"/>
        <v>5471</v>
      </c>
      <c r="L139" s="7" t="b">
        <f t="shared" si="12"/>
        <v>0</v>
      </c>
      <c r="M139" s="7">
        <f t="shared" si="13"/>
        <v>-1</v>
      </c>
      <c r="N139" s="7">
        <f t="shared" si="14"/>
        <v>0</v>
      </c>
    </row>
    <row r="140" spans="1:14" x14ac:dyDescent="0.25">
      <c r="A140" s="1">
        <v>38603</v>
      </c>
      <c r="B140" s="2" t="s">
        <v>78</v>
      </c>
      <c r="C140" s="2">
        <v>106</v>
      </c>
      <c r="D140" s="2">
        <f>YEAR(cukier[[#This Row],[date]])</f>
        <v>2005</v>
      </c>
      <c r="E140" s="2">
        <f>MONTH(cukier[[#This Row],[date]])</f>
        <v>9</v>
      </c>
      <c r="F140" s="2">
        <f>VLOOKUP(cukier[[#This Row],[year]],cennik[#All],2)</f>
        <v>2</v>
      </c>
      <c r="G140" s="2">
        <f>cukier[[#This Row],[sugar_bought_kg]]*cukier[[#This Row],[price]]</f>
        <v>212</v>
      </c>
      <c r="H140" s="2">
        <f>SUMIF($B$2:B140,B140,$C$2:C140)</f>
        <v>106</v>
      </c>
      <c r="I140" s="2">
        <f>IF(cukier[[#This Row],[bought_so_far]]&lt;100,0,IF(cukier[[#This Row],[bought_so_far]]&lt;1000,0.05,IF(cukier[[#This Row],[bought_so_far]]&lt;10000,0.1,0.2)))*cukier[[#This Row],[sugar_bought_kg]]</f>
        <v>5.3000000000000007</v>
      </c>
      <c r="J140" s="6">
        <f t="shared" si="11"/>
        <v>5471</v>
      </c>
      <c r="K140" s="6">
        <f t="shared" si="10"/>
        <v>5365</v>
      </c>
      <c r="L140" s="6" t="b">
        <f t="shared" si="12"/>
        <v>0</v>
      </c>
      <c r="M140" s="6">
        <f t="shared" si="13"/>
        <v>-1</v>
      </c>
      <c r="N140" s="6">
        <f t="shared" si="14"/>
        <v>0</v>
      </c>
    </row>
    <row r="141" spans="1:14" x14ac:dyDescent="0.25">
      <c r="A141" s="1">
        <v>38604</v>
      </c>
      <c r="B141" s="2" t="s">
        <v>8</v>
      </c>
      <c r="C141" s="2">
        <v>47</v>
      </c>
      <c r="D141" s="2">
        <f>YEAR(cukier[[#This Row],[date]])</f>
        <v>2005</v>
      </c>
      <c r="E141" s="2">
        <f>MONTH(cukier[[#This Row],[date]])</f>
        <v>9</v>
      </c>
      <c r="F141" s="2">
        <f>VLOOKUP(cukier[[#This Row],[year]],cennik[#All],2)</f>
        <v>2</v>
      </c>
      <c r="G141" s="2">
        <f>cukier[[#This Row],[sugar_bought_kg]]*cukier[[#This Row],[price]]</f>
        <v>94</v>
      </c>
      <c r="H141" s="2">
        <f>SUMIF($B$2:B141,B141,$C$2:C141)</f>
        <v>85</v>
      </c>
      <c r="I141" s="2">
        <f>IF(cukier[[#This Row],[bought_so_far]]&lt;100,0,IF(cukier[[#This Row],[bought_so_far]]&lt;1000,0.05,IF(cukier[[#This Row],[bought_so_far]]&lt;10000,0.1,0.2)))*cukier[[#This Row],[sugar_bought_kg]]</f>
        <v>0</v>
      </c>
      <c r="J141" s="7">
        <f t="shared" si="11"/>
        <v>5365</v>
      </c>
      <c r="K141" s="7">
        <f t="shared" si="10"/>
        <v>5318</v>
      </c>
      <c r="L141" s="7" t="b">
        <f t="shared" si="12"/>
        <v>0</v>
      </c>
      <c r="M141" s="7">
        <f t="shared" si="13"/>
        <v>-1</v>
      </c>
      <c r="N141" s="7">
        <f t="shared" si="14"/>
        <v>0</v>
      </c>
    </row>
    <row r="142" spans="1:14" x14ac:dyDescent="0.25">
      <c r="A142" s="1">
        <v>38604</v>
      </c>
      <c r="B142" s="2" t="s">
        <v>50</v>
      </c>
      <c r="C142" s="2">
        <v>447</v>
      </c>
      <c r="D142" s="2">
        <f>YEAR(cukier[[#This Row],[date]])</f>
        <v>2005</v>
      </c>
      <c r="E142" s="2">
        <f>MONTH(cukier[[#This Row],[date]])</f>
        <v>9</v>
      </c>
      <c r="F142" s="2">
        <f>VLOOKUP(cukier[[#This Row],[year]],cennik[#All],2)</f>
        <v>2</v>
      </c>
      <c r="G142" s="2">
        <f>cukier[[#This Row],[sugar_bought_kg]]*cukier[[#This Row],[price]]</f>
        <v>894</v>
      </c>
      <c r="H142" s="2">
        <f>SUMIF($B$2:B142,B142,$C$2:C142)</f>
        <v>2017</v>
      </c>
      <c r="I142" s="2">
        <f>IF(cukier[[#This Row],[bought_so_far]]&lt;100,0,IF(cukier[[#This Row],[bought_so_far]]&lt;1000,0.05,IF(cukier[[#This Row],[bought_so_far]]&lt;10000,0.1,0.2)))*cukier[[#This Row],[sugar_bought_kg]]</f>
        <v>44.7</v>
      </c>
      <c r="J142" s="6">
        <f t="shared" si="11"/>
        <v>5318</v>
      </c>
      <c r="K142" s="6">
        <f t="shared" si="10"/>
        <v>4871</v>
      </c>
      <c r="L142" s="6" t="b">
        <f t="shared" si="12"/>
        <v>0</v>
      </c>
      <c r="M142" s="6">
        <f t="shared" si="13"/>
        <v>1</v>
      </c>
      <c r="N142" s="6">
        <f t="shared" si="14"/>
        <v>0</v>
      </c>
    </row>
    <row r="143" spans="1:14" x14ac:dyDescent="0.25">
      <c r="A143" s="1">
        <v>38605</v>
      </c>
      <c r="B143" s="2" t="s">
        <v>69</v>
      </c>
      <c r="C143" s="2">
        <v>106</v>
      </c>
      <c r="D143" s="2">
        <f>YEAR(cukier[[#This Row],[date]])</f>
        <v>2005</v>
      </c>
      <c r="E143" s="2">
        <f>MONTH(cukier[[#This Row],[date]])</f>
        <v>9</v>
      </c>
      <c r="F143" s="2">
        <f>VLOOKUP(cukier[[#This Row],[year]],cennik[#All],2)</f>
        <v>2</v>
      </c>
      <c r="G143" s="2">
        <f>cukier[[#This Row],[sugar_bought_kg]]*cukier[[#This Row],[price]]</f>
        <v>212</v>
      </c>
      <c r="H143" s="2">
        <f>SUMIF($B$2:B143,B143,$C$2:C143)</f>
        <v>340</v>
      </c>
      <c r="I143" s="2">
        <f>IF(cukier[[#This Row],[bought_so_far]]&lt;100,0,IF(cukier[[#This Row],[bought_so_far]]&lt;1000,0.05,IF(cukier[[#This Row],[bought_so_far]]&lt;10000,0.1,0.2)))*cukier[[#This Row],[sugar_bought_kg]]</f>
        <v>5.3000000000000007</v>
      </c>
      <c r="J143" s="7">
        <f t="shared" si="11"/>
        <v>4871</v>
      </c>
      <c r="K143" s="7">
        <f t="shared" si="10"/>
        <v>4765</v>
      </c>
      <c r="L143" s="7" t="b">
        <f t="shared" si="12"/>
        <v>0</v>
      </c>
      <c r="M143" s="7">
        <f t="shared" si="13"/>
        <v>1</v>
      </c>
      <c r="N143" s="7">
        <f t="shared" si="14"/>
        <v>0</v>
      </c>
    </row>
    <row r="144" spans="1:14" x14ac:dyDescent="0.25">
      <c r="A144" s="1">
        <v>38606</v>
      </c>
      <c r="B144" s="2" t="s">
        <v>79</v>
      </c>
      <c r="C144" s="2">
        <v>13</v>
      </c>
      <c r="D144" s="2">
        <f>YEAR(cukier[[#This Row],[date]])</f>
        <v>2005</v>
      </c>
      <c r="E144" s="2">
        <f>MONTH(cukier[[#This Row],[date]])</f>
        <v>9</v>
      </c>
      <c r="F144" s="2">
        <f>VLOOKUP(cukier[[#This Row],[year]],cennik[#All],2)</f>
        <v>2</v>
      </c>
      <c r="G144" s="2">
        <f>cukier[[#This Row],[sugar_bought_kg]]*cukier[[#This Row],[price]]</f>
        <v>26</v>
      </c>
      <c r="H144" s="2">
        <f>SUMIF($B$2:B144,B144,$C$2:C144)</f>
        <v>13</v>
      </c>
      <c r="I144" s="2">
        <f>IF(cukier[[#This Row],[bought_so_far]]&lt;100,0,IF(cukier[[#This Row],[bought_so_far]]&lt;1000,0.05,IF(cukier[[#This Row],[bought_so_far]]&lt;10000,0.1,0.2)))*cukier[[#This Row],[sugar_bought_kg]]</f>
        <v>0</v>
      </c>
      <c r="J144" s="6">
        <f t="shared" si="11"/>
        <v>4765</v>
      </c>
      <c r="K144" s="6">
        <f t="shared" si="10"/>
        <v>4752</v>
      </c>
      <c r="L144" s="6" t="b">
        <f t="shared" si="12"/>
        <v>0</v>
      </c>
      <c r="M144" s="6">
        <f t="shared" si="13"/>
        <v>1</v>
      </c>
      <c r="N144" s="6">
        <f t="shared" si="14"/>
        <v>0</v>
      </c>
    </row>
    <row r="145" spans="1:14" x14ac:dyDescent="0.25">
      <c r="A145" s="1">
        <v>38606</v>
      </c>
      <c r="B145" s="2" t="s">
        <v>52</v>
      </c>
      <c r="C145" s="2">
        <v>89</v>
      </c>
      <c r="D145" s="2">
        <f>YEAR(cukier[[#This Row],[date]])</f>
        <v>2005</v>
      </c>
      <c r="E145" s="2">
        <f>MONTH(cukier[[#This Row],[date]])</f>
        <v>9</v>
      </c>
      <c r="F145" s="2">
        <f>VLOOKUP(cukier[[#This Row],[year]],cennik[#All],2)</f>
        <v>2</v>
      </c>
      <c r="G145" s="2">
        <f>cukier[[#This Row],[sugar_bought_kg]]*cukier[[#This Row],[price]]</f>
        <v>178</v>
      </c>
      <c r="H145" s="2">
        <f>SUMIF($B$2:B145,B145,$C$2:C145)</f>
        <v>135</v>
      </c>
      <c r="I145" s="2">
        <f>IF(cukier[[#This Row],[bought_so_far]]&lt;100,0,IF(cukier[[#This Row],[bought_so_far]]&lt;1000,0.05,IF(cukier[[#This Row],[bought_so_far]]&lt;10000,0.1,0.2)))*cukier[[#This Row],[sugar_bought_kg]]</f>
        <v>4.45</v>
      </c>
      <c r="J145" s="7">
        <f t="shared" si="11"/>
        <v>4752</v>
      </c>
      <c r="K145" s="7">
        <f t="shared" si="10"/>
        <v>4663</v>
      </c>
      <c r="L145" s="7" t="b">
        <f t="shared" si="12"/>
        <v>0</v>
      </c>
      <c r="M145" s="7">
        <f t="shared" si="13"/>
        <v>1</v>
      </c>
      <c r="N145" s="7">
        <f t="shared" si="14"/>
        <v>0</v>
      </c>
    </row>
    <row r="146" spans="1:14" x14ac:dyDescent="0.25">
      <c r="A146" s="1">
        <v>38606</v>
      </c>
      <c r="B146" s="2" t="s">
        <v>31</v>
      </c>
      <c r="C146" s="2">
        <v>105</v>
      </c>
      <c r="D146" s="2">
        <f>YEAR(cukier[[#This Row],[date]])</f>
        <v>2005</v>
      </c>
      <c r="E146" s="2">
        <f>MONTH(cukier[[#This Row],[date]])</f>
        <v>9</v>
      </c>
      <c r="F146" s="2">
        <f>VLOOKUP(cukier[[#This Row],[year]],cennik[#All],2)</f>
        <v>2</v>
      </c>
      <c r="G146" s="2">
        <f>cukier[[#This Row],[sugar_bought_kg]]*cukier[[#This Row],[price]]</f>
        <v>210</v>
      </c>
      <c r="H146" s="2">
        <f>SUMIF($B$2:B146,B146,$C$2:C146)</f>
        <v>301</v>
      </c>
      <c r="I146" s="2">
        <f>IF(cukier[[#This Row],[bought_so_far]]&lt;100,0,IF(cukier[[#This Row],[bought_so_far]]&lt;1000,0.05,IF(cukier[[#This Row],[bought_so_far]]&lt;10000,0.1,0.2)))*cukier[[#This Row],[sugar_bought_kg]]</f>
        <v>5.25</v>
      </c>
      <c r="J146" s="6">
        <f t="shared" si="11"/>
        <v>4663</v>
      </c>
      <c r="K146" s="6">
        <f t="shared" si="10"/>
        <v>4558</v>
      </c>
      <c r="L146" s="6" t="b">
        <f t="shared" si="12"/>
        <v>0</v>
      </c>
      <c r="M146" s="6">
        <f t="shared" si="13"/>
        <v>1</v>
      </c>
      <c r="N146" s="6">
        <f t="shared" si="14"/>
        <v>0</v>
      </c>
    </row>
    <row r="147" spans="1:14" x14ac:dyDescent="0.25">
      <c r="A147" s="1">
        <v>38606</v>
      </c>
      <c r="B147" s="2" t="s">
        <v>7</v>
      </c>
      <c r="C147" s="2">
        <v>147</v>
      </c>
      <c r="D147" s="2">
        <f>YEAR(cukier[[#This Row],[date]])</f>
        <v>2005</v>
      </c>
      <c r="E147" s="2">
        <f>MONTH(cukier[[#This Row],[date]])</f>
        <v>9</v>
      </c>
      <c r="F147" s="2">
        <f>VLOOKUP(cukier[[#This Row],[year]],cennik[#All],2)</f>
        <v>2</v>
      </c>
      <c r="G147" s="2">
        <f>cukier[[#This Row],[sugar_bought_kg]]*cukier[[#This Row],[price]]</f>
        <v>294</v>
      </c>
      <c r="H147" s="2">
        <f>SUMIF($B$2:B147,B147,$C$2:C147)</f>
        <v>2443</v>
      </c>
      <c r="I147" s="2">
        <f>IF(cukier[[#This Row],[bought_so_far]]&lt;100,0,IF(cukier[[#This Row],[bought_so_far]]&lt;1000,0.05,IF(cukier[[#This Row],[bought_so_far]]&lt;10000,0.1,0.2)))*cukier[[#This Row],[sugar_bought_kg]]</f>
        <v>14.700000000000001</v>
      </c>
      <c r="J147" s="7">
        <f t="shared" si="11"/>
        <v>4558</v>
      </c>
      <c r="K147" s="7">
        <f t="shared" si="10"/>
        <v>4411</v>
      </c>
      <c r="L147" s="7" t="b">
        <f t="shared" si="12"/>
        <v>0</v>
      </c>
      <c r="M147" s="7">
        <f t="shared" si="13"/>
        <v>1</v>
      </c>
      <c r="N147" s="7">
        <f t="shared" si="14"/>
        <v>0</v>
      </c>
    </row>
    <row r="148" spans="1:14" x14ac:dyDescent="0.25">
      <c r="A148" s="1">
        <v>38608</v>
      </c>
      <c r="B148" s="2" t="s">
        <v>9</v>
      </c>
      <c r="C148" s="2">
        <v>309</v>
      </c>
      <c r="D148" s="2">
        <f>YEAR(cukier[[#This Row],[date]])</f>
        <v>2005</v>
      </c>
      <c r="E148" s="2">
        <f>MONTH(cukier[[#This Row],[date]])</f>
        <v>9</v>
      </c>
      <c r="F148" s="2">
        <f>VLOOKUP(cukier[[#This Row],[year]],cennik[#All],2)</f>
        <v>2</v>
      </c>
      <c r="G148" s="2">
        <f>cukier[[#This Row],[sugar_bought_kg]]*cukier[[#This Row],[price]]</f>
        <v>618</v>
      </c>
      <c r="H148" s="2">
        <f>SUMIF($B$2:B148,B148,$C$2:C148)</f>
        <v>1721</v>
      </c>
      <c r="I148" s="2">
        <f>IF(cukier[[#This Row],[bought_so_far]]&lt;100,0,IF(cukier[[#This Row],[bought_so_far]]&lt;1000,0.05,IF(cukier[[#This Row],[bought_so_far]]&lt;10000,0.1,0.2)))*cukier[[#This Row],[sugar_bought_kg]]</f>
        <v>30.900000000000002</v>
      </c>
      <c r="J148" s="6">
        <f t="shared" si="11"/>
        <v>4411</v>
      </c>
      <c r="K148" s="6">
        <f t="shared" si="10"/>
        <v>4102</v>
      </c>
      <c r="L148" s="6" t="b">
        <f t="shared" si="12"/>
        <v>0</v>
      </c>
      <c r="M148" s="6">
        <f t="shared" si="13"/>
        <v>1</v>
      </c>
      <c r="N148" s="6">
        <f t="shared" si="14"/>
        <v>0</v>
      </c>
    </row>
    <row r="149" spans="1:14" x14ac:dyDescent="0.25">
      <c r="A149" s="1">
        <v>38610</v>
      </c>
      <c r="B149" s="2" t="s">
        <v>28</v>
      </c>
      <c r="C149" s="2">
        <v>47</v>
      </c>
      <c r="D149" s="2">
        <f>YEAR(cukier[[#This Row],[date]])</f>
        <v>2005</v>
      </c>
      <c r="E149" s="2">
        <f>MONTH(cukier[[#This Row],[date]])</f>
        <v>9</v>
      </c>
      <c r="F149" s="2">
        <f>VLOOKUP(cukier[[#This Row],[year]],cennik[#All],2)</f>
        <v>2</v>
      </c>
      <c r="G149" s="2">
        <f>cukier[[#This Row],[sugar_bought_kg]]*cukier[[#This Row],[price]]</f>
        <v>94</v>
      </c>
      <c r="H149" s="2">
        <f>SUMIF($B$2:B149,B149,$C$2:C149)</f>
        <v>299</v>
      </c>
      <c r="I149" s="2">
        <f>IF(cukier[[#This Row],[bought_so_far]]&lt;100,0,IF(cukier[[#This Row],[bought_so_far]]&lt;1000,0.05,IF(cukier[[#This Row],[bought_so_far]]&lt;10000,0.1,0.2)))*cukier[[#This Row],[sugar_bought_kg]]</f>
        <v>2.35</v>
      </c>
      <c r="J149" s="7">
        <f t="shared" si="11"/>
        <v>4102</v>
      </c>
      <c r="K149" s="7">
        <f t="shared" si="10"/>
        <v>4055</v>
      </c>
      <c r="L149" s="7" t="b">
        <f t="shared" si="12"/>
        <v>0</v>
      </c>
      <c r="M149" s="7">
        <f t="shared" si="13"/>
        <v>1</v>
      </c>
      <c r="N149" s="7">
        <f t="shared" si="14"/>
        <v>0</v>
      </c>
    </row>
    <row r="150" spans="1:14" x14ac:dyDescent="0.25">
      <c r="A150" s="1">
        <v>38612</v>
      </c>
      <c r="B150" s="2" t="s">
        <v>50</v>
      </c>
      <c r="C150" s="2">
        <v>404</v>
      </c>
      <c r="D150" s="2">
        <f>YEAR(cukier[[#This Row],[date]])</f>
        <v>2005</v>
      </c>
      <c r="E150" s="2">
        <f>MONTH(cukier[[#This Row],[date]])</f>
        <v>9</v>
      </c>
      <c r="F150" s="2">
        <f>VLOOKUP(cukier[[#This Row],[year]],cennik[#All],2)</f>
        <v>2</v>
      </c>
      <c r="G150" s="2">
        <f>cukier[[#This Row],[sugar_bought_kg]]*cukier[[#This Row],[price]]</f>
        <v>808</v>
      </c>
      <c r="H150" s="2">
        <f>SUMIF($B$2:B150,B150,$C$2:C150)</f>
        <v>2421</v>
      </c>
      <c r="I150" s="2">
        <f>IF(cukier[[#This Row],[bought_so_far]]&lt;100,0,IF(cukier[[#This Row],[bought_so_far]]&lt;1000,0.05,IF(cukier[[#This Row],[bought_so_far]]&lt;10000,0.1,0.2)))*cukier[[#This Row],[sugar_bought_kg]]</f>
        <v>40.400000000000006</v>
      </c>
      <c r="J150" s="6">
        <f t="shared" si="11"/>
        <v>4055</v>
      </c>
      <c r="K150" s="6">
        <f t="shared" si="10"/>
        <v>3651</v>
      </c>
      <c r="L150" s="6" t="b">
        <f t="shared" si="12"/>
        <v>0</v>
      </c>
      <c r="M150" s="6">
        <f t="shared" si="13"/>
        <v>2</v>
      </c>
      <c r="N150" s="6">
        <f t="shared" si="14"/>
        <v>0</v>
      </c>
    </row>
    <row r="151" spans="1:14" x14ac:dyDescent="0.25">
      <c r="A151" s="1">
        <v>38612</v>
      </c>
      <c r="B151" s="2" t="s">
        <v>80</v>
      </c>
      <c r="C151" s="2">
        <v>39</v>
      </c>
      <c r="D151" s="2">
        <f>YEAR(cukier[[#This Row],[date]])</f>
        <v>2005</v>
      </c>
      <c r="E151" s="2">
        <f>MONTH(cukier[[#This Row],[date]])</f>
        <v>9</v>
      </c>
      <c r="F151" s="2">
        <f>VLOOKUP(cukier[[#This Row],[year]],cennik[#All],2)</f>
        <v>2</v>
      </c>
      <c r="G151" s="2">
        <f>cukier[[#This Row],[sugar_bought_kg]]*cukier[[#This Row],[price]]</f>
        <v>78</v>
      </c>
      <c r="H151" s="2">
        <f>SUMIF($B$2:B151,B151,$C$2:C151)</f>
        <v>39</v>
      </c>
      <c r="I151" s="2">
        <f>IF(cukier[[#This Row],[bought_so_far]]&lt;100,0,IF(cukier[[#This Row],[bought_so_far]]&lt;1000,0.05,IF(cukier[[#This Row],[bought_so_far]]&lt;10000,0.1,0.2)))*cukier[[#This Row],[sugar_bought_kg]]</f>
        <v>0</v>
      </c>
      <c r="J151" s="7">
        <f t="shared" si="11"/>
        <v>3651</v>
      </c>
      <c r="K151" s="7">
        <f t="shared" si="10"/>
        <v>3612</v>
      </c>
      <c r="L151" s="7" t="b">
        <f t="shared" si="12"/>
        <v>0</v>
      </c>
      <c r="M151" s="7">
        <f t="shared" si="13"/>
        <v>2</v>
      </c>
      <c r="N151" s="7">
        <f t="shared" si="14"/>
        <v>0</v>
      </c>
    </row>
    <row r="152" spans="1:14" x14ac:dyDescent="0.25">
      <c r="A152" s="1">
        <v>38612</v>
      </c>
      <c r="B152" s="2" t="s">
        <v>12</v>
      </c>
      <c r="C152" s="2">
        <v>61</v>
      </c>
      <c r="D152" s="2">
        <f>YEAR(cukier[[#This Row],[date]])</f>
        <v>2005</v>
      </c>
      <c r="E152" s="2">
        <f>MONTH(cukier[[#This Row],[date]])</f>
        <v>9</v>
      </c>
      <c r="F152" s="2">
        <f>VLOOKUP(cukier[[#This Row],[year]],cennik[#All],2)</f>
        <v>2</v>
      </c>
      <c r="G152" s="2">
        <f>cukier[[#This Row],[sugar_bought_kg]]*cukier[[#This Row],[price]]</f>
        <v>122</v>
      </c>
      <c r="H152" s="2">
        <f>SUMIF($B$2:B152,B152,$C$2:C152)</f>
        <v>282</v>
      </c>
      <c r="I152" s="2">
        <f>IF(cukier[[#This Row],[bought_so_far]]&lt;100,0,IF(cukier[[#This Row],[bought_so_far]]&lt;1000,0.05,IF(cukier[[#This Row],[bought_so_far]]&lt;10000,0.1,0.2)))*cukier[[#This Row],[sugar_bought_kg]]</f>
        <v>3.0500000000000003</v>
      </c>
      <c r="J152" s="6">
        <f t="shared" si="11"/>
        <v>3612</v>
      </c>
      <c r="K152" s="6">
        <f t="shared" si="10"/>
        <v>3551</v>
      </c>
      <c r="L152" s="6" t="b">
        <f t="shared" si="12"/>
        <v>0</v>
      </c>
      <c r="M152" s="6">
        <f t="shared" si="13"/>
        <v>2</v>
      </c>
      <c r="N152" s="6">
        <f t="shared" si="14"/>
        <v>0</v>
      </c>
    </row>
    <row r="153" spans="1:14" x14ac:dyDescent="0.25">
      <c r="A153" s="1">
        <v>38615</v>
      </c>
      <c r="B153" s="2" t="s">
        <v>66</v>
      </c>
      <c r="C153" s="2">
        <v>89</v>
      </c>
      <c r="D153" s="2">
        <f>YEAR(cukier[[#This Row],[date]])</f>
        <v>2005</v>
      </c>
      <c r="E153" s="2">
        <f>MONTH(cukier[[#This Row],[date]])</f>
        <v>9</v>
      </c>
      <c r="F153" s="2">
        <f>VLOOKUP(cukier[[#This Row],[year]],cennik[#All],2)</f>
        <v>2</v>
      </c>
      <c r="G153" s="2">
        <f>cukier[[#This Row],[sugar_bought_kg]]*cukier[[#This Row],[price]]</f>
        <v>178</v>
      </c>
      <c r="H153" s="2">
        <f>SUMIF($B$2:B153,B153,$C$2:C153)</f>
        <v>278</v>
      </c>
      <c r="I153" s="2">
        <f>IF(cukier[[#This Row],[bought_so_far]]&lt;100,0,IF(cukier[[#This Row],[bought_so_far]]&lt;1000,0.05,IF(cukier[[#This Row],[bought_so_far]]&lt;10000,0.1,0.2)))*cukier[[#This Row],[sugar_bought_kg]]</f>
        <v>4.45</v>
      </c>
      <c r="J153" s="7">
        <f t="shared" si="11"/>
        <v>3551</v>
      </c>
      <c r="K153" s="7">
        <f t="shared" si="10"/>
        <v>3462</v>
      </c>
      <c r="L153" s="7" t="b">
        <f t="shared" si="12"/>
        <v>0</v>
      </c>
      <c r="M153" s="7">
        <f t="shared" si="13"/>
        <v>2</v>
      </c>
      <c r="N153" s="7">
        <f t="shared" si="14"/>
        <v>0</v>
      </c>
    </row>
    <row r="154" spans="1:14" x14ac:dyDescent="0.25">
      <c r="A154" s="1">
        <v>38617</v>
      </c>
      <c r="B154" s="2" t="s">
        <v>23</v>
      </c>
      <c r="C154" s="2">
        <v>127</v>
      </c>
      <c r="D154" s="2">
        <f>YEAR(cukier[[#This Row],[date]])</f>
        <v>2005</v>
      </c>
      <c r="E154" s="2">
        <f>MONTH(cukier[[#This Row],[date]])</f>
        <v>9</v>
      </c>
      <c r="F154" s="2">
        <f>VLOOKUP(cukier[[#This Row],[year]],cennik[#All],2)</f>
        <v>2</v>
      </c>
      <c r="G154" s="2">
        <f>cukier[[#This Row],[sugar_bought_kg]]*cukier[[#This Row],[price]]</f>
        <v>254</v>
      </c>
      <c r="H154" s="2">
        <f>SUMIF($B$2:B154,B154,$C$2:C154)</f>
        <v>320</v>
      </c>
      <c r="I154" s="2">
        <f>IF(cukier[[#This Row],[bought_so_far]]&lt;100,0,IF(cukier[[#This Row],[bought_so_far]]&lt;1000,0.05,IF(cukier[[#This Row],[bought_so_far]]&lt;10000,0.1,0.2)))*cukier[[#This Row],[sugar_bought_kg]]</f>
        <v>6.3500000000000005</v>
      </c>
      <c r="J154" s="6">
        <f t="shared" si="11"/>
        <v>3462</v>
      </c>
      <c r="K154" s="6">
        <f t="shared" si="10"/>
        <v>3335</v>
      </c>
      <c r="L154" s="6" t="b">
        <f t="shared" si="12"/>
        <v>0</v>
      </c>
      <c r="M154" s="6">
        <f t="shared" si="13"/>
        <v>2</v>
      </c>
      <c r="N154" s="6">
        <f t="shared" si="14"/>
        <v>0</v>
      </c>
    </row>
    <row r="155" spans="1:14" x14ac:dyDescent="0.25">
      <c r="A155" s="1">
        <v>38620</v>
      </c>
      <c r="B155" s="2" t="s">
        <v>18</v>
      </c>
      <c r="C155" s="2">
        <v>81</v>
      </c>
      <c r="D155" s="2">
        <f>YEAR(cukier[[#This Row],[date]])</f>
        <v>2005</v>
      </c>
      <c r="E155" s="2">
        <f>MONTH(cukier[[#This Row],[date]])</f>
        <v>9</v>
      </c>
      <c r="F155" s="2">
        <f>VLOOKUP(cukier[[#This Row],[year]],cennik[#All],2)</f>
        <v>2</v>
      </c>
      <c r="G155" s="2">
        <f>cukier[[#This Row],[sugar_bought_kg]]*cukier[[#This Row],[price]]</f>
        <v>162</v>
      </c>
      <c r="H155" s="2">
        <f>SUMIF($B$2:B155,B155,$C$2:C155)</f>
        <v>431</v>
      </c>
      <c r="I155" s="2">
        <f>IF(cukier[[#This Row],[bought_so_far]]&lt;100,0,IF(cukier[[#This Row],[bought_so_far]]&lt;1000,0.05,IF(cukier[[#This Row],[bought_so_far]]&lt;10000,0.1,0.2)))*cukier[[#This Row],[sugar_bought_kg]]</f>
        <v>4.05</v>
      </c>
      <c r="J155" s="7">
        <f t="shared" si="11"/>
        <v>3335</v>
      </c>
      <c r="K155" s="7">
        <f t="shared" si="10"/>
        <v>3254</v>
      </c>
      <c r="L155" s="7" t="b">
        <f t="shared" si="12"/>
        <v>0</v>
      </c>
      <c r="M155" s="7">
        <f t="shared" si="13"/>
        <v>2</v>
      </c>
      <c r="N155" s="7">
        <f t="shared" si="14"/>
        <v>0</v>
      </c>
    </row>
    <row r="156" spans="1:14" x14ac:dyDescent="0.25">
      <c r="A156" s="1">
        <v>38623</v>
      </c>
      <c r="B156" s="2" t="s">
        <v>45</v>
      </c>
      <c r="C156" s="2">
        <v>433</v>
      </c>
      <c r="D156" s="2">
        <f>YEAR(cukier[[#This Row],[date]])</f>
        <v>2005</v>
      </c>
      <c r="E156" s="2">
        <f>MONTH(cukier[[#This Row],[date]])</f>
        <v>9</v>
      </c>
      <c r="F156" s="2">
        <f>VLOOKUP(cukier[[#This Row],[year]],cennik[#All],2)</f>
        <v>2</v>
      </c>
      <c r="G156" s="2">
        <f>cukier[[#This Row],[sugar_bought_kg]]*cukier[[#This Row],[price]]</f>
        <v>866</v>
      </c>
      <c r="H156" s="2">
        <f>SUMIF($B$2:B156,B156,$C$2:C156)</f>
        <v>1438</v>
      </c>
      <c r="I156" s="2">
        <f>IF(cukier[[#This Row],[bought_so_far]]&lt;100,0,IF(cukier[[#This Row],[bought_so_far]]&lt;1000,0.05,IF(cukier[[#This Row],[bought_so_far]]&lt;10000,0.1,0.2)))*cukier[[#This Row],[sugar_bought_kg]]</f>
        <v>43.300000000000004</v>
      </c>
      <c r="J156" s="6">
        <f t="shared" si="11"/>
        <v>3254</v>
      </c>
      <c r="K156" s="6">
        <f t="shared" si="10"/>
        <v>2821</v>
      </c>
      <c r="L156" s="6" t="b">
        <f t="shared" si="12"/>
        <v>0</v>
      </c>
      <c r="M156" s="6">
        <f t="shared" si="13"/>
        <v>3</v>
      </c>
      <c r="N156" s="6">
        <f t="shared" si="14"/>
        <v>0</v>
      </c>
    </row>
    <row r="157" spans="1:14" x14ac:dyDescent="0.25">
      <c r="A157" s="1">
        <v>38623</v>
      </c>
      <c r="B157" s="2" t="s">
        <v>9</v>
      </c>
      <c r="C157" s="2">
        <v>284</v>
      </c>
      <c r="D157" s="2">
        <f>YEAR(cukier[[#This Row],[date]])</f>
        <v>2005</v>
      </c>
      <c r="E157" s="2">
        <f>MONTH(cukier[[#This Row],[date]])</f>
        <v>9</v>
      </c>
      <c r="F157" s="2">
        <f>VLOOKUP(cukier[[#This Row],[year]],cennik[#All],2)</f>
        <v>2</v>
      </c>
      <c r="G157" s="2">
        <f>cukier[[#This Row],[sugar_bought_kg]]*cukier[[#This Row],[price]]</f>
        <v>568</v>
      </c>
      <c r="H157" s="2">
        <f>SUMIF($B$2:B157,B157,$C$2:C157)</f>
        <v>2005</v>
      </c>
      <c r="I157" s="2">
        <f>IF(cukier[[#This Row],[bought_so_far]]&lt;100,0,IF(cukier[[#This Row],[bought_so_far]]&lt;1000,0.05,IF(cukier[[#This Row],[bought_so_far]]&lt;10000,0.1,0.2)))*cukier[[#This Row],[sugar_bought_kg]]</f>
        <v>28.400000000000002</v>
      </c>
      <c r="J157" s="7">
        <f t="shared" si="11"/>
        <v>2821</v>
      </c>
      <c r="K157" s="7">
        <f t="shared" si="10"/>
        <v>2537</v>
      </c>
      <c r="L157" s="7" t="b">
        <f t="shared" si="12"/>
        <v>0</v>
      </c>
      <c r="M157" s="7">
        <f t="shared" si="13"/>
        <v>3</v>
      </c>
      <c r="N157" s="7">
        <f t="shared" si="14"/>
        <v>0</v>
      </c>
    </row>
    <row r="158" spans="1:14" x14ac:dyDescent="0.25">
      <c r="A158" s="1">
        <v>38624</v>
      </c>
      <c r="B158" s="2" t="s">
        <v>6</v>
      </c>
      <c r="C158" s="2">
        <v>122</v>
      </c>
      <c r="D158" s="2">
        <f>YEAR(cukier[[#This Row],[date]])</f>
        <v>2005</v>
      </c>
      <c r="E158" s="2">
        <f>MONTH(cukier[[#This Row],[date]])</f>
        <v>9</v>
      </c>
      <c r="F158" s="2">
        <f>VLOOKUP(cukier[[#This Row],[year]],cennik[#All],2)</f>
        <v>2</v>
      </c>
      <c r="G158" s="2">
        <f>cukier[[#This Row],[sugar_bought_kg]]*cukier[[#This Row],[price]]</f>
        <v>244</v>
      </c>
      <c r="H158" s="2">
        <f>SUMIF($B$2:B158,B158,$C$2:C158)</f>
        <v>471</v>
      </c>
      <c r="I158" s="2">
        <f>IF(cukier[[#This Row],[bought_so_far]]&lt;100,0,IF(cukier[[#This Row],[bought_so_far]]&lt;1000,0.05,IF(cukier[[#This Row],[bought_so_far]]&lt;10000,0.1,0.2)))*cukier[[#This Row],[sugar_bought_kg]]</f>
        <v>6.1000000000000005</v>
      </c>
      <c r="J158" s="6">
        <f t="shared" si="11"/>
        <v>2537</v>
      </c>
      <c r="K158" s="6">
        <f t="shared" si="10"/>
        <v>2415</v>
      </c>
      <c r="L158" s="6" t="b">
        <f t="shared" si="12"/>
        <v>1</v>
      </c>
      <c r="M158" s="6">
        <f t="shared" si="13"/>
        <v>3</v>
      </c>
      <c r="N158" s="6">
        <f t="shared" si="14"/>
        <v>3000</v>
      </c>
    </row>
    <row r="159" spans="1:14" x14ac:dyDescent="0.25">
      <c r="A159" s="1">
        <v>38626</v>
      </c>
      <c r="B159" s="2" t="s">
        <v>80</v>
      </c>
      <c r="C159" s="2">
        <v>193</v>
      </c>
      <c r="D159" s="2">
        <f>YEAR(cukier[[#This Row],[date]])</f>
        <v>2005</v>
      </c>
      <c r="E159" s="2">
        <f>MONTH(cukier[[#This Row],[date]])</f>
        <v>10</v>
      </c>
      <c r="F159" s="2">
        <f>VLOOKUP(cukier[[#This Row],[year]],cennik[#All],2)</f>
        <v>2</v>
      </c>
      <c r="G159" s="2">
        <f>cukier[[#This Row],[sugar_bought_kg]]*cukier[[#This Row],[price]]</f>
        <v>386</v>
      </c>
      <c r="H159" s="2">
        <f>SUMIF($B$2:B159,B159,$C$2:C159)</f>
        <v>232</v>
      </c>
      <c r="I159" s="2">
        <f>IF(cukier[[#This Row],[bought_so_far]]&lt;100,0,IF(cukier[[#This Row],[bought_so_far]]&lt;1000,0.05,IF(cukier[[#This Row],[bought_so_far]]&lt;10000,0.1,0.2)))*cukier[[#This Row],[sugar_bought_kg]]</f>
        <v>9.65</v>
      </c>
      <c r="J159" s="7">
        <f t="shared" si="11"/>
        <v>5415</v>
      </c>
      <c r="K159" s="7">
        <f t="shared" si="10"/>
        <v>5222</v>
      </c>
      <c r="L159" s="7" t="b">
        <f t="shared" si="12"/>
        <v>0</v>
      </c>
      <c r="M159" s="7">
        <f t="shared" si="13"/>
        <v>-1</v>
      </c>
      <c r="N159" s="7">
        <f t="shared" si="14"/>
        <v>0</v>
      </c>
    </row>
    <row r="160" spans="1:14" x14ac:dyDescent="0.25">
      <c r="A160" s="1">
        <v>38628</v>
      </c>
      <c r="B160" s="2" t="s">
        <v>28</v>
      </c>
      <c r="C160" s="2">
        <v>118</v>
      </c>
      <c r="D160" s="2">
        <f>YEAR(cukier[[#This Row],[date]])</f>
        <v>2005</v>
      </c>
      <c r="E160" s="2">
        <f>MONTH(cukier[[#This Row],[date]])</f>
        <v>10</v>
      </c>
      <c r="F160" s="2">
        <f>VLOOKUP(cukier[[#This Row],[year]],cennik[#All],2)</f>
        <v>2</v>
      </c>
      <c r="G160" s="2">
        <f>cukier[[#This Row],[sugar_bought_kg]]*cukier[[#This Row],[price]]</f>
        <v>236</v>
      </c>
      <c r="H160" s="2">
        <f>SUMIF($B$2:B160,B160,$C$2:C160)</f>
        <v>417</v>
      </c>
      <c r="I160" s="2">
        <f>IF(cukier[[#This Row],[bought_so_far]]&lt;100,0,IF(cukier[[#This Row],[bought_so_far]]&lt;1000,0.05,IF(cukier[[#This Row],[bought_so_far]]&lt;10000,0.1,0.2)))*cukier[[#This Row],[sugar_bought_kg]]</f>
        <v>5.9</v>
      </c>
      <c r="J160" s="6">
        <f t="shared" si="11"/>
        <v>5222</v>
      </c>
      <c r="K160" s="6">
        <f t="shared" si="10"/>
        <v>5104</v>
      </c>
      <c r="L160" s="6" t="b">
        <f t="shared" si="12"/>
        <v>0</v>
      </c>
      <c r="M160" s="6">
        <f t="shared" si="13"/>
        <v>-1</v>
      </c>
      <c r="N160" s="6">
        <f t="shared" si="14"/>
        <v>0</v>
      </c>
    </row>
    <row r="161" spans="1:14" x14ac:dyDescent="0.25">
      <c r="A161" s="1">
        <v>38629</v>
      </c>
      <c r="B161" s="2" t="s">
        <v>5</v>
      </c>
      <c r="C161" s="2">
        <v>173</v>
      </c>
      <c r="D161" s="2">
        <f>YEAR(cukier[[#This Row],[date]])</f>
        <v>2005</v>
      </c>
      <c r="E161" s="2">
        <f>MONTH(cukier[[#This Row],[date]])</f>
        <v>10</v>
      </c>
      <c r="F161" s="2">
        <f>VLOOKUP(cukier[[#This Row],[year]],cennik[#All],2)</f>
        <v>2</v>
      </c>
      <c r="G161" s="2">
        <f>cukier[[#This Row],[sugar_bought_kg]]*cukier[[#This Row],[price]]</f>
        <v>346</v>
      </c>
      <c r="H161" s="2">
        <f>SUMIF($B$2:B161,B161,$C$2:C161)</f>
        <v>2097</v>
      </c>
      <c r="I161" s="2">
        <f>IF(cukier[[#This Row],[bought_so_far]]&lt;100,0,IF(cukier[[#This Row],[bought_so_far]]&lt;1000,0.05,IF(cukier[[#This Row],[bought_so_far]]&lt;10000,0.1,0.2)))*cukier[[#This Row],[sugar_bought_kg]]</f>
        <v>17.3</v>
      </c>
      <c r="J161" s="7">
        <f t="shared" si="11"/>
        <v>5104</v>
      </c>
      <c r="K161" s="7">
        <f t="shared" si="10"/>
        <v>4931</v>
      </c>
      <c r="L161" s="7" t="b">
        <f t="shared" si="12"/>
        <v>0</v>
      </c>
      <c r="M161" s="7">
        <f t="shared" si="13"/>
        <v>1</v>
      </c>
      <c r="N161" s="7">
        <f t="shared" si="14"/>
        <v>0</v>
      </c>
    </row>
    <row r="162" spans="1:14" x14ac:dyDescent="0.25">
      <c r="A162" s="1">
        <v>38632</v>
      </c>
      <c r="B162" s="2" t="s">
        <v>22</v>
      </c>
      <c r="C162" s="2">
        <v>392</v>
      </c>
      <c r="D162" s="2">
        <f>YEAR(cukier[[#This Row],[date]])</f>
        <v>2005</v>
      </c>
      <c r="E162" s="2">
        <f>MONTH(cukier[[#This Row],[date]])</f>
        <v>10</v>
      </c>
      <c r="F162" s="2">
        <f>VLOOKUP(cukier[[#This Row],[year]],cennik[#All],2)</f>
        <v>2</v>
      </c>
      <c r="G162" s="2">
        <f>cukier[[#This Row],[sugar_bought_kg]]*cukier[[#This Row],[price]]</f>
        <v>784</v>
      </c>
      <c r="H162" s="2">
        <f>SUMIF($B$2:B162,B162,$C$2:C162)</f>
        <v>2411</v>
      </c>
      <c r="I162" s="2">
        <f>IF(cukier[[#This Row],[bought_so_far]]&lt;100,0,IF(cukier[[#This Row],[bought_so_far]]&lt;1000,0.05,IF(cukier[[#This Row],[bought_so_far]]&lt;10000,0.1,0.2)))*cukier[[#This Row],[sugar_bought_kg]]</f>
        <v>39.200000000000003</v>
      </c>
      <c r="J162" s="6">
        <f t="shared" si="11"/>
        <v>4931</v>
      </c>
      <c r="K162" s="6">
        <f t="shared" si="10"/>
        <v>4539</v>
      </c>
      <c r="L162" s="6" t="b">
        <f t="shared" si="12"/>
        <v>0</v>
      </c>
      <c r="M162" s="6">
        <f t="shared" si="13"/>
        <v>1</v>
      </c>
      <c r="N162" s="6">
        <f t="shared" si="14"/>
        <v>0</v>
      </c>
    </row>
    <row r="163" spans="1:14" x14ac:dyDescent="0.25">
      <c r="A163" s="1">
        <v>38633</v>
      </c>
      <c r="B163" s="2" t="s">
        <v>16</v>
      </c>
      <c r="C163" s="2">
        <v>8</v>
      </c>
      <c r="D163" s="2">
        <f>YEAR(cukier[[#This Row],[date]])</f>
        <v>2005</v>
      </c>
      <c r="E163" s="2">
        <f>MONTH(cukier[[#This Row],[date]])</f>
        <v>10</v>
      </c>
      <c r="F163" s="2">
        <f>VLOOKUP(cukier[[#This Row],[year]],cennik[#All],2)</f>
        <v>2</v>
      </c>
      <c r="G163" s="2">
        <f>cukier[[#This Row],[sugar_bought_kg]]*cukier[[#This Row],[price]]</f>
        <v>16</v>
      </c>
      <c r="H163" s="2">
        <f>SUMIF($B$2:B163,B163,$C$2:C163)</f>
        <v>14</v>
      </c>
      <c r="I163" s="2">
        <f>IF(cukier[[#This Row],[bought_so_far]]&lt;100,0,IF(cukier[[#This Row],[bought_so_far]]&lt;1000,0.05,IF(cukier[[#This Row],[bought_so_far]]&lt;10000,0.1,0.2)))*cukier[[#This Row],[sugar_bought_kg]]</f>
        <v>0</v>
      </c>
      <c r="J163" s="7">
        <f t="shared" si="11"/>
        <v>4539</v>
      </c>
      <c r="K163" s="7">
        <f t="shared" si="10"/>
        <v>4531</v>
      </c>
      <c r="L163" s="7" t="b">
        <f t="shared" si="12"/>
        <v>0</v>
      </c>
      <c r="M163" s="7">
        <f t="shared" si="13"/>
        <v>1</v>
      </c>
      <c r="N163" s="7">
        <f t="shared" si="14"/>
        <v>0</v>
      </c>
    </row>
    <row r="164" spans="1:14" x14ac:dyDescent="0.25">
      <c r="A164" s="1">
        <v>38638</v>
      </c>
      <c r="B164" s="2" t="s">
        <v>28</v>
      </c>
      <c r="C164" s="2">
        <v>132</v>
      </c>
      <c r="D164" s="2">
        <f>YEAR(cukier[[#This Row],[date]])</f>
        <v>2005</v>
      </c>
      <c r="E164" s="2">
        <f>MONTH(cukier[[#This Row],[date]])</f>
        <v>10</v>
      </c>
      <c r="F164" s="2">
        <f>VLOOKUP(cukier[[#This Row],[year]],cennik[#All],2)</f>
        <v>2</v>
      </c>
      <c r="G164" s="2">
        <f>cukier[[#This Row],[sugar_bought_kg]]*cukier[[#This Row],[price]]</f>
        <v>264</v>
      </c>
      <c r="H164" s="2">
        <f>SUMIF($B$2:B164,B164,$C$2:C164)</f>
        <v>549</v>
      </c>
      <c r="I164" s="2">
        <f>IF(cukier[[#This Row],[bought_so_far]]&lt;100,0,IF(cukier[[#This Row],[bought_so_far]]&lt;1000,0.05,IF(cukier[[#This Row],[bought_so_far]]&lt;10000,0.1,0.2)))*cukier[[#This Row],[sugar_bought_kg]]</f>
        <v>6.6000000000000005</v>
      </c>
      <c r="J164" s="6">
        <f t="shared" si="11"/>
        <v>4531</v>
      </c>
      <c r="K164" s="6">
        <f t="shared" si="10"/>
        <v>4399</v>
      </c>
      <c r="L164" s="6" t="b">
        <f t="shared" si="12"/>
        <v>0</v>
      </c>
      <c r="M164" s="6">
        <f t="shared" si="13"/>
        <v>1</v>
      </c>
      <c r="N164" s="6">
        <f t="shared" si="14"/>
        <v>0</v>
      </c>
    </row>
    <row r="165" spans="1:14" x14ac:dyDescent="0.25">
      <c r="A165" s="1">
        <v>38638</v>
      </c>
      <c r="B165" s="2" t="s">
        <v>8</v>
      </c>
      <c r="C165" s="2">
        <v>76</v>
      </c>
      <c r="D165" s="2">
        <f>YEAR(cukier[[#This Row],[date]])</f>
        <v>2005</v>
      </c>
      <c r="E165" s="2">
        <f>MONTH(cukier[[#This Row],[date]])</f>
        <v>10</v>
      </c>
      <c r="F165" s="2">
        <f>VLOOKUP(cukier[[#This Row],[year]],cennik[#All],2)</f>
        <v>2</v>
      </c>
      <c r="G165" s="2">
        <f>cukier[[#This Row],[sugar_bought_kg]]*cukier[[#This Row],[price]]</f>
        <v>152</v>
      </c>
      <c r="H165" s="2">
        <f>SUMIF($B$2:B165,B165,$C$2:C165)</f>
        <v>161</v>
      </c>
      <c r="I165" s="2">
        <f>IF(cukier[[#This Row],[bought_so_far]]&lt;100,0,IF(cukier[[#This Row],[bought_so_far]]&lt;1000,0.05,IF(cukier[[#This Row],[bought_so_far]]&lt;10000,0.1,0.2)))*cukier[[#This Row],[sugar_bought_kg]]</f>
        <v>3.8000000000000003</v>
      </c>
      <c r="J165" s="7">
        <f t="shared" si="11"/>
        <v>4399</v>
      </c>
      <c r="K165" s="7">
        <f t="shared" si="10"/>
        <v>4323</v>
      </c>
      <c r="L165" s="7" t="b">
        <f t="shared" si="12"/>
        <v>0</v>
      </c>
      <c r="M165" s="7">
        <f t="shared" si="13"/>
        <v>1</v>
      </c>
      <c r="N165" s="7">
        <f t="shared" si="14"/>
        <v>0</v>
      </c>
    </row>
    <row r="166" spans="1:14" x14ac:dyDescent="0.25">
      <c r="A166" s="1">
        <v>38639</v>
      </c>
      <c r="B166" s="2" t="s">
        <v>81</v>
      </c>
      <c r="C166" s="2">
        <v>17</v>
      </c>
      <c r="D166" s="2">
        <f>YEAR(cukier[[#This Row],[date]])</f>
        <v>2005</v>
      </c>
      <c r="E166" s="2">
        <f>MONTH(cukier[[#This Row],[date]])</f>
        <v>10</v>
      </c>
      <c r="F166" s="2">
        <f>VLOOKUP(cukier[[#This Row],[year]],cennik[#All],2)</f>
        <v>2</v>
      </c>
      <c r="G166" s="2">
        <f>cukier[[#This Row],[sugar_bought_kg]]*cukier[[#This Row],[price]]</f>
        <v>34</v>
      </c>
      <c r="H166" s="2">
        <f>SUMIF($B$2:B166,B166,$C$2:C166)</f>
        <v>17</v>
      </c>
      <c r="I166" s="2">
        <f>IF(cukier[[#This Row],[bought_so_far]]&lt;100,0,IF(cukier[[#This Row],[bought_so_far]]&lt;1000,0.05,IF(cukier[[#This Row],[bought_so_far]]&lt;10000,0.1,0.2)))*cukier[[#This Row],[sugar_bought_kg]]</f>
        <v>0</v>
      </c>
      <c r="J166" s="6">
        <f t="shared" si="11"/>
        <v>4323</v>
      </c>
      <c r="K166" s="6">
        <f t="shared" si="10"/>
        <v>4306</v>
      </c>
      <c r="L166" s="6" t="b">
        <f t="shared" si="12"/>
        <v>0</v>
      </c>
      <c r="M166" s="6">
        <f t="shared" si="13"/>
        <v>1</v>
      </c>
      <c r="N166" s="6">
        <f t="shared" si="14"/>
        <v>0</v>
      </c>
    </row>
    <row r="167" spans="1:14" x14ac:dyDescent="0.25">
      <c r="A167" s="1">
        <v>38640</v>
      </c>
      <c r="B167" s="2" t="s">
        <v>82</v>
      </c>
      <c r="C167" s="2">
        <v>17</v>
      </c>
      <c r="D167" s="2">
        <f>YEAR(cukier[[#This Row],[date]])</f>
        <v>2005</v>
      </c>
      <c r="E167" s="2">
        <f>MONTH(cukier[[#This Row],[date]])</f>
        <v>10</v>
      </c>
      <c r="F167" s="2">
        <f>VLOOKUP(cukier[[#This Row],[year]],cennik[#All],2)</f>
        <v>2</v>
      </c>
      <c r="G167" s="2">
        <f>cukier[[#This Row],[sugar_bought_kg]]*cukier[[#This Row],[price]]</f>
        <v>34</v>
      </c>
      <c r="H167" s="2">
        <f>SUMIF($B$2:B167,B167,$C$2:C167)</f>
        <v>17</v>
      </c>
      <c r="I167" s="2">
        <f>IF(cukier[[#This Row],[bought_so_far]]&lt;100,0,IF(cukier[[#This Row],[bought_so_far]]&lt;1000,0.05,IF(cukier[[#This Row],[bought_so_far]]&lt;10000,0.1,0.2)))*cukier[[#This Row],[sugar_bought_kg]]</f>
        <v>0</v>
      </c>
      <c r="J167" s="7">
        <f t="shared" si="11"/>
        <v>4306</v>
      </c>
      <c r="K167" s="7">
        <f t="shared" si="10"/>
        <v>4289</v>
      </c>
      <c r="L167" s="7" t="b">
        <f t="shared" si="12"/>
        <v>0</v>
      </c>
      <c r="M167" s="7">
        <f t="shared" si="13"/>
        <v>1</v>
      </c>
      <c r="N167" s="7">
        <f t="shared" si="14"/>
        <v>0</v>
      </c>
    </row>
    <row r="168" spans="1:14" x14ac:dyDescent="0.25">
      <c r="A168" s="1">
        <v>38643</v>
      </c>
      <c r="B168" s="2" t="s">
        <v>83</v>
      </c>
      <c r="C168" s="2">
        <v>2</v>
      </c>
      <c r="D168" s="2">
        <f>YEAR(cukier[[#This Row],[date]])</f>
        <v>2005</v>
      </c>
      <c r="E168" s="2">
        <f>MONTH(cukier[[#This Row],[date]])</f>
        <v>10</v>
      </c>
      <c r="F168" s="2">
        <f>VLOOKUP(cukier[[#This Row],[year]],cennik[#All],2)</f>
        <v>2</v>
      </c>
      <c r="G168" s="2">
        <f>cukier[[#This Row],[sugar_bought_kg]]*cukier[[#This Row],[price]]</f>
        <v>4</v>
      </c>
      <c r="H168" s="2">
        <f>SUMIF($B$2:B168,B168,$C$2:C168)</f>
        <v>2</v>
      </c>
      <c r="I168" s="2">
        <f>IF(cukier[[#This Row],[bought_so_far]]&lt;100,0,IF(cukier[[#This Row],[bought_so_far]]&lt;1000,0.05,IF(cukier[[#This Row],[bought_so_far]]&lt;10000,0.1,0.2)))*cukier[[#This Row],[sugar_bought_kg]]</f>
        <v>0</v>
      </c>
      <c r="J168" s="6">
        <f t="shared" si="11"/>
        <v>4289</v>
      </c>
      <c r="K168" s="6">
        <f t="shared" si="10"/>
        <v>4287</v>
      </c>
      <c r="L168" s="6" t="b">
        <f t="shared" si="12"/>
        <v>0</v>
      </c>
      <c r="M168" s="6">
        <f t="shared" si="13"/>
        <v>1</v>
      </c>
      <c r="N168" s="6">
        <f t="shared" si="14"/>
        <v>0</v>
      </c>
    </row>
    <row r="169" spans="1:14" x14ac:dyDescent="0.25">
      <c r="A169" s="1">
        <v>38645</v>
      </c>
      <c r="B169" s="2" t="s">
        <v>19</v>
      </c>
      <c r="C169" s="2">
        <v>125</v>
      </c>
      <c r="D169" s="2">
        <f>YEAR(cukier[[#This Row],[date]])</f>
        <v>2005</v>
      </c>
      <c r="E169" s="2">
        <f>MONTH(cukier[[#This Row],[date]])</f>
        <v>10</v>
      </c>
      <c r="F169" s="2">
        <f>VLOOKUP(cukier[[#This Row],[year]],cennik[#All],2)</f>
        <v>2</v>
      </c>
      <c r="G169" s="2">
        <f>cukier[[#This Row],[sugar_bought_kg]]*cukier[[#This Row],[price]]</f>
        <v>250</v>
      </c>
      <c r="H169" s="2">
        <f>SUMIF($B$2:B169,B169,$C$2:C169)</f>
        <v>320</v>
      </c>
      <c r="I169" s="2">
        <f>IF(cukier[[#This Row],[bought_so_far]]&lt;100,0,IF(cukier[[#This Row],[bought_so_far]]&lt;1000,0.05,IF(cukier[[#This Row],[bought_so_far]]&lt;10000,0.1,0.2)))*cukier[[#This Row],[sugar_bought_kg]]</f>
        <v>6.25</v>
      </c>
      <c r="J169" s="7">
        <f t="shared" si="11"/>
        <v>4287</v>
      </c>
      <c r="K169" s="7">
        <f t="shared" si="10"/>
        <v>4162</v>
      </c>
      <c r="L169" s="7" t="b">
        <f t="shared" si="12"/>
        <v>0</v>
      </c>
      <c r="M169" s="7">
        <f t="shared" si="13"/>
        <v>1</v>
      </c>
      <c r="N169" s="7">
        <f t="shared" si="14"/>
        <v>0</v>
      </c>
    </row>
    <row r="170" spans="1:14" x14ac:dyDescent="0.25">
      <c r="A170" s="1">
        <v>38646</v>
      </c>
      <c r="B170" s="2" t="s">
        <v>50</v>
      </c>
      <c r="C170" s="2">
        <v>234</v>
      </c>
      <c r="D170" s="2">
        <f>YEAR(cukier[[#This Row],[date]])</f>
        <v>2005</v>
      </c>
      <c r="E170" s="2">
        <f>MONTH(cukier[[#This Row],[date]])</f>
        <v>10</v>
      </c>
      <c r="F170" s="2">
        <f>VLOOKUP(cukier[[#This Row],[year]],cennik[#All],2)</f>
        <v>2</v>
      </c>
      <c r="G170" s="2">
        <f>cukier[[#This Row],[sugar_bought_kg]]*cukier[[#This Row],[price]]</f>
        <v>468</v>
      </c>
      <c r="H170" s="2">
        <f>SUMIF($B$2:B170,B170,$C$2:C170)</f>
        <v>2655</v>
      </c>
      <c r="I170" s="2">
        <f>IF(cukier[[#This Row],[bought_so_far]]&lt;100,0,IF(cukier[[#This Row],[bought_so_far]]&lt;1000,0.05,IF(cukier[[#This Row],[bought_so_far]]&lt;10000,0.1,0.2)))*cukier[[#This Row],[sugar_bought_kg]]</f>
        <v>23.400000000000002</v>
      </c>
      <c r="J170" s="6">
        <f t="shared" si="11"/>
        <v>4162</v>
      </c>
      <c r="K170" s="6">
        <f t="shared" si="10"/>
        <v>3928</v>
      </c>
      <c r="L170" s="6" t="b">
        <f t="shared" si="12"/>
        <v>0</v>
      </c>
      <c r="M170" s="6">
        <f t="shared" si="13"/>
        <v>2</v>
      </c>
      <c r="N170" s="6">
        <f t="shared" si="14"/>
        <v>0</v>
      </c>
    </row>
    <row r="171" spans="1:14" x14ac:dyDescent="0.25">
      <c r="A171" s="1">
        <v>38652</v>
      </c>
      <c r="B171" s="2" t="s">
        <v>69</v>
      </c>
      <c r="C171" s="2">
        <v>53</v>
      </c>
      <c r="D171" s="2">
        <f>YEAR(cukier[[#This Row],[date]])</f>
        <v>2005</v>
      </c>
      <c r="E171" s="2">
        <f>MONTH(cukier[[#This Row],[date]])</f>
        <v>10</v>
      </c>
      <c r="F171" s="2">
        <f>VLOOKUP(cukier[[#This Row],[year]],cennik[#All],2)</f>
        <v>2</v>
      </c>
      <c r="G171" s="2">
        <f>cukier[[#This Row],[sugar_bought_kg]]*cukier[[#This Row],[price]]</f>
        <v>106</v>
      </c>
      <c r="H171" s="2">
        <f>SUMIF($B$2:B171,B171,$C$2:C171)</f>
        <v>393</v>
      </c>
      <c r="I171" s="2">
        <f>IF(cukier[[#This Row],[bought_so_far]]&lt;100,0,IF(cukier[[#This Row],[bought_so_far]]&lt;1000,0.05,IF(cukier[[#This Row],[bought_so_far]]&lt;10000,0.1,0.2)))*cukier[[#This Row],[sugar_bought_kg]]</f>
        <v>2.6500000000000004</v>
      </c>
      <c r="J171" s="7">
        <f t="shared" si="11"/>
        <v>3928</v>
      </c>
      <c r="K171" s="7">
        <f t="shared" si="10"/>
        <v>3875</v>
      </c>
      <c r="L171" s="7" t="b">
        <f t="shared" si="12"/>
        <v>0</v>
      </c>
      <c r="M171" s="7">
        <f t="shared" si="13"/>
        <v>2</v>
      </c>
      <c r="N171" s="7">
        <f t="shared" si="14"/>
        <v>0</v>
      </c>
    </row>
    <row r="172" spans="1:14" x14ac:dyDescent="0.25">
      <c r="A172" s="1">
        <v>38653</v>
      </c>
      <c r="B172" s="2" t="s">
        <v>37</v>
      </c>
      <c r="C172" s="2">
        <v>165</v>
      </c>
      <c r="D172" s="2">
        <f>YEAR(cukier[[#This Row],[date]])</f>
        <v>2005</v>
      </c>
      <c r="E172" s="2">
        <f>MONTH(cukier[[#This Row],[date]])</f>
        <v>10</v>
      </c>
      <c r="F172" s="2">
        <f>VLOOKUP(cukier[[#This Row],[year]],cennik[#All],2)</f>
        <v>2</v>
      </c>
      <c r="G172" s="2">
        <f>cukier[[#This Row],[sugar_bought_kg]]*cukier[[#This Row],[price]]</f>
        <v>330</v>
      </c>
      <c r="H172" s="2">
        <f>SUMIF($B$2:B172,B172,$C$2:C172)</f>
        <v>374</v>
      </c>
      <c r="I172" s="2">
        <f>IF(cukier[[#This Row],[bought_so_far]]&lt;100,0,IF(cukier[[#This Row],[bought_so_far]]&lt;1000,0.05,IF(cukier[[#This Row],[bought_so_far]]&lt;10000,0.1,0.2)))*cukier[[#This Row],[sugar_bought_kg]]</f>
        <v>8.25</v>
      </c>
      <c r="J172" s="6">
        <f t="shared" si="11"/>
        <v>3875</v>
      </c>
      <c r="K172" s="6">
        <f t="shared" si="10"/>
        <v>3710</v>
      </c>
      <c r="L172" s="6" t="b">
        <f t="shared" si="12"/>
        <v>0</v>
      </c>
      <c r="M172" s="6">
        <f t="shared" si="13"/>
        <v>2</v>
      </c>
      <c r="N172" s="6">
        <f t="shared" si="14"/>
        <v>0</v>
      </c>
    </row>
    <row r="173" spans="1:14" x14ac:dyDescent="0.25">
      <c r="A173" s="1">
        <v>38653</v>
      </c>
      <c r="B173" s="2" t="s">
        <v>10</v>
      </c>
      <c r="C173" s="2">
        <v>177</v>
      </c>
      <c r="D173" s="2">
        <f>YEAR(cukier[[#This Row],[date]])</f>
        <v>2005</v>
      </c>
      <c r="E173" s="2">
        <f>MONTH(cukier[[#This Row],[date]])</f>
        <v>10</v>
      </c>
      <c r="F173" s="2">
        <f>VLOOKUP(cukier[[#This Row],[year]],cennik[#All],2)</f>
        <v>2</v>
      </c>
      <c r="G173" s="2">
        <f>cukier[[#This Row],[sugar_bought_kg]]*cukier[[#This Row],[price]]</f>
        <v>354</v>
      </c>
      <c r="H173" s="2">
        <f>SUMIF($B$2:B173,B173,$C$2:C173)</f>
        <v>464</v>
      </c>
      <c r="I173" s="2">
        <f>IF(cukier[[#This Row],[bought_so_far]]&lt;100,0,IF(cukier[[#This Row],[bought_so_far]]&lt;1000,0.05,IF(cukier[[#This Row],[bought_so_far]]&lt;10000,0.1,0.2)))*cukier[[#This Row],[sugar_bought_kg]]</f>
        <v>8.85</v>
      </c>
      <c r="J173" s="7">
        <f t="shared" si="11"/>
        <v>3710</v>
      </c>
      <c r="K173" s="7">
        <f t="shared" si="10"/>
        <v>3533</v>
      </c>
      <c r="L173" s="7" t="b">
        <f t="shared" si="12"/>
        <v>0</v>
      </c>
      <c r="M173" s="7">
        <f t="shared" si="13"/>
        <v>2</v>
      </c>
      <c r="N173" s="7">
        <f t="shared" si="14"/>
        <v>0</v>
      </c>
    </row>
    <row r="174" spans="1:14" x14ac:dyDescent="0.25">
      <c r="A174" s="1">
        <v>38655</v>
      </c>
      <c r="B174" s="2" t="s">
        <v>18</v>
      </c>
      <c r="C174" s="2">
        <v>103</v>
      </c>
      <c r="D174" s="2">
        <f>YEAR(cukier[[#This Row],[date]])</f>
        <v>2005</v>
      </c>
      <c r="E174" s="2">
        <f>MONTH(cukier[[#This Row],[date]])</f>
        <v>10</v>
      </c>
      <c r="F174" s="2">
        <f>VLOOKUP(cukier[[#This Row],[year]],cennik[#All],2)</f>
        <v>2</v>
      </c>
      <c r="G174" s="2">
        <f>cukier[[#This Row],[sugar_bought_kg]]*cukier[[#This Row],[price]]</f>
        <v>206</v>
      </c>
      <c r="H174" s="2">
        <f>SUMIF($B$2:B174,B174,$C$2:C174)</f>
        <v>534</v>
      </c>
      <c r="I174" s="2">
        <f>IF(cukier[[#This Row],[bought_so_far]]&lt;100,0,IF(cukier[[#This Row],[bought_so_far]]&lt;1000,0.05,IF(cukier[[#This Row],[bought_so_far]]&lt;10000,0.1,0.2)))*cukier[[#This Row],[sugar_bought_kg]]</f>
        <v>5.15</v>
      </c>
      <c r="J174" s="6">
        <f t="shared" si="11"/>
        <v>3533</v>
      </c>
      <c r="K174" s="6">
        <f t="shared" si="10"/>
        <v>3430</v>
      </c>
      <c r="L174" s="6" t="b">
        <f t="shared" si="12"/>
        <v>1</v>
      </c>
      <c r="M174" s="6">
        <f t="shared" si="13"/>
        <v>2</v>
      </c>
      <c r="N174" s="6">
        <f t="shared" si="14"/>
        <v>2000</v>
      </c>
    </row>
    <row r="175" spans="1:14" x14ac:dyDescent="0.25">
      <c r="A175" s="1">
        <v>38657</v>
      </c>
      <c r="B175" s="2" t="s">
        <v>84</v>
      </c>
      <c r="C175" s="2">
        <v>2</v>
      </c>
      <c r="D175" s="2">
        <f>YEAR(cukier[[#This Row],[date]])</f>
        <v>2005</v>
      </c>
      <c r="E175" s="2">
        <f>MONTH(cukier[[#This Row],[date]])</f>
        <v>11</v>
      </c>
      <c r="F175" s="2">
        <f>VLOOKUP(cukier[[#This Row],[year]],cennik[#All],2)</f>
        <v>2</v>
      </c>
      <c r="G175" s="2">
        <f>cukier[[#This Row],[sugar_bought_kg]]*cukier[[#This Row],[price]]</f>
        <v>4</v>
      </c>
      <c r="H175" s="2">
        <f>SUMIF($B$2:B175,B175,$C$2:C175)</f>
        <v>2</v>
      </c>
      <c r="I175" s="2">
        <f>IF(cukier[[#This Row],[bought_so_far]]&lt;100,0,IF(cukier[[#This Row],[bought_so_far]]&lt;1000,0.05,IF(cukier[[#This Row],[bought_so_far]]&lt;10000,0.1,0.2)))*cukier[[#This Row],[sugar_bought_kg]]</f>
        <v>0</v>
      </c>
      <c r="J175" s="7">
        <f t="shared" si="11"/>
        <v>5430</v>
      </c>
      <c r="K175" s="7">
        <f t="shared" si="10"/>
        <v>5428</v>
      </c>
      <c r="L175" s="7" t="b">
        <f t="shared" si="12"/>
        <v>0</v>
      </c>
      <c r="M175" s="7">
        <f t="shared" si="13"/>
        <v>-1</v>
      </c>
      <c r="N175" s="7">
        <f t="shared" si="14"/>
        <v>0</v>
      </c>
    </row>
    <row r="176" spans="1:14" x14ac:dyDescent="0.25">
      <c r="A176" s="1">
        <v>38657</v>
      </c>
      <c r="B176" s="2" t="s">
        <v>9</v>
      </c>
      <c r="C176" s="2">
        <v>279</v>
      </c>
      <c r="D176" s="2">
        <f>YEAR(cukier[[#This Row],[date]])</f>
        <v>2005</v>
      </c>
      <c r="E176" s="2">
        <f>MONTH(cukier[[#This Row],[date]])</f>
        <v>11</v>
      </c>
      <c r="F176" s="2">
        <f>VLOOKUP(cukier[[#This Row],[year]],cennik[#All],2)</f>
        <v>2</v>
      </c>
      <c r="G176" s="2">
        <f>cukier[[#This Row],[sugar_bought_kg]]*cukier[[#This Row],[price]]</f>
        <v>558</v>
      </c>
      <c r="H176" s="2">
        <f>SUMIF($B$2:B176,B176,$C$2:C176)</f>
        <v>2284</v>
      </c>
      <c r="I176" s="2">
        <f>IF(cukier[[#This Row],[bought_so_far]]&lt;100,0,IF(cukier[[#This Row],[bought_so_far]]&lt;1000,0.05,IF(cukier[[#This Row],[bought_so_far]]&lt;10000,0.1,0.2)))*cukier[[#This Row],[sugar_bought_kg]]</f>
        <v>27.900000000000002</v>
      </c>
      <c r="J176" s="6">
        <f t="shared" si="11"/>
        <v>5428</v>
      </c>
      <c r="K176" s="6">
        <f t="shared" si="10"/>
        <v>5149</v>
      </c>
      <c r="L176" s="6" t="b">
        <f t="shared" si="12"/>
        <v>0</v>
      </c>
      <c r="M176" s="6">
        <f t="shared" si="13"/>
        <v>-1</v>
      </c>
      <c r="N176" s="6">
        <f t="shared" si="14"/>
        <v>0</v>
      </c>
    </row>
    <row r="177" spans="1:14" x14ac:dyDescent="0.25">
      <c r="A177" s="1">
        <v>38662</v>
      </c>
      <c r="B177" s="2" t="s">
        <v>30</v>
      </c>
      <c r="C177" s="2">
        <v>185</v>
      </c>
      <c r="D177" s="2">
        <f>YEAR(cukier[[#This Row],[date]])</f>
        <v>2005</v>
      </c>
      <c r="E177" s="2">
        <f>MONTH(cukier[[#This Row],[date]])</f>
        <v>11</v>
      </c>
      <c r="F177" s="2">
        <f>VLOOKUP(cukier[[#This Row],[year]],cennik[#All],2)</f>
        <v>2</v>
      </c>
      <c r="G177" s="2">
        <f>cukier[[#This Row],[sugar_bought_kg]]*cukier[[#This Row],[price]]</f>
        <v>370</v>
      </c>
      <c r="H177" s="2">
        <f>SUMIF($B$2:B177,B177,$C$2:C177)</f>
        <v>531</v>
      </c>
      <c r="I177" s="2">
        <f>IF(cukier[[#This Row],[bought_so_far]]&lt;100,0,IF(cukier[[#This Row],[bought_so_far]]&lt;1000,0.05,IF(cukier[[#This Row],[bought_so_far]]&lt;10000,0.1,0.2)))*cukier[[#This Row],[sugar_bought_kg]]</f>
        <v>9.25</v>
      </c>
      <c r="J177" s="7">
        <f t="shared" si="11"/>
        <v>5149</v>
      </c>
      <c r="K177" s="7">
        <f t="shared" si="10"/>
        <v>4964</v>
      </c>
      <c r="L177" s="7" t="b">
        <f t="shared" si="12"/>
        <v>0</v>
      </c>
      <c r="M177" s="7">
        <f t="shared" si="13"/>
        <v>1</v>
      </c>
      <c r="N177" s="7">
        <f t="shared" si="14"/>
        <v>0</v>
      </c>
    </row>
    <row r="178" spans="1:14" x14ac:dyDescent="0.25">
      <c r="A178" s="1">
        <v>38663</v>
      </c>
      <c r="B178" s="2" t="s">
        <v>7</v>
      </c>
      <c r="C178" s="2">
        <v>434</v>
      </c>
      <c r="D178" s="2">
        <f>YEAR(cukier[[#This Row],[date]])</f>
        <v>2005</v>
      </c>
      <c r="E178" s="2">
        <f>MONTH(cukier[[#This Row],[date]])</f>
        <v>11</v>
      </c>
      <c r="F178" s="2">
        <f>VLOOKUP(cukier[[#This Row],[year]],cennik[#All],2)</f>
        <v>2</v>
      </c>
      <c r="G178" s="2">
        <f>cukier[[#This Row],[sugar_bought_kg]]*cukier[[#This Row],[price]]</f>
        <v>868</v>
      </c>
      <c r="H178" s="2">
        <f>SUMIF($B$2:B178,B178,$C$2:C178)</f>
        <v>2877</v>
      </c>
      <c r="I178" s="2">
        <f>IF(cukier[[#This Row],[bought_so_far]]&lt;100,0,IF(cukier[[#This Row],[bought_so_far]]&lt;1000,0.05,IF(cukier[[#This Row],[bought_so_far]]&lt;10000,0.1,0.2)))*cukier[[#This Row],[sugar_bought_kg]]</f>
        <v>43.400000000000006</v>
      </c>
      <c r="J178" s="6">
        <f t="shared" si="11"/>
        <v>4964</v>
      </c>
      <c r="K178" s="6">
        <f t="shared" si="10"/>
        <v>4530</v>
      </c>
      <c r="L178" s="6" t="b">
        <f t="shared" si="12"/>
        <v>0</v>
      </c>
      <c r="M178" s="6">
        <f t="shared" si="13"/>
        <v>1</v>
      </c>
      <c r="N178" s="6">
        <f t="shared" si="14"/>
        <v>0</v>
      </c>
    </row>
    <row r="179" spans="1:14" x14ac:dyDescent="0.25">
      <c r="A179" s="1">
        <v>38667</v>
      </c>
      <c r="B179" s="2" t="s">
        <v>85</v>
      </c>
      <c r="C179" s="2">
        <v>10</v>
      </c>
      <c r="D179" s="2">
        <f>YEAR(cukier[[#This Row],[date]])</f>
        <v>2005</v>
      </c>
      <c r="E179" s="2">
        <f>MONTH(cukier[[#This Row],[date]])</f>
        <v>11</v>
      </c>
      <c r="F179" s="2">
        <f>VLOOKUP(cukier[[#This Row],[year]],cennik[#All],2)</f>
        <v>2</v>
      </c>
      <c r="G179" s="2">
        <f>cukier[[#This Row],[sugar_bought_kg]]*cukier[[#This Row],[price]]</f>
        <v>20</v>
      </c>
      <c r="H179" s="2">
        <f>SUMIF($B$2:B179,B179,$C$2:C179)</f>
        <v>10</v>
      </c>
      <c r="I179" s="2">
        <f>IF(cukier[[#This Row],[bought_so_far]]&lt;100,0,IF(cukier[[#This Row],[bought_so_far]]&lt;1000,0.05,IF(cukier[[#This Row],[bought_so_far]]&lt;10000,0.1,0.2)))*cukier[[#This Row],[sugar_bought_kg]]</f>
        <v>0</v>
      </c>
      <c r="J179" s="7">
        <f t="shared" si="11"/>
        <v>4530</v>
      </c>
      <c r="K179" s="7">
        <f t="shared" si="10"/>
        <v>4520</v>
      </c>
      <c r="L179" s="7" t="b">
        <f t="shared" si="12"/>
        <v>0</v>
      </c>
      <c r="M179" s="7">
        <f t="shared" si="13"/>
        <v>1</v>
      </c>
      <c r="N179" s="7">
        <f t="shared" si="14"/>
        <v>0</v>
      </c>
    </row>
    <row r="180" spans="1:14" x14ac:dyDescent="0.25">
      <c r="A180" s="1">
        <v>38669</v>
      </c>
      <c r="B180" s="2" t="s">
        <v>86</v>
      </c>
      <c r="C180" s="2">
        <v>9</v>
      </c>
      <c r="D180" s="2">
        <f>YEAR(cukier[[#This Row],[date]])</f>
        <v>2005</v>
      </c>
      <c r="E180" s="2">
        <f>MONTH(cukier[[#This Row],[date]])</f>
        <v>11</v>
      </c>
      <c r="F180" s="2">
        <f>VLOOKUP(cukier[[#This Row],[year]],cennik[#All],2)</f>
        <v>2</v>
      </c>
      <c r="G180" s="2">
        <f>cukier[[#This Row],[sugar_bought_kg]]*cukier[[#This Row],[price]]</f>
        <v>18</v>
      </c>
      <c r="H180" s="2">
        <f>SUMIF($B$2:B180,B180,$C$2:C180)</f>
        <v>9</v>
      </c>
      <c r="I180" s="2">
        <f>IF(cukier[[#This Row],[bought_so_far]]&lt;100,0,IF(cukier[[#This Row],[bought_so_far]]&lt;1000,0.05,IF(cukier[[#This Row],[bought_so_far]]&lt;10000,0.1,0.2)))*cukier[[#This Row],[sugar_bought_kg]]</f>
        <v>0</v>
      </c>
      <c r="J180" s="6">
        <f t="shared" si="11"/>
        <v>4520</v>
      </c>
      <c r="K180" s="6">
        <f t="shared" si="10"/>
        <v>4511</v>
      </c>
      <c r="L180" s="6" t="b">
        <f t="shared" si="12"/>
        <v>0</v>
      </c>
      <c r="M180" s="6">
        <f t="shared" si="13"/>
        <v>1</v>
      </c>
      <c r="N180" s="6">
        <f t="shared" si="14"/>
        <v>0</v>
      </c>
    </row>
    <row r="181" spans="1:14" x14ac:dyDescent="0.25">
      <c r="A181" s="1">
        <v>38670</v>
      </c>
      <c r="B181" s="2" t="s">
        <v>24</v>
      </c>
      <c r="C181" s="2">
        <v>383</v>
      </c>
      <c r="D181" s="2">
        <f>YEAR(cukier[[#This Row],[date]])</f>
        <v>2005</v>
      </c>
      <c r="E181" s="2">
        <f>MONTH(cukier[[#This Row],[date]])</f>
        <v>11</v>
      </c>
      <c r="F181" s="2">
        <f>VLOOKUP(cukier[[#This Row],[year]],cennik[#All],2)</f>
        <v>2</v>
      </c>
      <c r="G181" s="2">
        <f>cukier[[#This Row],[sugar_bought_kg]]*cukier[[#This Row],[price]]</f>
        <v>766</v>
      </c>
      <c r="H181" s="2">
        <f>SUMIF($B$2:B181,B181,$C$2:C181)</f>
        <v>587</v>
      </c>
      <c r="I181" s="2">
        <f>IF(cukier[[#This Row],[bought_so_far]]&lt;100,0,IF(cukier[[#This Row],[bought_so_far]]&lt;1000,0.05,IF(cukier[[#This Row],[bought_so_far]]&lt;10000,0.1,0.2)))*cukier[[#This Row],[sugar_bought_kg]]</f>
        <v>19.150000000000002</v>
      </c>
      <c r="J181" s="7">
        <f t="shared" si="11"/>
        <v>4511</v>
      </c>
      <c r="K181" s="7">
        <f t="shared" si="10"/>
        <v>4128</v>
      </c>
      <c r="L181" s="7" t="b">
        <f t="shared" si="12"/>
        <v>0</v>
      </c>
      <c r="M181" s="7">
        <f t="shared" si="13"/>
        <v>1</v>
      </c>
      <c r="N181" s="7">
        <f t="shared" si="14"/>
        <v>0</v>
      </c>
    </row>
    <row r="182" spans="1:14" x14ac:dyDescent="0.25">
      <c r="A182" s="1">
        <v>38670</v>
      </c>
      <c r="B182" s="2" t="s">
        <v>30</v>
      </c>
      <c r="C182" s="2">
        <v>189</v>
      </c>
      <c r="D182" s="2">
        <f>YEAR(cukier[[#This Row],[date]])</f>
        <v>2005</v>
      </c>
      <c r="E182" s="2">
        <f>MONTH(cukier[[#This Row],[date]])</f>
        <v>11</v>
      </c>
      <c r="F182" s="2">
        <f>VLOOKUP(cukier[[#This Row],[year]],cennik[#All],2)</f>
        <v>2</v>
      </c>
      <c r="G182" s="2">
        <f>cukier[[#This Row],[sugar_bought_kg]]*cukier[[#This Row],[price]]</f>
        <v>378</v>
      </c>
      <c r="H182" s="2">
        <f>SUMIF($B$2:B182,B182,$C$2:C182)</f>
        <v>720</v>
      </c>
      <c r="I182" s="2">
        <f>IF(cukier[[#This Row],[bought_so_far]]&lt;100,0,IF(cukier[[#This Row],[bought_so_far]]&lt;1000,0.05,IF(cukier[[#This Row],[bought_so_far]]&lt;10000,0.1,0.2)))*cukier[[#This Row],[sugar_bought_kg]]</f>
        <v>9.4500000000000011</v>
      </c>
      <c r="J182" s="6">
        <f t="shared" si="11"/>
        <v>4128</v>
      </c>
      <c r="K182" s="6">
        <f t="shared" si="10"/>
        <v>3939</v>
      </c>
      <c r="L182" s="6" t="b">
        <f t="shared" si="12"/>
        <v>0</v>
      </c>
      <c r="M182" s="6">
        <f t="shared" si="13"/>
        <v>2</v>
      </c>
      <c r="N182" s="6">
        <f t="shared" si="14"/>
        <v>0</v>
      </c>
    </row>
    <row r="183" spans="1:14" x14ac:dyDescent="0.25">
      <c r="A183" s="1">
        <v>38672</v>
      </c>
      <c r="B183" s="2" t="s">
        <v>12</v>
      </c>
      <c r="C183" s="2">
        <v>161</v>
      </c>
      <c r="D183" s="2">
        <f>YEAR(cukier[[#This Row],[date]])</f>
        <v>2005</v>
      </c>
      <c r="E183" s="2">
        <f>MONTH(cukier[[#This Row],[date]])</f>
        <v>11</v>
      </c>
      <c r="F183" s="2">
        <f>VLOOKUP(cukier[[#This Row],[year]],cennik[#All],2)</f>
        <v>2</v>
      </c>
      <c r="G183" s="2">
        <f>cukier[[#This Row],[sugar_bought_kg]]*cukier[[#This Row],[price]]</f>
        <v>322</v>
      </c>
      <c r="H183" s="2">
        <f>SUMIF($B$2:B183,B183,$C$2:C183)</f>
        <v>443</v>
      </c>
      <c r="I183" s="2">
        <f>IF(cukier[[#This Row],[bought_so_far]]&lt;100,0,IF(cukier[[#This Row],[bought_so_far]]&lt;1000,0.05,IF(cukier[[#This Row],[bought_so_far]]&lt;10000,0.1,0.2)))*cukier[[#This Row],[sugar_bought_kg]]</f>
        <v>8.0500000000000007</v>
      </c>
      <c r="J183" s="7">
        <f t="shared" si="11"/>
        <v>3939</v>
      </c>
      <c r="K183" s="7">
        <f t="shared" si="10"/>
        <v>3778</v>
      </c>
      <c r="L183" s="7" t="b">
        <f t="shared" si="12"/>
        <v>0</v>
      </c>
      <c r="M183" s="7">
        <f t="shared" si="13"/>
        <v>2</v>
      </c>
      <c r="N183" s="7">
        <f t="shared" si="14"/>
        <v>0</v>
      </c>
    </row>
    <row r="184" spans="1:14" x14ac:dyDescent="0.25">
      <c r="A184" s="1">
        <v>38672</v>
      </c>
      <c r="B184" s="2" t="s">
        <v>63</v>
      </c>
      <c r="C184" s="2">
        <v>115</v>
      </c>
      <c r="D184" s="2">
        <f>YEAR(cukier[[#This Row],[date]])</f>
        <v>2005</v>
      </c>
      <c r="E184" s="2">
        <f>MONTH(cukier[[#This Row],[date]])</f>
        <v>11</v>
      </c>
      <c r="F184" s="2">
        <f>VLOOKUP(cukier[[#This Row],[year]],cennik[#All],2)</f>
        <v>2</v>
      </c>
      <c r="G184" s="2">
        <f>cukier[[#This Row],[sugar_bought_kg]]*cukier[[#This Row],[price]]</f>
        <v>230</v>
      </c>
      <c r="H184" s="2">
        <f>SUMIF($B$2:B184,B184,$C$2:C184)</f>
        <v>252</v>
      </c>
      <c r="I184" s="2">
        <f>IF(cukier[[#This Row],[bought_so_far]]&lt;100,0,IF(cukier[[#This Row],[bought_so_far]]&lt;1000,0.05,IF(cukier[[#This Row],[bought_so_far]]&lt;10000,0.1,0.2)))*cukier[[#This Row],[sugar_bought_kg]]</f>
        <v>5.75</v>
      </c>
      <c r="J184" s="6">
        <f t="shared" si="11"/>
        <v>3778</v>
      </c>
      <c r="K184" s="6">
        <f t="shared" si="10"/>
        <v>3663</v>
      </c>
      <c r="L184" s="6" t="b">
        <f t="shared" si="12"/>
        <v>0</v>
      </c>
      <c r="M184" s="6">
        <f t="shared" si="13"/>
        <v>2</v>
      </c>
      <c r="N184" s="6">
        <f t="shared" si="14"/>
        <v>0</v>
      </c>
    </row>
    <row r="185" spans="1:14" x14ac:dyDescent="0.25">
      <c r="A185" s="1">
        <v>38674</v>
      </c>
      <c r="B185" s="2" t="s">
        <v>69</v>
      </c>
      <c r="C185" s="2">
        <v>58</v>
      </c>
      <c r="D185" s="2">
        <f>YEAR(cukier[[#This Row],[date]])</f>
        <v>2005</v>
      </c>
      <c r="E185" s="2">
        <f>MONTH(cukier[[#This Row],[date]])</f>
        <v>11</v>
      </c>
      <c r="F185" s="2">
        <f>VLOOKUP(cukier[[#This Row],[year]],cennik[#All],2)</f>
        <v>2</v>
      </c>
      <c r="G185" s="2">
        <f>cukier[[#This Row],[sugar_bought_kg]]*cukier[[#This Row],[price]]</f>
        <v>116</v>
      </c>
      <c r="H185" s="2">
        <f>SUMIF($B$2:B185,B185,$C$2:C185)</f>
        <v>451</v>
      </c>
      <c r="I185" s="2">
        <f>IF(cukier[[#This Row],[bought_so_far]]&lt;100,0,IF(cukier[[#This Row],[bought_so_far]]&lt;1000,0.05,IF(cukier[[#This Row],[bought_so_far]]&lt;10000,0.1,0.2)))*cukier[[#This Row],[sugar_bought_kg]]</f>
        <v>2.9000000000000004</v>
      </c>
      <c r="J185" s="7">
        <f t="shared" si="11"/>
        <v>3663</v>
      </c>
      <c r="K185" s="7">
        <f t="shared" si="10"/>
        <v>3605</v>
      </c>
      <c r="L185" s="7" t="b">
        <f t="shared" si="12"/>
        <v>0</v>
      </c>
      <c r="M185" s="7">
        <f t="shared" si="13"/>
        <v>2</v>
      </c>
      <c r="N185" s="7">
        <f t="shared" si="14"/>
        <v>0</v>
      </c>
    </row>
    <row r="186" spans="1:14" x14ac:dyDescent="0.25">
      <c r="A186" s="1">
        <v>38674</v>
      </c>
      <c r="B186" s="2" t="s">
        <v>87</v>
      </c>
      <c r="C186" s="2">
        <v>16</v>
      </c>
      <c r="D186" s="2">
        <f>YEAR(cukier[[#This Row],[date]])</f>
        <v>2005</v>
      </c>
      <c r="E186" s="2">
        <f>MONTH(cukier[[#This Row],[date]])</f>
        <v>11</v>
      </c>
      <c r="F186" s="2">
        <f>VLOOKUP(cukier[[#This Row],[year]],cennik[#All],2)</f>
        <v>2</v>
      </c>
      <c r="G186" s="2">
        <f>cukier[[#This Row],[sugar_bought_kg]]*cukier[[#This Row],[price]]</f>
        <v>32</v>
      </c>
      <c r="H186" s="2">
        <f>SUMIF($B$2:B186,B186,$C$2:C186)</f>
        <v>16</v>
      </c>
      <c r="I186" s="2">
        <f>IF(cukier[[#This Row],[bought_so_far]]&lt;100,0,IF(cukier[[#This Row],[bought_so_far]]&lt;1000,0.05,IF(cukier[[#This Row],[bought_so_far]]&lt;10000,0.1,0.2)))*cukier[[#This Row],[sugar_bought_kg]]</f>
        <v>0</v>
      </c>
      <c r="J186" s="6">
        <f t="shared" si="11"/>
        <v>3605</v>
      </c>
      <c r="K186" s="6">
        <f t="shared" si="10"/>
        <v>3589</v>
      </c>
      <c r="L186" s="6" t="b">
        <f t="shared" si="12"/>
        <v>0</v>
      </c>
      <c r="M186" s="6">
        <f t="shared" si="13"/>
        <v>2</v>
      </c>
      <c r="N186" s="6">
        <f t="shared" si="14"/>
        <v>0</v>
      </c>
    </row>
    <row r="187" spans="1:14" x14ac:dyDescent="0.25">
      <c r="A187" s="1">
        <v>38675</v>
      </c>
      <c r="B187" s="2" t="s">
        <v>53</v>
      </c>
      <c r="C187" s="2">
        <v>17</v>
      </c>
      <c r="D187" s="2">
        <f>YEAR(cukier[[#This Row],[date]])</f>
        <v>2005</v>
      </c>
      <c r="E187" s="2">
        <f>MONTH(cukier[[#This Row],[date]])</f>
        <v>11</v>
      </c>
      <c r="F187" s="2">
        <f>VLOOKUP(cukier[[#This Row],[year]],cennik[#All],2)</f>
        <v>2</v>
      </c>
      <c r="G187" s="2">
        <f>cukier[[#This Row],[sugar_bought_kg]]*cukier[[#This Row],[price]]</f>
        <v>34</v>
      </c>
      <c r="H187" s="2">
        <f>SUMIF($B$2:B187,B187,$C$2:C187)</f>
        <v>19</v>
      </c>
      <c r="I187" s="2">
        <f>IF(cukier[[#This Row],[bought_so_far]]&lt;100,0,IF(cukier[[#This Row],[bought_so_far]]&lt;1000,0.05,IF(cukier[[#This Row],[bought_so_far]]&lt;10000,0.1,0.2)))*cukier[[#This Row],[sugar_bought_kg]]</f>
        <v>0</v>
      </c>
      <c r="J187" s="7">
        <f t="shared" si="11"/>
        <v>3589</v>
      </c>
      <c r="K187" s="7">
        <f t="shared" si="10"/>
        <v>3572</v>
      </c>
      <c r="L187" s="7" t="b">
        <f t="shared" si="12"/>
        <v>0</v>
      </c>
      <c r="M187" s="7">
        <f t="shared" si="13"/>
        <v>2</v>
      </c>
      <c r="N187" s="7">
        <f t="shared" si="14"/>
        <v>0</v>
      </c>
    </row>
    <row r="188" spans="1:14" x14ac:dyDescent="0.25">
      <c r="A188" s="1">
        <v>38676</v>
      </c>
      <c r="B188" s="2" t="s">
        <v>5</v>
      </c>
      <c r="C188" s="2">
        <v>177</v>
      </c>
      <c r="D188" s="2">
        <f>YEAR(cukier[[#This Row],[date]])</f>
        <v>2005</v>
      </c>
      <c r="E188" s="2">
        <f>MONTH(cukier[[#This Row],[date]])</f>
        <v>11</v>
      </c>
      <c r="F188" s="2">
        <f>VLOOKUP(cukier[[#This Row],[year]],cennik[#All],2)</f>
        <v>2</v>
      </c>
      <c r="G188" s="2">
        <f>cukier[[#This Row],[sugar_bought_kg]]*cukier[[#This Row],[price]]</f>
        <v>354</v>
      </c>
      <c r="H188" s="2">
        <f>SUMIF($B$2:B188,B188,$C$2:C188)</f>
        <v>2274</v>
      </c>
      <c r="I188" s="2">
        <f>IF(cukier[[#This Row],[bought_so_far]]&lt;100,0,IF(cukier[[#This Row],[bought_so_far]]&lt;1000,0.05,IF(cukier[[#This Row],[bought_so_far]]&lt;10000,0.1,0.2)))*cukier[[#This Row],[sugar_bought_kg]]</f>
        <v>17.7</v>
      </c>
      <c r="J188" s="6">
        <f t="shared" si="11"/>
        <v>3572</v>
      </c>
      <c r="K188" s="6">
        <f t="shared" si="10"/>
        <v>3395</v>
      </c>
      <c r="L188" s="6" t="b">
        <f t="shared" si="12"/>
        <v>0</v>
      </c>
      <c r="M188" s="6">
        <f t="shared" si="13"/>
        <v>2</v>
      </c>
      <c r="N188" s="6">
        <f t="shared" si="14"/>
        <v>0</v>
      </c>
    </row>
    <row r="189" spans="1:14" x14ac:dyDescent="0.25">
      <c r="A189" s="1">
        <v>38677</v>
      </c>
      <c r="B189" s="2" t="s">
        <v>78</v>
      </c>
      <c r="C189" s="2">
        <v>33</v>
      </c>
      <c r="D189" s="2">
        <f>YEAR(cukier[[#This Row],[date]])</f>
        <v>2005</v>
      </c>
      <c r="E189" s="2">
        <f>MONTH(cukier[[#This Row],[date]])</f>
        <v>11</v>
      </c>
      <c r="F189" s="2">
        <f>VLOOKUP(cukier[[#This Row],[year]],cennik[#All],2)</f>
        <v>2</v>
      </c>
      <c r="G189" s="2">
        <f>cukier[[#This Row],[sugar_bought_kg]]*cukier[[#This Row],[price]]</f>
        <v>66</v>
      </c>
      <c r="H189" s="2">
        <f>SUMIF($B$2:B189,B189,$C$2:C189)</f>
        <v>139</v>
      </c>
      <c r="I189" s="2">
        <f>IF(cukier[[#This Row],[bought_so_far]]&lt;100,0,IF(cukier[[#This Row],[bought_so_far]]&lt;1000,0.05,IF(cukier[[#This Row],[bought_so_far]]&lt;10000,0.1,0.2)))*cukier[[#This Row],[sugar_bought_kg]]</f>
        <v>1.6500000000000001</v>
      </c>
      <c r="J189" s="7">
        <f t="shared" si="11"/>
        <v>3395</v>
      </c>
      <c r="K189" s="7">
        <f t="shared" si="10"/>
        <v>3362</v>
      </c>
      <c r="L189" s="7" t="b">
        <f t="shared" si="12"/>
        <v>0</v>
      </c>
      <c r="M189" s="7">
        <f t="shared" si="13"/>
        <v>2</v>
      </c>
      <c r="N189" s="7">
        <f t="shared" si="14"/>
        <v>0</v>
      </c>
    </row>
    <row r="190" spans="1:14" x14ac:dyDescent="0.25">
      <c r="A190" s="1">
        <v>38680</v>
      </c>
      <c r="B190" s="2" t="s">
        <v>18</v>
      </c>
      <c r="C190" s="2">
        <v>60</v>
      </c>
      <c r="D190" s="2">
        <f>YEAR(cukier[[#This Row],[date]])</f>
        <v>2005</v>
      </c>
      <c r="E190" s="2">
        <f>MONTH(cukier[[#This Row],[date]])</f>
        <v>11</v>
      </c>
      <c r="F190" s="2">
        <f>VLOOKUP(cukier[[#This Row],[year]],cennik[#All],2)</f>
        <v>2</v>
      </c>
      <c r="G190" s="2">
        <f>cukier[[#This Row],[sugar_bought_kg]]*cukier[[#This Row],[price]]</f>
        <v>120</v>
      </c>
      <c r="H190" s="2">
        <f>SUMIF($B$2:B190,B190,$C$2:C190)</f>
        <v>594</v>
      </c>
      <c r="I190" s="2">
        <f>IF(cukier[[#This Row],[bought_so_far]]&lt;100,0,IF(cukier[[#This Row],[bought_so_far]]&lt;1000,0.05,IF(cukier[[#This Row],[bought_so_far]]&lt;10000,0.1,0.2)))*cukier[[#This Row],[sugar_bought_kg]]</f>
        <v>3</v>
      </c>
      <c r="J190" s="6">
        <f t="shared" si="11"/>
        <v>3362</v>
      </c>
      <c r="K190" s="6">
        <f t="shared" si="10"/>
        <v>3302</v>
      </c>
      <c r="L190" s="6" t="b">
        <f t="shared" si="12"/>
        <v>0</v>
      </c>
      <c r="M190" s="6">
        <f t="shared" si="13"/>
        <v>2</v>
      </c>
      <c r="N190" s="6">
        <f t="shared" si="14"/>
        <v>0</v>
      </c>
    </row>
    <row r="191" spans="1:14" x14ac:dyDescent="0.25">
      <c r="A191" s="1">
        <v>38682</v>
      </c>
      <c r="B191" s="2" t="s">
        <v>88</v>
      </c>
      <c r="C191" s="2">
        <v>8</v>
      </c>
      <c r="D191" s="2">
        <f>YEAR(cukier[[#This Row],[date]])</f>
        <v>2005</v>
      </c>
      <c r="E191" s="2">
        <f>MONTH(cukier[[#This Row],[date]])</f>
        <v>11</v>
      </c>
      <c r="F191" s="2">
        <f>VLOOKUP(cukier[[#This Row],[year]],cennik[#All],2)</f>
        <v>2</v>
      </c>
      <c r="G191" s="2">
        <f>cukier[[#This Row],[sugar_bought_kg]]*cukier[[#This Row],[price]]</f>
        <v>16</v>
      </c>
      <c r="H191" s="2">
        <f>SUMIF($B$2:B191,B191,$C$2:C191)</f>
        <v>8</v>
      </c>
      <c r="I191" s="2">
        <f>IF(cukier[[#This Row],[bought_so_far]]&lt;100,0,IF(cukier[[#This Row],[bought_so_far]]&lt;1000,0.05,IF(cukier[[#This Row],[bought_so_far]]&lt;10000,0.1,0.2)))*cukier[[#This Row],[sugar_bought_kg]]</f>
        <v>0</v>
      </c>
      <c r="J191" s="7">
        <f t="shared" si="11"/>
        <v>3302</v>
      </c>
      <c r="K191" s="7">
        <f t="shared" si="10"/>
        <v>3294</v>
      </c>
      <c r="L191" s="7" t="b">
        <f t="shared" si="12"/>
        <v>1</v>
      </c>
      <c r="M191" s="7">
        <f t="shared" si="13"/>
        <v>2</v>
      </c>
      <c r="N191" s="7">
        <f t="shared" si="14"/>
        <v>2000</v>
      </c>
    </row>
    <row r="192" spans="1:14" x14ac:dyDescent="0.25">
      <c r="A192" s="1">
        <v>38687</v>
      </c>
      <c r="B192" s="2" t="s">
        <v>9</v>
      </c>
      <c r="C192" s="2">
        <v>317</v>
      </c>
      <c r="D192" s="2">
        <f>YEAR(cukier[[#This Row],[date]])</f>
        <v>2005</v>
      </c>
      <c r="E192" s="2">
        <f>MONTH(cukier[[#This Row],[date]])</f>
        <v>12</v>
      </c>
      <c r="F192" s="2">
        <f>VLOOKUP(cukier[[#This Row],[year]],cennik[#All],2)</f>
        <v>2</v>
      </c>
      <c r="G192" s="2">
        <f>cukier[[#This Row],[sugar_bought_kg]]*cukier[[#This Row],[price]]</f>
        <v>634</v>
      </c>
      <c r="H192" s="2">
        <f>SUMIF($B$2:B192,B192,$C$2:C192)</f>
        <v>2601</v>
      </c>
      <c r="I192" s="2">
        <f>IF(cukier[[#This Row],[bought_so_far]]&lt;100,0,IF(cukier[[#This Row],[bought_so_far]]&lt;1000,0.05,IF(cukier[[#This Row],[bought_so_far]]&lt;10000,0.1,0.2)))*cukier[[#This Row],[sugar_bought_kg]]</f>
        <v>31.700000000000003</v>
      </c>
      <c r="J192" s="6">
        <f t="shared" si="11"/>
        <v>5294</v>
      </c>
      <c r="K192" s="6">
        <f t="shared" si="10"/>
        <v>4977</v>
      </c>
      <c r="L192" s="6" t="b">
        <f t="shared" si="12"/>
        <v>0</v>
      </c>
      <c r="M192" s="6">
        <f t="shared" si="13"/>
        <v>1</v>
      </c>
      <c r="N192" s="6">
        <f t="shared" si="14"/>
        <v>0</v>
      </c>
    </row>
    <row r="193" spans="1:14" x14ac:dyDescent="0.25">
      <c r="A193" s="1">
        <v>38689</v>
      </c>
      <c r="B193" s="2" t="s">
        <v>89</v>
      </c>
      <c r="C193" s="2">
        <v>3</v>
      </c>
      <c r="D193" s="2">
        <f>YEAR(cukier[[#This Row],[date]])</f>
        <v>2005</v>
      </c>
      <c r="E193" s="2">
        <f>MONTH(cukier[[#This Row],[date]])</f>
        <v>12</v>
      </c>
      <c r="F193" s="2">
        <f>VLOOKUP(cukier[[#This Row],[year]],cennik[#All],2)</f>
        <v>2</v>
      </c>
      <c r="G193" s="2">
        <f>cukier[[#This Row],[sugar_bought_kg]]*cukier[[#This Row],[price]]</f>
        <v>6</v>
      </c>
      <c r="H193" s="2">
        <f>SUMIF($B$2:B193,B193,$C$2:C193)</f>
        <v>3</v>
      </c>
      <c r="I193" s="2">
        <f>IF(cukier[[#This Row],[bought_so_far]]&lt;100,0,IF(cukier[[#This Row],[bought_so_far]]&lt;1000,0.05,IF(cukier[[#This Row],[bought_so_far]]&lt;10000,0.1,0.2)))*cukier[[#This Row],[sugar_bought_kg]]</f>
        <v>0</v>
      </c>
      <c r="J193" s="7">
        <f t="shared" si="11"/>
        <v>4977</v>
      </c>
      <c r="K193" s="7">
        <f t="shared" si="10"/>
        <v>4974</v>
      </c>
      <c r="L193" s="7" t="b">
        <f t="shared" si="12"/>
        <v>0</v>
      </c>
      <c r="M193" s="7">
        <f t="shared" si="13"/>
        <v>1</v>
      </c>
      <c r="N193" s="7">
        <f t="shared" si="14"/>
        <v>0</v>
      </c>
    </row>
    <row r="194" spans="1:14" x14ac:dyDescent="0.25">
      <c r="A194" s="1">
        <v>38691</v>
      </c>
      <c r="B194" s="2" t="s">
        <v>90</v>
      </c>
      <c r="C194" s="2">
        <v>16</v>
      </c>
      <c r="D194" s="2">
        <f>YEAR(cukier[[#This Row],[date]])</f>
        <v>2005</v>
      </c>
      <c r="E194" s="2">
        <f>MONTH(cukier[[#This Row],[date]])</f>
        <v>12</v>
      </c>
      <c r="F194" s="2">
        <f>VLOOKUP(cukier[[#This Row],[year]],cennik[#All],2)</f>
        <v>2</v>
      </c>
      <c r="G194" s="2">
        <f>cukier[[#This Row],[sugar_bought_kg]]*cukier[[#This Row],[price]]</f>
        <v>32</v>
      </c>
      <c r="H194" s="2">
        <f>SUMIF($B$2:B194,B194,$C$2:C194)</f>
        <v>16</v>
      </c>
      <c r="I194" s="2">
        <f>IF(cukier[[#This Row],[bought_so_far]]&lt;100,0,IF(cukier[[#This Row],[bought_so_far]]&lt;1000,0.05,IF(cukier[[#This Row],[bought_so_far]]&lt;10000,0.1,0.2)))*cukier[[#This Row],[sugar_bought_kg]]</f>
        <v>0</v>
      </c>
      <c r="J194" s="6">
        <f t="shared" si="11"/>
        <v>4974</v>
      </c>
      <c r="K194" s="6">
        <f t="shared" si="10"/>
        <v>4958</v>
      </c>
      <c r="L194" s="6" t="b">
        <f t="shared" si="12"/>
        <v>0</v>
      </c>
      <c r="M194" s="6">
        <f t="shared" si="13"/>
        <v>1</v>
      </c>
      <c r="N194" s="6">
        <f t="shared" si="14"/>
        <v>0</v>
      </c>
    </row>
    <row r="195" spans="1:14" x14ac:dyDescent="0.25">
      <c r="A195" s="1">
        <v>38700</v>
      </c>
      <c r="B195" s="2" t="s">
        <v>65</v>
      </c>
      <c r="C195" s="2">
        <v>2</v>
      </c>
      <c r="D195" s="2">
        <f>YEAR(cukier[[#This Row],[date]])</f>
        <v>2005</v>
      </c>
      <c r="E195" s="2">
        <f>MONTH(cukier[[#This Row],[date]])</f>
        <v>12</v>
      </c>
      <c r="F195" s="2">
        <f>VLOOKUP(cukier[[#This Row],[year]],cennik[#All],2)</f>
        <v>2</v>
      </c>
      <c r="G195" s="2">
        <f>cukier[[#This Row],[sugar_bought_kg]]*cukier[[#This Row],[price]]</f>
        <v>4</v>
      </c>
      <c r="H195" s="2">
        <f>SUMIF($B$2:B195,B195,$C$2:C195)</f>
        <v>11</v>
      </c>
      <c r="I195" s="2">
        <f>IF(cukier[[#This Row],[bought_so_far]]&lt;100,0,IF(cukier[[#This Row],[bought_so_far]]&lt;1000,0.05,IF(cukier[[#This Row],[bought_so_far]]&lt;10000,0.1,0.2)))*cukier[[#This Row],[sugar_bought_kg]]</f>
        <v>0</v>
      </c>
      <c r="J195" s="7">
        <f t="shared" si="11"/>
        <v>4958</v>
      </c>
      <c r="K195" s="7">
        <f t="shared" ref="K195:K258" si="15">J195-C195</f>
        <v>4956</v>
      </c>
      <c r="L195" s="7" t="b">
        <f t="shared" si="12"/>
        <v>0</v>
      </c>
      <c r="M195" s="7">
        <f t="shared" si="13"/>
        <v>1</v>
      </c>
      <c r="N195" s="7">
        <f t="shared" si="14"/>
        <v>0</v>
      </c>
    </row>
    <row r="196" spans="1:14" x14ac:dyDescent="0.25">
      <c r="A196" s="1">
        <v>38705</v>
      </c>
      <c r="B196" s="2" t="s">
        <v>10</v>
      </c>
      <c r="C196" s="2">
        <v>161</v>
      </c>
      <c r="D196" s="2">
        <f>YEAR(cukier[[#This Row],[date]])</f>
        <v>2005</v>
      </c>
      <c r="E196" s="2">
        <f>MONTH(cukier[[#This Row],[date]])</f>
        <v>12</v>
      </c>
      <c r="F196" s="2">
        <f>VLOOKUP(cukier[[#This Row],[year]],cennik[#All],2)</f>
        <v>2</v>
      </c>
      <c r="G196" s="2">
        <f>cukier[[#This Row],[sugar_bought_kg]]*cukier[[#This Row],[price]]</f>
        <v>322</v>
      </c>
      <c r="H196" s="2">
        <f>SUMIF($B$2:B196,B196,$C$2:C196)</f>
        <v>625</v>
      </c>
      <c r="I196" s="2">
        <f>IF(cukier[[#This Row],[bought_so_far]]&lt;100,0,IF(cukier[[#This Row],[bought_so_far]]&lt;1000,0.05,IF(cukier[[#This Row],[bought_so_far]]&lt;10000,0.1,0.2)))*cukier[[#This Row],[sugar_bought_kg]]</f>
        <v>8.0500000000000007</v>
      </c>
      <c r="J196" s="6">
        <f t="shared" ref="J196:J259" si="16">K195+N195</f>
        <v>4956</v>
      </c>
      <c r="K196" s="6">
        <f t="shared" si="15"/>
        <v>4795</v>
      </c>
      <c r="L196" s="6" t="b">
        <f t="shared" ref="L196:L259" si="17">AND(E196&lt;&gt;E197,K196&lt;5000)</f>
        <v>0</v>
      </c>
      <c r="M196" s="6">
        <f t="shared" ref="M196:M259" si="18">ROUNDUP((5000-K196)/1000,0)</f>
        <v>1</v>
      </c>
      <c r="N196" s="6">
        <f t="shared" ref="N196:N259" si="19">IF(L196,M196*1000,0)</f>
        <v>0</v>
      </c>
    </row>
    <row r="197" spans="1:14" x14ac:dyDescent="0.25">
      <c r="A197" s="1">
        <v>38708</v>
      </c>
      <c r="B197" s="2" t="s">
        <v>37</v>
      </c>
      <c r="C197" s="2">
        <v>187</v>
      </c>
      <c r="D197" s="2">
        <f>YEAR(cukier[[#This Row],[date]])</f>
        <v>2005</v>
      </c>
      <c r="E197" s="2">
        <f>MONTH(cukier[[#This Row],[date]])</f>
        <v>12</v>
      </c>
      <c r="F197" s="2">
        <f>VLOOKUP(cukier[[#This Row],[year]],cennik[#All],2)</f>
        <v>2</v>
      </c>
      <c r="G197" s="2">
        <f>cukier[[#This Row],[sugar_bought_kg]]*cukier[[#This Row],[price]]</f>
        <v>374</v>
      </c>
      <c r="H197" s="2">
        <f>SUMIF($B$2:B197,B197,$C$2:C197)</f>
        <v>561</v>
      </c>
      <c r="I197" s="2">
        <f>IF(cukier[[#This Row],[bought_so_far]]&lt;100,0,IF(cukier[[#This Row],[bought_so_far]]&lt;1000,0.05,IF(cukier[[#This Row],[bought_so_far]]&lt;10000,0.1,0.2)))*cukier[[#This Row],[sugar_bought_kg]]</f>
        <v>9.35</v>
      </c>
      <c r="J197" s="7">
        <f t="shared" si="16"/>
        <v>4795</v>
      </c>
      <c r="K197" s="7">
        <f t="shared" si="15"/>
        <v>4608</v>
      </c>
      <c r="L197" s="7" t="b">
        <f t="shared" si="17"/>
        <v>0</v>
      </c>
      <c r="M197" s="7">
        <f t="shared" si="18"/>
        <v>1</v>
      </c>
      <c r="N197" s="7">
        <f t="shared" si="19"/>
        <v>0</v>
      </c>
    </row>
    <row r="198" spans="1:14" x14ac:dyDescent="0.25">
      <c r="A198" s="1">
        <v>38708</v>
      </c>
      <c r="B198" s="2" t="s">
        <v>91</v>
      </c>
      <c r="C198" s="2">
        <v>17</v>
      </c>
      <c r="D198" s="2">
        <f>YEAR(cukier[[#This Row],[date]])</f>
        <v>2005</v>
      </c>
      <c r="E198" s="2">
        <f>MONTH(cukier[[#This Row],[date]])</f>
        <v>12</v>
      </c>
      <c r="F198" s="2">
        <f>VLOOKUP(cukier[[#This Row],[year]],cennik[#All],2)</f>
        <v>2</v>
      </c>
      <c r="G198" s="2">
        <f>cukier[[#This Row],[sugar_bought_kg]]*cukier[[#This Row],[price]]</f>
        <v>34</v>
      </c>
      <c r="H198" s="2">
        <f>SUMIF($B$2:B198,B198,$C$2:C198)</f>
        <v>17</v>
      </c>
      <c r="I198" s="2">
        <f>IF(cukier[[#This Row],[bought_so_far]]&lt;100,0,IF(cukier[[#This Row],[bought_so_far]]&lt;1000,0.05,IF(cukier[[#This Row],[bought_so_far]]&lt;10000,0.1,0.2)))*cukier[[#This Row],[sugar_bought_kg]]</f>
        <v>0</v>
      </c>
      <c r="J198" s="6">
        <f t="shared" si="16"/>
        <v>4608</v>
      </c>
      <c r="K198" s="6">
        <f t="shared" si="15"/>
        <v>4591</v>
      </c>
      <c r="L198" s="6" t="b">
        <f t="shared" si="17"/>
        <v>0</v>
      </c>
      <c r="M198" s="6">
        <f t="shared" si="18"/>
        <v>1</v>
      </c>
      <c r="N198" s="6">
        <f t="shared" si="19"/>
        <v>0</v>
      </c>
    </row>
    <row r="199" spans="1:14" x14ac:dyDescent="0.25">
      <c r="A199" s="1">
        <v>38709</v>
      </c>
      <c r="B199" s="2" t="s">
        <v>92</v>
      </c>
      <c r="C199" s="2">
        <v>5</v>
      </c>
      <c r="D199" s="2">
        <f>YEAR(cukier[[#This Row],[date]])</f>
        <v>2005</v>
      </c>
      <c r="E199" s="2">
        <f>MONTH(cukier[[#This Row],[date]])</f>
        <v>12</v>
      </c>
      <c r="F199" s="2">
        <f>VLOOKUP(cukier[[#This Row],[year]],cennik[#All],2)</f>
        <v>2</v>
      </c>
      <c r="G199" s="2">
        <f>cukier[[#This Row],[sugar_bought_kg]]*cukier[[#This Row],[price]]</f>
        <v>10</v>
      </c>
      <c r="H199" s="2">
        <f>SUMIF($B$2:B199,B199,$C$2:C199)</f>
        <v>5</v>
      </c>
      <c r="I199" s="2">
        <f>IF(cukier[[#This Row],[bought_so_far]]&lt;100,0,IF(cukier[[#This Row],[bought_so_far]]&lt;1000,0.05,IF(cukier[[#This Row],[bought_so_far]]&lt;10000,0.1,0.2)))*cukier[[#This Row],[sugar_bought_kg]]</f>
        <v>0</v>
      </c>
      <c r="J199" s="7">
        <f t="shared" si="16"/>
        <v>4591</v>
      </c>
      <c r="K199" s="7">
        <f t="shared" si="15"/>
        <v>4586</v>
      </c>
      <c r="L199" s="7" t="b">
        <f t="shared" si="17"/>
        <v>0</v>
      </c>
      <c r="M199" s="7">
        <f t="shared" si="18"/>
        <v>1</v>
      </c>
      <c r="N199" s="7">
        <f t="shared" si="19"/>
        <v>0</v>
      </c>
    </row>
    <row r="200" spans="1:14" x14ac:dyDescent="0.25">
      <c r="A200" s="1">
        <v>38711</v>
      </c>
      <c r="B200" s="2" t="s">
        <v>53</v>
      </c>
      <c r="C200" s="2">
        <v>10</v>
      </c>
      <c r="D200" s="2">
        <f>YEAR(cukier[[#This Row],[date]])</f>
        <v>2005</v>
      </c>
      <c r="E200" s="2">
        <f>MONTH(cukier[[#This Row],[date]])</f>
        <v>12</v>
      </c>
      <c r="F200" s="2">
        <f>VLOOKUP(cukier[[#This Row],[year]],cennik[#All],2)</f>
        <v>2</v>
      </c>
      <c r="G200" s="2">
        <f>cukier[[#This Row],[sugar_bought_kg]]*cukier[[#This Row],[price]]</f>
        <v>20</v>
      </c>
      <c r="H200" s="2">
        <f>SUMIF($B$2:B200,B200,$C$2:C200)</f>
        <v>29</v>
      </c>
      <c r="I200" s="2">
        <f>IF(cukier[[#This Row],[bought_so_far]]&lt;100,0,IF(cukier[[#This Row],[bought_so_far]]&lt;1000,0.05,IF(cukier[[#This Row],[bought_so_far]]&lt;10000,0.1,0.2)))*cukier[[#This Row],[sugar_bought_kg]]</f>
        <v>0</v>
      </c>
      <c r="J200" s="6">
        <f t="shared" si="16"/>
        <v>4586</v>
      </c>
      <c r="K200" s="6">
        <f t="shared" si="15"/>
        <v>4576</v>
      </c>
      <c r="L200" s="6" t="b">
        <f t="shared" si="17"/>
        <v>0</v>
      </c>
      <c r="M200" s="6">
        <f t="shared" si="18"/>
        <v>1</v>
      </c>
      <c r="N200" s="6">
        <f t="shared" si="19"/>
        <v>0</v>
      </c>
    </row>
    <row r="201" spans="1:14" x14ac:dyDescent="0.25">
      <c r="A201" s="1">
        <v>38711</v>
      </c>
      <c r="B201" s="2" t="s">
        <v>14</v>
      </c>
      <c r="C201" s="2">
        <v>225</v>
      </c>
      <c r="D201" s="2">
        <f>YEAR(cukier[[#This Row],[date]])</f>
        <v>2005</v>
      </c>
      <c r="E201" s="2">
        <f>MONTH(cukier[[#This Row],[date]])</f>
        <v>12</v>
      </c>
      <c r="F201" s="2">
        <f>VLOOKUP(cukier[[#This Row],[year]],cennik[#All],2)</f>
        <v>2</v>
      </c>
      <c r="G201" s="2">
        <f>cukier[[#This Row],[sugar_bought_kg]]*cukier[[#This Row],[price]]</f>
        <v>450</v>
      </c>
      <c r="H201" s="2">
        <f>SUMIF($B$2:B201,B201,$C$2:C201)</f>
        <v>2186</v>
      </c>
      <c r="I201" s="2">
        <f>IF(cukier[[#This Row],[bought_so_far]]&lt;100,0,IF(cukier[[#This Row],[bought_so_far]]&lt;1000,0.05,IF(cukier[[#This Row],[bought_so_far]]&lt;10000,0.1,0.2)))*cukier[[#This Row],[sugar_bought_kg]]</f>
        <v>22.5</v>
      </c>
      <c r="J201" s="7">
        <f t="shared" si="16"/>
        <v>4576</v>
      </c>
      <c r="K201" s="7">
        <f t="shared" si="15"/>
        <v>4351</v>
      </c>
      <c r="L201" s="7" t="b">
        <f t="shared" si="17"/>
        <v>0</v>
      </c>
      <c r="M201" s="7">
        <f t="shared" si="18"/>
        <v>1</v>
      </c>
      <c r="N201" s="7">
        <f t="shared" si="19"/>
        <v>0</v>
      </c>
    </row>
    <row r="202" spans="1:14" x14ac:dyDescent="0.25">
      <c r="A202" s="1">
        <v>38716</v>
      </c>
      <c r="B202" s="2" t="s">
        <v>17</v>
      </c>
      <c r="C202" s="2">
        <v>367</v>
      </c>
      <c r="D202" s="2">
        <f>YEAR(cukier[[#This Row],[date]])</f>
        <v>2005</v>
      </c>
      <c r="E202" s="2">
        <f>MONTH(cukier[[#This Row],[date]])</f>
        <v>12</v>
      </c>
      <c r="F202" s="2">
        <f>VLOOKUP(cukier[[#This Row],[year]],cennik[#All],2)</f>
        <v>2</v>
      </c>
      <c r="G202" s="2">
        <f>cukier[[#This Row],[sugar_bought_kg]]*cukier[[#This Row],[price]]</f>
        <v>734</v>
      </c>
      <c r="H202" s="2">
        <f>SUMIF($B$2:B202,B202,$C$2:C202)</f>
        <v>1381</v>
      </c>
      <c r="I202" s="2">
        <f>IF(cukier[[#This Row],[bought_so_far]]&lt;100,0,IF(cukier[[#This Row],[bought_so_far]]&lt;1000,0.05,IF(cukier[[#This Row],[bought_so_far]]&lt;10000,0.1,0.2)))*cukier[[#This Row],[sugar_bought_kg]]</f>
        <v>36.700000000000003</v>
      </c>
      <c r="J202" s="6">
        <f t="shared" si="16"/>
        <v>4351</v>
      </c>
      <c r="K202" s="6">
        <f t="shared" si="15"/>
        <v>3984</v>
      </c>
      <c r="L202" s="6" t="b">
        <f t="shared" si="17"/>
        <v>1</v>
      </c>
      <c r="M202" s="6">
        <f t="shared" si="18"/>
        <v>2</v>
      </c>
      <c r="N202" s="6">
        <f t="shared" si="19"/>
        <v>2000</v>
      </c>
    </row>
    <row r="203" spans="1:14" x14ac:dyDescent="0.25">
      <c r="A203" s="1">
        <v>38721</v>
      </c>
      <c r="B203" s="2" t="s">
        <v>14</v>
      </c>
      <c r="C203" s="2">
        <v>295</v>
      </c>
      <c r="D203" s="2">
        <f>YEAR(cukier[[#This Row],[date]])</f>
        <v>2006</v>
      </c>
      <c r="E203" s="2">
        <f>MONTH(cukier[[#This Row],[date]])</f>
        <v>1</v>
      </c>
      <c r="F203" s="2">
        <f>VLOOKUP(cukier[[#This Row],[year]],cennik[#All],2)</f>
        <v>2.0499999999999998</v>
      </c>
      <c r="G203" s="2">
        <f>cukier[[#This Row],[sugar_bought_kg]]*cukier[[#This Row],[price]]</f>
        <v>604.75</v>
      </c>
      <c r="H203" s="2">
        <f>SUMIF($B$2:B203,B203,$C$2:C203)</f>
        <v>2481</v>
      </c>
      <c r="I203" s="2">
        <f>IF(cukier[[#This Row],[bought_so_far]]&lt;100,0,IF(cukier[[#This Row],[bought_so_far]]&lt;1000,0.05,IF(cukier[[#This Row],[bought_so_far]]&lt;10000,0.1,0.2)))*cukier[[#This Row],[sugar_bought_kg]]</f>
        <v>29.5</v>
      </c>
      <c r="J203" s="7">
        <f t="shared" si="16"/>
        <v>5984</v>
      </c>
      <c r="K203" s="7">
        <f t="shared" si="15"/>
        <v>5689</v>
      </c>
      <c r="L203" s="7" t="b">
        <f t="shared" si="17"/>
        <v>0</v>
      </c>
      <c r="M203" s="7">
        <f t="shared" si="18"/>
        <v>-1</v>
      </c>
      <c r="N203" s="7">
        <f t="shared" si="19"/>
        <v>0</v>
      </c>
    </row>
    <row r="204" spans="1:14" x14ac:dyDescent="0.25">
      <c r="A204" s="1">
        <v>38725</v>
      </c>
      <c r="B204" s="2" t="s">
        <v>55</v>
      </c>
      <c r="C204" s="2">
        <v>26</v>
      </c>
      <c r="D204" s="2">
        <f>YEAR(cukier[[#This Row],[date]])</f>
        <v>2006</v>
      </c>
      <c r="E204" s="2">
        <f>MONTH(cukier[[#This Row],[date]])</f>
        <v>1</v>
      </c>
      <c r="F204" s="2">
        <f>VLOOKUP(cukier[[#This Row],[year]],cennik[#All],2)</f>
        <v>2.0499999999999998</v>
      </c>
      <c r="G204" s="2">
        <f>cukier[[#This Row],[sugar_bought_kg]]*cukier[[#This Row],[price]]</f>
        <v>53.3</v>
      </c>
      <c r="H204" s="2">
        <f>SUMIF($B$2:B204,B204,$C$2:C204)</f>
        <v>177</v>
      </c>
      <c r="I204" s="2">
        <f>IF(cukier[[#This Row],[bought_so_far]]&lt;100,0,IF(cukier[[#This Row],[bought_so_far]]&lt;1000,0.05,IF(cukier[[#This Row],[bought_so_far]]&lt;10000,0.1,0.2)))*cukier[[#This Row],[sugar_bought_kg]]</f>
        <v>1.3</v>
      </c>
      <c r="J204" s="6">
        <f t="shared" si="16"/>
        <v>5689</v>
      </c>
      <c r="K204" s="6">
        <f t="shared" si="15"/>
        <v>5663</v>
      </c>
      <c r="L204" s="6" t="b">
        <f t="shared" si="17"/>
        <v>0</v>
      </c>
      <c r="M204" s="6">
        <f t="shared" si="18"/>
        <v>-1</v>
      </c>
      <c r="N204" s="6">
        <f t="shared" si="19"/>
        <v>0</v>
      </c>
    </row>
    <row r="205" spans="1:14" x14ac:dyDescent="0.25">
      <c r="A205" s="1">
        <v>38725</v>
      </c>
      <c r="B205" s="2" t="s">
        <v>93</v>
      </c>
      <c r="C205" s="2">
        <v>16</v>
      </c>
      <c r="D205" s="2">
        <f>YEAR(cukier[[#This Row],[date]])</f>
        <v>2006</v>
      </c>
      <c r="E205" s="2">
        <f>MONTH(cukier[[#This Row],[date]])</f>
        <v>1</v>
      </c>
      <c r="F205" s="2">
        <f>VLOOKUP(cukier[[#This Row],[year]],cennik[#All],2)</f>
        <v>2.0499999999999998</v>
      </c>
      <c r="G205" s="2">
        <f>cukier[[#This Row],[sugar_bought_kg]]*cukier[[#This Row],[price]]</f>
        <v>32.799999999999997</v>
      </c>
      <c r="H205" s="2">
        <f>SUMIF($B$2:B205,B205,$C$2:C205)</f>
        <v>16</v>
      </c>
      <c r="I205" s="2">
        <f>IF(cukier[[#This Row],[bought_so_far]]&lt;100,0,IF(cukier[[#This Row],[bought_so_far]]&lt;1000,0.05,IF(cukier[[#This Row],[bought_so_far]]&lt;10000,0.1,0.2)))*cukier[[#This Row],[sugar_bought_kg]]</f>
        <v>0</v>
      </c>
      <c r="J205" s="7">
        <f t="shared" si="16"/>
        <v>5663</v>
      </c>
      <c r="K205" s="7">
        <f t="shared" si="15"/>
        <v>5647</v>
      </c>
      <c r="L205" s="7" t="b">
        <f t="shared" si="17"/>
        <v>0</v>
      </c>
      <c r="M205" s="7">
        <f t="shared" si="18"/>
        <v>-1</v>
      </c>
      <c r="N205" s="7">
        <f t="shared" si="19"/>
        <v>0</v>
      </c>
    </row>
    <row r="206" spans="1:14" x14ac:dyDescent="0.25">
      <c r="A206" s="1">
        <v>38729</v>
      </c>
      <c r="B206" s="2" t="s">
        <v>9</v>
      </c>
      <c r="C206" s="2">
        <v>165</v>
      </c>
      <c r="D206" s="2">
        <f>YEAR(cukier[[#This Row],[date]])</f>
        <v>2006</v>
      </c>
      <c r="E206" s="2">
        <f>MONTH(cukier[[#This Row],[date]])</f>
        <v>1</v>
      </c>
      <c r="F206" s="2">
        <f>VLOOKUP(cukier[[#This Row],[year]],cennik[#All],2)</f>
        <v>2.0499999999999998</v>
      </c>
      <c r="G206" s="2">
        <f>cukier[[#This Row],[sugar_bought_kg]]*cukier[[#This Row],[price]]</f>
        <v>338.24999999999994</v>
      </c>
      <c r="H206" s="2">
        <f>SUMIF($B$2:B206,B206,$C$2:C206)</f>
        <v>2766</v>
      </c>
      <c r="I206" s="2">
        <f>IF(cukier[[#This Row],[bought_so_far]]&lt;100,0,IF(cukier[[#This Row],[bought_so_far]]&lt;1000,0.05,IF(cukier[[#This Row],[bought_so_far]]&lt;10000,0.1,0.2)))*cukier[[#This Row],[sugar_bought_kg]]</f>
        <v>16.5</v>
      </c>
      <c r="J206" s="6">
        <f t="shared" si="16"/>
        <v>5647</v>
      </c>
      <c r="K206" s="6">
        <f t="shared" si="15"/>
        <v>5482</v>
      </c>
      <c r="L206" s="6" t="b">
        <f t="shared" si="17"/>
        <v>0</v>
      </c>
      <c r="M206" s="6">
        <f t="shared" si="18"/>
        <v>-1</v>
      </c>
      <c r="N206" s="6">
        <f t="shared" si="19"/>
        <v>0</v>
      </c>
    </row>
    <row r="207" spans="1:14" x14ac:dyDescent="0.25">
      <c r="A207" s="1">
        <v>38729</v>
      </c>
      <c r="B207" s="2" t="s">
        <v>94</v>
      </c>
      <c r="C207" s="2">
        <v>20</v>
      </c>
      <c r="D207" s="2">
        <f>YEAR(cukier[[#This Row],[date]])</f>
        <v>2006</v>
      </c>
      <c r="E207" s="2">
        <f>MONTH(cukier[[#This Row],[date]])</f>
        <v>1</v>
      </c>
      <c r="F207" s="2">
        <f>VLOOKUP(cukier[[#This Row],[year]],cennik[#All],2)</f>
        <v>2.0499999999999998</v>
      </c>
      <c r="G207" s="2">
        <f>cukier[[#This Row],[sugar_bought_kg]]*cukier[[#This Row],[price]]</f>
        <v>41</v>
      </c>
      <c r="H207" s="2">
        <f>SUMIF($B$2:B207,B207,$C$2:C207)</f>
        <v>20</v>
      </c>
      <c r="I207" s="2">
        <f>IF(cukier[[#This Row],[bought_so_far]]&lt;100,0,IF(cukier[[#This Row],[bought_so_far]]&lt;1000,0.05,IF(cukier[[#This Row],[bought_so_far]]&lt;10000,0.1,0.2)))*cukier[[#This Row],[sugar_bought_kg]]</f>
        <v>0</v>
      </c>
      <c r="J207" s="7">
        <f t="shared" si="16"/>
        <v>5482</v>
      </c>
      <c r="K207" s="7">
        <f t="shared" si="15"/>
        <v>5462</v>
      </c>
      <c r="L207" s="7" t="b">
        <f t="shared" si="17"/>
        <v>0</v>
      </c>
      <c r="M207" s="7">
        <f t="shared" si="18"/>
        <v>-1</v>
      </c>
      <c r="N207" s="7">
        <f t="shared" si="19"/>
        <v>0</v>
      </c>
    </row>
    <row r="208" spans="1:14" x14ac:dyDescent="0.25">
      <c r="A208" s="1">
        <v>38734</v>
      </c>
      <c r="B208" s="2" t="s">
        <v>95</v>
      </c>
      <c r="C208" s="2">
        <v>2</v>
      </c>
      <c r="D208" s="2">
        <f>YEAR(cukier[[#This Row],[date]])</f>
        <v>2006</v>
      </c>
      <c r="E208" s="2">
        <f>MONTH(cukier[[#This Row],[date]])</f>
        <v>1</v>
      </c>
      <c r="F208" s="2">
        <f>VLOOKUP(cukier[[#This Row],[year]],cennik[#All],2)</f>
        <v>2.0499999999999998</v>
      </c>
      <c r="G208" s="2">
        <f>cukier[[#This Row],[sugar_bought_kg]]*cukier[[#This Row],[price]]</f>
        <v>4.0999999999999996</v>
      </c>
      <c r="H208" s="2">
        <f>SUMIF($B$2:B208,B208,$C$2:C208)</f>
        <v>2</v>
      </c>
      <c r="I208" s="2">
        <f>IF(cukier[[#This Row],[bought_so_far]]&lt;100,0,IF(cukier[[#This Row],[bought_so_far]]&lt;1000,0.05,IF(cukier[[#This Row],[bought_so_far]]&lt;10000,0.1,0.2)))*cukier[[#This Row],[sugar_bought_kg]]</f>
        <v>0</v>
      </c>
      <c r="J208" s="6">
        <f t="shared" si="16"/>
        <v>5462</v>
      </c>
      <c r="K208" s="6">
        <f t="shared" si="15"/>
        <v>5460</v>
      </c>
      <c r="L208" s="6" t="b">
        <f t="shared" si="17"/>
        <v>0</v>
      </c>
      <c r="M208" s="6">
        <f t="shared" si="18"/>
        <v>-1</v>
      </c>
      <c r="N208" s="6">
        <f t="shared" si="19"/>
        <v>0</v>
      </c>
    </row>
    <row r="209" spans="1:14" x14ac:dyDescent="0.25">
      <c r="A209" s="1">
        <v>38734</v>
      </c>
      <c r="B209" s="2" t="s">
        <v>96</v>
      </c>
      <c r="C209" s="2">
        <v>7</v>
      </c>
      <c r="D209" s="2">
        <f>YEAR(cukier[[#This Row],[date]])</f>
        <v>2006</v>
      </c>
      <c r="E209" s="2">
        <f>MONTH(cukier[[#This Row],[date]])</f>
        <v>1</v>
      </c>
      <c r="F209" s="2">
        <f>VLOOKUP(cukier[[#This Row],[year]],cennik[#All],2)</f>
        <v>2.0499999999999998</v>
      </c>
      <c r="G209" s="2">
        <f>cukier[[#This Row],[sugar_bought_kg]]*cukier[[#This Row],[price]]</f>
        <v>14.349999999999998</v>
      </c>
      <c r="H209" s="2">
        <f>SUMIF($B$2:B209,B209,$C$2:C209)</f>
        <v>7</v>
      </c>
      <c r="I209" s="2">
        <f>IF(cukier[[#This Row],[bought_so_far]]&lt;100,0,IF(cukier[[#This Row],[bought_so_far]]&lt;1000,0.05,IF(cukier[[#This Row],[bought_so_far]]&lt;10000,0.1,0.2)))*cukier[[#This Row],[sugar_bought_kg]]</f>
        <v>0</v>
      </c>
      <c r="J209" s="7">
        <f t="shared" si="16"/>
        <v>5460</v>
      </c>
      <c r="K209" s="7">
        <f t="shared" si="15"/>
        <v>5453</v>
      </c>
      <c r="L209" s="7" t="b">
        <f t="shared" si="17"/>
        <v>0</v>
      </c>
      <c r="M209" s="7">
        <f t="shared" si="18"/>
        <v>-1</v>
      </c>
      <c r="N209" s="7">
        <f t="shared" si="19"/>
        <v>0</v>
      </c>
    </row>
    <row r="210" spans="1:14" x14ac:dyDescent="0.25">
      <c r="A210" s="1">
        <v>38734</v>
      </c>
      <c r="B210" s="2" t="s">
        <v>29</v>
      </c>
      <c r="C210" s="2">
        <v>7</v>
      </c>
      <c r="D210" s="2">
        <f>YEAR(cukier[[#This Row],[date]])</f>
        <v>2006</v>
      </c>
      <c r="E210" s="2">
        <f>MONTH(cukier[[#This Row],[date]])</f>
        <v>1</v>
      </c>
      <c r="F210" s="2">
        <f>VLOOKUP(cukier[[#This Row],[year]],cennik[#All],2)</f>
        <v>2.0499999999999998</v>
      </c>
      <c r="G210" s="2">
        <f>cukier[[#This Row],[sugar_bought_kg]]*cukier[[#This Row],[price]]</f>
        <v>14.349999999999998</v>
      </c>
      <c r="H210" s="2">
        <f>SUMIF($B$2:B210,B210,$C$2:C210)</f>
        <v>10</v>
      </c>
      <c r="I210" s="2">
        <f>IF(cukier[[#This Row],[bought_so_far]]&lt;100,0,IF(cukier[[#This Row],[bought_so_far]]&lt;1000,0.05,IF(cukier[[#This Row],[bought_so_far]]&lt;10000,0.1,0.2)))*cukier[[#This Row],[sugar_bought_kg]]</f>
        <v>0</v>
      </c>
      <c r="J210" s="6">
        <f t="shared" si="16"/>
        <v>5453</v>
      </c>
      <c r="K210" s="6">
        <f t="shared" si="15"/>
        <v>5446</v>
      </c>
      <c r="L210" s="6" t="b">
        <f t="shared" si="17"/>
        <v>0</v>
      </c>
      <c r="M210" s="6">
        <f t="shared" si="18"/>
        <v>-1</v>
      </c>
      <c r="N210" s="6">
        <f t="shared" si="19"/>
        <v>0</v>
      </c>
    </row>
    <row r="211" spans="1:14" x14ac:dyDescent="0.25">
      <c r="A211" s="1">
        <v>38734</v>
      </c>
      <c r="B211" s="2" t="s">
        <v>78</v>
      </c>
      <c r="C211" s="2">
        <v>72</v>
      </c>
      <c r="D211" s="2">
        <f>YEAR(cukier[[#This Row],[date]])</f>
        <v>2006</v>
      </c>
      <c r="E211" s="2">
        <f>MONTH(cukier[[#This Row],[date]])</f>
        <v>1</v>
      </c>
      <c r="F211" s="2">
        <f>VLOOKUP(cukier[[#This Row],[year]],cennik[#All],2)</f>
        <v>2.0499999999999998</v>
      </c>
      <c r="G211" s="2">
        <f>cukier[[#This Row],[sugar_bought_kg]]*cukier[[#This Row],[price]]</f>
        <v>147.6</v>
      </c>
      <c r="H211" s="2">
        <f>SUMIF($B$2:B211,B211,$C$2:C211)</f>
        <v>211</v>
      </c>
      <c r="I211" s="2">
        <f>IF(cukier[[#This Row],[bought_so_far]]&lt;100,0,IF(cukier[[#This Row],[bought_so_far]]&lt;1000,0.05,IF(cukier[[#This Row],[bought_so_far]]&lt;10000,0.1,0.2)))*cukier[[#This Row],[sugar_bought_kg]]</f>
        <v>3.6</v>
      </c>
      <c r="J211" s="7">
        <f t="shared" si="16"/>
        <v>5446</v>
      </c>
      <c r="K211" s="7">
        <f t="shared" si="15"/>
        <v>5374</v>
      </c>
      <c r="L211" s="7" t="b">
        <f t="shared" si="17"/>
        <v>0</v>
      </c>
      <c r="M211" s="7">
        <f t="shared" si="18"/>
        <v>-1</v>
      </c>
      <c r="N211" s="7">
        <f t="shared" si="19"/>
        <v>0</v>
      </c>
    </row>
    <row r="212" spans="1:14" x14ac:dyDescent="0.25">
      <c r="A212" s="1">
        <v>38735</v>
      </c>
      <c r="B212" s="2" t="s">
        <v>71</v>
      </c>
      <c r="C212" s="2">
        <v>59</v>
      </c>
      <c r="D212" s="2">
        <f>YEAR(cukier[[#This Row],[date]])</f>
        <v>2006</v>
      </c>
      <c r="E212" s="2">
        <f>MONTH(cukier[[#This Row],[date]])</f>
        <v>1</v>
      </c>
      <c r="F212" s="2">
        <f>VLOOKUP(cukier[[#This Row],[year]],cennik[#All],2)</f>
        <v>2.0499999999999998</v>
      </c>
      <c r="G212" s="2">
        <f>cukier[[#This Row],[sugar_bought_kg]]*cukier[[#This Row],[price]]</f>
        <v>120.94999999999999</v>
      </c>
      <c r="H212" s="2">
        <f>SUMIF($B$2:B212,B212,$C$2:C212)</f>
        <v>195</v>
      </c>
      <c r="I212" s="2">
        <f>IF(cukier[[#This Row],[bought_so_far]]&lt;100,0,IF(cukier[[#This Row],[bought_so_far]]&lt;1000,0.05,IF(cukier[[#This Row],[bought_so_far]]&lt;10000,0.1,0.2)))*cukier[[#This Row],[sugar_bought_kg]]</f>
        <v>2.95</v>
      </c>
      <c r="J212" s="6">
        <f t="shared" si="16"/>
        <v>5374</v>
      </c>
      <c r="K212" s="6">
        <f t="shared" si="15"/>
        <v>5315</v>
      </c>
      <c r="L212" s="6" t="b">
        <f t="shared" si="17"/>
        <v>0</v>
      </c>
      <c r="M212" s="6">
        <f t="shared" si="18"/>
        <v>-1</v>
      </c>
      <c r="N212" s="6">
        <f t="shared" si="19"/>
        <v>0</v>
      </c>
    </row>
    <row r="213" spans="1:14" x14ac:dyDescent="0.25">
      <c r="A213" s="1">
        <v>38736</v>
      </c>
      <c r="B213" s="2" t="s">
        <v>45</v>
      </c>
      <c r="C213" s="2">
        <v>212</v>
      </c>
      <c r="D213" s="2">
        <f>YEAR(cukier[[#This Row],[date]])</f>
        <v>2006</v>
      </c>
      <c r="E213" s="2">
        <f>MONTH(cukier[[#This Row],[date]])</f>
        <v>1</v>
      </c>
      <c r="F213" s="2">
        <f>VLOOKUP(cukier[[#This Row],[year]],cennik[#All],2)</f>
        <v>2.0499999999999998</v>
      </c>
      <c r="G213" s="2">
        <f>cukier[[#This Row],[sugar_bought_kg]]*cukier[[#This Row],[price]]</f>
        <v>434.59999999999997</v>
      </c>
      <c r="H213" s="2">
        <f>SUMIF($B$2:B213,B213,$C$2:C213)</f>
        <v>1650</v>
      </c>
      <c r="I213" s="2">
        <f>IF(cukier[[#This Row],[bought_so_far]]&lt;100,0,IF(cukier[[#This Row],[bought_so_far]]&lt;1000,0.05,IF(cukier[[#This Row],[bought_so_far]]&lt;10000,0.1,0.2)))*cukier[[#This Row],[sugar_bought_kg]]</f>
        <v>21.200000000000003</v>
      </c>
      <c r="J213" s="7">
        <f t="shared" si="16"/>
        <v>5315</v>
      </c>
      <c r="K213" s="7">
        <f t="shared" si="15"/>
        <v>5103</v>
      </c>
      <c r="L213" s="7" t="b">
        <f t="shared" si="17"/>
        <v>0</v>
      </c>
      <c r="M213" s="7">
        <f t="shared" si="18"/>
        <v>-1</v>
      </c>
      <c r="N213" s="7">
        <f t="shared" si="19"/>
        <v>0</v>
      </c>
    </row>
    <row r="214" spans="1:14" x14ac:dyDescent="0.25">
      <c r="A214" s="1">
        <v>38741</v>
      </c>
      <c r="B214" s="2" t="s">
        <v>17</v>
      </c>
      <c r="C214" s="2">
        <v>195</v>
      </c>
      <c r="D214" s="2">
        <f>YEAR(cukier[[#This Row],[date]])</f>
        <v>2006</v>
      </c>
      <c r="E214" s="2">
        <f>MONTH(cukier[[#This Row],[date]])</f>
        <v>1</v>
      </c>
      <c r="F214" s="2">
        <f>VLOOKUP(cukier[[#This Row],[year]],cennik[#All],2)</f>
        <v>2.0499999999999998</v>
      </c>
      <c r="G214" s="2">
        <f>cukier[[#This Row],[sugar_bought_kg]]*cukier[[#This Row],[price]]</f>
        <v>399.74999999999994</v>
      </c>
      <c r="H214" s="2">
        <f>SUMIF($B$2:B214,B214,$C$2:C214)</f>
        <v>1576</v>
      </c>
      <c r="I214" s="2">
        <f>IF(cukier[[#This Row],[bought_so_far]]&lt;100,0,IF(cukier[[#This Row],[bought_so_far]]&lt;1000,0.05,IF(cukier[[#This Row],[bought_so_far]]&lt;10000,0.1,0.2)))*cukier[[#This Row],[sugar_bought_kg]]</f>
        <v>19.5</v>
      </c>
      <c r="J214" s="6">
        <f t="shared" si="16"/>
        <v>5103</v>
      </c>
      <c r="K214" s="6">
        <f t="shared" si="15"/>
        <v>4908</v>
      </c>
      <c r="L214" s="6" t="b">
        <f t="shared" si="17"/>
        <v>0</v>
      </c>
      <c r="M214" s="6">
        <f t="shared" si="18"/>
        <v>1</v>
      </c>
      <c r="N214" s="6">
        <f t="shared" si="19"/>
        <v>0</v>
      </c>
    </row>
    <row r="215" spans="1:14" x14ac:dyDescent="0.25">
      <c r="A215" s="1">
        <v>38741</v>
      </c>
      <c r="B215" s="2" t="s">
        <v>57</v>
      </c>
      <c r="C215" s="2">
        <v>16</v>
      </c>
      <c r="D215" s="2">
        <f>YEAR(cukier[[#This Row],[date]])</f>
        <v>2006</v>
      </c>
      <c r="E215" s="2">
        <f>MONTH(cukier[[#This Row],[date]])</f>
        <v>1</v>
      </c>
      <c r="F215" s="2">
        <f>VLOOKUP(cukier[[#This Row],[year]],cennik[#All],2)</f>
        <v>2.0499999999999998</v>
      </c>
      <c r="G215" s="2">
        <f>cukier[[#This Row],[sugar_bought_kg]]*cukier[[#This Row],[price]]</f>
        <v>32.799999999999997</v>
      </c>
      <c r="H215" s="2">
        <f>SUMIF($B$2:B215,B215,$C$2:C215)</f>
        <v>23</v>
      </c>
      <c r="I215" s="2">
        <f>IF(cukier[[#This Row],[bought_so_far]]&lt;100,0,IF(cukier[[#This Row],[bought_so_far]]&lt;1000,0.05,IF(cukier[[#This Row],[bought_so_far]]&lt;10000,0.1,0.2)))*cukier[[#This Row],[sugar_bought_kg]]</f>
        <v>0</v>
      </c>
      <c r="J215" s="7">
        <f t="shared" si="16"/>
        <v>4908</v>
      </c>
      <c r="K215" s="7">
        <f t="shared" si="15"/>
        <v>4892</v>
      </c>
      <c r="L215" s="7" t="b">
        <f t="shared" si="17"/>
        <v>0</v>
      </c>
      <c r="M215" s="7">
        <f t="shared" si="18"/>
        <v>1</v>
      </c>
      <c r="N215" s="7">
        <f t="shared" si="19"/>
        <v>0</v>
      </c>
    </row>
    <row r="216" spans="1:14" x14ac:dyDescent="0.25">
      <c r="A216" s="1">
        <v>38745</v>
      </c>
      <c r="B216" s="2" t="s">
        <v>12</v>
      </c>
      <c r="C216" s="2">
        <v>187</v>
      </c>
      <c r="D216" s="2">
        <f>YEAR(cukier[[#This Row],[date]])</f>
        <v>2006</v>
      </c>
      <c r="E216" s="2">
        <f>MONTH(cukier[[#This Row],[date]])</f>
        <v>1</v>
      </c>
      <c r="F216" s="2">
        <f>VLOOKUP(cukier[[#This Row],[year]],cennik[#All],2)</f>
        <v>2.0499999999999998</v>
      </c>
      <c r="G216" s="2">
        <f>cukier[[#This Row],[sugar_bought_kg]]*cukier[[#This Row],[price]]</f>
        <v>383.34999999999997</v>
      </c>
      <c r="H216" s="2">
        <f>SUMIF($B$2:B216,B216,$C$2:C216)</f>
        <v>630</v>
      </c>
      <c r="I216" s="2">
        <f>IF(cukier[[#This Row],[bought_so_far]]&lt;100,0,IF(cukier[[#This Row],[bought_so_far]]&lt;1000,0.05,IF(cukier[[#This Row],[bought_so_far]]&lt;10000,0.1,0.2)))*cukier[[#This Row],[sugar_bought_kg]]</f>
        <v>9.35</v>
      </c>
      <c r="J216" s="6">
        <f t="shared" si="16"/>
        <v>4892</v>
      </c>
      <c r="K216" s="6">
        <f t="shared" si="15"/>
        <v>4705</v>
      </c>
      <c r="L216" s="6" t="b">
        <f t="shared" si="17"/>
        <v>1</v>
      </c>
      <c r="M216" s="6">
        <f t="shared" si="18"/>
        <v>1</v>
      </c>
      <c r="N216" s="6">
        <f t="shared" si="19"/>
        <v>1000</v>
      </c>
    </row>
    <row r="217" spans="1:14" x14ac:dyDescent="0.25">
      <c r="A217" s="1">
        <v>38751</v>
      </c>
      <c r="B217" s="2" t="s">
        <v>17</v>
      </c>
      <c r="C217" s="2">
        <v>369</v>
      </c>
      <c r="D217" s="2">
        <f>YEAR(cukier[[#This Row],[date]])</f>
        <v>2006</v>
      </c>
      <c r="E217" s="2">
        <f>MONTH(cukier[[#This Row],[date]])</f>
        <v>2</v>
      </c>
      <c r="F217" s="2">
        <f>VLOOKUP(cukier[[#This Row],[year]],cennik[#All],2)</f>
        <v>2.0499999999999998</v>
      </c>
      <c r="G217" s="2">
        <f>cukier[[#This Row],[sugar_bought_kg]]*cukier[[#This Row],[price]]</f>
        <v>756.44999999999993</v>
      </c>
      <c r="H217" s="2">
        <f>SUMIF($B$2:B217,B217,$C$2:C217)</f>
        <v>1945</v>
      </c>
      <c r="I217" s="2">
        <f>IF(cukier[[#This Row],[bought_so_far]]&lt;100,0,IF(cukier[[#This Row],[bought_so_far]]&lt;1000,0.05,IF(cukier[[#This Row],[bought_so_far]]&lt;10000,0.1,0.2)))*cukier[[#This Row],[sugar_bought_kg]]</f>
        <v>36.9</v>
      </c>
      <c r="J217" s="7">
        <f t="shared" si="16"/>
        <v>5705</v>
      </c>
      <c r="K217" s="7">
        <f t="shared" si="15"/>
        <v>5336</v>
      </c>
      <c r="L217" s="7" t="b">
        <f t="shared" si="17"/>
        <v>0</v>
      </c>
      <c r="M217" s="7">
        <f t="shared" si="18"/>
        <v>-1</v>
      </c>
      <c r="N217" s="7">
        <f t="shared" si="19"/>
        <v>0</v>
      </c>
    </row>
    <row r="218" spans="1:14" x14ac:dyDescent="0.25">
      <c r="A218" s="1">
        <v>38754</v>
      </c>
      <c r="B218" s="2" t="s">
        <v>35</v>
      </c>
      <c r="C218" s="2">
        <v>190</v>
      </c>
      <c r="D218" s="2">
        <f>YEAR(cukier[[#This Row],[date]])</f>
        <v>2006</v>
      </c>
      <c r="E218" s="2">
        <f>MONTH(cukier[[#This Row],[date]])</f>
        <v>2</v>
      </c>
      <c r="F218" s="2">
        <f>VLOOKUP(cukier[[#This Row],[year]],cennik[#All],2)</f>
        <v>2.0499999999999998</v>
      </c>
      <c r="G218" s="2">
        <f>cukier[[#This Row],[sugar_bought_kg]]*cukier[[#This Row],[price]]</f>
        <v>389.49999999999994</v>
      </c>
      <c r="H218" s="2">
        <f>SUMIF($B$2:B218,B218,$C$2:C218)</f>
        <v>310</v>
      </c>
      <c r="I218" s="2">
        <f>IF(cukier[[#This Row],[bought_so_far]]&lt;100,0,IF(cukier[[#This Row],[bought_so_far]]&lt;1000,0.05,IF(cukier[[#This Row],[bought_so_far]]&lt;10000,0.1,0.2)))*cukier[[#This Row],[sugar_bought_kg]]</f>
        <v>9.5</v>
      </c>
      <c r="J218" s="6">
        <f t="shared" si="16"/>
        <v>5336</v>
      </c>
      <c r="K218" s="6">
        <f t="shared" si="15"/>
        <v>5146</v>
      </c>
      <c r="L218" s="6" t="b">
        <f t="shared" si="17"/>
        <v>0</v>
      </c>
      <c r="M218" s="6">
        <f t="shared" si="18"/>
        <v>-1</v>
      </c>
      <c r="N218" s="6">
        <f t="shared" si="19"/>
        <v>0</v>
      </c>
    </row>
    <row r="219" spans="1:14" x14ac:dyDescent="0.25">
      <c r="A219" s="1">
        <v>38754</v>
      </c>
      <c r="B219" s="2" t="s">
        <v>14</v>
      </c>
      <c r="C219" s="2">
        <v>453</v>
      </c>
      <c r="D219" s="2">
        <f>YEAR(cukier[[#This Row],[date]])</f>
        <v>2006</v>
      </c>
      <c r="E219" s="2">
        <f>MONTH(cukier[[#This Row],[date]])</f>
        <v>2</v>
      </c>
      <c r="F219" s="2">
        <f>VLOOKUP(cukier[[#This Row],[year]],cennik[#All],2)</f>
        <v>2.0499999999999998</v>
      </c>
      <c r="G219" s="2">
        <f>cukier[[#This Row],[sugar_bought_kg]]*cukier[[#This Row],[price]]</f>
        <v>928.64999999999986</v>
      </c>
      <c r="H219" s="2">
        <f>SUMIF($B$2:B219,B219,$C$2:C219)</f>
        <v>2934</v>
      </c>
      <c r="I219" s="2">
        <f>IF(cukier[[#This Row],[bought_so_far]]&lt;100,0,IF(cukier[[#This Row],[bought_so_far]]&lt;1000,0.05,IF(cukier[[#This Row],[bought_so_far]]&lt;10000,0.1,0.2)))*cukier[[#This Row],[sugar_bought_kg]]</f>
        <v>45.300000000000004</v>
      </c>
      <c r="J219" s="7">
        <f t="shared" si="16"/>
        <v>5146</v>
      </c>
      <c r="K219" s="7">
        <f t="shared" si="15"/>
        <v>4693</v>
      </c>
      <c r="L219" s="7" t="b">
        <f t="shared" si="17"/>
        <v>0</v>
      </c>
      <c r="M219" s="7">
        <f t="shared" si="18"/>
        <v>1</v>
      </c>
      <c r="N219" s="7">
        <f t="shared" si="19"/>
        <v>0</v>
      </c>
    </row>
    <row r="220" spans="1:14" x14ac:dyDescent="0.25">
      <c r="A220" s="1">
        <v>38754</v>
      </c>
      <c r="B220" s="2" t="s">
        <v>22</v>
      </c>
      <c r="C220" s="2">
        <v>223</v>
      </c>
      <c r="D220" s="2">
        <f>YEAR(cukier[[#This Row],[date]])</f>
        <v>2006</v>
      </c>
      <c r="E220" s="2">
        <f>MONTH(cukier[[#This Row],[date]])</f>
        <v>2</v>
      </c>
      <c r="F220" s="2">
        <f>VLOOKUP(cukier[[#This Row],[year]],cennik[#All],2)</f>
        <v>2.0499999999999998</v>
      </c>
      <c r="G220" s="2">
        <f>cukier[[#This Row],[sugar_bought_kg]]*cukier[[#This Row],[price]]</f>
        <v>457.15</v>
      </c>
      <c r="H220" s="2">
        <f>SUMIF($B$2:B220,B220,$C$2:C220)</f>
        <v>2634</v>
      </c>
      <c r="I220" s="2">
        <f>IF(cukier[[#This Row],[bought_so_far]]&lt;100,0,IF(cukier[[#This Row],[bought_so_far]]&lt;1000,0.05,IF(cukier[[#This Row],[bought_so_far]]&lt;10000,0.1,0.2)))*cukier[[#This Row],[sugar_bought_kg]]</f>
        <v>22.3</v>
      </c>
      <c r="J220" s="6">
        <f t="shared" si="16"/>
        <v>4693</v>
      </c>
      <c r="K220" s="6">
        <f t="shared" si="15"/>
        <v>4470</v>
      </c>
      <c r="L220" s="6" t="b">
        <f t="shared" si="17"/>
        <v>0</v>
      </c>
      <c r="M220" s="6">
        <f t="shared" si="18"/>
        <v>1</v>
      </c>
      <c r="N220" s="6">
        <f t="shared" si="19"/>
        <v>0</v>
      </c>
    </row>
    <row r="221" spans="1:14" x14ac:dyDescent="0.25">
      <c r="A221" s="1">
        <v>38755</v>
      </c>
      <c r="B221" s="2" t="s">
        <v>64</v>
      </c>
      <c r="C221" s="2">
        <v>1</v>
      </c>
      <c r="D221" s="2">
        <f>YEAR(cukier[[#This Row],[date]])</f>
        <v>2006</v>
      </c>
      <c r="E221" s="2">
        <f>MONTH(cukier[[#This Row],[date]])</f>
        <v>2</v>
      </c>
      <c r="F221" s="2">
        <f>VLOOKUP(cukier[[#This Row],[year]],cennik[#All],2)</f>
        <v>2.0499999999999998</v>
      </c>
      <c r="G221" s="2">
        <f>cukier[[#This Row],[sugar_bought_kg]]*cukier[[#This Row],[price]]</f>
        <v>2.0499999999999998</v>
      </c>
      <c r="H221" s="2">
        <f>SUMIF($B$2:B221,B221,$C$2:C221)</f>
        <v>3</v>
      </c>
      <c r="I221" s="2">
        <f>IF(cukier[[#This Row],[bought_so_far]]&lt;100,0,IF(cukier[[#This Row],[bought_so_far]]&lt;1000,0.05,IF(cukier[[#This Row],[bought_so_far]]&lt;10000,0.1,0.2)))*cukier[[#This Row],[sugar_bought_kg]]</f>
        <v>0</v>
      </c>
      <c r="J221" s="7">
        <f t="shared" si="16"/>
        <v>4470</v>
      </c>
      <c r="K221" s="7">
        <f t="shared" si="15"/>
        <v>4469</v>
      </c>
      <c r="L221" s="7" t="b">
        <f t="shared" si="17"/>
        <v>0</v>
      </c>
      <c r="M221" s="7">
        <f t="shared" si="18"/>
        <v>1</v>
      </c>
      <c r="N221" s="7">
        <f t="shared" si="19"/>
        <v>0</v>
      </c>
    </row>
    <row r="222" spans="1:14" x14ac:dyDescent="0.25">
      <c r="A222" s="1">
        <v>38757</v>
      </c>
      <c r="B222" s="2" t="s">
        <v>55</v>
      </c>
      <c r="C222" s="2">
        <v>170</v>
      </c>
      <c r="D222" s="2">
        <f>YEAR(cukier[[#This Row],[date]])</f>
        <v>2006</v>
      </c>
      <c r="E222" s="2">
        <f>MONTH(cukier[[#This Row],[date]])</f>
        <v>2</v>
      </c>
      <c r="F222" s="2">
        <f>VLOOKUP(cukier[[#This Row],[year]],cennik[#All],2)</f>
        <v>2.0499999999999998</v>
      </c>
      <c r="G222" s="2">
        <f>cukier[[#This Row],[sugar_bought_kg]]*cukier[[#This Row],[price]]</f>
        <v>348.49999999999994</v>
      </c>
      <c r="H222" s="2">
        <f>SUMIF($B$2:B222,B222,$C$2:C222)</f>
        <v>347</v>
      </c>
      <c r="I222" s="2">
        <f>IF(cukier[[#This Row],[bought_so_far]]&lt;100,0,IF(cukier[[#This Row],[bought_so_far]]&lt;1000,0.05,IF(cukier[[#This Row],[bought_so_far]]&lt;10000,0.1,0.2)))*cukier[[#This Row],[sugar_bought_kg]]</f>
        <v>8.5</v>
      </c>
      <c r="J222" s="6">
        <f t="shared" si="16"/>
        <v>4469</v>
      </c>
      <c r="K222" s="6">
        <f t="shared" si="15"/>
        <v>4299</v>
      </c>
      <c r="L222" s="6" t="b">
        <f t="shared" si="17"/>
        <v>0</v>
      </c>
      <c r="M222" s="6">
        <f t="shared" si="18"/>
        <v>1</v>
      </c>
      <c r="N222" s="6">
        <f t="shared" si="19"/>
        <v>0</v>
      </c>
    </row>
    <row r="223" spans="1:14" x14ac:dyDescent="0.25">
      <c r="A223" s="1">
        <v>38757</v>
      </c>
      <c r="B223" s="2" t="s">
        <v>86</v>
      </c>
      <c r="C223" s="2">
        <v>19</v>
      </c>
      <c r="D223" s="2">
        <f>YEAR(cukier[[#This Row],[date]])</f>
        <v>2006</v>
      </c>
      <c r="E223" s="2">
        <f>MONTH(cukier[[#This Row],[date]])</f>
        <v>2</v>
      </c>
      <c r="F223" s="2">
        <f>VLOOKUP(cukier[[#This Row],[year]],cennik[#All],2)</f>
        <v>2.0499999999999998</v>
      </c>
      <c r="G223" s="2">
        <f>cukier[[#This Row],[sugar_bought_kg]]*cukier[[#This Row],[price]]</f>
        <v>38.949999999999996</v>
      </c>
      <c r="H223" s="2">
        <f>SUMIF($B$2:B223,B223,$C$2:C223)</f>
        <v>28</v>
      </c>
      <c r="I223" s="2">
        <f>IF(cukier[[#This Row],[bought_so_far]]&lt;100,0,IF(cukier[[#This Row],[bought_so_far]]&lt;1000,0.05,IF(cukier[[#This Row],[bought_so_far]]&lt;10000,0.1,0.2)))*cukier[[#This Row],[sugar_bought_kg]]</f>
        <v>0</v>
      </c>
      <c r="J223" s="7">
        <f t="shared" si="16"/>
        <v>4299</v>
      </c>
      <c r="K223" s="7">
        <f t="shared" si="15"/>
        <v>4280</v>
      </c>
      <c r="L223" s="7" t="b">
        <f t="shared" si="17"/>
        <v>0</v>
      </c>
      <c r="M223" s="7">
        <f t="shared" si="18"/>
        <v>1</v>
      </c>
      <c r="N223" s="7">
        <f t="shared" si="19"/>
        <v>0</v>
      </c>
    </row>
    <row r="224" spans="1:14" x14ac:dyDescent="0.25">
      <c r="A224" s="1">
        <v>38757</v>
      </c>
      <c r="B224" s="2" t="s">
        <v>17</v>
      </c>
      <c r="C224" s="2">
        <v>464</v>
      </c>
      <c r="D224" s="2">
        <f>YEAR(cukier[[#This Row],[date]])</f>
        <v>2006</v>
      </c>
      <c r="E224" s="2">
        <f>MONTH(cukier[[#This Row],[date]])</f>
        <v>2</v>
      </c>
      <c r="F224" s="2">
        <f>VLOOKUP(cukier[[#This Row],[year]],cennik[#All],2)</f>
        <v>2.0499999999999998</v>
      </c>
      <c r="G224" s="2">
        <f>cukier[[#This Row],[sugar_bought_kg]]*cukier[[#This Row],[price]]</f>
        <v>951.19999999999993</v>
      </c>
      <c r="H224" s="2">
        <f>SUMIF($B$2:B224,B224,$C$2:C224)</f>
        <v>2409</v>
      </c>
      <c r="I224" s="2">
        <f>IF(cukier[[#This Row],[bought_so_far]]&lt;100,0,IF(cukier[[#This Row],[bought_so_far]]&lt;1000,0.05,IF(cukier[[#This Row],[bought_so_far]]&lt;10000,0.1,0.2)))*cukier[[#This Row],[sugar_bought_kg]]</f>
        <v>46.400000000000006</v>
      </c>
      <c r="J224" s="6">
        <f t="shared" si="16"/>
        <v>4280</v>
      </c>
      <c r="K224" s="6">
        <f t="shared" si="15"/>
        <v>3816</v>
      </c>
      <c r="L224" s="6" t="b">
        <f t="shared" si="17"/>
        <v>0</v>
      </c>
      <c r="M224" s="6">
        <f t="shared" si="18"/>
        <v>2</v>
      </c>
      <c r="N224" s="6">
        <f t="shared" si="19"/>
        <v>0</v>
      </c>
    </row>
    <row r="225" spans="1:14" x14ac:dyDescent="0.25">
      <c r="A225" s="1">
        <v>38761</v>
      </c>
      <c r="B225" s="2" t="s">
        <v>7</v>
      </c>
      <c r="C225" s="2">
        <v>230</v>
      </c>
      <c r="D225" s="2">
        <f>YEAR(cukier[[#This Row],[date]])</f>
        <v>2006</v>
      </c>
      <c r="E225" s="2">
        <f>MONTH(cukier[[#This Row],[date]])</f>
        <v>2</v>
      </c>
      <c r="F225" s="2">
        <f>VLOOKUP(cukier[[#This Row],[year]],cennik[#All],2)</f>
        <v>2.0499999999999998</v>
      </c>
      <c r="G225" s="2">
        <f>cukier[[#This Row],[sugar_bought_kg]]*cukier[[#This Row],[price]]</f>
        <v>471.49999999999994</v>
      </c>
      <c r="H225" s="2">
        <f>SUMIF($B$2:B225,B225,$C$2:C225)</f>
        <v>3107</v>
      </c>
      <c r="I225" s="2">
        <f>IF(cukier[[#This Row],[bought_so_far]]&lt;100,0,IF(cukier[[#This Row],[bought_so_far]]&lt;1000,0.05,IF(cukier[[#This Row],[bought_so_far]]&lt;10000,0.1,0.2)))*cukier[[#This Row],[sugar_bought_kg]]</f>
        <v>23</v>
      </c>
      <c r="J225" s="7">
        <f t="shared" si="16"/>
        <v>3816</v>
      </c>
      <c r="K225" s="7">
        <f t="shared" si="15"/>
        <v>3586</v>
      </c>
      <c r="L225" s="7" t="b">
        <f t="shared" si="17"/>
        <v>0</v>
      </c>
      <c r="M225" s="7">
        <f t="shared" si="18"/>
        <v>2</v>
      </c>
      <c r="N225" s="7">
        <f t="shared" si="19"/>
        <v>0</v>
      </c>
    </row>
    <row r="226" spans="1:14" x14ac:dyDescent="0.25">
      <c r="A226" s="1">
        <v>38765</v>
      </c>
      <c r="B226" s="2" t="s">
        <v>9</v>
      </c>
      <c r="C226" s="2">
        <v>387</v>
      </c>
      <c r="D226" s="2">
        <f>YEAR(cukier[[#This Row],[date]])</f>
        <v>2006</v>
      </c>
      <c r="E226" s="2">
        <f>MONTH(cukier[[#This Row],[date]])</f>
        <v>2</v>
      </c>
      <c r="F226" s="2">
        <f>VLOOKUP(cukier[[#This Row],[year]],cennik[#All],2)</f>
        <v>2.0499999999999998</v>
      </c>
      <c r="G226" s="2">
        <f>cukier[[#This Row],[sugar_bought_kg]]*cukier[[#This Row],[price]]</f>
        <v>793.34999999999991</v>
      </c>
      <c r="H226" s="2">
        <f>SUMIF($B$2:B226,B226,$C$2:C226)</f>
        <v>3153</v>
      </c>
      <c r="I226" s="2">
        <f>IF(cukier[[#This Row],[bought_so_far]]&lt;100,0,IF(cukier[[#This Row],[bought_so_far]]&lt;1000,0.05,IF(cukier[[#This Row],[bought_so_far]]&lt;10000,0.1,0.2)))*cukier[[#This Row],[sugar_bought_kg]]</f>
        <v>38.700000000000003</v>
      </c>
      <c r="J226" s="6">
        <f t="shared" si="16"/>
        <v>3586</v>
      </c>
      <c r="K226" s="6">
        <f t="shared" si="15"/>
        <v>3199</v>
      </c>
      <c r="L226" s="6" t="b">
        <f t="shared" si="17"/>
        <v>0</v>
      </c>
      <c r="M226" s="6">
        <f t="shared" si="18"/>
        <v>2</v>
      </c>
      <c r="N226" s="6">
        <f t="shared" si="19"/>
        <v>0</v>
      </c>
    </row>
    <row r="227" spans="1:14" x14ac:dyDescent="0.25">
      <c r="A227" s="1">
        <v>38766</v>
      </c>
      <c r="B227" s="2" t="s">
        <v>45</v>
      </c>
      <c r="C227" s="2">
        <v>264</v>
      </c>
      <c r="D227" s="2">
        <f>YEAR(cukier[[#This Row],[date]])</f>
        <v>2006</v>
      </c>
      <c r="E227" s="2">
        <f>MONTH(cukier[[#This Row],[date]])</f>
        <v>2</v>
      </c>
      <c r="F227" s="2">
        <f>VLOOKUP(cukier[[#This Row],[year]],cennik[#All],2)</f>
        <v>2.0499999999999998</v>
      </c>
      <c r="G227" s="2">
        <f>cukier[[#This Row],[sugar_bought_kg]]*cukier[[#This Row],[price]]</f>
        <v>541.19999999999993</v>
      </c>
      <c r="H227" s="2">
        <f>SUMIF($B$2:B227,B227,$C$2:C227)</f>
        <v>1914</v>
      </c>
      <c r="I227" s="2">
        <f>IF(cukier[[#This Row],[bought_so_far]]&lt;100,0,IF(cukier[[#This Row],[bought_so_far]]&lt;1000,0.05,IF(cukier[[#This Row],[bought_so_far]]&lt;10000,0.1,0.2)))*cukier[[#This Row],[sugar_bought_kg]]</f>
        <v>26.400000000000002</v>
      </c>
      <c r="J227" s="7">
        <f t="shared" si="16"/>
        <v>3199</v>
      </c>
      <c r="K227" s="7">
        <f t="shared" si="15"/>
        <v>2935</v>
      </c>
      <c r="L227" s="7" t="b">
        <f t="shared" si="17"/>
        <v>0</v>
      </c>
      <c r="M227" s="7">
        <f t="shared" si="18"/>
        <v>3</v>
      </c>
      <c r="N227" s="7">
        <f t="shared" si="19"/>
        <v>0</v>
      </c>
    </row>
    <row r="228" spans="1:14" x14ac:dyDescent="0.25">
      <c r="A228" s="1">
        <v>38767</v>
      </c>
      <c r="B228" s="2" t="s">
        <v>18</v>
      </c>
      <c r="C228" s="2">
        <v>163</v>
      </c>
      <c r="D228" s="2">
        <f>YEAR(cukier[[#This Row],[date]])</f>
        <v>2006</v>
      </c>
      <c r="E228" s="2">
        <f>MONTH(cukier[[#This Row],[date]])</f>
        <v>2</v>
      </c>
      <c r="F228" s="2">
        <f>VLOOKUP(cukier[[#This Row],[year]],cennik[#All],2)</f>
        <v>2.0499999999999998</v>
      </c>
      <c r="G228" s="2">
        <f>cukier[[#This Row],[sugar_bought_kg]]*cukier[[#This Row],[price]]</f>
        <v>334.15</v>
      </c>
      <c r="H228" s="2">
        <f>SUMIF($B$2:B228,B228,$C$2:C228)</f>
        <v>757</v>
      </c>
      <c r="I228" s="2">
        <f>IF(cukier[[#This Row],[bought_so_far]]&lt;100,0,IF(cukier[[#This Row],[bought_so_far]]&lt;1000,0.05,IF(cukier[[#This Row],[bought_so_far]]&lt;10000,0.1,0.2)))*cukier[[#This Row],[sugar_bought_kg]]</f>
        <v>8.15</v>
      </c>
      <c r="J228" s="6">
        <f t="shared" si="16"/>
        <v>2935</v>
      </c>
      <c r="K228" s="6">
        <f t="shared" si="15"/>
        <v>2772</v>
      </c>
      <c r="L228" s="6" t="b">
        <f t="shared" si="17"/>
        <v>0</v>
      </c>
      <c r="M228" s="6">
        <f t="shared" si="18"/>
        <v>3</v>
      </c>
      <c r="N228" s="6">
        <f t="shared" si="19"/>
        <v>0</v>
      </c>
    </row>
    <row r="229" spans="1:14" x14ac:dyDescent="0.25">
      <c r="A229" s="1">
        <v>38768</v>
      </c>
      <c r="B229" s="2" t="s">
        <v>36</v>
      </c>
      <c r="C229" s="2">
        <v>14</v>
      </c>
      <c r="D229" s="2">
        <f>YEAR(cukier[[#This Row],[date]])</f>
        <v>2006</v>
      </c>
      <c r="E229" s="2">
        <f>MONTH(cukier[[#This Row],[date]])</f>
        <v>2</v>
      </c>
      <c r="F229" s="2">
        <f>VLOOKUP(cukier[[#This Row],[year]],cennik[#All],2)</f>
        <v>2.0499999999999998</v>
      </c>
      <c r="G229" s="2">
        <f>cukier[[#This Row],[sugar_bought_kg]]*cukier[[#This Row],[price]]</f>
        <v>28.699999999999996</v>
      </c>
      <c r="H229" s="2">
        <f>SUMIF($B$2:B229,B229,$C$2:C229)</f>
        <v>26</v>
      </c>
      <c r="I229" s="2">
        <f>IF(cukier[[#This Row],[bought_so_far]]&lt;100,0,IF(cukier[[#This Row],[bought_so_far]]&lt;1000,0.05,IF(cukier[[#This Row],[bought_so_far]]&lt;10000,0.1,0.2)))*cukier[[#This Row],[sugar_bought_kg]]</f>
        <v>0</v>
      </c>
      <c r="J229" s="7">
        <f t="shared" si="16"/>
        <v>2772</v>
      </c>
      <c r="K229" s="7">
        <f t="shared" si="15"/>
        <v>2758</v>
      </c>
      <c r="L229" s="7" t="b">
        <f t="shared" si="17"/>
        <v>0</v>
      </c>
      <c r="M229" s="7">
        <f t="shared" si="18"/>
        <v>3</v>
      </c>
      <c r="N229" s="7">
        <f t="shared" si="19"/>
        <v>0</v>
      </c>
    </row>
    <row r="230" spans="1:14" x14ac:dyDescent="0.25">
      <c r="A230" s="1">
        <v>38769</v>
      </c>
      <c r="B230" s="2" t="s">
        <v>71</v>
      </c>
      <c r="C230" s="2">
        <v>98</v>
      </c>
      <c r="D230" s="2">
        <f>YEAR(cukier[[#This Row],[date]])</f>
        <v>2006</v>
      </c>
      <c r="E230" s="2">
        <f>MONTH(cukier[[#This Row],[date]])</f>
        <v>2</v>
      </c>
      <c r="F230" s="2">
        <f>VLOOKUP(cukier[[#This Row],[year]],cennik[#All],2)</f>
        <v>2.0499999999999998</v>
      </c>
      <c r="G230" s="2">
        <f>cukier[[#This Row],[sugar_bought_kg]]*cukier[[#This Row],[price]]</f>
        <v>200.89999999999998</v>
      </c>
      <c r="H230" s="2">
        <f>SUMIF($B$2:B230,B230,$C$2:C230)</f>
        <v>293</v>
      </c>
      <c r="I230" s="2">
        <f>IF(cukier[[#This Row],[bought_so_far]]&lt;100,0,IF(cukier[[#This Row],[bought_so_far]]&lt;1000,0.05,IF(cukier[[#This Row],[bought_so_far]]&lt;10000,0.1,0.2)))*cukier[[#This Row],[sugar_bought_kg]]</f>
        <v>4.9000000000000004</v>
      </c>
      <c r="J230" s="6">
        <f t="shared" si="16"/>
        <v>2758</v>
      </c>
      <c r="K230" s="6">
        <f t="shared" si="15"/>
        <v>2660</v>
      </c>
      <c r="L230" s="6" t="b">
        <f t="shared" si="17"/>
        <v>1</v>
      </c>
      <c r="M230" s="6">
        <f t="shared" si="18"/>
        <v>3</v>
      </c>
      <c r="N230" s="6">
        <f t="shared" si="19"/>
        <v>3000</v>
      </c>
    </row>
    <row r="231" spans="1:14" x14ac:dyDescent="0.25">
      <c r="A231" s="1">
        <v>38780</v>
      </c>
      <c r="B231" s="2" t="s">
        <v>97</v>
      </c>
      <c r="C231" s="2">
        <v>16</v>
      </c>
      <c r="D231" s="2">
        <f>YEAR(cukier[[#This Row],[date]])</f>
        <v>2006</v>
      </c>
      <c r="E231" s="2">
        <f>MONTH(cukier[[#This Row],[date]])</f>
        <v>3</v>
      </c>
      <c r="F231" s="2">
        <f>VLOOKUP(cukier[[#This Row],[year]],cennik[#All],2)</f>
        <v>2.0499999999999998</v>
      </c>
      <c r="G231" s="2">
        <f>cukier[[#This Row],[sugar_bought_kg]]*cukier[[#This Row],[price]]</f>
        <v>32.799999999999997</v>
      </c>
      <c r="H231" s="2">
        <f>SUMIF($B$2:B231,B231,$C$2:C231)</f>
        <v>16</v>
      </c>
      <c r="I231" s="2">
        <f>IF(cukier[[#This Row],[bought_so_far]]&lt;100,0,IF(cukier[[#This Row],[bought_so_far]]&lt;1000,0.05,IF(cukier[[#This Row],[bought_so_far]]&lt;10000,0.1,0.2)))*cukier[[#This Row],[sugar_bought_kg]]</f>
        <v>0</v>
      </c>
      <c r="J231" s="7">
        <f t="shared" si="16"/>
        <v>5660</v>
      </c>
      <c r="K231" s="7">
        <f t="shared" si="15"/>
        <v>5644</v>
      </c>
      <c r="L231" s="7" t="b">
        <f t="shared" si="17"/>
        <v>0</v>
      </c>
      <c r="M231" s="7">
        <f t="shared" si="18"/>
        <v>-1</v>
      </c>
      <c r="N231" s="7">
        <f t="shared" si="19"/>
        <v>0</v>
      </c>
    </row>
    <row r="232" spans="1:14" x14ac:dyDescent="0.25">
      <c r="A232" s="1">
        <v>38780</v>
      </c>
      <c r="B232" s="2" t="s">
        <v>26</v>
      </c>
      <c r="C232" s="2">
        <v>80</v>
      </c>
      <c r="D232" s="2">
        <f>YEAR(cukier[[#This Row],[date]])</f>
        <v>2006</v>
      </c>
      <c r="E232" s="2">
        <f>MONTH(cukier[[#This Row],[date]])</f>
        <v>3</v>
      </c>
      <c r="F232" s="2">
        <f>VLOOKUP(cukier[[#This Row],[year]],cennik[#All],2)</f>
        <v>2.0499999999999998</v>
      </c>
      <c r="G232" s="2">
        <f>cukier[[#This Row],[sugar_bought_kg]]*cukier[[#This Row],[price]]</f>
        <v>164</v>
      </c>
      <c r="H232" s="2">
        <f>SUMIF($B$2:B232,B232,$C$2:C232)</f>
        <v>128</v>
      </c>
      <c r="I232" s="2">
        <f>IF(cukier[[#This Row],[bought_so_far]]&lt;100,0,IF(cukier[[#This Row],[bought_so_far]]&lt;1000,0.05,IF(cukier[[#This Row],[bought_so_far]]&lt;10000,0.1,0.2)))*cukier[[#This Row],[sugar_bought_kg]]</f>
        <v>4</v>
      </c>
      <c r="J232" s="6">
        <f t="shared" si="16"/>
        <v>5644</v>
      </c>
      <c r="K232" s="6">
        <f t="shared" si="15"/>
        <v>5564</v>
      </c>
      <c r="L232" s="6" t="b">
        <f t="shared" si="17"/>
        <v>0</v>
      </c>
      <c r="M232" s="6">
        <f t="shared" si="18"/>
        <v>-1</v>
      </c>
      <c r="N232" s="6">
        <f t="shared" si="19"/>
        <v>0</v>
      </c>
    </row>
    <row r="233" spans="1:14" x14ac:dyDescent="0.25">
      <c r="A233" s="1">
        <v>38784</v>
      </c>
      <c r="B233" s="2" t="s">
        <v>39</v>
      </c>
      <c r="C233" s="2">
        <v>127</v>
      </c>
      <c r="D233" s="2">
        <f>YEAR(cukier[[#This Row],[date]])</f>
        <v>2006</v>
      </c>
      <c r="E233" s="2">
        <f>MONTH(cukier[[#This Row],[date]])</f>
        <v>3</v>
      </c>
      <c r="F233" s="2">
        <f>VLOOKUP(cukier[[#This Row],[year]],cennik[#All],2)</f>
        <v>2.0499999999999998</v>
      </c>
      <c r="G233" s="2">
        <f>cukier[[#This Row],[sugar_bought_kg]]*cukier[[#This Row],[price]]</f>
        <v>260.34999999999997</v>
      </c>
      <c r="H233" s="2">
        <f>SUMIF($B$2:B233,B233,$C$2:C233)</f>
        <v>307</v>
      </c>
      <c r="I233" s="2">
        <f>IF(cukier[[#This Row],[bought_so_far]]&lt;100,0,IF(cukier[[#This Row],[bought_so_far]]&lt;1000,0.05,IF(cukier[[#This Row],[bought_so_far]]&lt;10000,0.1,0.2)))*cukier[[#This Row],[sugar_bought_kg]]</f>
        <v>6.3500000000000005</v>
      </c>
      <c r="J233" s="7">
        <f t="shared" si="16"/>
        <v>5564</v>
      </c>
      <c r="K233" s="7">
        <f t="shared" si="15"/>
        <v>5437</v>
      </c>
      <c r="L233" s="7" t="b">
        <f t="shared" si="17"/>
        <v>0</v>
      </c>
      <c r="M233" s="7">
        <f t="shared" si="18"/>
        <v>-1</v>
      </c>
      <c r="N233" s="7">
        <f t="shared" si="19"/>
        <v>0</v>
      </c>
    </row>
    <row r="234" spans="1:14" x14ac:dyDescent="0.25">
      <c r="A234" s="1">
        <v>38786</v>
      </c>
      <c r="B234" s="2" t="s">
        <v>19</v>
      </c>
      <c r="C234" s="2">
        <v>170</v>
      </c>
      <c r="D234" s="2">
        <f>YEAR(cukier[[#This Row],[date]])</f>
        <v>2006</v>
      </c>
      <c r="E234" s="2">
        <f>MONTH(cukier[[#This Row],[date]])</f>
        <v>3</v>
      </c>
      <c r="F234" s="2">
        <f>VLOOKUP(cukier[[#This Row],[year]],cennik[#All],2)</f>
        <v>2.0499999999999998</v>
      </c>
      <c r="G234" s="2">
        <f>cukier[[#This Row],[sugar_bought_kg]]*cukier[[#This Row],[price]]</f>
        <v>348.49999999999994</v>
      </c>
      <c r="H234" s="2">
        <f>SUMIF($B$2:B234,B234,$C$2:C234)</f>
        <v>490</v>
      </c>
      <c r="I234" s="2">
        <f>IF(cukier[[#This Row],[bought_so_far]]&lt;100,0,IF(cukier[[#This Row],[bought_so_far]]&lt;1000,0.05,IF(cukier[[#This Row],[bought_so_far]]&lt;10000,0.1,0.2)))*cukier[[#This Row],[sugar_bought_kg]]</f>
        <v>8.5</v>
      </c>
      <c r="J234" s="6">
        <f t="shared" si="16"/>
        <v>5437</v>
      </c>
      <c r="K234" s="6">
        <f t="shared" si="15"/>
        <v>5267</v>
      </c>
      <c r="L234" s="6" t="b">
        <f t="shared" si="17"/>
        <v>0</v>
      </c>
      <c r="M234" s="6">
        <f t="shared" si="18"/>
        <v>-1</v>
      </c>
      <c r="N234" s="6">
        <f t="shared" si="19"/>
        <v>0</v>
      </c>
    </row>
    <row r="235" spans="1:14" x14ac:dyDescent="0.25">
      <c r="A235" s="1">
        <v>38787</v>
      </c>
      <c r="B235" s="2" t="s">
        <v>61</v>
      </c>
      <c r="C235" s="2">
        <v>28</v>
      </c>
      <c r="D235" s="2">
        <f>YEAR(cukier[[#This Row],[date]])</f>
        <v>2006</v>
      </c>
      <c r="E235" s="2">
        <f>MONTH(cukier[[#This Row],[date]])</f>
        <v>3</v>
      </c>
      <c r="F235" s="2">
        <f>VLOOKUP(cukier[[#This Row],[year]],cennik[#All],2)</f>
        <v>2.0499999999999998</v>
      </c>
      <c r="G235" s="2">
        <f>cukier[[#This Row],[sugar_bought_kg]]*cukier[[#This Row],[price]]</f>
        <v>57.399999999999991</v>
      </c>
      <c r="H235" s="2">
        <f>SUMIF($B$2:B235,B235,$C$2:C235)</f>
        <v>125</v>
      </c>
      <c r="I235" s="2">
        <f>IF(cukier[[#This Row],[bought_so_far]]&lt;100,0,IF(cukier[[#This Row],[bought_so_far]]&lt;1000,0.05,IF(cukier[[#This Row],[bought_so_far]]&lt;10000,0.1,0.2)))*cukier[[#This Row],[sugar_bought_kg]]</f>
        <v>1.4000000000000001</v>
      </c>
      <c r="J235" s="7">
        <f t="shared" si="16"/>
        <v>5267</v>
      </c>
      <c r="K235" s="7">
        <f t="shared" si="15"/>
        <v>5239</v>
      </c>
      <c r="L235" s="7" t="b">
        <f t="shared" si="17"/>
        <v>0</v>
      </c>
      <c r="M235" s="7">
        <f t="shared" si="18"/>
        <v>-1</v>
      </c>
      <c r="N235" s="7">
        <f t="shared" si="19"/>
        <v>0</v>
      </c>
    </row>
    <row r="236" spans="1:14" x14ac:dyDescent="0.25">
      <c r="A236" s="1">
        <v>38788</v>
      </c>
      <c r="B236" s="2" t="s">
        <v>98</v>
      </c>
      <c r="C236" s="2">
        <v>12</v>
      </c>
      <c r="D236" s="2">
        <f>YEAR(cukier[[#This Row],[date]])</f>
        <v>2006</v>
      </c>
      <c r="E236" s="2">
        <f>MONTH(cukier[[#This Row],[date]])</f>
        <v>3</v>
      </c>
      <c r="F236" s="2">
        <f>VLOOKUP(cukier[[#This Row],[year]],cennik[#All],2)</f>
        <v>2.0499999999999998</v>
      </c>
      <c r="G236" s="2">
        <f>cukier[[#This Row],[sugar_bought_kg]]*cukier[[#This Row],[price]]</f>
        <v>24.599999999999998</v>
      </c>
      <c r="H236" s="2">
        <f>SUMIF($B$2:B236,B236,$C$2:C236)</f>
        <v>12</v>
      </c>
      <c r="I236" s="2">
        <f>IF(cukier[[#This Row],[bought_so_far]]&lt;100,0,IF(cukier[[#This Row],[bought_so_far]]&lt;1000,0.05,IF(cukier[[#This Row],[bought_so_far]]&lt;10000,0.1,0.2)))*cukier[[#This Row],[sugar_bought_kg]]</f>
        <v>0</v>
      </c>
      <c r="J236" s="6">
        <f t="shared" si="16"/>
        <v>5239</v>
      </c>
      <c r="K236" s="6">
        <f t="shared" si="15"/>
        <v>5227</v>
      </c>
      <c r="L236" s="6" t="b">
        <f t="shared" si="17"/>
        <v>0</v>
      </c>
      <c r="M236" s="6">
        <f t="shared" si="18"/>
        <v>-1</v>
      </c>
      <c r="N236" s="6">
        <f t="shared" si="19"/>
        <v>0</v>
      </c>
    </row>
    <row r="237" spans="1:14" x14ac:dyDescent="0.25">
      <c r="A237" s="1">
        <v>38790</v>
      </c>
      <c r="B237" s="2" t="s">
        <v>99</v>
      </c>
      <c r="C237" s="2">
        <v>10</v>
      </c>
      <c r="D237" s="2">
        <f>YEAR(cukier[[#This Row],[date]])</f>
        <v>2006</v>
      </c>
      <c r="E237" s="2">
        <f>MONTH(cukier[[#This Row],[date]])</f>
        <v>3</v>
      </c>
      <c r="F237" s="2">
        <f>VLOOKUP(cukier[[#This Row],[year]],cennik[#All],2)</f>
        <v>2.0499999999999998</v>
      </c>
      <c r="G237" s="2">
        <f>cukier[[#This Row],[sugar_bought_kg]]*cukier[[#This Row],[price]]</f>
        <v>20.5</v>
      </c>
      <c r="H237" s="2">
        <f>SUMIF($B$2:B237,B237,$C$2:C237)</f>
        <v>10</v>
      </c>
      <c r="I237" s="2">
        <f>IF(cukier[[#This Row],[bought_so_far]]&lt;100,0,IF(cukier[[#This Row],[bought_so_far]]&lt;1000,0.05,IF(cukier[[#This Row],[bought_so_far]]&lt;10000,0.1,0.2)))*cukier[[#This Row],[sugar_bought_kg]]</f>
        <v>0</v>
      </c>
      <c r="J237" s="7">
        <f t="shared" si="16"/>
        <v>5227</v>
      </c>
      <c r="K237" s="7">
        <f t="shared" si="15"/>
        <v>5217</v>
      </c>
      <c r="L237" s="7" t="b">
        <f t="shared" si="17"/>
        <v>0</v>
      </c>
      <c r="M237" s="7">
        <f t="shared" si="18"/>
        <v>-1</v>
      </c>
      <c r="N237" s="7">
        <f t="shared" si="19"/>
        <v>0</v>
      </c>
    </row>
    <row r="238" spans="1:14" x14ac:dyDescent="0.25">
      <c r="A238" s="1">
        <v>38791</v>
      </c>
      <c r="B238" s="2" t="s">
        <v>30</v>
      </c>
      <c r="C238" s="2">
        <v>65</v>
      </c>
      <c r="D238" s="2">
        <f>YEAR(cukier[[#This Row],[date]])</f>
        <v>2006</v>
      </c>
      <c r="E238" s="2">
        <f>MONTH(cukier[[#This Row],[date]])</f>
        <v>3</v>
      </c>
      <c r="F238" s="2">
        <f>VLOOKUP(cukier[[#This Row],[year]],cennik[#All],2)</f>
        <v>2.0499999999999998</v>
      </c>
      <c r="G238" s="2">
        <f>cukier[[#This Row],[sugar_bought_kg]]*cukier[[#This Row],[price]]</f>
        <v>133.25</v>
      </c>
      <c r="H238" s="2">
        <f>SUMIF($B$2:B238,B238,$C$2:C238)</f>
        <v>785</v>
      </c>
      <c r="I238" s="2">
        <f>IF(cukier[[#This Row],[bought_so_far]]&lt;100,0,IF(cukier[[#This Row],[bought_so_far]]&lt;1000,0.05,IF(cukier[[#This Row],[bought_so_far]]&lt;10000,0.1,0.2)))*cukier[[#This Row],[sugar_bought_kg]]</f>
        <v>3.25</v>
      </c>
      <c r="J238" s="6">
        <f t="shared" si="16"/>
        <v>5217</v>
      </c>
      <c r="K238" s="6">
        <f t="shared" si="15"/>
        <v>5152</v>
      </c>
      <c r="L238" s="6" t="b">
        <f t="shared" si="17"/>
        <v>0</v>
      </c>
      <c r="M238" s="6">
        <f t="shared" si="18"/>
        <v>-1</v>
      </c>
      <c r="N238" s="6">
        <f t="shared" si="19"/>
        <v>0</v>
      </c>
    </row>
    <row r="239" spans="1:14" x14ac:dyDescent="0.25">
      <c r="A239" s="1">
        <v>38792</v>
      </c>
      <c r="B239" s="2" t="s">
        <v>100</v>
      </c>
      <c r="C239" s="2">
        <v>17</v>
      </c>
      <c r="D239" s="2">
        <f>YEAR(cukier[[#This Row],[date]])</f>
        <v>2006</v>
      </c>
      <c r="E239" s="2">
        <f>MONTH(cukier[[#This Row],[date]])</f>
        <v>3</v>
      </c>
      <c r="F239" s="2">
        <f>VLOOKUP(cukier[[#This Row],[year]],cennik[#All],2)</f>
        <v>2.0499999999999998</v>
      </c>
      <c r="G239" s="2">
        <f>cukier[[#This Row],[sugar_bought_kg]]*cukier[[#This Row],[price]]</f>
        <v>34.849999999999994</v>
      </c>
      <c r="H239" s="2">
        <f>SUMIF($B$2:B239,B239,$C$2:C239)</f>
        <v>17</v>
      </c>
      <c r="I239" s="2">
        <f>IF(cukier[[#This Row],[bought_so_far]]&lt;100,0,IF(cukier[[#This Row],[bought_so_far]]&lt;1000,0.05,IF(cukier[[#This Row],[bought_so_far]]&lt;10000,0.1,0.2)))*cukier[[#This Row],[sugar_bought_kg]]</f>
        <v>0</v>
      </c>
      <c r="J239" s="7">
        <f t="shared" si="16"/>
        <v>5152</v>
      </c>
      <c r="K239" s="7">
        <f t="shared" si="15"/>
        <v>5135</v>
      </c>
      <c r="L239" s="7" t="b">
        <f t="shared" si="17"/>
        <v>0</v>
      </c>
      <c r="M239" s="7">
        <f t="shared" si="18"/>
        <v>-1</v>
      </c>
      <c r="N239" s="7">
        <f t="shared" si="19"/>
        <v>0</v>
      </c>
    </row>
    <row r="240" spans="1:14" x14ac:dyDescent="0.25">
      <c r="A240" s="1">
        <v>38792</v>
      </c>
      <c r="B240" s="2" t="s">
        <v>9</v>
      </c>
      <c r="C240" s="2">
        <v>262</v>
      </c>
      <c r="D240" s="2">
        <f>YEAR(cukier[[#This Row],[date]])</f>
        <v>2006</v>
      </c>
      <c r="E240" s="2">
        <f>MONTH(cukier[[#This Row],[date]])</f>
        <v>3</v>
      </c>
      <c r="F240" s="2">
        <f>VLOOKUP(cukier[[#This Row],[year]],cennik[#All],2)</f>
        <v>2.0499999999999998</v>
      </c>
      <c r="G240" s="2">
        <f>cukier[[#This Row],[sugar_bought_kg]]*cukier[[#This Row],[price]]</f>
        <v>537.09999999999991</v>
      </c>
      <c r="H240" s="2">
        <f>SUMIF($B$2:B240,B240,$C$2:C240)</f>
        <v>3415</v>
      </c>
      <c r="I240" s="2">
        <f>IF(cukier[[#This Row],[bought_so_far]]&lt;100,0,IF(cukier[[#This Row],[bought_so_far]]&lt;1000,0.05,IF(cukier[[#This Row],[bought_so_far]]&lt;10000,0.1,0.2)))*cukier[[#This Row],[sugar_bought_kg]]</f>
        <v>26.200000000000003</v>
      </c>
      <c r="J240" s="6">
        <f t="shared" si="16"/>
        <v>5135</v>
      </c>
      <c r="K240" s="6">
        <f t="shared" si="15"/>
        <v>4873</v>
      </c>
      <c r="L240" s="6" t="b">
        <f t="shared" si="17"/>
        <v>0</v>
      </c>
      <c r="M240" s="6">
        <f t="shared" si="18"/>
        <v>1</v>
      </c>
      <c r="N240" s="6">
        <f t="shared" si="19"/>
        <v>0</v>
      </c>
    </row>
    <row r="241" spans="1:14" x14ac:dyDescent="0.25">
      <c r="A241" s="1">
        <v>38792</v>
      </c>
      <c r="B241" s="2" t="s">
        <v>101</v>
      </c>
      <c r="C241" s="2">
        <v>20</v>
      </c>
      <c r="D241" s="2">
        <f>YEAR(cukier[[#This Row],[date]])</f>
        <v>2006</v>
      </c>
      <c r="E241" s="2">
        <f>MONTH(cukier[[#This Row],[date]])</f>
        <v>3</v>
      </c>
      <c r="F241" s="2">
        <f>VLOOKUP(cukier[[#This Row],[year]],cennik[#All],2)</f>
        <v>2.0499999999999998</v>
      </c>
      <c r="G241" s="2">
        <f>cukier[[#This Row],[sugar_bought_kg]]*cukier[[#This Row],[price]]</f>
        <v>41</v>
      </c>
      <c r="H241" s="2">
        <f>SUMIF($B$2:B241,B241,$C$2:C241)</f>
        <v>20</v>
      </c>
      <c r="I241" s="2">
        <f>IF(cukier[[#This Row],[bought_so_far]]&lt;100,0,IF(cukier[[#This Row],[bought_so_far]]&lt;1000,0.05,IF(cukier[[#This Row],[bought_so_far]]&lt;10000,0.1,0.2)))*cukier[[#This Row],[sugar_bought_kg]]</f>
        <v>0</v>
      </c>
      <c r="J241" s="7">
        <f t="shared" si="16"/>
        <v>4873</v>
      </c>
      <c r="K241" s="7">
        <f t="shared" si="15"/>
        <v>4853</v>
      </c>
      <c r="L241" s="7" t="b">
        <f t="shared" si="17"/>
        <v>0</v>
      </c>
      <c r="M241" s="7">
        <f t="shared" si="18"/>
        <v>1</v>
      </c>
      <c r="N241" s="7">
        <f t="shared" si="19"/>
        <v>0</v>
      </c>
    </row>
    <row r="242" spans="1:14" x14ac:dyDescent="0.25">
      <c r="A242" s="1">
        <v>38801</v>
      </c>
      <c r="B242" s="2" t="s">
        <v>7</v>
      </c>
      <c r="C242" s="2">
        <v>224</v>
      </c>
      <c r="D242" s="2">
        <f>YEAR(cukier[[#This Row],[date]])</f>
        <v>2006</v>
      </c>
      <c r="E242" s="2">
        <f>MONTH(cukier[[#This Row],[date]])</f>
        <v>3</v>
      </c>
      <c r="F242" s="2">
        <f>VLOOKUP(cukier[[#This Row],[year]],cennik[#All],2)</f>
        <v>2.0499999999999998</v>
      </c>
      <c r="G242" s="2">
        <f>cukier[[#This Row],[sugar_bought_kg]]*cukier[[#This Row],[price]]</f>
        <v>459.19999999999993</v>
      </c>
      <c r="H242" s="2">
        <f>SUMIF($B$2:B242,B242,$C$2:C242)</f>
        <v>3331</v>
      </c>
      <c r="I242" s="2">
        <f>IF(cukier[[#This Row],[bought_so_far]]&lt;100,0,IF(cukier[[#This Row],[bought_so_far]]&lt;1000,0.05,IF(cukier[[#This Row],[bought_so_far]]&lt;10000,0.1,0.2)))*cukier[[#This Row],[sugar_bought_kg]]</f>
        <v>22.400000000000002</v>
      </c>
      <c r="J242" s="6">
        <f t="shared" si="16"/>
        <v>4853</v>
      </c>
      <c r="K242" s="6">
        <f t="shared" si="15"/>
        <v>4629</v>
      </c>
      <c r="L242" s="6" t="b">
        <f t="shared" si="17"/>
        <v>1</v>
      </c>
      <c r="M242" s="6">
        <f t="shared" si="18"/>
        <v>1</v>
      </c>
      <c r="N242" s="6">
        <f t="shared" si="19"/>
        <v>1000</v>
      </c>
    </row>
    <row r="243" spans="1:14" x14ac:dyDescent="0.25">
      <c r="A243" s="1">
        <v>38808</v>
      </c>
      <c r="B243" s="2" t="s">
        <v>52</v>
      </c>
      <c r="C243" s="2">
        <v>199</v>
      </c>
      <c r="D243" s="2">
        <f>YEAR(cukier[[#This Row],[date]])</f>
        <v>2006</v>
      </c>
      <c r="E243" s="2">
        <f>MONTH(cukier[[#This Row],[date]])</f>
        <v>4</v>
      </c>
      <c r="F243" s="2">
        <f>VLOOKUP(cukier[[#This Row],[year]],cennik[#All],2)</f>
        <v>2.0499999999999998</v>
      </c>
      <c r="G243" s="2">
        <f>cukier[[#This Row],[sugar_bought_kg]]*cukier[[#This Row],[price]]</f>
        <v>407.95</v>
      </c>
      <c r="H243" s="2">
        <f>SUMIF($B$2:B243,B243,$C$2:C243)</f>
        <v>334</v>
      </c>
      <c r="I243" s="2">
        <f>IF(cukier[[#This Row],[bought_so_far]]&lt;100,0,IF(cukier[[#This Row],[bought_so_far]]&lt;1000,0.05,IF(cukier[[#This Row],[bought_so_far]]&lt;10000,0.1,0.2)))*cukier[[#This Row],[sugar_bought_kg]]</f>
        <v>9.9500000000000011</v>
      </c>
      <c r="J243" s="7">
        <f t="shared" si="16"/>
        <v>5629</v>
      </c>
      <c r="K243" s="7">
        <f t="shared" si="15"/>
        <v>5430</v>
      </c>
      <c r="L243" s="7" t="b">
        <f t="shared" si="17"/>
        <v>0</v>
      </c>
      <c r="M243" s="7">
        <f t="shared" si="18"/>
        <v>-1</v>
      </c>
      <c r="N243" s="7">
        <f t="shared" si="19"/>
        <v>0</v>
      </c>
    </row>
    <row r="244" spans="1:14" x14ac:dyDescent="0.25">
      <c r="A244" s="1">
        <v>38813</v>
      </c>
      <c r="B244" s="2" t="s">
        <v>30</v>
      </c>
      <c r="C244" s="2">
        <v>70</v>
      </c>
      <c r="D244" s="2">
        <f>YEAR(cukier[[#This Row],[date]])</f>
        <v>2006</v>
      </c>
      <c r="E244" s="2">
        <f>MONTH(cukier[[#This Row],[date]])</f>
        <v>4</v>
      </c>
      <c r="F244" s="2">
        <f>VLOOKUP(cukier[[#This Row],[year]],cennik[#All],2)</f>
        <v>2.0499999999999998</v>
      </c>
      <c r="G244" s="2">
        <f>cukier[[#This Row],[sugar_bought_kg]]*cukier[[#This Row],[price]]</f>
        <v>143.5</v>
      </c>
      <c r="H244" s="2">
        <f>SUMIF($B$2:B244,B244,$C$2:C244)</f>
        <v>855</v>
      </c>
      <c r="I244" s="2">
        <f>IF(cukier[[#This Row],[bought_so_far]]&lt;100,0,IF(cukier[[#This Row],[bought_so_far]]&lt;1000,0.05,IF(cukier[[#This Row],[bought_so_far]]&lt;10000,0.1,0.2)))*cukier[[#This Row],[sugar_bought_kg]]</f>
        <v>3.5</v>
      </c>
      <c r="J244" s="6">
        <f t="shared" si="16"/>
        <v>5430</v>
      </c>
      <c r="K244" s="6">
        <f t="shared" si="15"/>
        <v>5360</v>
      </c>
      <c r="L244" s="6" t="b">
        <f t="shared" si="17"/>
        <v>0</v>
      </c>
      <c r="M244" s="6">
        <f t="shared" si="18"/>
        <v>-1</v>
      </c>
      <c r="N244" s="6">
        <f t="shared" si="19"/>
        <v>0</v>
      </c>
    </row>
    <row r="245" spans="1:14" x14ac:dyDescent="0.25">
      <c r="A245" s="1">
        <v>38815</v>
      </c>
      <c r="B245" s="2" t="s">
        <v>102</v>
      </c>
      <c r="C245" s="2">
        <v>171</v>
      </c>
      <c r="D245" s="2">
        <f>YEAR(cukier[[#This Row],[date]])</f>
        <v>2006</v>
      </c>
      <c r="E245" s="2">
        <f>MONTH(cukier[[#This Row],[date]])</f>
        <v>4</v>
      </c>
      <c r="F245" s="2">
        <f>VLOOKUP(cukier[[#This Row],[year]],cennik[#All],2)</f>
        <v>2.0499999999999998</v>
      </c>
      <c r="G245" s="2">
        <f>cukier[[#This Row],[sugar_bought_kg]]*cukier[[#This Row],[price]]</f>
        <v>350.54999999999995</v>
      </c>
      <c r="H245" s="2">
        <f>SUMIF($B$2:B245,B245,$C$2:C245)</f>
        <v>171</v>
      </c>
      <c r="I245" s="2">
        <f>IF(cukier[[#This Row],[bought_so_far]]&lt;100,0,IF(cukier[[#This Row],[bought_so_far]]&lt;1000,0.05,IF(cukier[[#This Row],[bought_so_far]]&lt;10000,0.1,0.2)))*cukier[[#This Row],[sugar_bought_kg]]</f>
        <v>8.5500000000000007</v>
      </c>
      <c r="J245" s="7">
        <f t="shared" si="16"/>
        <v>5360</v>
      </c>
      <c r="K245" s="7">
        <f t="shared" si="15"/>
        <v>5189</v>
      </c>
      <c r="L245" s="7" t="b">
        <f t="shared" si="17"/>
        <v>0</v>
      </c>
      <c r="M245" s="7">
        <f t="shared" si="18"/>
        <v>-1</v>
      </c>
      <c r="N245" s="7">
        <f t="shared" si="19"/>
        <v>0</v>
      </c>
    </row>
    <row r="246" spans="1:14" x14ac:dyDescent="0.25">
      <c r="A246" s="1">
        <v>38815</v>
      </c>
      <c r="B246" s="2" t="s">
        <v>103</v>
      </c>
      <c r="C246" s="2">
        <v>1</v>
      </c>
      <c r="D246" s="2">
        <f>YEAR(cukier[[#This Row],[date]])</f>
        <v>2006</v>
      </c>
      <c r="E246" s="2">
        <f>MONTH(cukier[[#This Row],[date]])</f>
        <v>4</v>
      </c>
      <c r="F246" s="2">
        <f>VLOOKUP(cukier[[#This Row],[year]],cennik[#All],2)</f>
        <v>2.0499999999999998</v>
      </c>
      <c r="G246" s="2">
        <f>cukier[[#This Row],[sugar_bought_kg]]*cukier[[#This Row],[price]]</f>
        <v>2.0499999999999998</v>
      </c>
      <c r="H246" s="2">
        <f>SUMIF($B$2:B246,B246,$C$2:C246)</f>
        <v>1</v>
      </c>
      <c r="I246" s="2">
        <f>IF(cukier[[#This Row],[bought_so_far]]&lt;100,0,IF(cukier[[#This Row],[bought_so_far]]&lt;1000,0.05,IF(cukier[[#This Row],[bought_so_far]]&lt;10000,0.1,0.2)))*cukier[[#This Row],[sugar_bought_kg]]</f>
        <v>0</v>
      </c>
      <c r="J246" s="6">
        <f t="shared" si="16"/>
        <v>5189</v>
      </c>
      <c r="K246" s="6">
        <f t="shared" si="15"/>
        <v>5188</v>
      </c>
      <c r="L246" s="6" t="b">
        <f t="shared" si="17"/>
        <v>0</v>
      </c>
      <c r="M246" s="6">
        <f t="shared" si="18"/>
        <v>-1</v>
      </c>
      <c r="N246" s="6">
        <f t="shared" si="19"/>
        <v>0</v>
      </c>
    </row>
    <row r="247" spans="1:14" x14ac:dyDescent="0.25">
      <c r="A247" s="1">
        <v>38817</v>
      </c>
      <c r="B247" s="2" t="s">
        <v>94</v>
      </c>
      <c r="C247" s="2">
        <v>13</v>
      </c>
      <c r="D247" s="2">
        <f>YEAR(cukier[[#This Row],[date]])</f>
        <v>2006</v>
      </c>
      <c r="E247" s="2">
        <f>MONTH(cukier[[#This Row],[date]])</f>
        <v>4</v>
      </c>
      <c r="F247" s="2">
        <f>VLOOKUP(cukier[[#This Row],[year]],cennik[#All],2)</f>
        <v>2.0499999999999998</v>
      </c>
      <c r="G247" s="2">
        <f>cukier[[#This Row],[sugar_bought_kg]]*cukier[[#This Row],[price]]</f>
        <v>26.65</v>
      </c>
      <c r="H247" s="2">
        <f>SUMIF($B$2:B247,B247,$C$2:C247)</f>
        <v>33</v>
      </c>
      <c r="I247" s="2">
        <f>IF(cukier[[#This Row],[bought_so_far]]&lt;100,0,IF(cukier[[#This Row],[bought_so_far]]&lt;1000,0.05,IF(cukier[[#This Row],[bought_so_far]]&lt;10000,0.1,0.2)))*cukier[[#This Row],[sugar_bought_kg]]</f>
        <v>0</v>
      </c>
      <c r="J247" s="7">
        <f t="shared" si="16"/>
        <v>5188</v>
      </c>
      <c r="K247" s="7">
        <f t="shared" si="15"/>
        <v>5175</v>
      </c>
      <c r="L247" s="7" t="b">
        <f t="shared" si="17"/>
        <v>0</v>
      </c>
      <c r="M247" s="7">
        <f t="shared" si="18"/>
        <v>-1</v>
      </c>
      <c r="N247" s="7">
        <f t="shared" si="19"/>
        <v>0</v>
      </c>
    </row>
    <row r="248" spans="1:14" x14ac:dyDescent="0.25">
      <c r="A248" s="1">
        <v>38818</v>
      </c>
      <c r="B248" s="2" t="s">
        <v>9</v>
      </c>
      <c r="C248" s="2">
        <v>293</v>
      </c>
      <c r="D248" s="2">
        <f>YEAR(cukier[[#This Row],[date]])</f>
        <v>2006</v>
      </c>
      <c r="E248" s="2">
        <f>MONTH(cukier[[#This Row],[date]])</f>
        <v>4</v>
      </c>
      <c r="F248" s="2">
        <f>VLOOKUP(cukier[[#This Row],[year]],cennik[#All],2)</f>
        <v>2.0499999999999998</v>
      </c>
      <c r="G248" s="2">
        <f>cukier[[#This Row],[sugar_bought_kg]]*cukier[[#This Row],[price]]</f>
        <v>600.65</v>
      </c>
      <c r="H248" s="2">
        <f>SUMIF($B$2:B248,B248,$C$2:C248)</f>
        <v>3708</v>
      </c>
      <c r="I248" s="2">
        <f>IF(cukier[[#This Row],[bought_so_far]]&lt;100,0,IF(cukier[[#This Row],[bought_so_far]]&lt;1000,0.05,IF(cukier[[#This Row],[bought_so_far]]&lt;10000,0.1,0.2)))*cukier[[#This Row],[sugar_bought_kg]]</f>
        <v>29.3</v>
      </c>
      <c r="J248" s="6">
        <f t="shared" si="16"/>
        <v>5175</v>
      </c>
      <c r="K248" s="6">
        <f t="shared" si="15"/>
        <v>4882</v>
      </c>
      <c r="L248" s="6" t="b">
        <f t="shared" si="17"/>
        <v>0</v>
      </c>
      <c r="M248" s="6">
        <f t="shared" si="18"/>
        <v>1</v>
      </c>
      <c r="N248" s="6">
        <f t="shared" si="19"/>
        <v>0</v>
      </c>
    </row>
    <row r="249" spans="1:14" x14ac:dyDescent="0.25">
      <c r="A249" s="1">
        <v>38818</v>
      </c>
      <c r="B249" s="2" t="s">
        <v>87</v>
      </c>
      <c r="C249" s="2">
        <v>11</v>
      </c>
      <c r="D249" s="2">
        <f>YEAR(cukier[[#This Row],[date]])</f>
        <v>2006</v>
      </c>
      <c r="E249" s="2">
        <f>MONTH(cukier[[#This Row],[date]])</f>
        <v>4</v>
      </c>
      <c r="F249" s="2">
        <f>VLOOKUP(cukier[[#This Row],[year]],cennik[#All],2)</f>
        <v>2.0499999999999998</v>
      </c>
      <c r="G249" s="2">
        <f>cukier[[#This Row],[sugar_bought_kg]]*cukier[[#This Row],[price]]</f>
        <v>22.549999999999997</v>
      </c>
      <c r="H249" s="2">
        <f>SUMIF($B$2:B249,B249,$C$2:C249)</f>
        <v>27</v>
      </c>
      <c r="I249" s="2">
        <f>IF(cukier[[#This Row],[bought_so_far]]&lt;100,0,IF(cukier[[#This Row],[bought_so_far]]&lt;1000,0.05,IF(cukier[[#This Row],[bought_so_far]]&lt;10000,0.1,0.2)))*cukier[[#This Row],[sugar_bought_kg]]</f>
        <v>0</v>
      </c>
      <c r="J249" s="7">
        <f t="shared" si="16"/>
        <v>4882</v>
      </c>
      <c r="K249" s="7">
        <f t="shared" si="15"/>
        <v>4871</v>
      </c>
      <c r="L249" s="7" t="b">
        <f t="shared" si="17"/>
        <v>0</v>
      </c>
      <c r="M249" s="7">
        <f t="shared" si="18"/>
        <v>1</v>
      </c>
      <c r="N249" s="7">
        <f t="shared" si="19"/>
        <v>0</v>
      </c>
    </row>
    <row r="250" spans="1:14" x14ac:dyDescent="0.25">
      <c r="A250" s="1">
        <v>38820</v>
      </c>
      <c r="B250" s="2" t="s">
        <v>50</v>
      </c>
      <c r="C250" s="2">
        <v>162</v>
      </c>
      <c r="D250" s="2">
        <f>YEAR(cukier[[#This Row],[date]])</f>
        <v>2006</v>
      </c>
      <c r="E250" s="2">
        <f>MONTH(cukier[[#This Row],[date]])</f>
        <v>4</v>
      </c>
      <c r="F250" s="2">
        <f>VLOOKUP(cukier[[#This Row],[year]],cennik[#All],2)</f>
        <v>2.0499999999999998</v>
      </c>
      <c r="G250" s="2">
        <f>cukier[[#This Row],[sugar_bought_kg]]*cukier[[#This Row],[price]]</f>
        <v>332.09999999999997</v>
      </c>
      <c r="H250" s="2">
        <f>SUMIF($B$2:B250,B250,$C$2:C250)</f>
        <v>2817</v>
      </c>
      <c r="I250" s="2">
        <f>IF(cukier[[#This Row],[bought_so_far]]&lt;100,0,IF(cukier[[#This Row],[bought_so_far]]&lt;1000,0.05,IF(cukier[[#This Row],[bought_so_far]]&lt;10000,0.1,0.2)))*cukier[[#This Row],[sugar_bought_kg]]</f>
        <v>16.2</v>
      </c>
      <c r="J250" s="6">
        <f t="shared" si="16"/>
        <v>4871</v>
      </c>
      <c r="K250" s="6">
        <f t="shared" si="15"/>
        <v>4709</v>
      </c>
      <c r="L250" s="6" t="b">
        <f t="shared" si="17"/>
        <v>0</v>
      </c>
      <c r="M250" s="6">
        <f t="shared" si="18"/>
        <v>1</v>
      </c>
      <c r="N250" s="6">
        <f t="shared" si="19"/>
        <v>0</v>
      </c>
    </row>
    <row r="251" spans="1:14" x14ac:dyDescent="0.25">
      <c r="A251" s="1">
        <v>38821</v>
      </c>
      <c r="B251" s="2" t="s">
        <v>58</v>
      </c>
      <c r="C251" s="2">
        <v>187</v>
      </c>
      <c r="D251" s="2">
        <f>YEAR(cukier[[#This Row],[date]])</f>
        <v>2006</v>
      </c>
      <c r="E251" s="2">
        <f>MONTH(cukier[[#This Row],[date]])</f>
        <v>4</v>
      </c>
      <c r="F251" s="2">
        <f>VLOOKUP(cukier[[#This Row],[year]],cennik[#All],2)</f>
        <v>2.0499999999999998</v>
      </c>
      <c r="G251" s="2">
        <f>cukier[[#This Row],[sugar_bought_kg]]*cukier[[#This Row],[price]]</f>
        <v>383.34999999999997</v>
      </c>
      <c r="H251" s="2">
        <f>SUMIF($B$2:B251,B251,$C$2:C251)</f>
        <v>366</v>
      </c>
      <c r="I251" s="2">
        <f>IF(cukier[[#This Row],[bought_so_far]]&lt;100,0,IF(cukier[[#This Row],[bought_so_far]]&lt;1000,0.05,IF(cukier[[#This Row],[bought_so_far]]&lt;10000,0.1,0.2)))*cukier[[#This Row],[sugar_bought_kg]]</f>
        <v>9.35</v>
      </c>
      <c r="J251" s="7">
        <f t="shared" si="16"/>
        <v>4709</v>
      </c>
      <c r="K251" s="7">
        <f t="shared" si="15"/>
        <v>4522</v>
      </c>
      <c r="L251" s="7" t="b">
        <f t="shared" si="17"/>
        <v>0</v>
      </c>
      <c r="M251" s="7">
        <f t="shared" si="18"/>
        <v>1</v>
      </c>
      <c r="N251" s="7">
        <f t="shared" si="19"/>
        <v>0</v>
      </c>
    </row>
    <row r="252" spans="1:14" x14ac:dyDescent="0.25">
      <c r="A252" s="1">
        <v>38822</v>
      </c>
      <c r="B252" s="2" t="s">
        <v>18</v>
      </c>
      <c r="C252" s="2">
        <v>192</v>
      </c>
      <c r="D252" s="2">
        <f>YEAR(cukier[[#This Row],[date]])</f>
        <v>2006</v>
      </c>
      <c r="E252" s="2">
        <f>MONTH(cukier[[#This Row],[date]])</f>
        <v>4</v>
      </c>
      <c r="F252" s="2">
        <f>VLOOKUP(cukier[[#This Row],[year]],cennik[#All],2)</f>
        <v>2.0499999999999998</v>
      </c>
      <c r="G252" s="2">
        <f>cukier[[#This Row],[sugar_bought_kg]]*cukier[[#This Row],[price]]</f>
        <v>393.59999999999997</v>
      </c>
      <c r="H252" s="2">
        <f>SUMIF($B$2:B252,B252,$C$2:C252)</f>
        <v>949</v>
      </c>
      <c r="I252" s="2">
        <f>IF(cukier[[#This Row],[bought_so_far]]&lt;100,0,IF(cukier[[#This Row],[bought_so_far]]&lt;1000,0.05,IF(cukier[[#This Row],[bought_so_far]]&lt;10000,0.1,0.2)))*cukier[[#This Row],[sugar_bought_kg]]</f>
        <v>9.6000000000000014</v>
      </c>
      <c r="J252" s="6">
        <f t="shared" si="16"/>
        <v>4522</v>
      </c>
      <c r="K252" s="6">
        <f t="shared" si="15"/>
        <v>4330</v>
      </c>
      <c r="L252" s="6" t="b">
        <f t="shared" si="17"/>
        <v>0</v>
      </c>
      <c r="M252" s="6">
        <f t="shared" si="18"/>
        <v>1</v>
      </c>
      <c r="N252" s="6">
        <f t="shared" si="19"/>
        <v>0</v>
      </c>
    </row>
    <row r="253" spans="1:14" x14ac:dyDescent="0.25">
      <c r="A253" s="1">
        <v>38824</v>
      </c>
      <c r="B253" s="2" t="s">
        <v>24</v>
      </c>
      <c r="C253" s="2">
        <v>127</v>
      </c>
      <c r="D253" s="2">
        <f>YEAR(cukier[[#This Row],[date]])</f>
        <v>2006</v>
      </c>
      <c r="E253" s="2">
        <f>MONTH(cukier[[#This Row],[date]])</f>
        <v>4</v>
      </c>
      <c r="F253" s="2">
        <f>VLOOKUP(cukier[[#This Row],[year]],cennik[#All],2)</f>
        <v>2.0499999999999998</v>
      </c>
      <c r="G253" s="2">
        <f>cukier[[#This Row],[sugar_bought_kg]]*cukier[[#This Row],[price]]</f>
        <v>260.34999999999997</v>
      </c>
      <c r="H253" s="2">
        <f>SUMIF($B$2:B253,B253,$C$2:C253)</f>
        <v>714</v>
      </c>
      <c r="I253" s="2">
        <f>IF(cukier[[#This Row],[bought_so_far]]&lt;100,0,IF(cukier[[#This Row],[bought_so_far]]&lt;1000,0.05,IF(cukier[[#This Row],[bought_so_far]]&lt;10000,0.1,0.2)))*cukier[[#This Row],[sugar_bought_kg]]</f>
        <v>6.3500000000000005</v>
      </c>
      <c r="J253" s="7">
        <f t="shared" si="16"/>
        <v>4330</v>
      </c>
      <c r="K253" s="7">
        <f t="shared" si="15"/>
        <v>4203</v>
      </c>
      <c r="L253" s="7" t="b">
        <f t="shared" si="17"/>
        <v>0</v>
      </c>
      <c r="M253" s="7">
        <f t="shared" si="18"/>
        <v>1</v>
      </c>
      <c r="N253" s="7">
        <f t="shared" si="19"/>
        <v>0</v>
      </c>
    </row>
    <row r="254" spans="1:14" x14ac:dyDescent="0.25">
      <c r="A254" s="1">
        <v>38826</v>
      </c>
      <c r="B254" s="2" t="s">
        <v>9</v>
      </c>
      <c r="C254" s="2">
        <v>198</v>
      </c>
      <c r="D254" s="2">
        <f>YEAR(cukier[[#This Row],[date]])</f>
        <v>2006</v>
      </c>
      <c r="E254" s="2">
        <f>MONTH(cukier[[#This Row],[date]])</f>
        <v>4</v>
      </c>
      <c r="F254" s="2">
        <f>VLOOKUP(cukier[[#This Row],[year]],cennik[#All],2)</f>
        <v>2.0499999999999998</v>
      </c>
      <c r="G254" s="2">
        <f>cukier[[#This Row],[sugar_bought_kg]]*cukier[[#This Row],[price]]</f>
        <v>405.9</v>
      </c>
      <c r="H254" s="2">
        <f>SUMIF($B$2:B254,B254,$C$2:C254)</f>
        <v>3906</v>
      </c>
      <c r="I254" s="2">
        <f>IF(cukier[[#This Row],[bought_so_far]]&lt;100,0,IF(cukier[[#This Row],[bought_so_far]]&lt;1000,0.05,IF(cukier[[#This Row],[bought_so_far]]&lt;10000,0.1,0.2)))*cukier[[#This Row],[sugar_bought_kg]]</f>
        <v>19.8</v>
      </c>
      <c r="J254" s="6">
        <f t="shared" si="16"/>
        <v>4203</v>
      </c>
      <c r="K254" s="6">
        <f t="shared" si="15"/>
        <v>4005</v>
      </c>
      <c r="L254" s="6" t="b">
        <f t="shared" si="17"/>
        <v>0</v>
      </c>
      <c r="M254" s="6">
        <f t="shared" si="18"/>
        <v>1</v>
      </c>
      <c r="N254" s="6">
        <f t="shared" si="19"/>
        <v>0</v>
      </c>
    </row>
    <row r="255" spans="1:14" x14ac:dyDescent="0.25">
      <c r="A255" s="1">
        <v>38826</v>
      </c>
      <c r="B255" s="2" t="s">
        <v>104</v>
      </c>
      <c r="C255" s="2">
        <v>4</v>
      </c>
      <c r="D255" s="2">
        <f>YEAR(cukier[[#This Row],[date]])</f>
        <v>2006</v>
      </c>
      <c r="E255" s="2">
        <f>MONTH(cukier[[#This Row],[date]])</f>
        <v>4</v>
      </c>
      <c r="F255" s="2">
        <f>VLOOKUP(cukier[[#This Row],[year]],cennik[#All],2)</f>
        <v>2.0499999999999998</v>
      </c>
      <c r="G255" s="2">
        <f>cukier[[#This Row],[sugar_bought_kg]]*cukier[[#This Row],[price]]</f>
        <v>8.1999999999999993</v>
      </c>
      <c r="H255" s="2">
        <f>SUMIF($B$2:B255,B255,$C$2:C255)</f>
        <v>4</v>
      </c>
      <c r="I255" s="2">
        <f>IF(cukier[[#This Row],[bought_so_far]]&lt;100,0,IF(cukier[[#This Row],[bought_so_far]]&lt;1000,0.05,IF(cukier[[#This Row],[bought_so_far]]&lt;10000,0.1,0.2)))*cukier[[#This Row],[sugar_bought_kg]]</f>
        <v>0</v>
      </c>
      <c r="J255" s="7">
        <f t="shared" si="16"/>
        <v>4005</v>
      </c>
      <c r="K255" s="7">
        <f t="shared" si="15"/>
        <v>4001</v>
      </c>
      <c r="L255" s="7" t="b">
        <f t="shared" si="17"/>
        <v>0</v>
      </c>
      <c r="M255" s="7">
        <f t="shared" si="18"/>
        <v>1</v>
      </c>
      <c r="N255" s="7">
        <f t="shared" si="19"/>
        <v>0</v>
      </c>
    </row>
    <row r="256" spans="1:14" x14ac:dyDescent="0.25">
      <c r="A256" s="1">
        <v>38826</v>
      </c>
      <c r="B256" s="2" t="s">
        <v>17</v>
      </c>
      <c r="C256" s="2">
        <v>110</v>
      </c>
      <c r="D256" s="2">
        <f>YEAR(cukier[[#This Row],[date]])</f>
        <v>2006</v>
      </c>
      <c r="E256" s="2">
        <f>MONTH(cukier[[#This Row],[date]])</f>
        <v>4</v>
      </c>
      <c r="F256" s="2">
        <f>VLOOKUP(cukier[[#This Row],[year]],cennik[#All],2)</f>
        <v>2.0499999999999998</v>
      </c>
      <c r="G256" s="2">
        <f>cukier[[#This Row],[sugar_bought_kg]]*cukier[[#This Row],[price]]</f>
        <v>225.49999999999997</v>
      </c>
      <c r="H256" s="2">
        <f>SUMIF($B$2:B256,B256,$C$2:C256)</f>
        <v>2519</v>
      </c>
      <c r="I256" s="2">
        <f>IF(cukier[[#This Row],[bought_so_far]]&lt;100,0,IF(cukier[[#This Row],[bought_so_far]]&lt;1000,0.05,IF(cukier[[#This Row],[bought_so_far]]&lt;10000,0.1,0.2)))*cukier[[#This Row],[sugar_bought_kg]]</f>
        <v>11</v>
      </c>
      <c r="J256" s="6">
        <f t="shared" si="16"/>
        <v>4001</v>
      </c>
      <c r="K256" s="6">
        <f t="shared" si="15"/>
        <v>3891</v>
      </c>
      <c r="L256" s="6" t="b">
        <f t="shared" si="17"/>
        <v>0</v>
      </c>
      <c r="M256" s="6">
        <f t="shared" si="18"/>
        <v>2</v>
      </c>
      <c r="N256" s="6">
        <f t="shared" si="19"/>
        <v>0</v>
      </c>
    </row>
    <row r="257" spans="1:14" x14ac:dyDescent="0.25">
      <c r="A257" s="1">
        <v>38826</v>
      </c>
      <c r="B257" s="2" t="s">
        <v>18</v>
      </c>
      <c r="C257" s="2">
        <v>123</v>
      </c>
      <c r="D257" s="2">
        <f>YEAR(cukier[[#This Row],[date]])</f>
        <v>2006</v>
      </c>
      <c r="E257" s="2">
        <f>MONTH(cukier[[#This Row],[date]])</f>
        <v>4</v>
      </c>
      <c r="F257" s="2">
        <f>VLOOKUP(cukier[[#This Row],[year]],cennik[#All],2)</f>
        <v>2.0499999999999998</v>
      </c>
      <c r="G257" s="2">
        <f>cukier[[#This Row],[sugar_bought_kg]]*cukier[[#This Row],[price]]</f>
        <v>252.14999999999998</v>
      </c>
      <c r="H257" s="2">
        <f>SUMIF($B$2:B257,B257,$C$2:C257)</f>
        <v>1072</v>
      </c>
      <c r="I257" s="2">
        <f>IF(cukier[[#This Row],[bought_so_far]]&lt;100,0,IF(cukier[[#This Row],[bought_so_far]]&lt;1000,0.05,IF(cukier[[#This Row],[bought_so_far]]&lt;10000,0.1,0.2)))*cukier[[#This Row],[sugar_bought_kg]]</f>
        <v>12.3</v>
      </c>
      <c r="J257" s="7">
        <f t="shared" si="16"/>
        <v>3891</v>
      </c>
      <c r="K257" s="7">
        <f t="shared" si="15"/>
        <v>3768</v>
      </c>
      <c r="L257" s="7" t="b">
        <f t="shared" si="17"/>
        <v>0</v>
      </c>
      <c r="M257" s="7">
        <f t="shared" si="18"/>
        <v>2</v>
      </c>
      <c r="N257" s="7">
        <f t="shared" si="19"/>
        <v>0</v>
      </c>
    </row>
    <row r="258" spans="1:14" x14ac:dyDescent="0.25">
      <c r="A258" s="1">
        <v>38827</v>
      </c>
      <c r="B258" s="2" t="s">
        <v>66</v>
      </c>
      <c r="C258" s="2">
        <v>159</v>
      </c>
      <c r="D258" s="2">
        <f>YEAR(cukier[[#This Row],[date]])</f>
        <v>2006</v>
      </c>
      <c r="E258" s="2">
        <f>MONTH(cukier[[#This Row],[date]])</f>
        <v>4</v>
      </c>
      <c r="F258" s="2">
        <f>VLOOKUP(cukier[[#This Row],[year]],cennik[#All],2)</f>
        <v>2.0499999999999998</v>
      </c>
      <c r="G258" s="2">
        <f>cukier[[#This Row],[sugar_bought_kg]]*cukier[[#This Row],[price]]</f>
        <v>325.95</v>
      </c>
      <c r="H258" s="2">
        <f>SUMIF($B$2:B258,B258,$C$2:C258)</f>
        <v>437</v>
      </c>
      <c r="I258" s="2">
        <f>IF(cukier[[#This Row],[bought_so_far]]&lt;100,0,IF(cukier[[#This Row],[bought_so_far]]&lt;1000,0.05,IF(cukier[[#This Row],[bought_so_far]]&lt;10000,0.1,0.2)))*cukier[[#This Row],[sugar_bought_kg]]</f>
        <v>7.95</v>
      </c>
      <c r="J258" s="6">
        <f t="shared" si="16"/>
        <v>3768</v>
      </c>
      <c r="K258" s="6">
        <f t="shared" si="15"/>
        <v>3609</v>
      </c>
      <c r="L258" s="6" t="b">
        <f t="shared" si="17"/>
        <v>0</v>
      </c>
      <c r="M258" s="6">
        <f t="shared" si="18"/>
        <v>2</v>
      </c>
      <c r="N258" s="6">
        <f t="shared" si="19"/>
        <v>0</v>
      </c>
    </row>
    <row r="259" spans="1:14" x14ac:dyDescent="0.25">
      <c r="A259" s="1">
        <v>38828</v>
      </c>
      <c r="B259" s="2" t="s">
        <v>105</v>
      </c>
      <c r="C259" s="2">
        <v>19</v>
      </c>
      <c r="D259" s="2">
        <f>YEAR(cukier[[#This Row],[date]])</f>
        <v>2006</v>
      </c>
      <c r="E259" s="2">
        <f>MONTH(cukier[[#This Row],[date]])</f>
        <v>4</v>
      </c>
      <c r="F259" s="2">
        <f>VLOOKUP(cukier[[#This Row],[year]],cennik[#All],2)</f>
        <v>2.0499999999999998</v>
      </c>
      <c r="G259" s="2">
        <f>cukier[[#This Row],[sugar_bought_kg]]*cukier[[#This Row],[price]]</f>
        <v>38.949999999999996</v>
      </c>
      <c r="H259" s="2">
        <f>SUMIF($B$2:B259,B259,$C$2:C259)</f>
        <v>19</v>
      </c>
      <c r="I259" s="2">
        <f>IF(cukier[[#This Row],[bought_so_far]]&lt;100,0,IF(cukier[[#This Row],[bought_so_far]]&lt;1000,0.05,IF(cukier[[#This Row],[bought_so_far]]&lt;10000,0.1,0.2)))*cukier[[#This Row],[sugar_bought_kg]]</f>
        <v>0</v>
      </c>
      <c r="J259" s="7">
        <f t="shared" si="16"/>
        <v>3609</v>
      </c>
      <c r="K259" s="7">
        <f t="shared" ref="K259:K322" si="20">J259-C259</f>
        <v>3590</v>
      </c>
      <c r="L259" s="7" t="b">
        <f t="shared" si="17"/>
        <v>0</v>
      </c>
      <c r="M259" s="7">
        <f t="shared" si="18"/>
        <v>2</v>
      </c>
      <c r="N259" s="7">
        <f t="shared" si="19"/>
        <v>0</v>
      </c>
    </row>
    <row r="260" spans="1:14" x14ac:dyDescent="0.25">
      <c r="A260" s="1">
        <v>38834</v>
      </c>
      <c r="B260" s="2" t="s">
        <v>22</v>
      </c>
      <c r="C260" s="2">
        <v>289</v>
      </c>
      <c r="D260" s="2">
        <f>YEAR(cukier[[#This Row],[date]])</f>
        <v>2006</v>
      </c>
      <c r="E260" s="2">
        <f>MONTH(cukier[[#This Row],[date]])</f>
        <v>4</v>
      </c>
      <c r="F260" s="2">
        <f>VLOOKUP(cukier[[#This Row],[year]],cennik[#All],2)</f>
        <v>2.0499999999999998</v>
      </c>
      <c r="G260" s="2">
        <f>cukier[[#This Row],[sugar_bought_kg]]*cukier[[#This Row],[price]]</f>
        <v>592.44999999999993</v>
      </c>
      <c r="H260" s="2">
        <f>SUMIF($B$2:B260,B260,$C$2:C260)</f>
        <v>2923</v>
      </c>
      <c r="I260" s="2">
        <f>IF(cukier[[#This Row],[bought_so_far]]&lt;100,0,IF(cukier[[#This Row],[bought_so_far]]&lt;1000,0.05,IF(cukier[[#This Row],[bought_so_far]]&lt;10000,0.1,0.2)))*cukier[[#This Row],[sugar_bought_kg]]</f>
        <v>28.900000000000002</v>
      </c>
      <c r="J260" s="6">
        <f t="shared" ref="J260:J323" si="21">K259+N259</f>
        <v>3590</v>
      </c>
      <c r="K260" s="6">
        <f t="shared" si="20"/>
        <v>3301</v>
      </c>
      <c r="L260" s="6" t="b">
        <f t="shared" ref="L260:L323" si="22">AND(E260&lt;&gt;E261,K260&lt;5000)</f>
        <v>0</v>
      </c>
      <c r="M260" s="6">
        <f t="shared" ref="M260:M323" si="23">ROUNDUP((5000-K260)/1000,0)</f>
        <v>2</v>
      </c>
      <c r="N260" s="6">
        <f t="shared" ref="N260:N323" si="24">IF(L260,M260*1000,0)</f>
        <v>0</v>
      </c>
    </row>
    <row r="261" spans="1:14" x14ac:dyDescent="0.25">
      <c r="A261" s="1">
        <v>38834</v>
      </c>
      <c r="B261" s="2" t="s">
        <v>23</v>
      </c>
      <c r="C261" s="2">
        <v>136</v>
      </c>
      <c r="D261" s="2">
        <f>YEAR(cukier[[#This Row],[date]])</f>
        <v>2006</v>
      </c>
      <c r="E261" s="2">
        <f>MONTH(cukier[[#This Row],[date]])</f>
        <v>4</v>
      </c>
      <c r="F261" s="2">
        <f>VLOOKUP(cukier[[#This Row],[year]],cennik[#All],2)</f>
        <v>2.0499999999999998</v>
      </c>
      <c r="G261" s="2">
        <f>cukier[[#This Row],[sugar_bought_kg]]*cukier[[#This Row],[price]]</f>
        <v>278.79999999999995</v>
      </c>
      <c r="H261" s="2">
        <f>SUMIF($B$2:B261,B261,$C$2:C261)</f>
        <v>456</v>
      </c>
      <c r="I261" s="2">
        <f>IF(cukier[[#This Row],[bought_so_far]]&lt;100,0,IF(cukier[[#This Row],[bought_so_far]]&lt;1000,0.05,IF(cukier[[#This Row],[bought_so_far]]&lt;10000,0.1,0.2)))*cukier[[#This Row],[sugar_bought_kg]]</f>
        <v>6.8000000000000007</v>
      </c>
      <c r="J261" s="7">
        <f t="shared" si="21"/>
        <v>3301</v>
      </c>
      <c r="K261" s="7">
        <f t="shared" si="20"/>
        <v>3165</v>
      </c>
      <c r="L261" s="7" t="b">
        <f t="shared" si="22"/>
        <v>1</v>
      </c>
      <c r="M261" s="7">
        <f t="shared" si="23"/>
        <v>2</v>
      </c>
      <c r="N261" s="7">
        <f t="shared" si="24"/>
        <v>2000</v>
      </c>
    </row>
    <row r="262" spans="1:14" x14ac:dyDescent="0.25">
      <c r="A262" s="1">
        <v>38845</v>
      </c>
      <c r="B262" s="2" t="s">
        <v>25</v>
      </c>
      <c r="C262" s="2">
        <v>41</v>
      </c>
      <c r="D262" s="2">
        <f>YEAR(cukier[[#This Row],[date]])</f>
        <v>2006</v>
      </c>
      <c r="E262" s="2">
        <f>MONTH(cukier[[#This Row],[date]])</f>
        <v>5</v>
      </c>
      <c r="F262" s="2">
        <f>VLOOKUP(cukier[[#This Row],[year]],cennik[#All],2)</f>
        <v>2.0499999999999998</v>
      </c>
      <c r="G262" s="2">
        <f>cukier[[#This Row],[sugar_bought_kg]]*cukier[[#This Row],[price]]</f>
        <v>84.05</v>
      </c>
      <c r="H262" s="2">
        <f>SUMIF($B$2:B262,B262,$C$2:C262)</f>
        <v>337</v>
      </c>
      <c r="I262" s="2">
        <f>IF(cukier[[#This Row],[bought_so_far]]&lt;100,0,IF(cukier[[#This Row],[bought_so_far]]&lt;1000,0.05,IF(cukier[[#This Row],[bought_so_far]]&lt;10000,0.1,0.2)))*cukier[[#This Row],[sugar_bought_kg]]</f>
        <v>2.0500000000000003</v>
      </c>
      <c r="J262" s="6">
        <f t="shared" si="21"/>
        <v>5165</v>
      </c>
      <c r="K262" s="6">
        <f t="shared" si="20"/>
        <v>5124</v>
      </c>
      <c r="L262" s="6" t="b">
        <f t="shared" si="22"/>
        <v>0</v>
      </c>
      <c r="M262" s="6">
        <f t="shared" si="23"/>
        <v>-1</v>
      </c>
      <c r="N262" s="6">
        <f t="shared" si="24"/>
        <v>0</v>
      </c>
    </row>
    <row r="263" spans="1:14" x14ac:dyDescent="0.25">
      <c r="A263" s="1">
        <v>38846</v>
      </c>
      <c r="B263" s="2" t="s">
        <v>45</v>
      </c>
      <c r="C263" s="2">
        <v>385</v>
      </c>
      <c r="D263" s="2">
        <f>YEAR(cukier[[#This Row],[date]])</f>
        <v>2006</v>
      </c>
      <c r="E263" s="2">
        <f>MONTH(cukier[[#This Row],[date]])</f>
        <v>5</v>
      </c>
      <c r="F263" s="2">
        <f>VLOOKUP(cukier[[#This Row],[year]],cennik[#All],2)</f>
        <v>2.0499999999999998</v>
      </c>
      <c r="G263" s="2">
        <f>cukier[[#This Row],[sugar_bought_kg]]*cukier[[#This Row],[price]]</f>
        <v>789.24999999999989</v>
      </c>
      <c r="H263" s="2">
        <f>SUMIF($B$2:B263,B263,$C$2:C263)</f>
        <v>2299</v>
      </c>
      <c r="I263" s="2">
        <f>IF(cukier[[#This Row],[bought_so_far]]&lt;100,0,IF(cukier[[#This Row],[bought_so_far]]&lt;1000,0.05,IF(cukier[[#This Row],[bought_so_far]]&lt;10000,0.1,0.2)))*cukier[[#This Row],[sugar_bought_kg]]</f>
        <v>38.5</v>
      </c>
      <c r="J263" s="7">
        <f t="shared" si="21"/>
        <v>5124</v>
      </c>
      <c r="K263" s="7">
        <f t="shared" si="20"/>
        <v>4739</v>
      </c>
      <c r="L263" s="7" t="b">
        <f t="shared" si="22"/>
        <v>0</v>
      </c>
      <c r="M263" s="7">
        <f t="shared" si="23"/>
        <v>1</v>
      </c>
      <c r="N263" s="7">
        <f t="shared" si="24"/>
        <v>0</v>
      </c>
    </row>
    <row r="264" spans="1:14" x14ac:dyDescent="0.25">
      <c r="A264" s="1">
        <v>38847</v>
      </c>
      <c r="B264" s="2" t="s">
        <v>106</v>
      </c>
      <c r="C264" s="2">
        <v>17</v>
      </c>
      <c r="D264" s="2">
        <f>YEAR(cukier[[#This Row],[date]])</f>
        <v>2006</v>
      </c>
      <c r="E264" s="2">
        <f>MONTH(cukier[[#This Row],[date]])</f>
        <v>5</v>
      </c>
      <c r="F264" s="2">
        <f>VLOOKUP(cukier[[#This Row],[year]],cennik[#All],2)</f>
        <v>2.0499999999999998</v>
      </c>
      <c r="G264" s="2">
        <f>cukier[[#This Row],[sugar_bought_kg]]*cukier[[#This Row],[price]]</f>
        <v>34.849999999999994</v>
      </c>
      <c r="H264" s="2">
        <f>SUMIF($B$2:B264,B264,$C$2:C264)</f>
        <v>17</v>
      </c>
      <c r="I264" s="2">
        <f>IF(cukier[[#This Row],[bought_so_far]]&lt;100,0,IF(cukier[[#This Row],[bought_so_far]]&lt;1000,0.05,IF(cukier[[#This Row],[bought_so_far]]&lt;10000,0.1,0.2)))*cukier[[#This Row],[sugar_bought_kg]]</f>
        <v>0</v>
      </c>
      <c r="J264" s="6">
        <f t="shared" si="21"/>
        <v>4739</v>
      </c>
      <c r="K264" s="6">
        <f t="shared" si="20"/>
        <v>4722</v>
      </c>
      <c r="L264" s="6" t="b">
        <f t="shared" si="22"/>
        <v>0</v>
      </c>
      <c r="M264" s="6">
        <f t="shared" si="23"/>
        <v>1</v>
      </c>
      <c r="N264" s="6">
        <f t="shared" si="24"/>
        <v>0</v>
      </c>
    </row>
    <row r="265" spans="1:14" x14ac:dyDescent="0.25">
      <c r="A265" s="1">
        <v>38847</v>
      </c>
      <c r="B265" s="2" t="s">
        <v>107</v>
      </c>
      <c r="C265" s="2">
        <v>20</v>
      </c>
      <c r="D265" s="2">
        <f>YEAR(cukier[[#This Row],[date]])</f>
        <v>2006</v>
      </c>
      <c r="E265" s="2">
        <f>MONTH(cukier[[#This Row],[date]])</f>
        <v>5</v>
      </c>
      <c r="F265" s="2">
        <f>VLOOKUP(cukier[[#This Row],[year]],cennik[#All],2)</f>
        <v>2.0499999999999998</v>
      </c>
      <c r="G265" s="2">
        <f>cukier[[#This Row],[sugar_bought_kg]]*cukier[[#This Row],[price]]</f>
        <v>41</v>
      </c>
      <c r="H265" s="2">
        <f>SUMIF($B$2:B265,B265,$C$2:C265)</f>
        <v>20</v>
      </c>
      <c r="I265" s="2">
        <f>IF(cukier[[#This Row],[bought_so_far]]&lt;100,0,IF(cukier[[#This Row],[bought_so_far]]&lt;1000,0.05,IF(cukier[[#This Row],[bought_so_far]]&lt;10000,0.1,0.2)))*cukier[[#This Row],[sugar_bought_kg]]</f>
        <v>0</v>
      </c>
      <c r="J265" s="7">
        <f t="shared" si="21"/>
        <v>4722</v>
      </c>
      <c r="K265" s="7">
        <f t="shared" si="20"/>
        <v>4702</v>
      </c>
      <c r="L265" s="7" t="b">
        <f t="shared" si="22"/>
        <v>0</v>
      </c>
      <c r="M265" s="7">
        <f t="shared" si="23"/>
        <v>1</v>
      </c>
      <c r="N265" s="7">
        <f t="shared" si="24"/>
        <v>0</v>
      </c>
    </row>
    <row r="266" spans="1:14" x14ac:dyDescent="0.25">
      <c r="A266" s="1">
        <v>38851</v>
      </c>
      <c r="B266" s="2" t="s">
        <v>108</v>
      </c>
      <c r="C266" s="2">
        <v>19</v>
      </c>
      <c r="D266" s="2">
        <f>YEAR(cukier[[#This Row],[date]])</f>
        <v>2006</v>
      </c>
      <c r="E266" s="2">
        <f>MONTH(cukier[[#This Row],[date]])</f>
        <v>5</v>
      </c>
      <c r="F266" s="2">
        <f>VLOOKUP(cukier[[#This Row],[year]],cennik[#All],2)</f>
        <v>2.0499999999999998</v>
      </c>
      <c r="G266" s="2">
        <f>cukier[[#This Row],[sugar_bought_kg]]*cukier[[#This Row],[price]]</f>
        <v>38.949999999999996</v>
      </c>
      <c r="H266" s="2">
        <f>SUMIF($B$2:B266,B266,$C$2:C266)</f>
        <v>19</v>
      </c>
      <c r="I266" s="2">
        <f>IF(cukier[[#This Row],[bought_so_far]]&lt;100,0,IF(cukier[[#This Row],[bought_so_far]]&lt;1000,0.05,IF(cukier[[#This Row],[bought_so_far]]&lt;10000,0.1,0.2)))*cukier[[#This Row],[sugar_bought_kg]]</f>
        <v>0</v>
      </c>
      <c r="J266" s="6">
        <f t="shared" si="21"/>
        <v>4702</v>
      </c>
      <c r="K266" s="6">
        <f t="shared" si="20"/>
        <v>4683</v>
      </c>
      <c r="L266" s="6" t="b">
        <f t="shared" si="22"/>
        <v>0</v>
      </c>
      <c r="M266" s="6">
        <f t="shared" si="23"/>
        <v>1</v>
      </c>
      <c r="N266" s="6">
        <f t="shared" si="24"/>
        <v>0</v>
      </c>
    </row>
    <row r="267" spans="1:14" x14ac:dyDescent="0.25">
      <c r="A267" s="1">
        <v>38852</v>
      </c>
      <c r="B267" s="2" t="s">
        <v>43</v>
      </c>
      <c r="C267" s="2">
        <v>13</v>
      </c>
      <c r="D267" s="2">
        <f>YEAR(cukier[[#This Row],[date]])</f>
        <v>2006</v>
      </c>
      <c r="E267" s="2">
        <f>MONTH(cukier[[#This Row],[date]])</f>
        <v>5</v>
      </c>
      <c r="F267" s="2">
        <f>VLOOKUP(cukier[[#This Row],[year]],cennik[#All],2)</f>
        <v>2.0499999999999998</v>
      </c>
      <c r="G267" s="2">
        <f>cukier[[#This Row],[sugar_bought_kg]]*cukier[[#This Row],[price]]</f>
        <v>26.65</v>
      </c>
      <c r="H267" s="2">
        <f>SUMIF($B$2:B267,B267,$C$2:C267)</f>
        <v>28</v>
      </c>
      <c r="I267" s="2">
        <f>IF(cukier[[#This Row],[bought_so_far]]&lt;100,0,IF(cukier[[#This Row],[bought_so_far]]&lt;1000,0.05,IF(cukier[[#This Row],[bought_so_far]]&lt;10000,0.1,0.2)))*cukier[[#This Row],[sugar_bought_kg]]</f>
        <v>0</v>
      </c>
      <c r="J267" s="7">
        <f t="shared" si="21"/>
        <v>4683</v>
      </c>
      <c r="K267" s="7">
        <f t="shared" si="20"/>
        <v>4670</v>
      </c>
      <c r="L267" s="7" t="b">
        <f t="shared" si="22"/>
        <v>0</v>
      </c>
      <c r="M267" s="7">
        <f t="shared" si="23"/>
        <v>1</v>
      </c>
      <c r="N267" s="7">
        <f t="shared" si="24"/>
        <v>0</v>
      </c>
    </row>
    <row r="268" spans="1:14" x14ac:dyDescent="0.25">
      <c r="A268" s="1">
        <v>38853</v>
      </c>
      <c r="B268" s="2" t="s">
        <v>97</v>
      </c>
      <c r="C268" s="2">
        <v>13</v>
      </c>
      <c r="D268" s="2">
        <f>YEAR(cukier[[#This Row],[date]])</f>
        <v>2006</v>
      </c>
      <c r="E268" s="2">
        <f>MONTH(cukier[[#This Row],[date]])</f>
        <v>5</v>
      </c>
      <c r="F268" s="2">
        <f>VLOOKUP(cukier[[#This Row],[year]],cennik[#All],2)</f>
        <v>2.0499999999999998</v>
      </c>
      <c r="G268" s="2">
        <f>cukier[[#This Row],[sugar_bought_kg]]*cukier[[#This Row],[price]]</f>
        <v>26.65</v>
      </c>
      <c r="H268" s="2">
        <f>SUMIF($B$2:B268,B268,$C$2:C268)</f>
        <v>29</v>
      </c>
      <c r="I268" s="2">
        <f>IF(cukier[[#This Row],[bought_so_far]]&lt;100,0,IF(cukier[[#This Row],[bought_so_far]]&lt;1000,0.05,IF(cukier[[#This Row],[bought_so_far]]&lt;10000,0.1,0.2)))*cukier[[#This Row],[sugar_bought_kg]]</f>
        <v>0</v>
      </c>
      <c r="J268" s="6">
        <f t="shared" si="21"/>
        <v>4670</v>
      </c>
      <c r="K268" s="6">
        <f t="shared" si="20"/>
        <v>4657</v>
      </c>
      <c r="L268" s="6" t="b">
        <f t="shared" si="22"/>
        <v>0</v>
      </c>
      <c r="M268" s="6">
        <f t="shared" si="23"/>
        <v>1</v>
      </c>
      <c r="N268" s="6">
        <f t="shared" si="24"/>
        <v>0</v>
      </c>
    </row>
    <row r="269" spans="1:14" x14ac:dyDescent="0.25">
      <c r="A269" s="1">
        <v>38855</v>
      </c>
      <c r="B269" s="2" t="s">
        <v>80</v>
      </c>
      <c r="C269" s="2">
        <v>168</v>
      </c>
      <c r="D269" s="2">
        <f>YEAR(cukier[[#This Row],[date]])</f>
        <v>2006</v>
      </c>
      <c r="E269" s="2">
        <f>MONTH(cukier[[#This Row],[date]])</f>
        <v>5</v>
      </c>
      <c r="F269" s="2">
        <f>VLOOKUP(cukier[[#This Row],[year]],cennik[#All],2)</f>
        <v>2.0499999999999998</v>
      </c>
      <c r="G269" s="2">
        <f>cukier[[#This Row],[sugar_bought_kg]]*cukier[[#This Row],[price]]</f>
        <v>344.4</v>
      </c>
      <c r="H269" s="2">
        <f>SUMIF($B$2:B269,B269,$C$2:C269)</f>
        <v>400</v>
      </c>
      <c r="I269" s="2">
        <f>IF(cukier[[#This Row],[bought_so_far]]&lt;100,0,IF(cukier[[#This Row],[bought_so_far]]&lt;1000,0.05,IF(cukier[[#This Row],[bought_so_far]]&lt;10000,0.1,0.2)))*cukier[[#This Row],[sugar_bought_kg]]</f>
        <v>8.4</v>
      </c>
      <c r="J269" s="7">
        <f t="shared" si="21"/>
        <v>4657</v>
      </c>
      <c r="K269" s="7">
        <f t="shared" si="20"/>
        <v>4489</v>
      </c>
      <c r="L269" s="7" t="b">
        <f t="shared" si="22"/>
        <v>0</v>
      </c>
      <c r="M269" s="7">
        <f t="shared" si="23"/>
        <v>1</v>
      </c>
      <c r="N269" s="7">
        <f t="shared" si="24"/>
        <v>0</v>
      </c>
    </row>
    <row r="270" spans="1:14" x14ac:dyDescent="0.25">
      <c r="A270" s="1">
        <v>38855</v>
      </c>
      <c r="B270" s="2" t="s">
        <v>109</v>
      </c>
      <c r="C270" s="2">
        <v>18</v>
      </c>
      <c r="D270" s="2">
        <f>YEAR(cukier[[#This Row],[date]])</f>
        <v>2006</v>
      </c>
      <c r="E270" s="2">
        <f>MONTH(cukier[[#This Row],[date]])</f>
        <v>5</v>
      </c>
      <c r="F270" s="2">
        <f>VLOOKUP(cukier[[#This Row],[year]],cennik[#All],2)</f>
        <v>2.0499999999999998</v>
      </c>
      <c r="G270" s="2">
        <f>cukier[[#This Row],[sugar_bought_kg]]*cukier[[#This Row],[price]]</f>
        <v>36.9</v>
      </c>
      <c r="H270" s="2">
        <f>SUMIF($B$2:B270,B270,$C$2:C270)</f>
        <v>18</v>
      </c>
      <c r="I270" s="2">
        <f>IF(cukier[[#This Row],[bought_so_far]]&lt;100,0,IF(cukier[[#This Row],[bought_so_far]]&lt;1000,0.05,IF(cukier[[#This Row],[bought_so_far]]&lt;10000,0.1,0.2)))*cukier[[#This Row],[sugar_bought_kg]]</f>
        <v>0</v>
      </c>
      <c r="J270" s="6">
        <f t="shared" si="21"/>
        <v>4489</v>
      </c>
      <c r="K270" s="6">
        <f t="shared" si="20"/>
        <v>4471</v>
      </c>
      <c r="L270" s="6" t="b">
        <f t="shared" si="22"/>
        <v>0</v>
      </c>
      <c r="M270" s="6">
        <f t="shared" si="23"/>
        <v>1</v>
      </c>
      <c r="N270" s="6">
        <f t="shared" si="24"/>
        <v>0</v>
      </c>
    </row>
    <row r="271" spans="1:14" x14ac:dyDescent="0.25">
      <c r="A271" s="1">
        <v>38855</v>
      </c>
      <c r="B271" s="2" t="s">
        <v>14</v>
      </c>
      <c r="C271" s="2">
        <v>131</v>
      </c>
      <c r="D271" s="2">
        <f>YEAR(cukier[[#This Row],[date]])</f>
        <v>2006</v>
      </c>
      <c r="E271" s="2">
        <f>MONTH(cukier[[#This Row],[date]])</f>
        <v>5</v>
      </c>
      <c r="F271" s="2">
        <f>VLOOKUP(cukier[[#This Row],[year]],cennik[#All],2)</f>
        <v>2.0499999999999998</v>
      </c>
      <c r="G271" s="2">
        <f>cukier[[#This Row],[sugar_bought_kg]]*cukier[[#This Row],[price]]</f>
        <v>268.54999999999995</v>
      </c>
      <c r="H271" s="2">
        <f>SUMIF($B$2:B271,B271,$C$2:C271)</f>
        <v>3065</v>
      </c>
      <c r="I271" s="2">
        <f>IF(cukier[[#This Row],[bought_so_far]]&lt;100,0,IF(cukier[[#This Row],[bought_so_far]]&lt;1000,0.05,IF(cukier[[#This Row],[bought_so_far]]&lt;10000,0.1,0.2)))*cukier[[#This Row],[sugar_bought_kg]]</f>
        <v>13.100000000000001</v>
      </c>
      <c r="J271" s="7">
        <f t="shared" si="21"/>
        <v>4471</v>
      </c>
      <c r="K271" s="7">
        <f t="shared" si="20"/>
        <v>4340</v>
      </c>
      <c r="L271" s="7" t="b">
        <f t="shared" si="22"/>
        <v>0</v>
      </c>
      <c r="M271" s="7">
        <f t="shared" si="23"/>
        <v>1</v>
      </c>
      <c r="N271" s="7">
        <f t="shared" si="24"/>
        <v>0</v>
      </c>
    </row>
    <row r="272" spans="1:14" x14ac:dyDescent="0.25">
      <c r="A272" s="1">
        <v>38856</v>
      </c>
      <c r="B272" s="2" t="s">
        <v>22</v>
      </c>
      <c r="C272" s="2">
        <v>187</v>
      </c>
      <c r="D272" s="2">
        <f>YEAR(cukier[[#This Row],[date]])</f>
        <v>2006</v>
      </c>
      <c r="E272" s="2">
        <f>MONTH(cukier[[#This Row],[date]])</f>
        <v>5</v>
      </c>
      <c r="F272" s="2">
        <f>VLOOKUP(cukier[[#This Row],[year]],cennik[#All],2)</f>
        <v>2.0499999999999998</v>
      </c>
      <c r="G272" s="2">
        <f>cukier[[#This Row],[sugar_bought_kg]]*cukier[[#This Row],[price]]</f>
        <v>383.34999999999997</v>
      </c>
      <c r="H272" s="2">
        <f>SUMIF($B$2:B272,B272,$C$2:C272)</f>
        <v>3110</v>
      </c>
      <c r="I272" s="2">
        <f>IF(cukier[[#This Row],[bought_so_far]]&lt;100,0,IF(cukier[[#This Row],[bought_so_far]]&lt;1000,0.05,IF(cukier[[#This Row],[bought_so_far]]&lt;10000,0.1,0.2)))*cukier[[#This Row],[sugar_bought_kg]]</f>
        <v>18.7</v>
      </c>
      <c r="J272" s="6">
        <f t="shared" si="21"/>
        <v>4340</v>
      </c>
      <c r="K272" s="6">
        <f t="shared" si="20"/>
        <v>4153</v>
      </c>
      <c r="L272" s="6" t="b">
        <f t="shared" si="22"/>
        <v>0</v>
      </c>
      <c r="M272" s="6">
        <f t="shared" si="23"/>
        <v>1</v>
      </c>
      <c r="N272" s="6">
        <f t="shared" si="24"/>
        <v>0</v>
      </c>
    </row>
    <row r="273" spans="1:14" x14ac:dyDescent="0.25">
      <c r="A273" s="1">
        <v>38857</v>
      </c>
      <c r="B273" s="2" t="s">
        <v>24</v>
      </c>
      <c r="C273" s="2">
        <v>412</v>
      </c>
      <c r="D273" s="2">
        <f>YEAR(cukier[[#This Row],[date]])</f>
        <v>2006</v>
      </c>
      <c r="E273" s="2">
        <f>MONTH(cukier[[#This Row],[date]])</f>
        <v>5</v>
      </c>
      <c r="F273" s="2">
        <f>VLOOKUP(cukier[[#This Row],[year]],cennik[#All],2)</f>
        <v>2.0499999999999998</v>
      </c>
      <c r="G273" s="2">
        <f>cukier[[#This Row],[sugar_bought_kg]]*cukier[[#This Row],[price]]</f>
        <v>844.59999999999991</v>
      </c>
      <c r="H273" s="2">
        <f>SUMIF($B$2:B273,B273,$C$2:C273)</f>
        <v>1126</v>
      </c>
      <c r="I273" s="2">
        <f>IF(cukier[[#This Row],[bought_so_far]]&lt;100,0,IF(cukier[[#This Row],[bought_so_far]]&lt;1000,0.05,IF(cukier[[#This Row],[bought_so_far]]&lt;10000,0.1,0.2)))*cukier[[#This Row],[sugar_bought_kg]]</f>
        <v>41.2</v>
      </c>
      <c r="J273" s="7">
        <f t="shared" si="21"/>
        <v>4153</v>
      </c>
      <c r="K273" s="7">
        <f t="shared" si="20"/>
        <v>3741</v>
      </c>
      <c r="L273" s="7" t="b">
        <f t="shared" si="22"/>
        <v>0</v>
      </c>
      <c r="M273" s="7">
        <f t="shared" si="23"/>
        <v>2</v>
      </c>
      <c r="N273" s="7">
        <f t="shared" si="24"/>
        <v>0</v>
      </c>
    </row>
    <row r="274" spans="1:14" x14ac:dyDescent="0.25">
      <c r="A274" s="1">
        <v>38859</v>
      </c>
      <c r="B274" s="2" t="s">
        <v>6</v>
      </c>
      <c r="C274" s="2">
        <v>40</v>
      </c>
      <c r="D274" s="2">
        <f>YEAR(cukier[[#This Row],[date]])</f>
        <v>2006</v>
      </c>
      <c r="E274" s="2">
        <f>MONTH(cukier[[#This Row],[date]])</f>
        <v>5</v>
      </c>
      <c r="F274" s="2">
        <f>VLOOKUP(cukier[[#This Row],[year]],cennik[#All],2)</f>
        <v>2.0499999999999998</v>
      </c>
      <c r="G274" s="2">
        <f>cukier[[#This Row],[sugar_bought_kg]]*cukier[[#This Row],[price]]</f>
        <v>82</v>
      </c>
      <c r="H274" s="2">
        <f>SUMIF($B$2:B274,B274,$C$2:C274)</f>
        <v>511</v>
      </c>
      <c r="I274" s="2">
        <f>IF(cukier[[#This Row],[bought_so_far]]&lt;100,0,IF(cukier[[#This Row],[bought_so_far]]&lt;1000,0.05,IF(cukier[[#This Row],[bought_so_far]]&lt;10000,0.1,0.2)))*cukier[[#This Row],[sugar_bought_kg]]</f>
        <v>2</v>
      </c>
      <c r="J274" s="6">
        <f t="shared" si="21"/>
        <v>3741</v>
      </c>
      <c r="K274" s="6">
        <f t="shared" si="20"/>
        <v>3701</v>
      </c>
      <c r="L274" s="6" t="b">
        <f t="shared" si="22"/>
        <v>0</v>
      </c>
      <c r="M274" s="6">
        <f t="shared" si="23"/>
        <v>2</v>
      </c>
      <c r="N274" s="6">
        <f t="shared" si="24"/>
        <v>0</v>
      </c>
    </row>
    <row r="275" spans="1:14" x14ac:dyDescent="0.25">
      <c r="A275" s="1">
        <v>38860</v>
      </c>
      <c r="B275" s="2" t="s">
        <v>37</v>
      </c>
      <c r="C275" s="2">
        <v>166</v>
      </c>
      <c r="D275" s="2">
        <f>YEAR(cukier[[#This Row],[date]])</f>
        <v>2006</v>
      </c>
      <c r="E275" s="2">
        <f>MONTH(cukier[[#This Row],[date]])</f>
        <v>5</v>
      </c>
      <c r="F275" s="2">
        <f>VLOOKUP(cukier[[#This Row],[year]],cennik[#All],2)</f>
        <v>2.0499999999999998</v>
      </c>
      <c r="G275" s="2">
        <f>cukier[[#This Row],[sugar_bought_kg]]*cukier[[#This Row],[price]]</f>
        <v>340.29999999999995</v>
      </c>
      <c r="H275" s="2">
        <f>SUMIF($B$2:B275,B275,$C$2:C275)</f>
        <v>727</v>
      </c>
      <c r="I275" s="2">
        <f>IF(cukier[[#This Row],[bought_so_far]]&lt;100,0,IF(cukier[[#This Row],[bought_so_far]]&lt;1000,0.05,IF(cukier[[#This Row],[bought_so_far]]&lt;10000,0.1,0.2)))*cukier[[#This Row],[sugar_bought_kg]]</f>
        <v>8.3000000000000007</v>
      </c>
      <c r="J275" s="7">
        <f t="shared" si="21"/>
        <v>3701</v>
      </c>
      <c r="K275" s="7">
        <f t="shared" si="20"/>
        <v>3535</v>
      </c>
      <c r="L275" s="7" t="b">
        <f t="shared" si="22"/>
        <v>0</v>
      </c>
      <c r="M275" s="7">
        <f t="shared" si="23"/>
        <v>2</v>
      </c>
      <c r="N275" s="7">
        <f t="shared" si="24"/>
        <v>0</v>
      </c>
    </row>
    <row r="276" spans="1:14" x14ac:dyDescent="0.25">
      <c r="A276" s="1">
        <v>38861</v>
      </c>
      <c r="B276" s="2" t="s">
        <v>66</v>
      </c>
      <c r="C276" s="2">
        <v>173</v>
      </c>
      <c r="D276" s="2">
        <f>YEAR(cukier[[#This Row],[date]])</f>
        <v>2006</v>
      </c>
      <c r="E276" s="2">
        <f>MONTH(cukier[[#This Row],[date]])</f>
        <v>5</v>
      </c>
      <c r="F276" s="2">
        <f>VLOOKUP(cukier[[#This Row],[year]],cennik[#All],2)</f>
        <v>2.0499999999999998</v>
      </c>
      <c r="G276" s="2">
        <f>cukier[[#This Row],[sugar_bought_kg]]*cukier[[#This Row],[price]]</f>
        <v>354.65</v>
      </c>
      <c r="H276" s="2">
        <f>SUMIF($B$2:B276,B276,$C$2:C276)</f>
        <v>610</v>
      </c>
      <c r="I276" s="2">
        <f>IF(cukier[[#This Row],[bought_so_far]]&lt;100,0,IF(cukier[[#This Row],[bought_so_far]]&lt;1000,0.05,IF(cukier[[#This Row],[bought_so_far]]&lt;10000,0.1,0.2)))*cukier[[#This Row],[sugar_bought_kg]]</f>
        <v>8.65</v>
      </c>
      <c r="J276" s="6">
        <f t="shared" si="21"/>
        <v>3535</v>
      </c>
      <c r="K276" s="6">
        <f t="shared" si="20"/>
        <v>3362</v>
      </c>
      <c r="L276" s="6" t="b">
        <f t="shared" si="22"/>
        <v>0</v>
      </c>
      <c r="M276" s="6">
        <f t="shared" si="23"/>
        <v>2</v>
      </c>
      <c r="N276" s="6">
        <f t="shared" si="24"/>
        <v>0</v>
      </c>
    </row>
    <row r="277" spans="1:14" x14ac:dyDescent="0.25">
      <c r="A277" s="1">
        <v>38862</v>
      </c>
      <c r="B277" s="2" t="s">
        <v>110</v>
      </c>
      <c r="C277" s="2">
        <v>2</v>
      </c>
      <c r="D277" s="2">
        <f>YEAR(cukier[[#This Row],[date]])</f>
        <v>2006</v>
      </c>
      <c r="E277" s="2">
        <f>MONTH(cukier[[#This Row],[date]])</f>
        <v>5</v>
      </c>
      <c r="F277" s="2">
        <f>VLOOKUP(cukier[[#This Row],[year]],cennik[#All],2)</f>
        <v>2.0499999999999998</v>
      </c>
      <c r="G277" s="2">
        <f>cukier[[#This Row],[sugar_bought_kg]]*cukier[[#This Row],[price]]</f>
        <v>4.0999999999999996</v>
      </c>
      <c r="H277" s="2">
        <f>SUMIF($B$2:B277,B277,$C$2:C277)</f>
        <v>2</v>
      </c>
      <c r="I277" s="2">
        <f>IF(cukier[[#This Row],[bought_so_far]]&lt;100,0,IF(cukier[[#This Row],[bought_so_far]]&lt;1000,0.05,IF(cukier[[#This Row],[bought_so_far]]&lt;10000,0.1,0.2)))*cukier[[#This Row],[sugar_bought_kg]]</f>
        <v>0</v>
      </c>
      <c r="J277" s="7">
        <f t="shared" si="21"/>
        <v>3362</v>
      </c>
      <c r="K277" s="7">
        <f t="shared" si="20"/>
        <v>3360</v>
      </c>
      <c r="L277" s="7" t="b">
        <f t="shared" si="22"/>
        <v>0</v>
      </c>
      <c r="M277" s="7">
        <f t="shared" si="23"/>
        <v>2</v>
      </c>
      <c r="N277" s="7">
        <f t="shared" si="24"/>
        <v>0</v>
      </c>
    </row>
    <row r="278" spans="1:14" x14ac:dyDescent="0.25">
      <c r="A278" s="1">
        <v>38862</v>
      </c>
      <c r="B278" s="2" t="s">
        <v>111</v>
      </c>
      <c r="C278" s="2">
        <v>18</v>
      </c>
      <c r="D278" s="2">
        <f>YEAR(cukier[[#This Row],[date]])</f>
        <v>2006</v>
      </c>
      <c r="E278" s="2">
        <f>MONTH(cukier[[#This Row],[date]])</f>
        <v>5</v>
      </c>
      <c r="F278" s="2">
        <f>VLOOKUP(cukier[[#This Row],[year]],cennik[#All],2)</f>
        <v>2.0499999999999998</v>
      </c>
      <c r="G278" s="2">
        <f>cukier[[#This Row],[sugar_bought_kg]]*cukier[[#This Row],[price]]</f>
        <v>36.9</v>
      </c>
      <c r="H278" s="2">
        <f>SUMIF($B$2:B278,B278,$C$2:C278)</f>
        <v>18</v>
      </c>
      <c r="I278" s="2">
        <f>IF(cukier[[#This Row],[bought_so_far]]&lt;100,0,IF(cukier[[#This Row],[bought_so_far]]&lt;1000,0.05,IF(cukier[[#This Row],[bought_so_far]]&lt;10000,0.1,0.2)))*cukier[[#This Row],[sugar_bought_kg]]</f>
        <v>0</v>
      </c>
      <c r="J278" s="6">
        <f t="shared" si="21"/>
        <v>3360</v>
      </c>
      <c r="K278" s="6">
        <f t="shared" si="20"/>
        <v>3342</v>
      </c>
      <c r="L278" s="6" t="b">
        <f t="shared" si="22"/>
        <v>0</v>
      </c>
      <c r="M278" s="6">
        <f t="shared" si="23"/>
        <v>2</v>
      </c>
      <c r="N278" s="6">
        <f t="shared" si="24"/>
        <v>0</v>
      </c>
    </row>
    <row r="279" spans="1:14" x14ac:dyDescent="0.25">
      <c r="A279" s="1">
        <v>38863</v>
      </c>
      <c r="B279" s="2" t="s">
        <v>112</v>
      </c>
      <c r="C279" s="2">
        <v>15</v>
      </c>
      <c r="D279" s="2">
        <f>YEAR(cukier[[#This Row],[date]])</f>
        <v>2006</v>
      </c>
      <c r="E279" s="2">
        <f>MONTH(cukier[[#This Row],[date]])</f>
        <v>5</v>
      </c>
      <c r="F279" s="2">
        <f>VLOOKUP(cukier[[#This Row],[year]],cennik[#All],2)</f>
        <v>2.0499999999999998</v>
      </c>
      <c r="G279" s="2">
        <f>cukier[[#This Row],[sugar_bought_kg]]*cukier[[#This Row],[price]]</f>
        <v>30.749999999999996</v>
      </c>
      <c r="H279" s="2">
        <f>SUMIF($B$2:B279,B279,$C$2:C279)</f>
        <v>15</v>
      </c>
      <c r="I279" s="2">
        <f>IF(cukier[[#This Row],[bought_so_far]]&lt;100,0,IF(cukier[[#This Row],[bought_so_far]]&lt;1000,0.05,IF(cukier[[#This Row],[bought_so_far]]&lt;10000,0.1,0.2)))*cukier[[#This Row],[sugar_bought_kg]]</f>
        <v>0</v>
      </c>
      <c r="J279" s="7">
        <f t="shared" si="21"/>
        <v>3342</v>
      </c>
      <c r="K279" s="7">
        <f t="shared" si="20"/>
        <v>3327</v>
      </c>
      <c r="L279" s="7" t="b">
        <f t="shared" si="22"/>
        <v>0</v>
      </c>
      <c r="M279" s="7">
        <f t="shared" si="23"/>
        <v>2</v>
      </c>
      <c r="N279" s="7">
        <f t="shared" si="24"/>
        <v>0</v>
      </c>
    </row>
    <row r="280" spans="1:14" x14ac:dyDescent="0.25">
      <c r="A280" s="1">
        <v>38864</v>
      </c>
      <c r="B280" s="2" t="s">
        <v>102</v>
      </c>
      <c r="C280" s="2">
        <v>243</v>
      </c>
      <c r="D280" s="2">
        <f>YEAR(cukier[[#This Row],[date]])</f>
        <v>2006</v>
      </c>
      <c r="E280" s="2">
        <f>MONTH(cukier[[#This Row],[date]])</f>
        <v>5</v>
      </c>
      <c r="F280" s="2">
        <f>VLOOKUP(cukier[[#This Row],[year]],cennik[#All],2)</f>
        <v>2.0499999999999998</v>
      </c>
      <c r="G280" s="2">
        <f>cukier[[#This Row],[sugar_bought_kg]]*cukier[[#This Row],[price]]</f>
        <v>498.15</v>
      </c>
      <c r="H280" s="2">
        <f>SUMIF($B$2:B280,B280,$C$2:C280)</f>
        <v>414</v>
      </c>
      <c r="I280" s="2">
        <f>IF(cukier[[#This Row],[bought_so_far]]&lt;100,0,IF(cukier[[#This Row],[bought_so_far]]&lt;1000,0.05,IF(cukier[[#This Row],[bought_so_far]]&lt;10000,0.1,0.2)))*cukier[[#This Row],[sugar_bought_kg]]</f>
        <v>12.15</v>
      </c>
      <c r="J280" s="6">
        <f t="shared" si="21"/>
        <v>3327</v>
      </c>
      <c r="K280" s="6">
        <f t="shared" si="20"/>
        <v>3084</v>
      </c>
      <c r="L280" s="6" t="b">
        <f t="shared" si="22"/>
        <v>0</v>
      </c>
      <c r="M280" s="6">
        <f t="shared" si="23"/>
        <v>2</v>
      </c>
      <c r="N280" s="6">
        <f t="shared" si="24"/>
        <v>0</v>
      </c>
    </row>
    <row r="281" spans="1:14" x14ac:dyDescent="0.25">
      <c r="A281" s="1">
        <v>38865</v>
      </c>
      <c r="B281" s="2" t="s">
        <v>17</v>
      </c>
      <c r="C281" s="2">
        <v>460</v>
      </c>
      <c r="D281" s="2">
        <f>YEAR(cukier[[#This Row],[date]])</f>
        <v>2006</v>
      </c>
      <c r="E281" s="2">
        <f>MONTH(cukier[[#This Row],[date]])</f>
        <v>5</v>
      </c>
      <c r="F281" s="2">
        <f>VLOOKUP(cukier[[#This Row],[year]],cennik[#All],2)</f>
        <v>2.0499999999999998</v>
      </c>
      <c r="G281" s="2">
        <f>cukier[[#This Row],[sugar_bought_kg]]*cukier[[#This Row],[price]]</f>
        <v>942.99999999999989</v>
      </c>
      <c r="H281" s="2">
        <f>SUMIF($B$2:B281,B281,$C$2:C281)</f>
        <v>2979</v>
      </c>
      <c r="I281" s="2">
        <f>IF(cukier[[#This Row],[bought_so_far]]&lt;100,0,IF(cukier[[#This Row],[bought_so_far]]&lt;1000,0.05,IF(cukier[[#This Row],[bought_so_far]]&lt;10000,0.1,0.2)))*cukier[[#This Row],[sugar_bought_kg]]</f>
        <v>46</v>
      </c>
      <c r="J281" s="7">
        <f t="shared" si="21"/>
        <v>3084</v>
      </c>
      <c r="K281" s="7">
        <f t="shared" si="20"/>
        <v>2624</v>
      </c>
      <c r="L281" s="7" t="b">
        <f t="shared" si="22"/>
        <v>0</v>
      </c>
      <c r="M281" s="7">
        <f t="shared" si="23"/>
        <v>3</v>
      </c>
      <c r="N281" s="7">
        <f t="shared" si="24"/>
        <v>0</v>
      </c>
    </row>
    <row r="282" spans="1:14" x14ac:dyDescent="0.25">
      <c r="A282" s="1">
        <v>38865</v>
      </c>
      <c r="B282" s="2" t="s">
        <v>113</v>
      </c>
      <c r="C282" s="2">
        <v>8</v>
      </c>
      <c r="D282" s="2">
        <f>YEAR(cukier[[#This Row],[date]])</f>
        <v>2006</v>
      </c>
      <c r="E282" s="2">
        <f>MONTH(cukier[[#This Row],[date]])</f>
        <v>5</v>
      </c>
      <c r="F282" s="2">
        <f>VLOOKUP(cukier[[#This Row],[year]],cennik[#All],2)</f>
        <v>2.0499999999999998</v>
      </c>
      <c r="G282" s="2">
        <f>cukier[[#This Row],[sugar_bought_kg]]*cukier[[#This Row],[price]]</f>
        <v>16.399999999999999</v>
      </c>
      <c r="H282" s="2">
        <f>SUMIF($B$2:B282,B282,$C$2:C282)</f>
        <v>8</v>
      </c>
      <c r="I282" s="2">
        <f>IF(cukier[[#This Row],[bought_so_far]]&lt;100,0,IF(cukier[[#This Row],[bought_so_far]]&lt;1000,0.05,IF(cukier[[#This Row],[bought_so_far]]&lt;10000,0.1,0.2)))*cukier[[#This Row],[sugar_bought_kg]]</f>
        <v>0</v>
      </c>
      <c r="J282" s="6">
        <f t="shared" si="21"/>
        <v>2624</v>
      </c>
      <c r="K282" s="6">
        <f t="shared" si="20"/>
        <v>2616</v>
      </c>
      <c r="L282" s="6" t="b">
        <f t="shared" si="22"/>
        <v>0</v>
      </c>
      <c r="M282" s="6">
        <f t="shared" si="23"/>
        <v>3</v>
      </c>
      <c r="N282" s="6">
        <f t="shared" si="24"/>
        <v>0</v>
      </c>
    </row>
    <row r="283" spans="1:14" x14ac:dyDescent="0.25">
      <c r="A283" s="1">
        <v>38866</v>
      </c>
      <c r="B283" s="2" t="s">
        <v>8</v>
      </c>
      <c r="C283" s="2">
        <v>150</v>
      </c>
      <c r="D283" s="2">
        <f>YEAR(cukier[[#This Row],[date]])</f>
        <v>2006</v>
      </c>
      <c r="E283" s="2">
        <f>MONTH(cukier[[#This Row],[date]])</f>
        <v>5</v>
      </c>
      <c r="F283" s="2">
        <f>VLOOKUP(cukier[[#This Row],[year]],cennik[#All],2)</f>
        <v>2.0499999999999998</v>
      </c>
      <c r="G283" s="2">
        <f>cukier[[#This Row],[sugar_bought_kg]]*cukier[[#This Row],[price]]</f>
        <v>307.5</v>
      </c>
      <c r="H283" s="2">
        <f>SUMIF($B$2:B283,B283,$C$2:C283)</f>
        <v>311</v>
      </c>
      <c r="I283" s="2">
        <f>IF(cukier[[#This Row],[bought_so_far]]&lt;100,0,IF(cukier[[#This Row],[bought_so_far]]&lt;1000,0.05,IF(cukier[[#This Row],[bought_so_far]]&lt;10000,0.1,0.2)))*cukier[[#This Row],[sugar_bought_kg]]</f>
        <v>7.5</v>
      </c>
      <c r="J283" s="7">
        <f t="shared" si="21"/>
        <v>2616</v>
      </c>
      <c r="K283" s="7">
        <f t="shared" si="20"/>
        <v>2466</v>
      </c>
      <c r="L283" s="7" t="b">
        <f t="shared" si="22"/>
        <v>0</v>
      </c>
      <c r="M283" s="7">
        <f t="shared" si="23"/>
        <v>3</v>
      </c>
      <c r="N283" s="7">
        <f t="shared" si="24"/>
        <v>0</v>
      </c>
    </row>
    <row r="284" spans="1:14" x14ac:dyDescent="0.25">
      <c r="A284" s="1">
        <v>38867</v>
      </c>
      <c r="B284" s="2" t="s">
        <v>52</v>
      </c>
      <c r="C284" s="2">
        <v>72</v>
      </c>
      <c r="D284" s="2">
        <f>YEAR(cukier[[#This Row],[date]])</f>
        <v>2006</v>
      </c>
      <c r="E284" s="2">
        <f>MONTH(cukier[[#This Row],[date]])</f>
        <v>5</v>
      </c>
      <c r="F284" s="2">
        <f>VLOOKUP(cukier[[#This Row],[year]],cennik[#All],2)</f>
        <v>2.0499999999999998</v>
      </c>
      <c r="G284" s="2">
        <f>cukier[[#This Row],[sugar_bought_kg]]*cukier[[#This Row],[price]]</f>
        <v>147.6</v>
      </c>
      <c r="H284" s="2">
        <f>SUMIF($B$2:B284,B284,$C$2:C284)</f>
        <v>406</v>
      </c>
      <c r="I284" s="2">
        <f>IF(cukier[[#This Row],[bought_so_far]]&lt;100,0,IF(cukier[[#This Row],[bought_so_far]]&lt;1000,0.05,IF(cukier[[#This Row],[bought_so_far]]&lt;10000,0.1,0.2)))*cukier[[#This Row],[sugar_bought_kg]]</f>
        <v>3.6</v>
      </c>
      <c r="J284" s="6">
        <f t="shared" si="21"/>
        <v>2466</v>
      </c>
      <c r="K284" s="6">
        <f t="shared" si="20"/>
        <v>2394</v>
      </c>
      <c r="L284" s="6" t="b">
        <f t="shared" si="22"/>
        <v>0</v>
      </c>
      <c r="M284" s="6">
        <f t="shared" si="23"/>
        <v>3</v>
      </c>
      <c r="N284" s="6">
        <f t="shared" si="24"/>
        <v>0</v>
      </c>
    </row>
    <row r="285" spans="1:14" x14ac:dyDescent="0.25">
      <c r="A285" s="1">
        <v>38867</v>
      </c>
      <c r="B285" s="2" t="s">
        <v>9</v>
      </c>
      <c r="C285" s="2">
        <v>217</v>
      </c>
      <c r="D285" s="2">
        <f>YEAR(cukier[[#This Row],[date]])</f>
        <v>2006</v>
      </c>
      <c r="E285" s="2">
        <f>MONTH(cukier[[#This Row],[date]])</f>
        <v>5</v>
      </c>
      <c r="F285" s="2">
        <f>VLOOKUP(cukier[[#This Row],[year]],cennik[#All],2)</f>
        <v>2.0499999999999998</v>
      </c>
      <c r="G285" s="2">
        <f>cukier[[#This Row],[sugar_bought_kg]]*cukier[[#This Row],[price]]</f>
        <v>444.84999999999997</v>
      </c>
      <c r="H285" s="2">
        <f>SUMIF($B$2:B285,B285,$C$2:C285)</f>
        <v>4123</v>
      </c>
      <c r="I285" s="2">
        <f>IF(cukier[[#This Row],[bought_so_far]]&lt;100,0,IF(cukier[[#This Row],[bought_so_far]]&lt;1000,0.05,IF(cukier[[#This Row],[bought_so_far]]&lt;10000,0.1,0.2)))*cukier[[#This Row],[sugar_bought_kg]]</f>
        <v>21.700000000000003</v>
      </c>
      <c r="J285" s="7">
        <f t="shared" si="21"/>
        <v>2394</v>
      </c>
      <c r="K285" s="7">
        <f t="shared" si="20"/>
        <v>2177</v>
      </c>
      <c r="L285" s="7" t="b">
        <f t="shared" si="22"/>
        <v>1</v>
      </c>
      <c r="M285" s="7">
        <f t="shared" si="23"/>
        <v>3</v>
      </c>
      <c r="N285" s="7">
        <f t="shared" si="24"/>
        <v>3000</v>
      </c>
    </row>
    <row r="286" spans="1:14" x14ac:dyDescent="0.25">
      <c r="A286" s="1">
        <v>38870</v>
      </c>
      <c r="B286" s="2" t="s">
        <v>39</v>
      </c>
      <c r="C286" s="2">
        <v>164</v>
      </c>
      <c r="D286" s="2">
        <f>YEAR(cukier[[#This Row],[date]])</f>
        <v>2006</v>
      </c>
      <c r="E286" s="2">
        <f>MONTH(cukier[[#This Row],[date]])</f>
        <v>6</v>
      </c>
      <c r="F286" s="2">
        <f>VLOOKUP(cukier[[#This Row],[year]],cennik[#All],2)</f>
        <v>2.0499999999999998</v>
      </c>
      <c r="G286" s="2">
        <f>cukier[[#This Row],[sugar_bought_kg]]*cukier[[#This Row],[price]]</f>
        <v>336.2</v>
      </c>
      <c r="H286" s="2">
        <f>SUMIF($B$2:B286,B286,$C$2:C286)</f>
        <v>471</v>
      </c>
      <c r="I286" s="2">
        <f>IF(cukier[[#This Row],[bought_so_far]]&lt;100,0,IF(cukier[[#This Row],[bought_so_far]]&lt;1000,0.05,IF(cukier[[#This Row],[bought_so_far]]&lt;10000,0.1,0.2)))*cukier[[#This Row],[sugar_bought_kg]]</f>
        <v>8.2000000000000011</v>
      </c>
      <c r="J286" s="6">
        <f t="shared" si="21"/>
        <v>5177</v>
      </c>
      <c r="K286" s="6">
        <f t="shared" si="20"/>
        <v>5013</v>
      </c>
      <c r="L286" s="6" t="b">
        <f t="shared" si="22"/>
        <v>0</v>
      </c>
      <c r="M286" s="6">
        <f t="shared" si="23"/>
        <v>-1</v>
      </c>
      <c r="N286" s="6">
        <f t="shared" si="24"/>
        <v>0</v>
      </c>
    </row>
    <row r="287" spans="1:14" x14ac:dyDescent="0.25">
      <c r="A287" s="1">
        <v>38870</v>
      </c>
      <c r="B287" s="2" t="s">
        <v>45</v>
      </c>
      <c r="C287" s="2">
        <v>429</v>
      </c>
      <c r="D287" s="2">
        <f>YEAR(cukier[[#This Row],[date]])</f>
        <v>2006</v>
      </c>
      <c r="E287" s="2">
        <f>MONTH(cukier[[#This Row],[date]])</f>
        <v>6</v>
      </c>
      <c r="F287" s="2">
        <f>VLOOKUP(cukier[[#This Row],[year]],cennik[#All],2)</f>
        <v>2.0499999999999998</v>
      </c>
      <c r="G287" s="2">
        <f>cukier[[#This Row],[sugar_bought_kg]]*cukier[[#This Row],[price]]</f>
        <v>879.44999999999993</v>
      </c>
      <c r="H287" s="2">
        <f>SUMIF($B$2:B287,B287,$C$2:C287)</f>
        <v>2728</v>
      </c>
      <c r="I287" s="2">
        <f>IF(cukier[[#This Row],[bought_so_far]]&lt;100,0,IF(cukier[[#This Row],[bought_so_far]]&lt;1000,0.05,IF(cukier[[#This Row],[bought_so_far]]&lt;10000,0.1,0.2)))*cukier[[#This Row],[sugar_bought_kg]]</f>
        <v>42.900000000000006</v>
      </c>
      <c r="J287" s="7">
        <f t="shared" si="21"/>
        <v>5013</v>
      </c>
      <c r="K287" s="7">
        <f t="shared" si="20"/>
        <v>4584</v>
      </c>
      <c r="L287" s="7" t="b">
        <f t="shared" si="22"/>
        <v>0</v>
      </c>
      <c r="M287" s="7">
        <f t="shared" si="23"/>
        <v>1</v>
      </c>
      <c r="N287" s="7">
        <f t="shared" si="24"/>
        <v>0</v>
      </c>
    </row>
    <row r="288" spans="1:14" x14ac:dyDescent="0.25">
      <c r="A288" s="1">
        <v>38875</v>
      </c>
      <c r="B288" s="2" t="s">
        <v>8</v>
      </c>
      <c r="C288" s="2">
        <v>63</v>
      </c>
      <c r="D288" s="2">
        <f>YEAR(cukier[[#This Row],[date]])</f>
        <v>2006</v>
      </c>
      <c r="E288" s="2">
        <f>MONTH(cukier[[#This Row],[date]])</f>
        <v>6</v>
      </c>
      <c r="F288" s="2">
        <f>VLOOKUP(cukier[[#This Row],[year]],cennik[#All],2)</f>
        <v>2.0499999999999998</v>
      </c>
      <c r="G288" s="2">
        <f>cukier[[#This Row],[sugar_bought_kg]]*cukier[[#This Row],[price]]</f>
        <v>129.14999999999998</v>
      </c>
      <c r="H288" s="2">
        <f>SUMIF($B$2:B288,B288,$C$2:C288)</f>
        <v>374</v>
      </c>
      <c r="I288" s="2">
        <f>IF(cukier[[#This Row],[bought_so_far]]&lt;100,0,IF(cukier[[#This Row],[bought_so_far]]&lt;1000,0.05,IF(cukier[[#This Row],[bought_so_far]]&lt;10000,0.1,0.2)))*cukier[[#This Row],[sugar_bought_kg]]</f>
        <v>3.1500000000000004</v>
      </c>
      <c r="J288" s="6">
        <f t="shared" si="21"/>
        <v>4584</v>
      </c>
      <c r="K288" s="6">
        <f t="shared" si="20"/>
        <v>4521</v>
      </c>
      <c r="L288" s="6" t="b">
        <f t="shared" si="22"/>
        <v>0</v>
      </c>
      <c r="M288" s="6">
        <f t="shared" si="23"/>
        <v>1</v>
      </c>
      <c r="N288" s="6">
        <f t="shared" si="24"/>
        <v>0</v>
      </c>
    </row>
    <row r="289" spans="1:14" x14ac:dyDescent="0.25">
      <c r="A289" s="1">
        <v>38878</v>
      </c>
      <c r="B289" s="2" t="s">
        <v>30</v>
      </c>
      <c r="C289" s="2">
        <v>106</v>
      </c>
      <c r="D289" s="2">
        <f>YEAR(cukier[[#This Row],[date]])</f>
        <v>2006</v>
      </c>
      <c r="E289" s="2">
        <f>MONTH(cukier[[#This Row],[date]])</f>
        <v>6</v>
      </c>
      <c r="F289" s="2">
        <f>VLOOKUP(cukier[[#This Row],[year]],cennik[#All],2)</f>
        <v>2.0499999999999998</v>
      </c>
      <c r="G289" s="2">
        <f>cukier[[#This Row],[sugar_bought_kg]]*cukier[[#This Row],[price]]</f>
        <v>217.29999999999998</v>
      </c>
      <c r="H289" s="2">
        <f>SUMIF($B$2:B289,B289,$C$2:C289)</f>
        <v>961</v>
      </c>
      <c r="I289" s="2">
        <f>IF(cukier[[#This Row],[bought_so_far]]&lt;100,0,IF(cukier[[#This Row],[bought_so_far]]&lt;1000,0.05,IF(cukier[[#This Row],[bought_so_far]]&lt;10000,0.1,0.2)))*cukier[[#This Row],[sugar_bought_kg]]</f>
        <v>5.3000000000000007</v>
      </c>
      <c r="J289" s="7">
        <f t="shared" si="21"/>
        <v>4521</v>
      </c>
      <c r="K289" s="7">
        <f t="shared" si="20"/>
        <v>4415</v>
      </c>
      <c r="L289" s="7" t="b">
        <f t="shared" si="22"/>
        <v>0</v>
      </c>
      <c r="M289" s="7">
        <f t="shared" si="23"/>
        <v>1</v>
      </c>
      <c r="N289" s="7">
        <f t="shared" si="24"/>
        <v>0</v>
      </c>
    </row>
    <row r="290" spans="1:14" x14ac:dyDescent="0.25">
      <c r="A290" s="1">
        <v>38886</v>
      </c>
      <c r="B290" s="2" t="s">
        <v>22</v>
      </c>
      <c r="C290" s="2">
        <v>136</v>
      </c>
      <c r="D290" s="2">
        <f>YEAR(cukier[[#This Row],[date]])</f>
        <v>2006</v>
      </c>
      <c r="E290" s="2">
        <f>MONTH(cukier[[#This Row],[date]])</f>
        <v>6</v>
      </c>
      <c r="F290" s="2">
        <f>VLOOKUP(cukier[[#This Row],[year]],cennik[#All],2)</f>
        <v>2.0499999999999998</v>
      </c>
      <c r="G290" s="2">
        <f>cukier[[#This Row],[sugar_bought_kg]]*cukier[[#This Row],[price]]</f>
        <v>278.79999999999995</v>
      </c>
      <c r="H290" s="2">
        <f>SUMIF($B$2:B290,B290,$C$2:C290)</f>
        <v>3246</v>
      </c>
      <c r="I290" s="2">
        <f>IF(cukier[[#This Row],[bought_so_far]]&lt;100,0,IF(cukier[[#This Row],[bought_so_far]]&lt;1000,0.05,IF(cukier[[#This Row],[bought_so_far]]&lt;10000,0.1,0.2)))*cukier[[#This Row],[sugar_bought_kg]]</f>
        <v>13.600000000000001</v>
      </c>
      <c r="J290" s="6">
        <f t="shared" si="21"/>
        <v>4415</v>
      </c>
      <c r="K290" s="6">
        <f t="shared" si="20"/>
        <v>4279</v>
      </c>
      <c r="L290" s="6" t="b">
        <f t="shared" si="22"/>
        <v>0</v>
      </c>
      <c r="M290" s="6">
        <f t="shared" si="23"/>
        <v>1</v>
      </c>
      <c r="N290" s="6">
        <f t="shared" si="24"/>
        <v>0</v>
      </c>
    </row>
    <row r="291" spans="1:14" x14ac:dyDescent="0.25">
      <c r="A291" s="1">
        <v>38887</v>
      </c>
      <c r="B291" s="2" t="s">
        <v>114</v>
      </c>
      <c r="C291" s="2">
        <v>7</v>
      </c>
      <c r="D291" s="2">
        <f>YEAR(cukier[[#This Row],[date]])</f>
        <v>2006</v>
      </c>
      <c r="E291" s="2">
        <f>MONTH(cukier[[#This Row],[date]])</f>
        <v>6</v>
      </c>
      <c r="F291" s="2">
        <f>VLOOKUP(cukier[[#This Row],[year]],cennik[#All],2)</f>
        <v>2.0499999999999998</v>
      </c>
      <c r="G291" s="2">
        <f>cukier[[#This Row],[sugar_bought_kg]]*cukier[[#This Row],[price]]</f>
        <v>14.349999999999998</v>
      </c>
      <c r="H291" s="2">
        <f>SUMIF($B$2:B291,B291,$C$2:C291)</f>
        <v>7</v>
      </c>
      <c r="I291" s="2">
        <f>IF(cukier[[#This Row],[bought_so_far]]&lt;100,0,IF(cukier[[#This Row],[bought_so_far]]&lt;1000,0.05,IF(cukier[[#This Row],[bought_so_far]]&lt;10000,0.1,0.2)))*cukier[[#This Row],[sugar_bought_kg]]</f>
        <v>0</v>
      </c>
      <c r="J291" s="7">
        <f t="shared" si="21"/>
        <v>4279</v>
      </c>
      <c r="K291" s="7">
        <f t="shared" si="20"/>
        <v>4272</v>
      </c>
      <c r="L291" s="7" t="b">
        <f t="shared" si="22"/>
        <v>0</v>
      </c>
      <c r="M291" s="7">
        <f t="shared" si="23"/>
        <v>1</v>
      </c>
      <c r="N291" s="7">
        <f t="shared" si="24"/>
        <v>0</v>
      </c>
    </row>
    <row r="292" spans="1:14" x14ac:dyDescent="0.25">
      <c r="A292" s="1">
        <v>38896</v>
      </c>
      <c r="B292" s="2" t="s">
        <v>12</v>
      </c>
      <c r="C292" s="2">
        <v>114</v>
      </c>
      <c r="D292" s="2">
        <f>YEAR(cukier[[#This Row],[date]])</f>
        <v>2006</v>
      </c>
      <c r="E292" s="2">
        <f>MONTH(cukier[[#This Row],[date]])</f>
        <v>6</v>
      </c>
      <c r="F292" s="2">
        <f>VLOOKUP(cukier[[#This Row],[year]],cennik[#All],2)</f>
        <v>2.0499999999999998</v>
      </c>
      <c r="G292" s="2">
        <f>cukier[[#This Row],[sugar_bought_kg]]*cukier[[#This Row],[price]]</f>
        <v>233.7</v>
      </c>
      <c r="H292" s="2">
        <f>SUMIF($B$2:B292,B292,$C$2:C292)</f>
        <v>744</v>
      </c>
      <c r="I292" s="2">
        <f>IF(cukier[[#This Row],[bought_so_far]]&lt;100,0,IF(cukier[[#This Row],[bought_so_far]]&lt;1000,0.05,IF(cukier[[#This Row],[bought_so_far]]&lt;10000,0.1,0.2)))*cukier[[#This Row],[sugar_bought_kg]]</f>
        <v>5.7</v>
      </c>
      <c r="J292" s="6">
        <f t="shared" si="21"/>
        <v>4272</v>
      </c>
      <c r="K292" s="6">
        <f t="shared" si="20"/>
        <v>4158</v>
      </c>
      <c r="L292" s="6" t="b">
        <f t="shared" si="22"/>
        <v>0</v>
      </c>
      <c r="M292" s="6">
        <f t="shared" si="23"/>
        <v>1</v>
      </c>
      <c r="N292" s="6">
        <f t="shared" si="24"/>
        <v>0</v>
      </c>
    </row>
    <row r="293" spans="1:14" x14ac:dyDescent="0.25">
      <c r="A293" s="1">
        <v>38896</v>
      </c>
      <c r="B293" s="2" t="s">
        <v>115</v>
      </c>
      <c r="C293" s="2">
        <v>12</v>
      </c>
      <c r="D293" s="2">
        <f>YEAR(cukier[[#This Row],[date]])</f>
        <v>2006</v>
      </c>
      <c r="E293" s="2">
        <f>MONTH(cukier[[#This Row],[date]])</f>
        <v>6</v>
      </c>
      <c r="F293" s="2">
        <f>VLOOKUP(cukier[[#This Row],[year]],cennik[#All],2)</f>
        <v>2.0499999999999998</v>
      </c>
      <c r="G293" s="2">
        <f>cukier[[#This Row],[sugar_bought_kg]]*cukier[[#This Row],[price]]</f>
        <v>24.599999999999998</v>
      </c>
      <c r="H293" s="2">
        <f>SUMIF($B$2:B293,B293,$C$2:C293)</f>
        <v>12</v>
      </c>
      <c r="I293" s="2">
        <f>IF(cukier[[#This Row],[bought_so_far]]&lt;100,0,IF(cukier[[#This Row],[bought_so_far]]&lt;1000,0.05,IF(cukier[[#This Row],[bought_so_far]]&lt;10000,0.1,0.2)))*cukier[[#This Row],[sugar_bought_kg]]</f>
        <v>0</v>
      </c>
      <c r="J293" s="7">
        <f t="shared" si="21"/>
        <v>4158</v>
      </c>
      <c r="K293" s="7">
        <f t="shared" si="20"/>
        <v>4146</v>
      </c>
      <c r="L293" s="7" t="b">
        <f t="shared" si="22"/>
        <v>1</v>
      </c>
      <c r="M293" s="7">
        <f t="shared" si="23"/>
        <v>1</v>
      </c>
      <c r="N293" s="7">
        <f t="shared" si="24"/>
        <v>1000</v>
      </c>
    </row>
    <row r="294" spans="1:14" x14ac:dyDescent="0.25">
      <c r="A294" s="1">
        <v>38902</v>
      </c>
      <c r="B294" s="2" t="s">
        <v>9</v>
      </c>
      <c r="C294" s="2">
        <v>443</v>
      </c>
      <c r="D294" s="2">
        <f>YEAR(cukier[[#This Row],[date]])</f>
        <v>2006</v>
      </c>
      <c r="E294" s="2">
        <f>MONTH(cukier[[#This Row],[date]])</f>
        <v>7</v>
      </c>
      <c r="F294" s="2">
        <f>VLOOKUP(cukier[[#This Row],[year]],cennik[#All],2)</f>
        <v>2.0499999999999998</v>
      </c>
      <c r="G294" s="2">
        <f>cukier[[#This Row],[sugar_bought_kg]]*cukier[[#This Row],[price]]</f>
        <v>908.15</v>
      </c>
      <c r="H294" s="2">
        <f>SUMIF($B$2:B294,B294,$C$2:C294)</f>
        <v>4566</v>
      </c>
      <c r="I294" s="2">
        <f>IF(cukier[[#This Row],[bought_so_far]]&lt;100,0,IF(cukier[[#This Row],[bought_so_far]]&lt;1000,0.05,IF(cukier[[#This Row],[bought_so_far]]&lt;10000,0.1,0.2)))*cukier[[#This Row],[sugar_bought_kg]]</f>
        <v>44.300000000000004</v>
      </c>
      <c r="J294" s="6">
        <f t="shared" si="21"/>
        <v>5146</v>
      </c>
      <c r="K294" s="6">
        <f t="shared" si="20"/>
        <v>4703</v>
      </c>
      <c r="L294" s="6" t="b">
        <f t="shared" si="22"/>
        <v>0</v>
      </c>
      <c r="M294" s="6">
        <f t="shared" si="23"/>
        <v>1</v>
      </c>
      <c r="N294" s="6">
        <f t="shared" si="24"/>
        <v>0</v>
      </c>
    </row>
    <row r="295" spans="1:14" x14ac:dyDescent="0.25">
      <c r="A295" s="1">
        <v>38904</v>
      </c>
      <c r="B295" s="2" t="s">
        <v>52</v>
      </c>
      <c r="C295" s="2">
        <v>73</v>
      </c>
      <c r="D295" s="2">
        <f>YEAR(cukier[[#This Row],[date]])</f>
        <v>2006</v>
      </c>
      <c r="E295" s="2">
        <f>MONTH(cukier[[#This Row],[date]])</f>
        <v>7</v>
      </c>
      <c r="F295" s="2">
        <f>VLOOKUP(cukier[[#This Row],[year]],cennik[#All],2)</f>
        <v>2.0499999999999998</v>
      </c>
      <c r="G295" s="2">
        <f>cukier[[#This Row],[sugar_bought_kg]]*cukier[[#This Row],[price]]</f>
        <v>149.64999999999998</v>
      </c>
      <c r="H295" s="2">
        <f>SUMIF($B$2:B295,B295,$C$2:C295)</f>
        <v>479</v>
      </c>
      <c r="I295" s="2">
        <f>IF(cukier[[#This Row],[bought_so_far]]&lt;100,0,IF(cukier[[#This Row],[bought_so_far]]&lt;1000,0.05,IF(cukier[[#This Row],[bought_so_far]]&lt;10000,0.1,0.2)))*cukier[[#This Row],[sugar_bought_kg]]</f>
        <v>3.6500000000000004</v>
      </c>
      <c r="J295" s="7">
        <f t="shared" si="21"/>
        <v>4703</v>
      </c>
      <c r="K295" s="7">
        <f t="shared" si="20"/>
        <v>4630</v>
      </c>
      <c r="L295" s="7" t="b">
        <f t="shared" si="22"/>
        <v>0</v>
      </c>
      <c r="M295" s="7">
        <f t="shared" si="23"/>
        <v>1</v>
      </c>
      <c r="N295" s="7">
        <f t="shared" si="24"/>
        <v>0</v>
      </c>
    </row>
    <row r="296" spans="1:14" x14ac:dyDescent="0.25">
      <c r="A296" s="1">
        <v>38907</v>
      </c>
      <c r="B296" s="2" t="s">
        <v>116</v>
      </c>
      <c r="C296" s="2">
        <v>15</v>
      </c>
      <c r="D296" s="2">
        <f>YEAR(cukier[[#This Row],[date]])</f>
        <v>2006</v>
      </c>
      <c r="E296" s="2">
        <f>MONTH(cukier[[#This Row],[date]])</f>
        <v>7</v>
      </c>
      <c r="F296" s="2">
        <f>VLOOKUP(cukier[[#This Row],[year]],cennik[#All],2)</f>
        <v>2.0499999999999998</v>
      </c>
      <c r="G296" s="2">
        <f>cukier[[#This Row],[sugar_bought_kg]]*cukier[[#This Row],[price]]</f>
        <v>30.749999999999996</v>
      </c>
      <c r="H296" s="2">
        <f>SUMIF($B$2:B296,B296,$C$2:C296)</f>
        <v>15</v>
      </c>
      <c r="I296" s="2">
        <f>IF(cukier[[#This Row],[bought_so_far]]&lt;100,0,IF(cukier[[#This Row],[bought_so_far]]&lt;1000,0.05,IF(cukier[[#This Row],[bought_so_far]]&lt;10000,0.1,0.2)))*cukier[[#This Row],[sugar_bought_kg]]</f>
        <v>0</v>
      </c>
      <c r="J296" s="6">
        <f t="shared" si="21"/>
        <v>4630</v>
      </c>
      <c r="K296" s="6">
        <f t="shared" si="20"/>
        <v>4615</v>
      </c>
      <c r="L296" s="6" t="b">
        <f t="shared" si="22"/>
        <v>0</v>
      </c>
      <c r="M296" s="6">
        <f t="shared" si="23"/>
        <v>1</v>
      </c>
      <c r="N296" s="6">
        <f t="shared" si="24"/>
        <v>0</v>
      </c>
    </row>
    <row r="297" spans="1:14" x14ac:dyDescent="0.25">
      <c r="A297" s="1">
        <v>38907</v>
      </c>
      <c r="B297" s="2" t="s">
        <v>117</v>
      </c>
      <c r="C297" s="2">
        <v>9</v>
      </c>
      <c r="D297" s="2">
        <f>YEAR(cukier[[#This Row],[date]])</f>
        <v>2006</v>
      </c>
      <c r="E297" s="2">
        <f>MONTH(cukier[[#This Row],[date]])</f>
        <v>7</v>
      </c>
      <c r="F297" s="2">
        <f>VLOOKUP(cukier[[#This Row],[year]],cennik[#All],2)</f>
        <v>2.0499999999999998</v>
      </c>
      <c r="G297" s="2">
        <f>cukier[[#This Row],[sugar_bought_kg]]*cukier[[#This Row],[price]]</f>
        <v>18.45</v>
      </c>
      <c r="H297" s="2">
        <f>SUMIF($B$2:B297,B297,$C$2:C297)</f>
        <v>9</v>
      </c>
      <c r="I297" s="2">
        <f>IF(cukier[[#This Row],[bought_so_far]]&lt;100,0,IF(cukier[[#This Row],[bought_so_far]]&lt;1000,0.05,IF(cukier[[#This Row],[bought_so_far]]&lt;10000,0.1,0.2)))*cukier[[#This Row],[sugar_bought_kg]]</f>
        <v>0</v>
      </c>
      <c r="J297" s="7">
        <f t="shared" si="21"/>
        <v>4615</v>
      </c>
      <c r="K297" s="7">
        <f t="shared" si="20"/>
        <v>4606</v>
      </c>
      <c r="L297" s="7" t="b">
        <f t="shared" si="22"/>
        <v>0</v>
      </c>
      <c r="M297" s="7">
        <f t="shared" si="23"/>
        <v>1</v>
      </c>
      <c r="N297" s="7">
        <f t="shared" si="24"/>
        <v>0</v>
      </c>
    </row>
    <row r="298" spans="1:14" x14ac:dyDescent="0.25">
      <c r="A298" s="1">
        <v>38908</v>
      </c>
      <c r="B298" s="2" t="s">
        <v>118</v>
      </c>
      <c r="C298" s="2">
        <v>20</v>
      </c>
      <c r="D298" s="2">
        <f>YEAR(cukier[[#This Row],[date]])</f>
        <v>2006</v>
      </c>
      <c r="E298" s="2">
        <f>MONTH(cukier[[#This Row],[date]])</f>
        <v>7</v>
      </c>
      <c r="F298" s="2">
        <f>VLOOKUP(cukier[[#This Row],[year]],cennik[#All],2)</f>
        <v>2.0499999999999998</v>
      </c>
      <c r="G298" s="2">
        <f>cukier[[#This Row],[sugar_bought_kg]]*cukier[[#This Row],[price]]</f>
        <v>41</v>
      </c>
      <c r="H298" s="2">
        <f>SUMIF($B$2:B298,B298,$C$2:C298)</f>
        <v>20</v>
      </c>
      <c r="I298" s="2">
        <f>IF(cukier[[#This Row],[bought_so_far]]&lt;100,0,IF(cukier[[#This Row],[bought_so_far]]&lt;1000,0.05,IF(cukier[[#This Row],[bought_so_far]]&lt;10000,0.1,0.2)))*cukier[[#This Row],[sugar_bought_kg]]</f>
        <v>0</v>
      </c>
      <c r="J298" s="6">
        <f t="shared" si="21"/>
        <v>4606</v>
      </c>
      <c r="K298" s="6">
        <f t="shared" si="20"/>
        <v>4586</v>
      </c>
      <c r="L298" s="6" t="b">
        <f t="shared" si="22"/>
        <v>0</v>
      </c>
      <c r="M298" s="6">
        <f t="shared" si="23"/>
        <v>1</v>
      </c>
      <c r="N298" s="6">
        <f t="shared" si="24"/>
        <v>0</v>
      </c>
    </row>
    <row r="299" spans="1:14" x14ac:dyDescent="0.25">
      <c r="A299" s="1">
        <v>38910</v>
      </c>
      <c r="B299" s="2" t="s">
        <v>119</v>
      </c>
      <c r="C299" s="2">
        <v>9</v>
      </c>
      <c r="D299" s="2">
        <f>YEAR(cukier[[#This Row],[date]])</f>
        <v>2006</v>
      </c>
      <c r="E299" s="2">
        <f>MONTH(cukier[[#This Row],[date]])</f>
        <v>7</v>
      </c>
      <c r="F299" s="2">
        <f>VLOOKUP(cukier[[#This Row],[year]],cennik[#All],2)</f>
        <v>2.0499999999999998</v>
      </c>
      <c r="G299" s="2">
        <f>cukier[[#This Row],[sugar_bought_kg]]*cukier[[#This Row],[price]]</f>
        <v>18.45</v>
      </c>
      <c r="H299" s="2">
        <f>SUMIF($B$2:B299,B299,$C$2:C299)</f>
        <v>9</v>
      </c>
      <c r="I299" s="2">
        <f>IF(cukier[[#This Row],[bought_so_far]]&lt;100,0,IF(cukier[[#This Row],[bought_so_far]]&lt;1000,0.05,IF(cukier[[#This Row],[bought_so_far]]&lt;10000,0.1,0.2)))*cukier[[#This Row],[sugar_bought_kg]]</f>
        <v>0</v>
      </c>
      <c r="J299" s="7">
        <f t="shared" si="21"/>
        <v>4586</v>
      </c>
      <c r="K299" s="7">
        <f t="shared" si="20"/>
        <v>4577</v>
      </c>
      <c r="L299" s="7" t="b">
        <f t="shared" si="22"/>
        <v>0</v>
      </c>
      <c r="M299" s="7">
        <f t="shared" si="23"/>
        <v>1</v>
      </c>
      <c r="N299" s="7">
        <f t="shared" si="24"/>
        <v>0</v>
      </c>
    </row>
    <row r="300" spans="1:14" x14ac:dyDescent="0.25">
      <c r="A300" s="1">
        <v>38911</v>
      </c>
      <c r="B300" s="2" t="s">
        <v>120</v>
      </c>
      <c r="C300" s="2">
        <v>88</v>
      </c>
      <c r="D300" s="2">
        <f>YEAR(cukier[[#This Row],[date]])</f>
        <v>2006</v>
      </c>
      <c r="E300" s="2">
        <f>MONTH(cukier[[#This Row],[date]])</f>
        <v>7</v>
      </c>
      <c r="F300" s="2">
        <f>VLOOKUP(cukier[[#This Row],[year]],cennik[#All],2)</f>
        <v>2.0499999999999998</v>
      </c>
      <c r="G300" s="2">
        <f>cukier[[#This Row],[sugar_bought_kg]]*cukier[[#This Row],[price]]</f>
        <v>180.39999999999998</v>
      </c>
      <c r="H300" s="2">
        <f>SUMIF($B$2:B300,B300,$C$2:C300)</f>
        <v>88</v>
      </c>
      <c r="I300" s="2">
        <f>IF(cukier[[#This Row],[bought_so_far]]&lt;100,0,IF(cukier[[#This Row],[bought_so_far]]&lt;1000,0.05,IF(cukier[[#This Row],[bought_so_far]]&lt;10000,0.1,0.2)))*cukier[[#This Row],[sugar_bought_kg]]</f>
        <v>0</v>
      </c>
      <c r="J300" s="6">
        <f t="shared" si="21"/>
        <v>4577</v>
      </c>
      <c r="K300" s="6">
        <f t="shared" si="20"/>
        <v>4489</v>
      </c>
      <c r="L300" s="6" t="b">
        <f t="shared" si="22"/>
        <v>0</v>
      </c>
      <c r="M300" s="6">
        <f t="shared" si="23"/>
        <v>1</v>
      </c>
      <c r="N300" s="6">
        <f t="shared" si="24"/>
        <v>0</v>
      </c>
    </row>
    <row r="301" spans="1:14" x14ac:dyDescent="0.25">
      <c r="A301" s="1">
        <v>38911</v>
      </c>
      <c r="B301" s="2" t="s">
        <v>7</v>
      </c>
      <c r="C301" s="2">
        <v>139</v>
      </c>
      <c r="D301" s="2">
        <f>YEAR(cukier[[#This Row],[date]])</f>
        <v>2006</v>
      </c>
      <c r="E301" s="2">
        <f>MONTH(cukier[[#This Row],[date]])</f>
        <v>7</v>
      </c>
      <c r="F301" s="2">
        <f>VLOOKUP(cukier[[#This Row],[year]],cennik[#All],2)</f>
        <v>2.0499999999999998</v>
      </c>
      <c r="G301" s="2">
        <f>cukier[[#This Row],[sugar_bought_kg]]*cukier[[#This Row],[price]]</f>
        <v>284.95</v>
      </c>
      <c r="H301" s="2">
        <f>SUMIF($B$2:B301,B301,$C$2:C301)</f>
        <v>3470</v>
      </c>
      <c r="I301" s="2">
        <f>IF(cukier[[#This Row],[bought_so_far]]&lt;100,0,IF(cukier[[#This Row],[bought_so_far]]&lt;1000,0.05,IF(cukier[[#This Row],[bought_so_far]]&lt;10000,0.1,0.2)))*cukier[[#This Row],[sugar_bought_kg]]</f>
        <v>13.9</v>
      </c>
      <c r="J301" s="7">
        <f t="shared" si="21"/>
        <v>4489</v>
      </c>
      <c r="K301" s="7">
        <f t="shared" si="20"/>
        <v>4350</v>
      </c>
      <c r="L301" s="7" t="b">
        <f t="shared" si="22"/>
        <v>0</v>
      </c>
      <c r="M301" s="7">
        <f t="shared" si="23"/>
        <v>1</v>
      </c>
      <c r="N301" s="7">
        <f t="shared" si="24"/>
        <v>0</v>
      </c>
    </row>
    <row r="302" spans="1:14" x14ac:dyDescent="0.25">
      <c r="A302" s="1">
        <v>38912</v>
      </c>
      <c r="B302" s="2" t="s">
        <v>22</v>
      </c>
      <c r="C302" s="2">
        <v>346</v>
      </c>
      <c r="D302" s="2">
        <f>YEAR(cukier[[#This Row],[date]])</f>
        <v>2006</v>
      </c>
      <c r="E302" s="2">
        <f>MONTH(cukier[[#This Row],[date]])</f>
        <v>7</v>
      </c>
      <c r="F302" s="2">
        <f>VLOOKUP(cukier[[#This Row],[year]],cennik[#All],2)</f>
        <v>2.0499999999999998</v>
      </c>
      <c r="G302" s="2">
        <f>cukier[[#This Row],[sugar_bought_kg]]*cukier[[#This Row],[price]]</f>
        <v>709.3</v>
      </c>
      <c r="H302" s="2">
        <f>SUMIF($B$2:B302,B302,$C$2:C302)</f>
        <v>3592</v>
      </c>
      <c r="I302" s="2">
        <f>IF(cukier[[#This Row],[bought_so_far]]&lt;100,0,IF(cukier[[#This Row],[bought_so_far]]&lt;1000,0.05,IF(cukier[[#This Row],[bought_so_far]]&lt;10000,0.1,0.2)))*cukier[[#This Row],[sugar_bought_kg]]</f>
        <v>34.6</v>
      </c>
      <c r="J302" s="6">
        <f t="shared" si="21"/>
        <v>4350</v>
      </c>
      <c r="K302" s="6">
        <f t="shared" si="20"/>
        <v>4004</v>
      </c>
      <c r="L302" s="6" t="b">
        <f t="shared" si="22"/>
        <v>0</v>
      </c>
      <c r="M302" s="6">
        <f t="shared" si="23"/>
        <v>1</v>
      </c>
      <c r="N302" s="6">
        <f t="shared" si="24"/>
        <v>0</v>
      </c>
    </row>
    <row r="303" spans="1:14" x14ac:dyDescent="0.25">
      <c r="A303" s="1">
        <v>38918</v>
      </c>
      <c r="B303" s="2" t="s">
        <v>121</v>
      </c>
      <c r="C303" s="2">
        <v>3</v>
      </c>
      <c r="D303" s="2">
        <f>YEAR(cukier[[#This Row],[date]])</f>
        <v>2006</v>
      </c>
      <c r="E303" s="2">
        <f>MONTH(cukier[[#This Row],[date]])</f>
        <v>7</v>
      </c>
      <c r="F303" s="2">
        <f>VLOOKUP(cukier[[#This Row],[year]],cennik[#All],2)</f>
        <v>2.0499999999999998</v>
      </c>
      <c r="G303" s="2">
        <f>cukier[[#This Row],[sugar_bought_kg]]*cukier[[#This Row],[price]]</f>
        <v>6.1499999999999995</v>
      </c>
      <c r="H303" s="2">
        <f>SUMIF($B$2:B303,B303,$C$2:C303)</f>
        <v>3</v>
      </c>
      <c r="I303" s="2">
        <f>IF(cukier[[#This Row],[bought_so_far]]&lt;100,0,IF(cukier[[#This Row],[bought_so_far]]&lt;1000,0.05,IF(cukier[[#This Row],[bought_so_far]]&lt;10000,0.1,0.2)))*cukier[[#This Row],[sugar_bought_kg]]</f>
        <v>0</v>
      </c>
      <c r="J303" s="7">
        <f t="shared" si="21"/>
        <v>4004</v>
      </c>
      <c r="K303" s="7">
        <f t="shared" si="20"/>
        <v>4001</v>
      </c>
      <c r="L303" s="7" t="b">
        <f t="shared" si="22"/>
        <v>0</v>
      </c>
      <c r="M303" s="7">
        <f t="shared" si="23"/>
        <v>1</v>
      </c>
      <c r="N303" s="7">
        <f t="shared" si="24"/>
        <v>0</v>
      </c>
    </row>
    <row r="304" spans="1:14" x14ac:dyDescent="0.25">
      <c r="A304" s="1">
        <v>38918</v>
      </c>
      <c r="B304" s="2" t="s">
        <v>122</v>
      </c>
      <c r="C304" s="2">
        <v>9</v>
      </c>
      <c r="D304" s="2">
        <f>YEAR(cukier[[#This Row],[date]])</f>
        <v>2006</v>
      </c>
      <c r="E304" s="2">
        <f>MONTH(cukier[[#This Row],[date]])</f>
        <v>7</v>
      </c>
      <c r="F304" s="2">
        <f>VLOOKUP(cukier[[#This Row],[year]],cennik[#All],2)</f>
        <v>2.0499999999999998</v>
      </c>
      <c r="G304" s="2">
        <f>cukier[[#This Row],[sugar_bought_kg]]*cukier[[#This Row],[price]]</f>
        <v>18.45</v>
      </c>
      <c r="H304" s="2">
        <f>SUMIF($B$2:B304,B304,$C$2:C304)</f>
        <v>9</v>
      </c>
      <c r="I304" s="2">
        <f>IF(cukier[[#This Row],[bought_so_far]]&lt;100,0,IF(cukier[[#This Row],[bought_so_far]]&lt;1000,0.05,IF(cukier[[#This Row],[bought_so_far]]&lt;10000,0.1,0.2)))*cukier[[#This Row],[sugar_bought_kg]]</f>
        <v>0</v>
      </c>
      <c r="J304" s="6">
        <f t="shared" si="21"/>
        <v>4001</v>
      </c>
      <c r="K304" s="6">
        <f t="shared" si="20"/>
        <v>3992</v>
      </c>
      <c r="L304" s="6" t="b">
        <f t="shared" si="22"/>
        <v>0</v>
      </c>
      <c r="M304" s="6">
        <f t="shared" si="23"/>
        <v>2</v>
      </c>
      <c r="N304" s="6">
        <f t="shared" si="24"/>
        <v>0</v>
      </c>
    </row>
    <row r="305" spans="1:14" x14ac:dyDescent="0.25">
      <c r="A305" s="1">
        <v>38918</v>
      </c>
      <c r="B305" s="2" t="s">
        <v>9</v>
      </c>
      <c r="C305" s="2">
        <v>323</v>
      </c>
      <c r="D305" s="2">
        <f>YEAR(cukier[[#This Row],[date]])</f>
        <v>2006</v>
      </c>
      <c r="E305" s="2">
        <f>MONTH(cukier[[#This Row],[date]])</f>
        <v>7</v>
      </c>
      <c r="F305" s="2">
        <f>VLOOKUP(cukier[[#This Row],[year]],cennik[#All],2)</f>
        <v>2.0499999999999998</v>
      </c>
      <c r="G305" s="2">
        <f>cukier[[#This Row],[sugar_bought_kg]]*cukier[[#This Row],[price]]</f>
        <v>662.15</v>
      </c>
      <c r="H305" s="2">
        <f>SUMIF($B$2:B305,B305,$C$2:C305)</f>
        <v>4889</v>
      </c>
      <c r="I305" s="2">
        <f>IF(cukier[[#This Row],[bought_so_far]]&lt;100,0,IF(cukier[[#This Row],[bought_so_far]]&lt;1000,0.05,IF(cukier[[#This Row],[bought_so_far]]&lt;10000,0.1,0.2)))*cukier[[#This Row],[sugar_bought_kg]]</f>
        <v>32.300000000000004</v>
      </c>
      <c r="J305" s="7">
        <f t="shared" si="21"/>
        <v>3992</v>
      </c>
      <c r="K305" s="7">
        <f t="shared" si="20"/>
        <v>3669</v>
      </c>
      <c r="L305" s="7" t="b">
        <f t="shared" si="22"/>
        <v>0</v>
      </c>
      <c r="M305" s="7">
        <f t="shared" si="23"/>
        <v>2</v>
      </c>
      <c r="N305" s="7">
        <f t="shared" si="24"/>
        <v>0</v>
      </c>
    </row>
    <row r="306" spans="1:14" x14ac:dyDescent="0.25">
      <c r="A306" s="1">
        <v>38919</v>
      </c>
      <c r="B306" s="2" t="s">
        <v>102</v>
      </c>
      <c r="C306" s="2">
        <v>382</v>
      </c>
      <c r="D306" s="2">
        <f>YEAR(cukier[[#This Row],[date]])</f>
        <v>2006</v>
      </c>
      <c r="E306" s="2">
        <f>MONTH(cukier[[#This Row],[date]])</f>
        <v>7</v>
      </c>
      <c r="F306" s="2">
        <f>VLOOKUP(cukier[[#This Row],[year]],cennik[#All],2)</f>
        <v>2.0499999999999998</v>
      </c>
      <c r="G306" s="2">
        <f>cukier[[#This Row],[sugar_bought_kg]]*cukier[[#This Row],[price]]</f>
        <v>783.09999999999991</v>
      </c>
      <c r="H306" s="2">
        <f>SUMIF($B$2:B306,B306,$C$2:C306)</f>
        <v>796</v>
      </c>
      <c r="I306" s="2">
        <f>IF(cukier[[#This Row],[bought_so_far]]&lt;100,0,IF(cukier[[#This Row],[bought_so_far]]&lt;1000,0.05,IF(cukier[[#This Row],[bought_so_far]]&lt;10000,0.1,0.2)))*cukier[[#This Row],[sugar_bought_kg]]</f>
        <v>19.100000000000001</v>
      </c>
      <c r="J306" s="6">
        <f t="shared" si="21"/>
        <v>3669</v>
      </c>
      <c r="K306" s="6">
        <f t="shared" si="20"/>
        <v>3287</v>
      </c>
      <c r="L306" s="6" t="b">
        <f t="shared" si="22"/>
        <v>0</v>
      </c>
      <c r="M306" s="6">
        <f t="shared" si="23"/>
        <v>2</v>
      </c>
      <c r="N306" s="6">
        <f t="shared" si="24"/>
        <v>0</v>
      </c>
    </row>
    <row r="307" spans="1:14" x14ac:dyDescent="0.25">
      <c r="A307" s="1">
        <v>38923</v>
      </c>
      <c r="B307" s="2" t="s">
        <v>17</v>
      </c>
      <c r="C307" s="2">
        <v>296</v>
      </c>
      <c r="D307" s="2">
        <f>YEAR(cukier[[#This Row],[date]])</f>
        <v>2006</v>
      </c>
      <c r="E307" s="2">
        <f>MONTH(cukier[[#This Row],[date]])</f>
        <v>7</v>
      </c>
      <c r="F307" s="2">
        <f>VLOOKUP(cukier[[#This Row],[year]],cennik[#All],2)</f>
        <v>2.0499999999999998</v>
      </c>
      <c r="G307" s="2">
        <f>cukier[[#This Row],[sugar_bought_kg]]*cukier[[#This Row],[price]]</f>
        <v>606.79999999999995</v>
      </c>
      <c r="H307" s="2">
        <f>SUMIF($B$2:B307,B307,$C$2:C307)</f>
        <v>3275</v>
      </c>
      <c r="I307" s="2">
        <f>IF(cukier[[#This Row],[bought_so_far]]&lt;100,0,IF(cukier[[#This Row],[bought_so_far]]&lt;1000,0.05,IF(cukier[[#This Row],[bought_so_far]]&lt;10000,0.1,0.2)))*cukier[[#This Row],[sugar_bought_kg]]</f>
        <v>29.6</v>
      </c>
      <c r="J307" s="7">
        <f t="shared" si="21"/>
        <v>3287</v>
      </c>
      <c r="K307" s="7">
        <f t="shared" si="20"/>
        <v>2991</v>
      </c>
      <c r="L307" s="7" t="b">
        <f t="shared" si="22"/>
        <v>0</v>
      </c>
      <c r="M307" s="7">
        <f t="shared" si="23"/>
        <v>3</v>
      </c>
      <c r="N307" s="7">
        <f t="shared" si="24"/>
        <v>0</v>
      </c>
    </row>
    <row r="308" spans="1:14" x14ac:dyDescent="0.25">
      <c r="A308" s="1">
        <v>38924</v>
      </c>
      <c r="B308" s="2" t="s">
        <v>5</v>
      </c>
      <c r="C308" s="2">
        <v>121</v>
      </c>
      <c r="D308" s="2">
        <f>YEAR(cukier[[#This Row],[date]])</f>
        <v>2006</v>
      </c>
      <c r="E308" s="2">
        <f>MONTH(cukier[[#This Row],[date]])</f>
        <v>7</v>
      </c>
      <c r="F308" s="2">
        <f>VLOOKUP(cukier[[#This Row],[year]],cennik[#All],2)</f>
        <v>2.0499999999999998</v>
      </c>
      <c r="G308" s="2">
        <f>cukier[[#This Row],[sugar_bought_kg]]*cukier[[#This Row],[price]]</f>
        <v>248.04999999999998</v>
      </c>
      <c r="H308" s="2">
        <f>SUMIF($B$2:B308,B308,$C$2:C308)</f>
        <v>2395</v>
      </c>
      <c r="I308" s="2">
        <f>IF(cukier[[#This Row],[bought_so_far]]&lt;100,0,IF(cukier[[#This Row],[bought_so_far]]&lt;1000,0.05,IF(cukier[[#This Row],[bought_so_far]]&lt;10000,0.1,0.2)))*cukier[[#This Row],[sugar_bought_kg]]</f>
        <v>12.100000000000001</v>
      </c>
      <c r="J308" s="6">
        <f t="shared" si="21"/>
        <v>2991</v>
      </c>
      <c r="K308" s="6">
        <f t="shared" si="20"/>
        <v>2870</v>
      </c>
      <c r="L308" s="6" t="b">
        <f t="shared" si="22"/>
        <v>0</v>
      </c>
      <c r="M308" s="6">
        <f t="shared" si="23"/>
        <v>3</v>
      </c>
      <c r="N308" s="6">
        <f t="shared" si="24"/>
        <v>0</v>
      </c>
    </row>
    <row r="309" spans="1:14" x14ac:dyDescent="0.25">
      <c r="A309" s="1">
        <v>38924</v>
      </c>
      <c r="B309" s="2" t="s">
        <v>25</v>
      </c>
      <c r="C309" s="2">
        <v>157</v>
      </c>
      <c r="D309" s="2">
        <f>YEAR(cukier[[#This Row],[date]])</f>
        <v>2006</v>
      </c>
      <c r="E309" s="2">
        <f>MONTH(cukier[[#This Row],[date]])</f>
        <v>7</v>
      </c>
      <c r="F309" s="2">
        <f>VLOOKUP(cukier[[#This Row],[year]],cennik[#All],2)</f>
        <v>2.0499999999999998</v>
      </c>
      <c r="G309" s="2">
        <f>cukier[[#This Row],[sugar_bought_kg]]*cukier[[#This Row],[price]]</f>
        <v>321.84999999999997</v>
      </c>
      <c r="H309" s="2">
        <f>SUMIF($B$2:B309,B309,$C$2:C309)</f>
        <v>494</v>
      </c>
      <c r="I309" s="2">
        <f>IF(cukier[[#This Row],[bought_so_far]]&lt;100,0,IF(cukier[[#This Row],[bought_so_far]]&lt;1000,0.05,IF(cukier[[#This Row],[bought_so_far]]&lt;10000,0.1,0.2)))*cukier[[#This Row],[sugar_bought_kg]]</f>
        <v>7.8500000000000005</v>
      </c>
      <c r="J309" s="7">
        <f t="shared" si="21"/>
        <v>2870</v>
      </c>
      <c r="K309" s="7">
        <f t="shared" si="20"/>
        <v>2713</v>
      </c>
      <c r="L309" s="7" t="b">
        <f t="shared" si="22"/>
        <v>0</v>
      </c>
      <c r="M309" s="7">
        <f t="shared" si="23"/>
        <v>3</v>
      </c>
      <c r="N309" s="7">
        <f t="shared" si="24"/>
        <v>0</v>
      </c>
    </row>
    <row r="310" spans="1:14" x14ac:dyDescent="0.25">
      <c r="A310" s="1">
        <v>38926</v>
      </c>
      <c r="B310" s="2" t="s">
        <v>9</v>
      </c>
      <c r="C310" s="2">
        <v>497</v>
      </c>
      <c r="D310" s="2">
        <f>YEAR(cukier[[#This Row],[date]])</f>
        <v>2006</v>
      </c>
      <c r="E310" s="2">
        <f>MONTH(cukier[[#This Row],[date]])</f>
        <v>7</v>
      </c>
      <c r="F310" s="2">
        <f>VLOOKUP(cukier[[#This Row],[year]],cennik[#All],2)</f>
        <v>2.0499999999999998</v>
      </c>
      <c r="G310" s="2">
        <f>cukier[[#This Row],[sugar_bought_kg]]*cukier[[#This Row],[price]]</f>
        <v>1018.8499999999999</v>
      </c>
      <c r="H310" s="2">
        <f>SUMIF($B$2:B310,B310,$C$2:C310)</f>
        <v>5386</v>
      </c>
      <c r="I310" s="2">
        <f>IF(cukier[[#This Row],[bought_so_far]]&lt;100,0,IF(cukier[[#This Row],[bought_so_far]]&lt;1000,0.05,IF(cukier[[#This Row],[bought_so_far]]&lt;10000,0.1,0.2)))*cukier[[#This Row],[sugar_bought_kg]]</f>
        <v>49.7</v>
      </c>
      <c r="J310" s="6">
        <f t="shared" si="21"/>
        <v>2713</v>
      </c>
      <c r="K310" s="6">
        <f t="shared" si="20"/>
        <v>2216</v>
      </c>
      <c r="L310" s="6" t="b">
        <f t="shared" si="22"/>
        <v>0</v>
      </c>
      <c r="M310" s="6">
        <f t="shared" si="23"/>
        <v>3</v>
      </c>
      <c r="N310" s="6">
        <f t="shared" si="24"/>
        <v>0</v>
      </c>
    </row>
    <row r="311" spans="1:14" x14ac:dyDescent="0.25">
      <c r="A311" s="1">
        <v>38927</v>
      </c>
      <c r="B311" s="2" t="s">
        <v>9</v>
      </c>
      <c r="C311" s="2">
        <v>103</v>
      </c>
      <c r="D311" s="2">
        <f>YEAR(cukier[[#This Row],[date]])</f>
        <v>2006</v>
      </c>
      <c r="E311" s="2">
        <f>MONTH(cukier[[#This Row],[date]])</f>
        <v>7</v>
      </c>
      <c r="F311" s="2">
        <f>VLOOKUP(cukier[[#This Row],[year]],cennik[#All],2)</f>
        <v>2.0499999999999998</v>
      </c>
      <c r="G311" s="2">
        <f>cukier[[#This Row],[sugar_bought_kg]]*cukier[[#This Row],[price]]</f>
        <v>211.14999999999998</v>
      </c>
      <c r="H311" s="2">
        <f>SUMIF($B$2:B311,B311,$C$2:C311)</f>
        <v>5489</v>
      </c>
      <c r="I311" s="2">
        <f>IF(cukier[[#This Row],[bought_so_far]]&lt;100,0,IF(cukier[[#This Row],[bought_so_far]]&lt;1000,0.05,IF(cukier[[#This Row],[bought_so_far]]&lt;10000,0.1,0.2)))*cukier[[#This Row],[sugar_bought_kg]]</f>
        <v>10.3</v>
      </c>
      <c r="J311" s="7">
        <f t="shared" si="21"/>
        <v>2216</v>
      </c>
      <c r="K311" s="7">
        <f t="shared" si="20"/>
        <v>2113</v>
      </c>
      <c r="L311" s="7" t="b">
        <f t="shared" si="22"/>
        <v>0</v>
      </c>
      <c r="M311" s="7">
        <f t="shared" si="23"/>
        <v>3</v>
      </c>
      <c r="N311" s="7">
        <f t="shared" si="24"/>
        <v>0</v>
      </c>
    </row>
    <row r="312" spans="1:14" x14ac:dyDescent="0.25">
      <c r="A312" s="1">
        <v>38928</v>
      </c>
      <c r="B312" s="2" t="s">
        <v>30</v>
      </c>
      <c r="C312" s="2">
        <v>142</v>
      </c>
      <c r="D312" s="2">
        <f>YEAR(cukier[[#This Row],[date]])</f>
        <v>2006</v>
      </c>
      <c r="E312" s="2">
        <f>MONTH(cukier[[#This Row],[date]])</f>
        <v>7</v>
      </c>
      <c r="F312" s="2">
        <f>VLOOKUP(cukier[[#This Row],[year]],cennik[#All],2)</f>
        <v>2.0499999999999998</v>
      </c>
      <c r="G312" s="2">
        <f>cukier[[#This Row],[sugar_bought_kg]]*cukier[[#This Row],[price]]</f>
        <v>291.09999999999997</v>
      </c>
      <c r="H312" s="2">
        <f>SUMIF($B$2:B312,B312,$C$2:C312)</f>
        <v>1103</v>
      </c>
      <c r="I312" s="2">
        <f>IF(cukier[[#This Row],[bought_so_far]]&lt;100,0,IF(cukier[[#This Row],[bought_so_far]]&lt;1000,0.05,IF(cukier[[#This Row],[bought_so_far]]&lt;10000,0.1,0.2)))*cukier[[#This Row],[sugar_bought_kg]]</f>
        <v>14.200000000000001</v>
      </c>
      <c r="J312" s="6">
        <f t="shared" si="21"/>
        <v>2113</v>
      </c>
      <c r="K312" s="6">
        <f t="shared" si="20"/>
        <v>1971</v>
      </c>
      <c r="L312" s="6" t="b">
        <f t="shared" si="22"/>
        <v>0</v>
      </c>
      <c r="M312" s="6">
        <f t="shared" si="23"/>
        <v>4</v>
      </c>
      <c r="N312" s="6">
        <f t="shared" si="24"/>
        <v>0</v>
      </c>
    </row>
    <row r="313" spans="1:14" x14ac:dyDescent="0.25">
      <c r="A313" s="1">
        <v>38929</v>
      </c>
      <c r="B313" s="2" t="s">
        <v>23</v>
      </c>
      <c r="C313" s="2">
        <v>144</v>
      </c>
      <c r="D313" s="2">
        <f>YEAR(cukier[[#This Row],[date]])</f>
        <v>2006</v>
      </c>
      <c r="E313" s="2">
        <f>MONTH(cukier[[#This Row],[date]])</f>
        <v>7</v>
      </c>
      <c r="F313" s="2">
        <f>VLOOKUP(cukier[[#This Row],[year]],cennik[#All],2)</f>
        <v>2.0499999999999998</v>
      </c>
      <c r="G313" s="2">
        <f>cukier[[#This Row],[sugar_bought_kg]]*cukier[[#This Row],[price]]</f>
        <v>295.2</v>
      </c>
      <c r="H313" s="2">
        <f>SUMIF($B$2:B313,B313,$C$2:C313)</f>
        <v>600</v>
      </c>
      <c r="I313" s="2">
        <f>IF(cukier[[#This Row],[bought_so_far]]&lt;100,0,IF(cukier[[#This Row],[bought_so_far]]&lt;1000,0.05,IF(cukier[[#This Row],[bought_so_far]]&lt;10000,0.1,0.2)))*cukier[[#This Row],[sugar_bought_kg]]</f>
        <v>7.2</v>
      </c>
      <c r="J313" s="7">
        <f t="shared" si="21"/>
        <v>1971</v>
      </c>
      <c r="K313" s="7">
        <f t="shared" si="20"/>
        <v>1827</v>
      </c>
      <c r="L313" s="7" t="b">
        <f t="shared" si="22"/>
        <v>1</v>
      </c>
      <c r="M313" s="7">
        <f t="shared" si="23"/>
        <v>4</v>
      </c>
      <c r="N313" s="7">
        <f t="shared" si="24"/>
        <v>4000</v>
      </c>
    </row>
    <row r="314" spans="1:14" x14ac:dyDescent="0.25">
      <c r="A314" s="1">
        <v>38931</v>
      </c>
      <c r="B314" s="2" t="s">
        <v>100</v>
      </c>
      <c r="C314" s="2">
        <v>8</v>
      </c>
      <c r="D314" s="2">
        <f>YEAR(cukier[[#This Row],[date]])</f>
        <v>2006</v>
      </c>
      <c r="E314" s="2">
        <f>MONTH(cukier[[#This Row],[date]])</f>
        <v>8</v>
      </c>
      <c r="F314" s="2">
        <f>VLOOKUP(cukier[[#This Row],[year]],cennik[#All],2)</f>
        <v>2.0499999999999998</v>
      </c>
      <c r="G314" s="2">
        <f>cukier[[#This Row],[sugar_bought_kg]]*cukier[[#This Row],[price]]</f>
        <v>16.399999999999999</v>
      </c>
      <c r="H314" s="2">
        <f>SUMIF($B$2:B314,B314,$C$2:C314)</f>
        <v>25</v>
      </c>
      <c r="I314" s="2">
        <f>IF(cukier[[#This Row],[bought_so_far]]&lt;100,0,IF(cukier[[#This Row],[bought_so_far]]&lt;1000,0.05,IF(cukier[[#This Row],[bought_so_far]]&lt;10000,0.1,0.2)))*cukier[[#This Row],[sugar_bought_kg]]</f>
        <v>0</v>
      </c>
      <c r="J314" s="6">
        <f t="shared" si="21"/>
        <v>5827</v>
      </c>
      <c r="K314" s="6">
        <f t="shared" si="20"/>
        <v>5819</v>
      </c>
      <c r="L314" s="6" t="b">
        <f t="shared" si="22"/>
        <v>0</v>
      </c>
      <c r="M314" s="6">
        <f t="shared" si="23"/>
        <v>-1</v>
      </c>
      <c r="N314" s="6">
        <f t="shared" si="24"/>
        <v>0</v>
      </c>
    </row>
    <row r="315" spans="1:14" x14ac:dyDescent="0.25">
      <c r="A315" s="1">
        <v>38936</v>
      </c>
      <c r="B315" s="2" t="s">
        <v>55</v>
      </c>
      <c r="C315" s="2">
        <v>172</v>
      </c>
      <c r="D315" s="2">
        <f>YEAR(cukier[[#This Row],[date]])</f>
        <v>2006</v>
      </c>
      <c r="E315" s="2">
        <f>MONTH(cukier[[#This Row],[date]])</f>
        <v>8</v>
      </c>
      <c r="F315" s="2">
        <f>VLOOKUP(cukier[[#This Row],[year]],cennik[#All],2)</f>
        <v>2.0499999999999998</v>
      </c>
      <c r="G315" s="2">
        <f>cukier[[#This Row],[sugar_bought_kg]]*cukier[[#This Row],[price]]</f>
        <v>352.59999999999997</v>
      </c>
      <c r="H315" s="2">
        <f>SUMIF($B$2:B315,B315,$C$2:C315)</f>
        <v>519</v>
      </c>
      <c r="I315" s="2">
        <f>IF(cukier[[#This Row],[bought_so_far]]&lt;100,0,IF(cukier[[#This Row],[bought_so_far]]&lt;1000,0.05,IF(cukier[[#This Row],[bought_so_far]]&lt;10000,0.1,0.2)))*cukier[[#This Row],[sugar_bought_kg]]</f>
        <v>8.6</v>
      </c>
      <c r="J315" s="7">
        <f t="shared" si="21"/>
        <v>5819</v>
      </c>
      <c r="K315" s="7">
        <f t="shared" si="20"/>
        <v>5647</v>
      </c>
      <c r="L315" s="7" t="b">
        <f t="shared" si="22"/>
        <v>0</v>
      </c>
      <c r="M315" s="7">
        <f t="shared" si="23"/>
        <v>-1</v>
      </c>
      <c r="N315" s="7">
        <f t="shared" si="24"/>
        <v>0</v>
      </c>
    </row>
    <row r="316" spans="1:14" x14ac:dyDescent="0.25">
      <c r="A316" s="1">
        <v>38940</v>
      </c>
      <c r="B316" s="2" t="s">
        <v>7</v>
      </c>
      <c r="C316" s="2">
        <v>290</v>
      </c>
      <c r="D316" s="2">
        <f>YEAR(cukier[[#This Row],[date]])</f>
        <v>2006</v>
      </c>
      <c r="E316" s="2">
        <f>MONTH(cukier[[#This Row],[date]])</f>
        <v>8</v>
      </c>
      <c r="F316" s="2">
        <f>VLOOKUP(cukier[[#This Row],[year]],cennik[#All],2)</f>
        <v>2.0499999999999998</v>
      </c>
      <c r="G316" s="2">
        <f>cukier[[#This Row],[sugar_bought_kg]]*cukier[[#This Row],[price]]</f>
        <v>594.5</v>
      </c>
      <c r="H316" s="2">
        <f>SUMIF($B$2:B316,B316,$C$2:C316)</f>
        <v>3760</v>
      </c>
      <c r="I316" s="2">
        <f>IF(cukier[[#This Row],[bought_so_far]]&lt;100,0,IF(cukier[[#This Row],[bought_so_far]]&lt;1000,0.05,IF(cukier[[#This Row],[bought_so_far]]&lt;10000,0.1,0.2)))*cukier[[#This Row],[sugar_bought_kg]]</f>
        <v>29</v>
      </c>
      <c r="J316" s="6">
        <f t="shared" si="21"/>
        <v>5647</v>
      </c>
      <c r="K316" s="6">
        <f t="shared" si="20"/>
        <v>5357</v>
      </c>
      <c r="L316" s="6" t="b">
        <f t="shared" si="22"/>
        <v>0</v>
      </c>
      <c r="M316" s="6">
        <f t="shared" si="23"/>
        <v>-1</v>
      </c>
      <c r="N316" s="6">
        <f t="shared" si="24"/>
        <v>0</v>
      </c>
    </row>
    <row r="317" spans="1:14" x14ac:dyDescent="0.25">
      <c r="A317" s="1">
        <v>38942</v>
      </c>
      <c r="B317" s="2" t="s">
        <v>14</v>
      </c>
      <c r="C317" s="2">
        <v>422</v>
      </c>
      <c r="D317" s="2">
        <f>YEAR(cukier[[#This Row],[date]])</f>
        <v>2006</v>
      </c>
      <c r="E317" s="2">
        <f>MONTH(cukier[[#This Row],[date]])</f>
        <v>8</v>
      </c>
      <c r="F317" s="2">
        <f>VLOOKUP(cukier[[#This Row],[year]],cennik[#All],2)</f>
        <v>2.0499999999999998</v>
      </c>
      <c r="G317" s="2">
        <f>cukier[[#This Row],[sugar_bought_kg]]*cukier[[#This Row],[price]]</f>
        <v>865.09999999999991</v>
      </c>
      <c r="H317" s="2">
        <f>SUMIF($B$2:B317,B317,$C$2:C317)</f>
        <v>3487</v>
      </c>
      <c r="I317" s="2">
        <f>IF(cukier[[#This Row],[bought_so_far]]&lt;100,0,IF(cukier[[#This Row],[bought_so_far]]&lt;1000,0.05,IF(cukier[[#This Row],[bought_so_far]]&lt;10000,0.1,0.2)))*cukier[[#This Row],[sugar_bought_kg]]</f>
        <v>42.2</v>
      </c>
      <c r="J317" s="7">
        <f t="shared" si="21"/>
        <v>5357</v>
      </c>
      <c r="K317" s="7">
        <f t="shared" si="20"/>
        <v>4935</v>
      </c>
      <c r="L317" s="7" t="b">
        <f t="shared" si="22"/>
        <v>0</v>
      </c>
      <c r="M317" s="7">
        <f t="shared" si="23"/>
        <v>1</v>
      </c>
      <c r="N317" s="7">
        <f t="shared" si="24"/>
        <v>0</v>
      </c>
    </row>
    <row r="318" spans="1:14" x14ac:dyDescent="0.25">
      <c r="A318" s="1">
        <v>38945</v>
      </c>
      <c r="B318" s="2" t="s">
        <v>109</v>
      </c>
      <c r="C318" s="2">
        <v>12</v>
      </c>
      <c r="D318" s="2">
        <f>YEAR(cukier[[#This Row],[date]])</f>
        <v>2006</v>
      </c>
      <c r="E318" s="2">
        <f>MONTH(cukier[[#This Row],[date]])</f>
        <v>8</v>
      </c>
      <c r="F318" s="2">
        <f>VLOOKUP(cukier[[#This Row],[year]],cennik[#All],2)</f>
        <v>2.0499999999999998</v>
      </c>
      <c r="G318" s="2">
        <f>cukier[[#This Row],[sugar_bought_kg]]*cukier[[#This Row],[price]]</f>
        <v>24.599999999999998</v>
      </c>
      <c r="H318" s="2">
        <f>SUMIF($B$2:B318,B318,$C$2:C318)</f>
        <v>30</v>
      </c>
      <c r="I318" s="2">
        <f>IF(cukier[[#This Row],[bought_so_far]]&lt;100,0,IF(cukier[[#This Row],[bought_so_far]]&lt;1000,0.05,IF(cukier[[#This Row],[bought_so_far]]&lt;10000,0.1,0.2)))*cukier[[#This Row],[sugar_bought_kg]]</f>
        <v>0</v>
      </c>
      <c r="J318" s="6">
        <f t="shared" si="21"/>
        <v>4935</v>
      </c>
      <c r="K318" s="6">
        <f t="shared" si="20"/>
        <v>4923</v>
      </c>
      <c r="L318" s="6" t="b">
        <f t="shared" si="22"/>
        <v>0</v>
      </c>
      <c r="M318" s="6">
        <f t="shared" si="23"/>
        <v>1</v>
      </c>
      <c r="N318" s="6">
        <f t="shared" si="24"/>
        <v>0</v>
      </c>
    </row>
    <row r="319" spans="1:14" x14ac:dyDescent="0.25">
      <c r="A319" s="1">
        <v>38948</v>
      </c>
      <c r="B319" s="2" t="s">
        <v>55</v>
      </c>
      <c r="C319" s="2">
        <v>104</v>
      </c>
      <c r="D319" s="2">
        <f>YEAR(cukier[[#This Row],[date]])</f>
        <v>2006</v>
      </c>
      <c r="E319" s="2">
        <f>MONTH(cukier[[#This Row],[date]])</f>
        <v>8</v>
      </c>
      <c r="F319" s="2">
        <f>VLOOKUP(cukier[[#This Row],[year]],cennik[#All],2)</f>
        <v>2.0499999999999998</v>
      </c>
      <c r="G319" s="2">
        <f>cukier[[#This Row],[sugar_bought_kg]]*cukier[[#This Row],[price]]</f>
        <v>213.2</v>
      </c>
      <c r="H319" s="2">
        <f>SUMIF($B$2:B319,B319,$C$2:C319)</f>
        <v>623</v>
      </c>
      <c r="I319" s="2">
        <f>IF(cukier[[#This Row],[bought_so_far]]&lt;100,0,IF(cukier[[#This Row],[bought_so_far]]&lt;1000,0.05,IF(cukier[[#This Row],[bought_so_far]]&lt;10000,0.1,0.2)))*cukier[[#This Row],[sugar_bought_kg]]</f>
        <v>5.2</v>
      </c>
      <c r="J319" s="7">
        <f t="shared" si="21"/>
        <v>4923</v>
      </c>
      <c r="K319" s="7">
        <f t="shared" si="20"/>
        <v>4819</v>
      </c>
      <c r="L319" s="7" t="b">
        <f t="shared" si="22"/>
        <v>0</v>
      </c>
      <c r="M319" s="7">
        <f t="shared" si="23"/>
        <v>1</v>
      </c>
      <c r="N319" s="7">
        <f t="shared" si="24"/>
        <v>0</v>
      </c>
    </row>
    <row r="320" spans="1:14" x14ac:dyDescent="0.25">
      <c r="A320" s="1">
        <v>38949</v>
      </c>
      <c r="B320" s="2" t="s">
        <v>35</v>
      </c>
      <c r="C320" s="2">
        <v>97</v>
      </c>
      <c r="D320" s="2">
        <f>YEAR(cukier[[#This Row],[date]])</f>
        <v>2006</v>
      </c>
      <c r="E320" s="2">
        <f>MONTH(cukier[[#This Row],[date]])</f>
        <v>8</v>
      </c>
      <c r="F320" s="2">
        <f>VLOOKUP(cukier[[#This Row],[year]],cennik[#All],2)</f>
        <v>2.0499999999999998</v>
      </c>
      <c r="G320" s="2">
        <f>cukier[[#This Row],[sugar_bought_kg]]*cukier[[#This Row],[price]]</f>
        <v>198.85</v>
      </c>
      <c r="H320" s="2">
        <f>SUMIF($B$2:B320,B320,$C$2:C320)</f>
        <v>407</v>
      </c>
      <c r="I320" s="2">
        <f>IF(cukier[[#This Row],[bought_so_far]]&lt;100,0,IF(cukier[[#This Row],[bought_so_far]]&lt;1000,0.05,IF(cukier[[#This Row],[bought_so_far]]&lt;10000,0.1,0.2)))*cukier[[#This Row],[sugar_bought_kg]]</f>
        <v>4.8500000000000005</v>
      </c>
      <c r="J320" s="6">
        <f t="shared" si="21"/>
        <v>4819</v>
      </c>
      <c r="K320" s="6">
        <f t="shared" si="20"/>
        <v>4722</v>
      </c>
      <c r="L320" s="6" t="b">
        <f t="shared" si="22"/>
        <v>0</v>
      </c>
      <c r="M320" s="6">
        <f t="shared" si="23"/>
        <v>1</v>
      </c>
      <c r="N320" s="6">
        <f t="shared" si="24"/>
        <v>0</v>
      </c>
    </row>
    <row r="321" spans="1:14" x14ac:dyDescent="0.25">
      <c r="A321" s="1">
        <v>38950</v>
      </c>
      <c r="B321" s="2" t="s">
        <v>26</v>
      </c>
      <c r="C321" s="2">
        <v>179</v>
      </c>
      <c r="D321" s="2">
        <f>YEAR(cukier[[#This Row],[date]])</f>
        <v>2006</v>
      </c>
      <c r="E321" s="2">
        <f>MONTH(cukier[[#This Row],[date]])</f>
        <v>8</v>
      </c>
      <c r="F321" s="2">
        <f>VLOOKUP(cukier[[#This Row],[year]],cennik[#All],2)</f>
        <v>2.0499999999999998</v>
      </c>
      <c r="G321" s="2">
        <f>cukier[[#This Row],[sugar_bought_kg]]*cukier[[#This Row],[price]]</f>
        <v>366.95</v>
      </c>
      <c r="H321" s="2">
        <f>SUMIF($B$2:B321,B321,$C$2:C321)</f>
        <v>307</v>
      </c>
      <c r="I321" s="2">
        <f>IF(cukier[[#This Row],[bought_so_far]]&lt;100,0,IF(cukier[[#This Row],[bought_so_far]]&lt;1000,0.05,IF(cukier[[#This Row],[bought_so_far]]&lt;10000,0.1,0.2)))*cukier[[#This Row],[sugar_bought_kg]]</f>
        <v>8.9500000000000011</v>
      </c>
      <c r="J321" s="7">
        <f t="shared" si="21"/>
        <v>4722</v>
      </c>
      <c r="K321" s="7">
        <f t="shared" si="20"/>
        <v>4543</v>
      </c>
      <c r="L321" s="7" t="b">
        <f t="shared" si="22"/>
        <v>0</v>
      </c>
      <c r="M321" s="7">
        <f t="shared" si="23"/>
        <v>1</v>
      </c>
      <c r="N321" s="7">
        <f t="shared" si="24"/>
        <v>0</v>
      </c>
    </row>
    <row r="322" spans="1:14" x14ac:dyDescent="0.25">
      <c r="A322" s="1">
        <v>38953</v>
      </c>
      <c r="B322" s="2" t="s">
        <v>50</v>
      </c>
      <c r="C322" s="2">
        <v>256</v>
      </c>
      <c r="D322" s="2">
        <f>YEAR(cukier[[#This Row],[date]])</f>
        <v>2006</v>
      </c>
      <c r="E322" s="2">
        <f>MONTH(cukier[[#This Row],[date]])</f>
        <v>8</v>
      </c>
      <c r="F322" s="2">
        <f>VLOOKUP(cukier[[#This Row],[year]],cennik[#All],2)</f>
        <v>2.0499999999999998</v>
      </c>
      <c r="G322" s="2">
        <f>cukier[[#This Row],[sugar_bought_kg]]*cukier[[#This Row],[price]]</f>
        <v>524.79999999999995</v>
      </c>
      <c r="H322" s="2">
        <f>SUMIF($B$2:B322,B322,$C$2:C322)</f>
        <v>3073</v>
      </c>
      <c r="I322" s="2">
        <f>IF(cukier[[#This Row],[bought_so_far]]&lt;100,0,IF(cukier[[#This Row],[bought_so_far]]&lt;1000,0.05,IF(cukier[[#This Row],[bought_so_far]]&lt;10000,0.1,0.2)))*cukier[[#This Row],[sugar_bought_kg]]</f>
        <v>25.6</v>
      </c>
      <c r="J322" s="6">
        <f t="shared" si="21"/>
        <v>4543</v>
      </c>
      <c r="K322" s="6">
        <f t="shared" si="20"/>
        <v>4287</v>
      </c>
      <c r="L322" s="6" t="b">
        <f t="shared" si="22"/>
        <v>0</v>
      </c>
      <c r="M322" s="6">
        <f t="shared" si="23"/>
        <v>1</v>
      </c>
      <c r="N322" s="6">
        <f t="shared" si="24"/>
        <v>0</v>
      </c>
    </row>
    <row r="323" spans="1:14" x14ac:dyDescent="0.25">
      <c r="A323" s="1">
        <v>38954</v>
      </c>
      <c r="B323" s="2" t="s">
        <v>113</v>
      </c>
      <c r="C323" s="2">
        <v>20</v>
      </c>
      <c r="D323" s="2">
        <f>YEAR(cukier[[#This Row],[date]])</f>
        <v>2006</v>
      </c>
      <c r="E323" s="2">
        <f>MONTH(cukier[[#This Row],[date]])</f>
        <v>8</v>
      </c>
      <c r="F323" s="2">
        <f>VLOOKUP(cukier[[#This Row],[year]],cennik[#All],2)</f>
        <v>2.0499999999999998</v>
      </c>
      <c r="G323" s="2">
        <f>cukier[[#This Row],[sugar_bought_kg]]*cukier[[#This Row],[price]]</f>
        <v>41</v>
      </c>
      <c r="H323" s="2">
        <f>SUMIF($B$2:B323,B323,$C$2:C323)</f>
        <v>28</v>
      </c>
      <c r="I323" s="2">
        <f>IF(cukier[[#This Row],[bought_so_far]]&lt;100,0,IF(cukier[[#This Row],[bought_so_far]]&lt;1000,0.05,IF(cukier[[#This Row],[bought_so_far]]&lt;10000,0.1,0.2)))*cukier[[#This Row],[sugar_bought_kg]]</f>
        <v>0</v>
      </c>
      <c r="J323" s="7">
        <f t="shared" si="21"/>
        <v>4287</v>
      </c>
      <c r="K323" s="7">
        <f t="shared" ref="K323:K386" si="25">J323-C323</f>
        <v>4267</v>
      </c>
      <c r="L323" s="7" t="b">
        <f t="shared" si="22"/>
        <v>0</v>
      </c>
      <c r="M323" s="7">
        <f t="shared" si="23"/>
        <v>1</v>
      </c>
      <c r="N323" s="7">
        <f t="shared" si="24"/>
        <v>0</v>
      </c>
    </row>
    <row r="324" spans="1:14" x14ac:dyDescent="0.25">
      <c r="A324" s="1">
        <v>38954</v>
      </c>
      <c r="B324" s="2" t="s">
        <v>105</v>
      </c>
      <c r="C324" s="2">
        <v>10</v>
      </c>
      <c r="D324" s="2">
        <f>YEAR(cukier[[#This Row],[date]])</f>
        <v>2006</v>
      </c>
      <c r="E324" s="2">
        <f>MONTH(cukier[[#This Row],[date]])</f>
        <v>8</v>
      </c>
      <c r="F324" s="2">
        <f>VLOOKUP(cukier[[#This Row],[year]],cennik[#All],2)</f>
        <v>2.0499999999999998</v>
      </c>
      <c r="G324" s="2">
        <f>cukier[[#This Row],[sugar_bought_kg]]*cukier[[#This Row],[price]]</f>
        <v>20.5</v>
      </c>
      <c r="H324" s="2">
        <f>SUMIF($B$2:B324,B324,$C$2:C324)</f>
        <v>29</v>
      </c>
      <c r="I324" s="2">
        <f>IF(cukier[[#This Row],[bought_so_far]]&lt;100,0,IF(cukier[[#This Row],[bought_so_far]]&lt;1000,0.05,IF(cukier[[#This Row],[bought_so_far]]&lt;10000,0.1,0.2)))*cukier[[#This Row],[sugar_bought_kg]]</f>
        <v>0</v>
      </c>
      <c r="J324" s="6">
        <f t="shared" ref="J324:J387" si="26">K323+N323</f>
        <v>4267</v>
      </c>
      <c r="K324" s="6">
        <f t="shared" si="25"/>
        <v>4257</v>
      </c>
      <c r="L324" s="6" t="b">
        <f t="shared" ref="L324:L387" si="27">AND(E324&lt;&gt;E325,K324&lt;5000)</f>
        <v>0</v>
      </c>
      <c r="M324" s="6">
        <f t="shared" ref="M324:M387" si="28">ROUNDUP((5000-K324)/1000,0)</f>
        <v>1</v>
      </c>
      <c r="N324" s="6">
        <f t="shared" ref="N324:N387" si="29">IF(L324,M324*1000,0)</f>
        <v>0</v>
      </c>
    </row>
    <row r="325" spans="1:14" x14ac:dyDescent="0.25">
      <c r="A325" s="1">
        <v>38955</v>
      </c>
      <c r="B325" s="2" t="s">
        <v>7</v>
      </c>
      <c r="C325" s="2">
        <v>407</v>
      </c>
      <c r="D325" s="2">
        <f>YEAR(cukier[[#This Row],[date]])</f>
        <v>2006</v>
      </c>
      <c r="E325" s="2">
        <f>MONTH(cukier[[#This Row],[date]])</f>
        <v>8</v>
      </c>
      <c r="F325" s="2">
        <f>VLOOKUP(cukier[[#This Row],[year]],cennik[#All],2)</f>
        <v>2.0499999999999998</v>
      </c>
      <c r="G325" s="2">
        <f>cukier[[#This Row],[sugar_bought_kg]]*cukier[[#This Row],[price]]</f>
        <v>834.34999999999991</v>
      </c>
      <c r="H325" s="2">
        <f>SUMIF($B$2:B325,B325,$C$2:C325)</f>
        <v>4167</v>
      </c>
      <c r="I325" s="2">
        <f>IF(cukier[[#This Row],[bought_so_far]]&lt;100,0,IF(cukier[[#This Row],[bought_so_far]]&lt;1000,0.05,IF(cukier[[#This Row],[bought_so_far]]&lt;10000,0.1,0.2)))*cukier[[#This Row],[sugar_bought_kg]]</f>
        <v>40.700000000000003</v>
      </c>
      <c r="J325" s="7">
        <f t="shared" si="26"/>
        <v>4257</v>
      </c>
      <c r="K325" s="7">
        <f t="shared" si="25"/>
        <v>3850</v>
      </c>
      <c r="L325" s="7" t="b">
        <f t="shared" si="27"/>
        <v>0</v>
      </c>
      <c r="M325" s="7">
        <f t="shared" si="28"/>
        <v>2</v>
      </c>
      <c r="N325" s="7">
        <f t="shared" si="29"/>
        <v>0</v>
      </c>
    </row>
    <row r="326" spans="1:14" x14ac:dyDescent="0.25">
      <c r="A326" s="1">
        <v>38956</v>
      </c>
      <c r="B326" s="2" t="s">
        <v>22</v>
      </c>
      <c r="C326" s="2">
        <v>297</v>
      </c>
      <c r="D326" s="2">
        <f>YEAR(cukier[[#This Row],[date]])</f>
        <v>2006</v>
      </c>
      <c r="E326" s="2">
        <f>MONTH(cukier[[#This Row],[date]])</f>
        <v>8</v>
      </c>
      <c r="F326" s="2">
        <f>VLOOKUP(cukier[[#This Row],[year]],cennik[#All],2)</f>
        <v>2.0499999999999998</v>
      </c>
      <c r="G326" s="2">
        <f>cukier[[#This Row],[sugar_bought_kg]]*cukier[[#This Row],[price]]</f>
        <v>608.84999999999991</v>
      </c>
      <c r="H326" s="2">
        <f>SUMIF($B$2:B326,B326,$C$2:C326)</f>
        <v>3889</v>
      </c>
      <c r="I326" s="2">
        <f>IF(cukier[[#This Row],[bought_so_far]]&lt;100,0,IF(cukier[[#This Row],[bought_so_far]]&lt;1000,0.05,IF(cukier[[#This Row],[bought_so_far]]&lt;10000,0.1,0.2)))*cukier[[#This Row],[sugar_bought_kg]]</f>
        <v>29.700000000000003</v>
      </c>
      <c r="J326" s="6">
        <f t="shared" si="26"/>
        <v>3850</v>
      </c>
      <c r="K326" s="6">
        <f t="shared" si="25"/>
        <v>3553</v>
      </c>
      <c r="L326" s="6" t="b">
        <f t="shared" si="27"/>
        <v>0</v>
      </c>
      <c r="M326" s="6">
        <f t="shared" si="28"/>
        <v>2</v>
      </c>
      <c r="N326" s="6">
        <f t="shared" si="29"/>
        <v>0</v>
      </c>
    </row>
    <row r="327" spans="1:14" x14ac:dyDescent="0.25">
      <c r="A327" s="1">
        <v>38956</v>
      </c>
      <c r="B327" s="2" t="s">
        <v>71</v>
      </c>
      <c r="C327" s="2">
        <v>133</v>
      </c>
      <c r="D327" s="2">
        <f>YEAR(cukier[[#This Row],[date]])</f>
        <v>2006</v>
      </c>
      <c r="E327" s="2">
        <f>MONTH(cukier[[#This Row],[date]])</f>
        <v>8</v>
      </c>
      <c r="F327" s="2">
        <f>VLOOKUP(cukier[[#This Row],[year]],cennik[#All],2)</f>
        <v>2.0499999999999998</v>
      </c>
      <c r="G327" s="2">
        <f>cukier[[#This Row],[sugar_bought_kg]]*cukier[[#This Row],[price]]</f>
        <v>272.64999999999998</v>
      </c>
      <c r="H327" s="2">
        <f>SUMIF($B$2:B327,B327,$C$2:C327)</f>
        <v>426</v>
      </c>
      <c r="I327" s="2">
        <f>IF(cukier[[#This Row],[bought_so_far]]&lt;100,0,IF(cukier[[#This Row],[bought_so_far]]&lt;1000,0.05,IF(cukier[[#This Row],[bought_so_far]]&lt;10000,0.1,0.2)))*cukier[[#This Row],[sugar_bought_kg]]</f>
        <v>6.65</v>
      </c>
      <c r="J327" s="7">
        <f t="shared" si="26"/>
        <v>3553</v>
      </c>
      <c r="K327" s="7">
        <f t="shared" si="25"/>
        <v>3420</v>
      </c>
      <c r="L327" s="7" t="b">
        <f t="shared" si="27"/>
        <v>0</v>
      </c>
      <c r="M327" s="7">
        <f t="shared" si="28"/>
        <v>2</v>
      </c>
      <c r="N327" s="7">
        <f t="shared" si="29"/>
        <v>0</v>
      </c>
    </row>
    <row r="328" spans="1:14" x14ac:dyDescent="0.25">
      <c r="A328" s="1">
        <v>38956</v>
      </c>
      <c r="B328" s="2" t="s">
        <v>35</v>
      </c>
      <c r="C328" s="2">
        <v>33</v>
      </c>
      <c r="D328" s="2">
        <f>YEAR(cukier[[#This Row],[date]])</f>
        <v>2006</v>
      </c>
      <c r="E328" s="2">
        <f>MONTH(cukier[[#This Row],[date]])</f>
        <v>8</v>
      </c>
      <c r="F328" s="2">
        <f>VLOOKUP(cukier[[#This Row],[year]],cennik[#All],2)</f>
        <v>2.0499999999999998</v>
      </c>
      <c r="G328" s="2">
        <f>cukier[[#This Row],[sugar_bought_kg]]*cukier[[#This Row],[price]]</f>
        <v>67.649999999999991</v>
      </c>
      <c r="H328" s="2">
        <f>SUMIF($B$2:B328,B328,$C$2:C328)</f>
        <v>440</v>
      </c>
      <c r="I328" s="2">
        <f>IF(cukier[[#This Row],[bought_so_far]]&lt;100,0,IF(cukier[[#This Row],[bought_so_far]]&lt;1000,0.05,IF(cukier[[#This Row],[bought_so_far]]&lt;10000,0.1,0.2)))*cukier[[#This Row],[sugar_bought_kg]]</f>
        <v>1.6500000000000001</v>
      </c>
      <c r="J328" s="6">
        <f t="shared" si="26"/>
        <v>3420</v>
      </c>
      <c r="K328" s="6">
        <f t="shared" si="25"/>
        <v>3387</v>
      </c>
      <c r="L328" s="6" t="b">
        <f t="shared" si="27"/>
        <v>0</v>
      </c>
      <c r="M328" s="6">
        <f t="shared" si="28"/>
        <v>2</v>
      </c>
      <c r="N328" s="6">
        <f t="shared" si="29"/>
        <v>0</v>
      </c>
    </row>
    <row r="329" spans="1:14" x14ac:dyDescent="0.25">
      <c r="A329" s="1">
        <v>38959</v>
      </c>
      <c r="B329" s="2" t="s">
        <v>14</v>
      </c>
      <c r="C329" s="2">
        <v>220</v>
      </c>
      <c r="D329" s="2">
        <f>YEAR(cukier[[#This Row],[date]])</f>
        <v>2006</v>
      </c>
      <c r="E329" s="2">
        <f>MONTH(cukier[[#This Row],[date]])</f>
        <v>8</v>
      </c>
      <c r="F329" s="2">
        <f>VLOOKUP(cukier[[#This Row],[year]],cennik[#All],2)</f>
        <v>2.0499999999999998</v>
      </c>
      <c r="G329" s="2">
        <f>cukier[[#This Row],[sugar_bought_kg]]*cukier[[#This Row],[price]]</f>
        <v>450.99999999999994</v>
      </c>
      <c r="H329" s="2">
        <f>SUMIF($B$2:B329,B329,$C$2:C329)</f>
        <v>3707</v>
      </c>
      <c r="I329" s="2">
        <f>IF(cukier[[#This Row],[bought_so_far]]&lt;100,0,IF(cukier[[#This Row],[bought_so_far]]&lt;1000,0.05,IF(cukier[[#This Row],[bought_so_far]]&lt;10000,0.1,0.2)))*cukier[[#This Row],[sugar_bought_kg]]</f>
        <v>22</v>
      </c>
      <c r="J329" s="7">
        <f t="shared" si="26"/>
        <v>3387</v>
      </c>
      <c r="K329" s="7">
        <f t="shared" si="25"/>
        <v>3167</v>
      </c>
      <c r="L329" s="7" t="b">
        <f t="shared" si="27"/>
        <v>0</v>
      </c>
      <c r="M329" s="7">
        <f t="shared" si="28"/>
        <v>2</v>
      </c>
      <c r="N329" s="7">
        <f t="shared" si="29"/>
        <v>0</v>
      </c>
    </row>
    <row r="330" spans="1:14" x14ac:dyDescent="0.25">
      <c r="A330" s="1">
        <v>38959</v>
      </c>
      <c r="B330" s="2" t="s">
        <v>28</v>
      </c>
      <c r="C330" s="2">
        <v>114</v>
      </c>
      <c r="D330" s="2">
        <f>YEAR(cukier[[#This Row],[date]])</f>
        <v>2006</v>
      </c>
      <c r="E330" s="2">
        <f>MONTH(cukier[[#This Row],[date]])</f>
        <v>8</v>
      </c>
      <c r="F330" s="2">
        <f>VLOOKUP(cukier[[#This Row],[year]],cennik[#All],2)</f>
        <v>2.0499999999999998</v>
      </c>
      <c r="G330" s="2">
        <f>cukier[[#This Row],[sugar_bought_kg]]*cukier[[#This Row],[price]]</f>
        <v>233.7</v>
      </c>
      <c r="H330" s="2">
        <f>SUMIF($B$2:B330,B330,$C$2:C330)</f>
        <v>663</v>
      </c>
      <c r="I330" s="2">
        <f>IF(cukier[[#This Row],[bought_so_far]]&lt;100,0,IF(cukier[[#This Row],[bought_so_far]]&lt;1000,0.05,IF(cukier[[#This Row],[bought_so_far]]&lt;10000,0.1,0.2)))*cukier[[#This Row],[sugar_bought_kg]]</f>
        <v>5.7</v>
      </c>
      <c r="J330" s="6">
        <f t="shared" si="26"/>
        <v>3167</v>
      </c>
      <c r="K330" s="6">
        <f t="shared" si="25"/>
        <v>3053</v>
      </c>
      <c r="L330" s="6" t="b">
        <f t="shared" si="27"/>
        <v>1</v>
      </c>
      <c r="M330" s="6">
        <f t="shared" si="28"/>
        <v>2</v>
      </c>
      <c r="N330" s="6">
        <f t="shared" si="29"/>
        <v>2000</v>
      </c>
    </row>
    <row r="331" spans="1:14" x14ac:dyDescent="0.25">
      <c r="A331" s="1">
        <v>38962</v>
      </c>
      <c r="B331" s="2" t="s">
        <v>8</v>
      </c>
      <c r="C331" s="2">
        <v>130</v>
      </c>
      <c r="D331" s="2">
        <f>YEAR(cukier[[#This Row],[date]])</f>
        <v>2006</v>
      </c>
      <c r="E331" s="2">
        <f>MONTH(cukier[[#This Row],[date]])</f>
        <v>9</v>
      </c>
      <c r="F331" s="2">
        <f>VLOOKUP(cukier[[#This Row],[year]],cennik[#All],2)</f>
        <v>2.0499999999999998</v>
      </c>
      <c r="G331" s="2">
        <f>cukier[[#This Row],[sugar_bought_kg]]*cukier[[#This Row],[price]]</f>
        <v>266.5</v>
      </c>
      <c r="H331" s="2">
        <f>SUMIF($B$2:B331,B331,$C$2:C331)</f>
        <v>504</v>
      </c>
      <c r="I331" s="2">
        <f>IF(cukier[[#This Row],[bought_so_far]]&lt;100,0,IF(cukier[[#This Row],[bought_so_far]]&lt;1000,0.05,IF(cukier[[#This Row],[bought_so_far]]&lt;10000,0.1,0.2)))*cukier[[#This Row],[sugar_bought_kg]]</f>
        <v>6.5</v>
      </c>
      <c r="J331" s="7">
        <f t="shared" si="26"/>
        <v>5053</v>
      </c>
      <c r="K331" s="7">
        <f t="shared" si="25"/>
        <v>4923</v>
      </c>
      <c r="L331" s="7" t="b">
        <f t="shared" si="27"/>
        <v>0</v>
      </c>
      <c r="M331" s="7">
        <f t="shared" si="28"/>
        <v>1</v>
      </c>
      <c r="N331" s="7">
        <f t="shared" si="29"/>
        <v>0</v>
      </c>
    </row>
    <row r="332" spans="1:14" x14ac:dyDescent="0.25">
      <c r="A332" s="1">
        <v>38962</v>
      </c>
      <c r="B332" s="2" t="s">
        <v>30</v>
      </c>
      <c r="C332" s="2">
        <v>52</v>
      </c>
      <c r="D332" s="2">
        <f>YEAR(cukier[[#This Row],[date]])</f>
        <v>2006</v>
      </c>
      <c r="E332" s="2">
        <f>MONTH(cukier[[#This Row],[date]])</f>
        <v>9</v>
      </c>
      <c r="F332" s="2">
        <f>VLOOKUP(cukier[[#This Row],[year]],cennik[#All],2)</f>
        <v>2.0499999999999998</v>
      </c>
      <c r="G332" s="2">
        <f>cukier[[#This Row],[sugar_bought_kg]]*cukier[[#This Row],[price]]</f>
        <v>106.6</v>
      </c>
      <c r="H332" s="2">
        <f>SUMIF($B$2:B332,B332,$C$2:C332)</f>
        <v>1155</v>
      </c>
      <c r="I332" s="2">
        <f>IF(cukier[[#This Row],[bought_so_far]]&lt;100,0,IF(cukier[[#This Row],[bought_so_far]]&lt;1000,0.05,IF(cukier[[#This Row],[bought_so_far]]&lt;10000,0.1,0.2)))*cukier[[#This Row],[sugar_bought_kg]]</f>
        <v>5.2</v>
      </c>
      <c r="J332" s="6">
        <f t="shared" si="26"/>
        <v>4923</v>
      </c>
      <c r="K332" s="6">
        <f t="shared" si="25"/>
        <v>4871</v>
      </c>
      <c r="L332" s="6" t="b">
        <f t="shared" si="27"/>
        <v>0</v>
      </c>
      <c r="M332" s="6">
        <f t="shared" si="28"/>
        <v>1</v>
      </c>
      <c r="N332" s="6">
        <f t="shared" si="29"/>
        <v>0</v>
      </c>
    </row>
    <row r="333" spans="1:14" x14ac:dyDescent="0.25">
      <c r="A333" s="1">
        <v>38962</v>
      </c>
      <c r="B333" s="2" t="s">
        <v>28</v>
      </c>
      <c r="C333" s="2">
        <v>33</v>
      </c>
      <c r="D333" s="2">
        <f>YEAR(cukier[[#This Row],[date]])</f>
        <v>2006</v>
      </c>
      <c r="E333" s="2">
        <f>MONTH(cukier[[#This Row],[date]])</f>
        <v>9</v>
      </c>
      <c r="F333" s="2">
        <f>VLOOKUP(cukier[[#This Row],[year]],cennik[#All],2)</f>
        <v>2.0499999999999998</v>
      </c>
      <c r="G333" s="2">
        <f>cukier[[#This Row],[sugar_bought_kg]]*cukier[[#This Row],[price]]</f>
        <v>67.649999999999991</v>
      </c>
      <c r="H333" s="2">
        <f>SUMIF($B$2:B333,B333,$C$2:C333)</f>
        <v>696</v>
      </c>
      <c r="I333" s="2">
        <f>IF(cukier[[#This Row],[bought_so_far]]&lt;100,0,IF(cukier[[#This Row],[bought_so_far]]&lt;1000,0.05,IF(cukier[[#This Row],[bought_so_far]]&lt;10000,0.1,0.2)))*cukier[[#This Row],[sugar_bought_kg]]</f>
        <v>1.6500000000000001</v>
      </c>
      <c r="J333" s="7">
        <f t="shared" si="26"/>
        <v>4871</v>
      </c>
      <c r="K333" s="7">
        <f t="shared" si="25"/>
        <v>4838</v>
      </c>
      <c r="L333" s="7" t="b">
        <f t="shared" si="27"/>
        <v>0</v>
      </c>
      <c r="M333" s="7">
        <f t="shared" si="28"/>
        <v>1</v>
      </c>
      <c r="N333" s="7">
        <f t="shared" si="29"/>
        <v>0</v>
      </c>
    </row>
    <row r="334" spans="1:14" x14ac:dyDescent="0.25">
      <c r="A334" s="1">
        <v>38963</v>
      </c>
      <c r="B334" s="2" t="s">
        <v>61</v>
      </c>
      <c r="C334" s="2">
        <v>57</v>
      </c>
      <c r="D334" s="2">
        <f>YEAR(cukier[[#This Row],[date]])</f>
        <v>2006</v>
      </c>
      <c r="E334" s="2">
        <f>MONTH(cukier[[#This Row],[date]])</f>
        <v>9</v>
      </c>
      <c r="F334" s="2">
        <f>VLOOKUP(cukier[[#This Row],[year]],cennik[#All],2)</f>
        <v>2.0499999999999998</v>
      </c>
      <c r="G334" s="2">
        <f>cukier[[#This Row],[sugar_bought_kg]]*cukier[[#This Row],[price]]</f>
        <v>116.85</v>
      </c>
      <c r="H334" s="2">
        <f>SUMIF($B$2:B334,B334,$C$2:C334)</f>
        <v>182</v>
      </c>
      <c r="I334" s="2">
        <f>IF(cukier[[#This Row],[bought_so_far]]&lt;100,0,IF(cukier[[#This Row],[bought_so_far]]&lt;1000,0.05,IF(cukier[[#This Row],[bought_so_far]]&lt;10000,0.1,0.2)))*cukier[[#This Row],[sugar_bought_kg]]</f>
        <v>2.85</v>
      </c>
      <c r="J334" s="6">
        <f t="shared" si="26"/>
        <v>4838</v>
      </c>
      <c r="K334" s="6">
        <f t="shared" si="25"/>
        <v>4781</v>
      </c>
      <c r="L334" s="6" t="b">
        <f t="shared" si="27"/>
        <v>0</v>
      </c>
      <c r="M334" s="6">
        <f t="shared" si="28"/>
        <v>1</v>
      </c>
      <c r="N334" s="6">
        <f t="shared" si="29"/>
        <v>0</v>
      </c>
    </row>
    <row r="335" spans="1:14" x14ac:dyDescent="0.25">
      <c r="A335" s="1">
        <v>38965</v>
      </c>
      <c r="B335" s="2" t="s">
        <v>123</v>
      </c>
      <c r="C335" s="2">
        <v>190</v>
      </c>
      <c r="D335" s="2">
        <f>YEAR(cukier[[#This Row],[date]])</f>
        <v>2006</v>
      </c>
      <c r="E335" s="2">
        <f>MONTH(cukier[[#This Row],[date]])</f>
        <v>9</v>
      </c>
      <c r="F335" s="2">
        <f>VLOOKUP(cukier[[#This Row],[year]],cennik[#All],2)</f>
        <v>2.0499999999999998</v>
      </c>
      <c r="G335" s="2">
        <f>cukier[[#This Row],[sugar_bought_kg]]*cukier[[#This Row],[price]]</f>
        <v>389.49999999999994</v>
      </c>
      <c r="H335" s="2">
        <f>SUMIF($B$2:B335,B335,$C$2:C335)</f>
        <v>190</v>
      </c>
      <c r="I335" s="2">
        <f>IF(cukier[[#This Row],[bought_so_far]]&lt;100,0,IF(cukier[[#This Row],[bought_so_far]]&lt;1000,0.05,IF(cukier[[#This Row],[bought_so_far]]&lt;10000,0.1,0.2)))*cukier[[#This Row],[sugar_bought_kg]]</f>
        <v>9.5</v>
      </c>
      <c r="J335" s="7">
        <f t="shared" si="26"/>
        <v>4781</v>
      </c>
      <c r="K335" s="7">
        <f t="shared" si="25"/>
        <v>4591</v>
      </c>
      <c r="L335" s="7" t="b">
        <f t="shared" si="27"/>
        <v>0</v>
      </c>
      <c r="M335" s="7">
        <f t="shared" si="28"/>
        <v>1</v>
      </c>
      <c r="N335" s="7">
        <f t="shared" si="29"/>
        <v>0</v>
      </c>
    </row>
    <row r="336" spans="1:14" x14ac:dyDescent="0.25">
      <c r="A336" s="1">
        <v>38965</v>
      </c>
      <c r="B336" s="2" t="s">
        <v>84</v>
      </c>
      <c r="C336" s="2">
        <v>8</v>
      </c>
      <c r="D336" s="2">
        <f>YEAR(cukier[[#This Row],[date]])</f>
        <v>2006</v>
      </c>
      <c r="E336" s="2">
        <f>MONTH(cukier[[#This Row],[date]])</f>
        <v>9</v>
      </c>
      <c r="F336" s="2">
        <f>VLOOKUP(cukier[[#This Row],[year]],cennik[#All],2)</f>
        <v>2.0499999999999998</v>
      </c>
      <c r="G336" s="2">
        <f>cukier[[#This Row],[sugar_bought_kg]]*cukier[[#This Row],[price]]</f>
        <v>16.399999999999999</v>
      </c>
      <c r="H336" s="2">
        <f>SUMIF($B$2:B336,B336,$C$2:C336)</f>
        <v>10</v>
      </c>
      <c r="I336" s="2">
        <f>IF(cukier[[#This Row],[bought_so_far]]&lt;100,0,IF(cukier[[#This Row],[bought_so_far]]&lt;1000,0.05,IF(cukier[[#This Row],[bought_so_far]]&lt;10000,0.1,0.2)))*cukier[[#This Row],[sugar_bought_kg]]</f>
        <v>0</v>
      </c>
      <c r="J336" s="6">
        <f t="shared" si="26"/>
        <v>4591</v>
      </c>
      <c r="K336" s="6">
        <f t="shared" si="25"/>
        <v>4583</v>
      </c>
      <c r="L336" s="6" t="b">
        <f t="shared" si="27"/>
        <v>0</v>
      </c>
      <c r="M336" s="6">
        <f t="shared" si="28"/>
        <v>1</v>
      </c>
      <c r="N336" s="6">
        <f t="shared" si="29"/>
        <v>0</v>
      </c>
    </row>
    <row r="337" spans="1:14" x14ac:dyDescent="0.25">
      <c r="A337" s="1">
        <v>38965</v>
      </c>
      <c r="B337" s="2" t="s">
        <v>7</v>
      </c>
      <c r="C337" s="2">
        <v>255</v>
      </c>
      <c r="D337" s="2">
        <f>YEAR(cukier[[#This Row],[date]])</f>
        <v>2006</v>
      </c>
      <c r="E337" s="2">
        <f>MONTH(cukier[[#This Row],[date]])</f>
        <v>9</v>
      </c>
      <c r="F337" s="2">
        <f>VLOOKUP(cukier[[#This Row],[year]],cennik[#All],2)</f>
        <v>2.0499999999999998</v>
      </c>
      <c r="G337" s="2">
        <f>cukier[[#This Row],[sugar_bought_kg]]*cukier[[#This Row],[price]]</f>
        <v>522.75</v>
      </c>
      <c r="H337" s="2">
        <f>SUMIF($B$2:B337,B337,$C$2:C337)</f>
        <v>4422</v>
      </c>
      <c r="I337" s="2">
        <f>IF(cukier[[#This Row],[bought_so_far]]&lt;100,0,IF(cukier[[#This Row],[bought_so_far]]&lt;1000,0.05,IF(cukier[[#This Row],[bought_so_far]]&lt;10000,0.1,0.2)))*cukier[[#This Row],[sugar_bought_kg]]</f>
        <v>25.5</v>
      </c>
      <c r="J337" s="7">
        <f t="shared" si="26"/>
        <v>4583</v>
      </c>
      <c r="K337" s="7">
        <f t="shared" si="25"/>
        <v>4328</v>
      </c>
      <c r="L337" s="7" t="b">
        <f t="shared" si="27"/>
        <v>0</v>
      </c>
      <c r="M337" s="7">
        <f t="shared" si="28"/>
        <v>1</v>
      </c>
      <c r="N337" s="7">
        <f t="shared" si="29"/>
        <v>0</v>
      </c>
    </row>
    <row r="338" spans="1:14" x14ac:dyDescent="0.25">
      <c r="A338" s="1">
        <v>38967</v>
      </c>
      <c r="B338" s="2" t="s">
        <v>71</v>
      </c>
      <c r="C338" s="2">
        <v>108</v>
      </c>
      <c r="D338" s="2">
        <f>YEAR(cukier[[#This Row],[date]])</f>
        <v>2006</v>
      </c>
      <c r="E338" s="2">
        <f>MONTH(cukier[[#This Row],[date]])</f>
        <v>9</v>
      </c>
      <c r="F338" s="2">
        <f>VLOOKUP(cukier[[#This Row],[year]],cennik[#All],2)</f>
        <v>2.0499999999999998</v>
      </c>
      <c r="G338" s="2">
        <f>cukier[[#This Row],[sugar_bought_kg]]*cukier[[#This Row],[price]]</f>
        <v>221.39999999999998</v>
      </c>
      <c r="H338" s="2">
        <f>SUMIF($B$2:B338,B338,$C$2:C338)</f>
        <v>534</v>
      </c>
      <c r="I338" s="2">
        <f>IF(cukier[[#This Row],[bought_so_far]]&lt;100,0,IF(cukier[[#This Row],[bought_so_far]]&lt;1000,0.05,IF(cukier[[#This Row],[bought_so_far]]&lt;10000,0.1,0.2)))*cukier[[#This Row],[sugar_bought_kg]]</f>
        <v>5.4</v>
      </c>
      <c r="J338" s="6">
        <f t="shared" si="26"/>
        <v>4328</v>
      </c>
      <c r="K338" s="6">
        <f t="shared" si="25"/>
        <v>4220</v>
      </c>
      <c r="L338" s="6" t="b">
        <f t="shared" si="27"/>
        <v>0</v>
      </c>
      <c r="M338" s="6">
        <f t="shared" si="28"/>
        <v>1</v>
      </c>
      <c r="N338" s="6">
        <f t="shared" si="29"/>
        <v>0</v>
      </c>
    </row>
    <row r="339" spans="1:14" x14ac:dyDescent="0.25">
      <c r="A339" s="1">
        <v>38971</v>
      </c>
      <c r="B339" s="2" t="s">
        <v>18</v>
      </c>
      <c r="C339" s="2">
        <v>78</v>
      </c>
      <c r="D339" s="2">
        <f>YEAR(cukier[[#This Row],[date]])</f>
        <v>2006</v>
      </c>
      <c r="E339" s="2">
        <f>MONTH(cukier[[#This Row],[date]])</f>
        <v>9</v>
      </c>
      <c r="F339" s="2">
        <f>VLOOKUP(cukier[[#This Row],[year]],cennik[#All],2)</f>
        <v>2.0499999999999998</v>
      </c>
      <c r="G339" s="2">
        <f>cukier[[#This Row],[sugar_bought_kg]]*cukier[[#This Row],[price]]</f>
        <v>159.89999999999998</v>
      </c>
      <c r="H339" s="2">
        <f>SUMIF($B$2:B339,B339,$C$2:C339)</f>
        <v>1150</v>
      </c>
      <c r="I339" s="2">
        <f>IF(cukier[[#This Row],[bought_so_far]]&lt;100,0,IF(cukier[[#This Row],[bought_so_far]]&lt;1000,0.05,IF(cukier[[#This Row],[bought_so_far]]&lt;10000,0.1,0.2)))*cukier[[#This Row],[sugar_bought_kg]]</f>
        <v>7.8000000000000007</v>
      </c>
      <c r="J339" s="7">
        <f t="shared" si="26"/>
        <v>4220</v>
      </c>
      <c r="K339" s="7">
        <f t="shared" si="25"/>
        <v>4142</v>
      </c>
      <c r="L339" s="7" t="b">
        <f t="shared" si="27"/>
        <v>0</v>
      </c>
      <c r="M339" s="7">
        <f t="shared" si="28"/>
        <v>1</v>
      </c>
      <c r="N339" s="7">
        <f t="shared" si="29"/>
        <v>0</v>
      </c>
    </row>
    <row r="340" spans="1:14" x14ac:dyDescent="0.25">
      <c r="A340" s="1">
        <v>38972</v>
      </c>
      <c r="B340" s="2" t="s">
        <v>7</v>
      </c>
      <c r="C340" s="2">
        <v>364</v>
      </c>
      <c r="D340" s="2">
        <f>YEAR(cukier[[#This Row],[date]])</f>
        <v>2006</v>
      </c>
      <c r="E340" s="2">
        <f>MONTH(cukier[[#This Row],[date]])</f>
        <v>9</v>
      </c>
      <c r="F340" s="2">
        <f>VLOOKUP(cukier[[#This Row],[year]],cennik[#All],2)</f>
        <v>2.0499999999999998</v>
      </c>
      <c r="G340" s="2">
        <f>cukier[[#This Row],[sugar_bought_kg]]*cukier[[#This Row],[price]]</f>
        <v>746.19999999999993</v>
      </c>
      <c r="H340" s="2">
        <f>SUMIF($B$2:B340,B340,$C$2:C340)</f>
        <v>4786</v>
      </c>
      <c r="I340" s="2">
        <f>IF(cukier[[#This Row],[bought_so_far]]&lt;100,0,IF(cukier[[#This Row],[bought_so_far]]&lt;1000,0.05,IF(cukier[[#This Row],[bought_so_far]]&lt;10000,0.1,0.2)))*cukier[[#This Row],[sugar_bought_kg]]</f>
        <v>36.4</v>
      </c>
      <c r="J340" s="6">
        <f t="shared" si="26"/>
        <v>4142</v>
      </c>
      <c r="K340" s="6">
        <f t="shared" si="25"/>
        <v>3778</v>
      </c>
      <c r="L340" s="6" t="b">
        <f t="shared" si="27"/>
        <v>0</v>
      </c>
      <c r="M340" s="6">
        <f t="shared" si="28"/>
        <v>2</v>
      </c>
      <c r="N340" s="6">
        <f t="shared" si="29"/>
        <v>0</v>
      </c>
    </row>
    <row r="341" spans="1:14" x14ac:dyDescent="0.25">
      <c r="A341" s="1">
        <v>38973</v>
      </c>
      <c r="B341" s="2" t="s">
        <v>66</v>
      </c>
      <c r="C341" s="2">
        <v>52</v>
      </c>
      <c r="D341" s="2">
        <f>YEAR(cukier[[#This Row],[date]])</f>
        <v>2006</v>
      </c>
      <c r="E341" s="2">
        <f>MONTH(cukier[[#This Row],[date]])</f>
        <v>9</v>
      </c>
      <c r="F341" s="2">
        <f>VLOOKUP(cukier[[#This Row],[year]],cennik[#All],2)</f>
        <v>2.0499999999999998</v>
      </c>
      <c r="G341" s="2">
        <f>cukier[[#This Row],[sugar_bought_kg]]*cukier[[#This Row],[price]]</f>
        <v>106.6</v>
      </c>
      <c r="H341" s="2">
        <f>SUMIF($B$2:B341,B341,$C$2:C341)</f>
        <v>662</v>
      </c>
      <c r="I341" s="2">
        <f>IF(cukier[[#This Row],[bought_so_far]]&lt;100,0,IF(cukier[[#This Row],[bought_so_far]]&lt;1000,0.05,IF(cukier[[#This Row],[bought_so_far]]&lt;10000,0.1,0.2)))*cukier[[#This Row],[sugar_bought_kg]]</f>
        <v>2.6</v>
      </c>
      <c r="J341" s="7">
        <f t="shared" si="26"/>
        <v>3778</v>
      </c>
      <c r="K341" s="7">
        <f t="shared" si="25"/>
        <v>3726</v>
      </c>
      <c r="L341" s="7" t="b">
        <f t="shared" si="27"/>
        <v>0</v>
      </c>
      <c r="M341" s="7">
        <f t="shared" si="28"/>
        <v>2</v>
      </c>
      <c r="N341" s="7">
        <f t="shared" si="29"/>
        <v>0</v>
      </c>
    </row>
    <row r="342" spans="1:14" x14ac:dyDescent="0.25">
      <c r="A342" s="1">
        <v>38974</v>
      </c>
      <c r="B342" s="2" t="s">
        <v>102</v>
      </c>
      <c r="C342" s="2">
        <v>343</v>
      </c>
      <c r="D342" s="2">
        <f>YEAR(cukier[[#This Row],[date]])</f>
        <v>2006</v>
      </c>
      <c r="E342" s="2">
        <f>MONTH(cukier[[#This Row],[date]])</f>
        <v>9</v>
      </c>
      <c r="F342" s="2">
        <f>VLOOKUP(cukier[[#This Row],[year]],cennik[#All],2)</f>
        <v>2.0499999999999998</v>
      </c>
      <c r="G342" s="2">
        <f>cukier[[#This Row],[sugar_bought_kg]]*cukier[[#This Row],[price]]</f>
        <v>703.15</v>
      </c>
      <c r="H342" s="2">
        <f>SUMIF($B$2:B342,B342,$C$2:C342)</f>
        <v>1139</v>
      </c>
      <c r="I342" s="2">
        <f>IF(cukier[[#This Row],[bought_so_far]]&lt;100,0,IF(cukier[[#This Row],[bought_so_far]]&lt;1000,0.05,IF(cukier[[#This Row],[bought_so_far]]&lt;10000,0.1,0.2)))*cukier[[#This Row],[sugar_bought_kg]]</f>
        <v>34.300000000000004</v>
      </c>
      <c r="J342" s="6">
        <f t="shared" si="26"/>
        <v>3726</v>
      </c>
      <c r="K342" s="6">
        <f t="shared" si="25"/>
        <v>3383</v>
      </c>
      <c r="L342" s="6" t="b">
        <f t="shared" si="27"/>
        <v>0</v>
      </c>
      <c r="M342" s="6">
        <f t="shared" si="28"/>
        <v>2</v>
      </c>
      <c r="N342" s="6">
        <f t="shared" si="29"/>
        <v>0</v>
      </c>
    </row>
    <row r="343" spans="1:14" x14ac:dyDescent="0.25">
      <c r="A343" s="1">
        <v>38976</v>
      </c>
      <c r="B343" s="2" t="s">
        <v>52</v>
      </c>
      <c r="C343" s="2">
        <v>197</v>
      </c>
      <c r="D343" s="2">
        <f>YEAR(cukier[[#This Row],[date]])</f>
        <v>2006</v>
      </c>
      <c r="E343" s="2">
        <f>MONTH(cukier[[#This Row],[date]])</f>
        <v>9</v>
      </c>
      <c r="F343" s="2">
        <f>VLOOKUP(cukier[[#This Row],[year]],cennik[#All],2)</f>
        <v>2.0499999999999998</v>
      </c>
      <c r="G343" s="2">
        <f>cukier[[#This Row],[sugar_bought_kg]]*cukier[[#This Row],[price]]</f>
        <v>403.84999999999997</v>
      </c>
      <c r="H343" s="2">
        <f>SUMIF($B$2:B343,B343,$C$2:C343)</f>
        <v>676</v>
      </c>
      <c r="I343" s="2">
        <f>IF(cukier[[#This Row],[bought_so_far]]&lt;100,0,IF(cukier[[#This Row],[bought_so_far]]&lt;1000,0.05,IF(cukier[[#This Row],[bought_so_far]]&lt;10000,0.1,0.2)))*cukier[[#This Row],[sugar_bought_kg]]</f>
        <v>9.8500000000000014</v>
      </c>
      <c r="J343" s="7">
        <f t="shared" si="26"/>
        <v>3383</v>
      </c>
      <c r="K343" s="7">
        <f t="shared" si="25"/>
        <v>3186</v>
      </c>
      <c r="L343" s="7" t="b">
        <f t="shared" si="27"/>
        <v>0</v>
      </c>
      <c r="M343" s="7">
        <f t="shared" si="28"/>
        <v>2</v>
      </c>
      <c r="N343" s="7">
        <f t="shared" si="29"/>
        <v>0</v>
      </c>
    </row>
    <row r="344" spans="1:14" x14ac:dyDescent="0.25">
      <c r="A344" s="1">
        <v>38977</v>
      </c>
      <c r="B344" s="2" t="s">
        <v>124</v>
      </c>
      <c r="C344" s="2">
        <v>4</v>
      </c>
      <c r="D344" s="2">
        <f>YEAR(cukier[[#This Row],[date]])</f>
        <v>2006</v>
      </c>
      <c r="E344" s="2">
        <f>MONTH(cukier[[#This Row],[date]])</f>
        <v>9</v>
      </c>
      <c r="F344" s="2">
        <f>VLOOKUP(cukier[[#This Row],[year]],cennik[#All],2)</f>
        <v>2.0499999999999998</v>
      </c>
      <c r="G344" s="2">
        <f>cukier[[#This Row],[sugar_bought_kg]]*cukier[[#This Row],[price]]</f>
        <v>8.1999999999999993</v>
      </c>
      <c r="H344" s="2">
        <f>SUMIF($B$2:B344,B344,$C$2:C344)</f>
        <v>4</v>
      </c>
      <c r="I344" s="2">
        <f>IF(cukier[[#This Row],[bought_so_far]]&lt;100,0,IF(cukier[[#This Row],[bought_so_far]]&lt;1000,0.05,IF(cukier[[#This Row],[bought_so_far]]&lt;10000,0.1,0.2)))*cukier[[#This Row],[sugar_bought_kg]]</f>
        <v>0</v>
      </c>
      <c r="J344" s="6">
        <f t="shared" si="26"/>
        <v>3186</v>
      </c>
      <c r="K344" s="6">
        <f t="shared" si="25"/>
        <v>3182</v>
      </c>
      <c r="L344" s="6" t="b">
        <f t="shared" si="27"/>
        <v>0</v>
      </c>
      <c r="M344" s="6">
        <f t="shared" si="28"/>
        <v>2</v>
      </c>
      <c r="N344" s="6">
        <f t="shared" si="29"/>
        <v>0</v>
      </c>
    </row>
    <row r="345" spans="1:14" x14ac:dyDescent="0.25">
      <c r="A345" s="1">
        <v>38978</v>
      </c>
      <c r="B345" s="2" t="s">
        <v>125</v>
      </c>
      <c r="C345" s="2">
        <v>8</v>
      </c>
      <c r="D345" s="2">
        <f>YEAR(cukier[[#This Row],[date]])</f>
        <v>2006</v>
      </c>
      <c r="E345" s="2">
        <f>MONTH(cukier[[#This Row],[date]])</f>
        <v>9</v>
      </c>
      <c r="F345" s="2">
        <f>VLOOKUP(cukier[[#This Row],[year]],cennik[#All],2)</f>
        <v>2.0499999999999998</v>
      </c>
      <c r="G345" s="2">
        <f>cukier[[#This Row],[sugar_bought_kg]]*cukier[[#This Row],[price]]</f>
        <v>16.399999999999999</v>
      </c>
      <c r="H345" s="2">
        <f>SUMIF($B$2:B345,B345,$C$2:C345)</f>
        <v>8</v>
      </c>
      <c r="I345" s="2">
        <f>IF(cukier[[#This Row],[bought_so_far]]&lt;100,0,IF(cukier[[#This Row],[bought_so_far]]&lt;1000,0.05,IF(cukier[[#This Row],[bought_so_far]]&lt;10000,0.1,0.2)))*cukier[[#This Row],[sugar_bought_kg]]</f>
        <v>0</v>
      </c>
      <c r="J345" s="7">
        <f t="shared" si="26"/>
        <v>3182</v>
      </c>
      <c r="K345" s="7">
        <f t="shared" si="25"/>
        <v>3174</v>
      </c>
      <c r="L345" s="7" t="b">
        <f t="shared" si="27"/>
        <v>0</v>
      </c>
      <c r="M345" s="7">
        <f t="shared" si="28"/>
        <v>2</v>
      </c>
      <c r="N345" s="7">
        <f t="shared" si="29"/>
        <v>0</v>
      </c>
    </row>
    <row r="346" spans="1:14" x14ac:dyDescent="0.25">
      <c r="A346" s="1">
        <v>38978</v>
      </c>
      <c r="B346" s="2" t="s">
        <v>56</v>
      </c>
      <c r="C346" s="2">
        <v>11</v>
      </c>
      <c r="D346" s="2">
        <f>YEAR(cukier[[#This Row],[date]])</f>
        <v>2006</v>
      </c>
      <c r="E346" s="2">
        <f>MONTH(cukier[[#This Row],[date]])</f>
        <v>9</v>
      </c>
      <c r="F346" s="2">
        <f>VLOOKUP(cukier[[#This Row],[year]],cennik[#All],2)</f>
        <v>2.0499999999999998</v>
      </c>
      <c r="G346" s="2">
        <f>cukier[[#This Row],[sugar_bought_kg]]*cukier[[#This Row],[price]]</f>
        <v>22.549999999999997</v>
      </c>
      <c r="H346" s="2">
        <f>SUMIF($B$2:B346,B346,$C$2:C346)</f>
        <v>30</v>
      </c>
      <c r="I346" s="2">
        <f>IF(cukier[[#This Row],[bought_so_far]]&lt;100,0,IF(cukier[[#This Row],[bought_so_far]]&lt;1000,0.05,IF(cukier[[#This Row],[bought_so_far]]&lt;10000,0.1,0.2)))*cukier[[#This Row],[sugar_bought_kg]]</f>
        <v>0</v>
      </c>
      <c r="J346" s="6">
        <f t="shared" si="26"/>
        <v>3174</v>
      </c>
      <c r="K346" s="6">
        <f t="shared" si="25"/>
        <v>3163</v>
      </c>
      <c r="L346" s="6" t="b">
        <f t="shared" si="27"/>
        <v>0</v>
      </c>
      <c r="M346" s="6">
        <f t="shared" si="28"/>
        <v>2</v>
      </c>
      <c r="N346" s="6">
        <f t="shared" si="29"/>
        <v>0</v>
      </c>
    </row>
    <row r="347" spans="1:14" x14ac:dyDescent="0.25">
      <c r="A347" s="1">
        <v>38978</v>
      </c>
      <c r="B347" s="2" t="s">
        <v>72</v>
      </c>
      <c r="C347" s="2">
        <v>10</v>
      </c>
      <c r="D347" s="2">
        <f>YEAR(cukier[[#This Row],[date]])</f>
        <v>2006</v>
      </c>
      <c r="E347" s="2">
        <f>MONTH(cukier[[#This Row],[date]])</f>
        <v>9</v>
      </c>
      <c r="F347" s="2">
        <f>VLOOKUP(cukier[[#This Row],[year]],cennik[#All],2)</f>
        <v>2.0499999999999998</v>
      </c>
      <c r="G347" s="2">
        <f>cukier[[#This Row],[sugar_bought_kg]]*cukier[[#This Row],[price]]</f>
        <v>20.5</v>
      </c>
      <c r="H347" s="2">
        <f>SUMIF($B$2:B347,B347,$C$2:C347)</f>
        <v>26</v>
      </c>
      <c r="I347" s="2">
        <f>IF(cukier[[#This Row],[bought_so_far]]&lt;100,0,IF(cukier[[#This Row],[bought_so_far]]&lt;1000,0.05,IF(cukier[[#This Row],[bought_so_far]]&lt;10000,0.1,0.2)))*cukier[[#This Row],[sugar_bought_kg]]</f>
        <v>0</v>
      </c>
      <c r="J347" s="7">
        <f t="shared" si="26"/>
        <v>3163</v>
      </c>
      <c r="K347" s="7">
        <f t="shared" si="25"/>
        <v>3153</v>
      </c>
      <c r="L347" s="7" t="b">
        <f t="shared" si="27"/>
        <v>0</v>
      </c>
      <c r="M347" s="7">
        <f t="shared" si="28"/>
        <v>2</v>
      </c>
      <c r="N347" s="7">
        <f t="shared" si="29"/>
        <v>0</v>
      </c>
    </row>
    <row r="348" spans="1:14" x14ac:dyDescent="0.25">
      <c r="A348" s="1">
        <v>38981</v>
      </c>
      <c r="B348" s="2" t="s">
        <v>61</v>
      </c>
      <c r="C348" s="2">
        <v>96</v>
      </c>
      <c r="D348" s="2">
        <f>YEAR(cukier[[#This Row],[date]])</f>
        <v>2006</v>
      </c>
      <c r="E348" s="2">
        <f>MONTH(cukier[[#This Row],[date]])</f>
        <v>9</v>
      </c>
      <c r="F348" s="2">
        <f>VLOOKUP(cukier[[#This Row],[year]],cennik[#All],2)</f>
        <v>2.0499999999999998</v>
      </c>
      <c r="G348" s="2">
        <f>cukier[[#This Row],[sugar_bought_kg]]*cukier[[#This Row],[price]]</f>
        <v>196.79999999999998</v>
      </c>
      <c r="H348" s="2">
        <f>SUMIF($B$2:B348,B348,$C$2:C348)</f>
        <v>278</v>
      </c>
      <c r="I348" s="2">
        <f>IF(cukier[[#This Row],[bought_so_far]]&lt;100,0,IF(cukier[[#This Row],[bought_so_far]]&lt;1000,0.05,IF(cukier[[#This Row],[bought_so_far]]&lt;10000,0.1,0.2)))*cukier[[#This Row],[sugar_bought_kg]]</f>
        <v>4.8000000000000007</v>
      </c>
      <c r="J348" s="6">
        <f t="shared" si="26"/>
        <v>3153</v>
      </c>
      <c r="K348" s="6">
        <f t="shared" si="25"/>
        <v>3057</v>
      </c>
      <c r="L348" s="6" t="b">
        <f t="shared" si="27"/>
        <v>0</v>
      </c>
      <c r="M348" s="6">
        <f t="shared" si="28"/>
        <v>2</v>
      </c>
      <c r="N348" s="6">
        <f t="shared" si="29"/>
        <v>0</v>
      </c>
    </row>
    <row r="349" spans="1:14" x14ac:dyDescent="0.25">
      <c r="A349" s="1">
        <v>38981</v>
      </c>
      <c r="B349" s="2" t="s">
        <v>55</v>
      </c>
      <c r="C349" s="2">
        <v>30</v>
      </c>
      <c r="D349" s="2">
        <f>YEAR(cukier[[#This Row],[date]])</f>
        <v>2006</v>
      </c>
      <c r="E349" s="2">
        <f>MONTH(cukier[[#This Row],[date]])</f>
        <v>9</v>
      </c>
      <c r="F349" s="2">
        <f>VLOOKUP(cukier[[#This Row],[year]],cennik[#All],2)</f>
        <v>2.0499999999999998</v>
      </c>
      <c r="G349" s="2">
        <f>cukier[[#This Row],[sugar_bought_kg]]*cukier[[#This Row],[price]]</f>
        <v>61.499999999999993</v>
      </c>
      <c r="H349" s="2">
        <f>SUMIF($B$2:B349,B349,$C$2:C349)</f>
        <v>653</v>
      </c>
      <c r="I349" s="2">
        <f>IF(cukier[[#This Row],[bought_so_far]]&lt;100,0,IF(cukier[[#This Row],[bought_so_far]]&lt;1000,0.05,IF(cukier[[#This Row],[bought_so_far]]&lt;10000,0.1,0.2)))*cukier[[#This Row],[sugar_bought_kg]]</f>
        <v>1.5</v>
      </c>
      <c r="J349" s="7">
        <f t="shared" si="26"/>
        <v>3057</v>
      </c>
      <c r="K349" s="7">
        <f t="shared" si="25"/>
        <v>3027</v>
      </c>
      <c r="L349" s="7" t="b">
        <f t="shared" si="27"/>
        <v>0</v>
      </c>
      <c r="M349" s="7">
        <f t="shared" si="28"/>
        <v>2</v>
      </c>
      <c r="N349" s="7">
        <f t="shared" si="29"/>
        <v>0</v>
      </c>
    </row>
    <row r="350" spans="1:14" x14ac:dyDescent="0.25">
      <c r="A350" s="1">
        <v>38982</v>
      </c>
      <c r="B350" s="2" t="s">
        <v>126</v>
      </c>
      <c r="C350" s="2">
        <v>17</v>
      </c>
      <c r="D350" s="2">
        <f>YEAR(cukier[[#This Row],[date]])</f>
        <v>2006</v>
      </c>
      <c r="E350" s="2">
        <f>MONTH(cukier[[#This Row],[date]])</f>
        <v>9</v>
      </c>
      <c r="F350" s="2">
        <f>VLOOKUP(cukier[[#This Row],[year]],cennik[#All],2)</f>
        <v>2.0499999999999998</v>
      </c>
      <c r="G350" s="2">
        <f>cukier[[#This Row],[sugar_bought_kg]]*cukier[[#This Row],[price]]</f>
        <v>34.849999999999994</v>
      </c>
      <c r="H350" s="2">
        <f>SUMIF($B$2:B350,B350,$C$2:C350)</f>
        <v>17</v>
      </c>
      <c r="I350" s="2">
        <f>IF(cukier[[#This Row],[bought_so_far]]&lt;100,0,IF(cukier[[#This Row],[bought_so_far]]&lt;1000,0.05,IF(cukier[[#This Row],[bought_so_far]]&lt;10000,0.1,0.2)))*cukier[[#This Row],[sugar_bought_kg]]</f>
        <v>0</v>
      </c>
      <c r="J350" s="6">
        <f t="shared" si="26"/>
        <v>3027</v>
      </c>
      <c r="K350" s="6">
        <f t="shared" si="25"/>
        <v>3010</v>
      </c>
      <c r="L350" s="6" t="b">
        <f t="shared" si="27"/>
        <v>0</v>
      </c>
      <c r="M350" s="6">
        <f t="shared" si="28"/>
        <v>2</v>
      </c>
      <c r="N350" s="6">
        <f t="shared" si="29"/>
        <v>0</v>
      </c>
    </row>
    <row r="351" spans="1:14" x14ac:dyDescent="0.25">
      <c r="A351" s="1">
        <v>38985</v>
      </c>
      <c r="B351" s="2" t="s">
        <v>122</v>
      </c>
      <c r="C351" s="2">
        <v>17</v>
      </c>
      <c r="D351" s="2">
        <f>YEAR(cukier[[#This Row],[date]])</f>
        <v>2006</v>
      </c>
      <c r="E351" s="2">
        <f>MONTH(cukier[[#This Row],[date]])</f>
        <v>9</v>
      </c>
      <c r="F351" s="2">
        <f>VLOOKUP(cukier[[#This Row],[year]],cennik[#All],2)</f>
        <v>2.0499999999999998</v>
      </c>
      <c r="G351" s="2">
        <f>cukier[[#This Row],[sugar_bought_kg]]*cukier[[#This Row],[price]]</f>
        <v>34.849999999999994</v>
      </c>
      <c r="H351" s="2">
        <f>SUMIF($B$2:B351,B351,$C$2:C351)</f>
        <v>26</v>
      </c>
      <c r="I351" s="2">
        <f>IF(cukier[[#This Row],[bought_so_far]]&lt;100,0,IF(cukier[[#This Row],[bought_so_far]]&lt;1000,0.05,IF(cukier[[#This Row],[bought_so_far]]&lt;10000,0.1,0.2)))*cukier[[#This Row],[sugar_bought_kg]]</f>
        <v>0</v>
      </c>
      <c r="J351" s="7">
        <f t="shared" si="26"/>
        <v>3010</v>
      </c>
      <c r="K351" s="7">
        <f t="shared" si="25"/>
        <v>2993</v>
      </c>
      <c r="L351" s="7" t="b">
        <f t="shared" si="27"/>
        <v>0</v>
      </c>
      <c r="M351" s="7">
        <f t="shared" si="28"/>
        <v>3</v>
      </c>
      <c r="N351" s="7">
        <f t="shared" si="29"/>
        <v>0</v>
      </c>
    </row>
    <row r="352" spans="1:14" x14ac:dyDescent="0.25">
      <c r="A352" s="1">
        <v>38985</v>
      </c>
      <c r="B352" s="2" t="s">
        <v>12</v>
      </c>
      <c r="C352" s="2">
        <v>180</v>
      </c>
      <c r="D352" s="2">
        <f>YEAR(cukier[[#This Row],[date]])</f>
        <v>2006</v>
      </c>
      <c r="E352" s="2">
        <f>MONTH(cukier[[#This Row],[date]])</f>
        <v>9</v>
      </c>
      <c r="F352" s="2">
        <f>VLOOKUP(cukier[[#This Row],[year]],cennik[#All],2)</f>
        <v>2.0499999999999998</v>
      </c>
      <c r="G352" s="2">
        <f>cukier[[#This Row],[sugar_bought_kg]]*cukier[[#This Row],[price]]</f>
        <v>368.99999999999994</v>
      </c>
      <c r="H352" s="2">
        <f>SUMIF($B$2:B352,B352,$C$2:C352)</f>
        <v>924</v>
      </c>
      <c r="I352" s="2">
        <f>IF(cukier[[#This Row],[bought_so_far]]&lt;100,0,IF(cukier[[#This Row],[bought_so_far]]&lt;1000,0.05,IF(cukier[[#This Row],[bought_so_far]]&lt;10000,0.1,0.2)))*cukier[[#This Row],[sugar_bought_kg]]</f>
        <v>9</v>
      </c>
      <c r="J352" s="6">
        <f t="shared" si="26"/>
        <v>2993</v>
      </c>
      <c r="K352" s="6">
        <f t="shared" si="25"/>
        <v>2813</v>
      </c>
      <c r="L352" s="6" t="b">
        <f t="shared" si="27"/>
        <v>0</v>
      </c>
      <c r="M352" s="6">
        <f t="shared" si="28"/>
        <v>3</v>
      </c>
      <c r="N352" s="6">
        <f t="shared" si="29"/>
        <v>0</v>
      </c>
    </row>
    <row r="353" spans="1:14" x14ac:dyDescent="0.25">
      <c r="A353" s="1">
        <v>38985</v>
      </c>
      <c r="B353" s="2" t="s">
        <v>31</v>
      </c>
      <c r="C353" s="2">
        <v>94</v>
      </c>
      <c r="D353" s="2">
        <f>YEAR(cukier[[#This Row],[date]])</f>
        <v>2006</v>
      </c>
      <c r="E353" s="2">
        <f>MONTH(cukier[[#This Row],[date]])</f>
        <v>9</v>
      </c>
      <c r="F353" s="2">
        <f>VLOOKUP(cukier[[#This Row],[year]],cennik[#All],2)</f>
        <v>2.0499999999999998</v>
      </c>
      <c r="G353" s="2">
        <f>cukier[[#This Row],[sugar_bought_kg]]*cukier[[#This Row],[price]]</f>
        <v>192.7</v>
      </c>
      <c r="H353" s="2">
        <f>SUMIF($B$2:B353,B353,$C$2:C353)</f>
        <v>395</v>
      </c>
      <c r="I353" s="2">
        <f>IF(cukier[[#This Row],[bought_so_far]]&lt;100,0,IF(cukier[[#This Row],[bought_so_far]]&lt;1000,0.05,IF(cukier[[#This Row],[bought_so_far]]&lt;10000,0.1,0.2)))*cukier[[#This Row],[sugar_bought_kg]]</f>
        <v>4.7</v>
      </c>
      <c r="J353" s="7">
        <f t="shared" si="26"/>
        <v>2813</v>
      </c>
      <c r="K353" s="7">
        <f t="shared" si="25"/>
        <v>2719</v>
      </c>
      <c r="L353" s="7" t="b">
        <f t="shared" si="27"/>
        <v>0</v>
      </c>
      <c r="M353" s="7">
        <f t="shared" si="28"/>
        <v>3</v>
      </c>
      <c r="N353" s="7">
        <f t="shared" si="29"/>
        <v>0</v>
      </c>
    </row>
    <row r="354" spans="1:14" x14ac:dyDescent="0.25">
      <c r="A354" s="1">
        <v>38986</v>
      </c>
      <c r="B354" s="2" t="s">
        <v>39</v>
      </c>
      <c r="C354" s="2">
        <v>45</v>
      </c>
      <c r="D354" s="2">
        <f>YEAR(cukier[[#This Row],[date]])</f>
        <v>2006</v>
      </c>
      <c r="E354" s="2">
        <f>MONTH(cukier[[#This Row],[date]])</f>
        <v>9</v>
      </c>
      <c r="F354" s="2">
        <f>VLOOKUP(cukier[[#This Row],[year]],cennik[#All],2)</f>
        <v>2.0499999999999998</v>
      </c>
      <c r="G354" s="2">
        <f>cukier[[#This Row],[sugar_bought_kg]]*cukier[[#This Row],[price]]</f>
        <v>92.249999999999986</v>
      </c>
      <c r="H354" s="2">
        <f>SUMIF($B$2:B354,B354,$C$2:C354)</f>
        <v>516</v>
      </c>
      <c r="I354" s="2">
        <f>IF(cukier[[#This Row],[bought_so_far]]&lt;100,0,IF(cukier[[#This Row],[bought_so_far]]&lt;1000,0.05,IF(cukier[[#This Row],[bought_so_far]]&lt;10000,0.1,0.2)))*cukier[[#This Row],[sugar_bought_kg]]</f>
        <v>2.25</v>
      </c>
      <c r="J354" s="6">
        <f t="shared" si="26"/>
        <v>2719</v>
      </c>
      <c r="K354" s="6">
        <f t="shared" si="25"/>
        <v>2674</v>
      </c>
      <c r="L354" s="6" t="b">
        <f t="shared" si="27"/>
        <v>0</v>
      </c>
      <c r="M354" s="6">
        <f t="shared" si="28"/>
        <v>3</v>
      </c>
      <c r="N354" s="6">
        <f t="shared" si="29"/>
        <v>0</v>
      </c>
    </row>
    <row r="355" spans="1:14" x14ac:dyDescent="0.25">
      <c r="A355" s="1">
        <v>38987</v>
      </c>
      <c r="B355" s="2" t="s">
        <v>7</v>
      </c>
      <c r="C355" s="2">
        <v>380</v>
      </c>
      <c r="D355" s="2">
        <f>YEAR(cukier[[#This Row],[date]])</f>
        <v>2006</v>
      </c>
      <c r="E355" s="2">
        <f>MONTH(cukier[[#This Row],[date]])</f>
        <v>9</v>
      </c>
      <c r="F355" s="2">
        <f>VLOOKUP(cukier[[#This Row],[year]],cennik[#All],2)</f>
        <v>2.0499999999999998</v>
      </c>
      <c r="G355" s="2">
        <f>cukier[[#This Row],[sugar_bought_kg]]*cukier[[#This Row],[price]]</f>
        <v>778.99999999999989</v>
      </c>
      <c r="H355" s="2">
        <f>SUMIF($B$2:B355,B355,$C$2:C355)</f>
        <v>5166</v>
      </c>
      <c r="I355" s="2">
        <f>IF(cukier[[#This Row],[bought_so_far]]&lt;100,0,IF(cukier[[#This Row],[bought_so_far]]&lt;1000,0.05,IF(cukier[[#This Row],[bought_so_far]]&lt;10000,0.1,0.2)))*cukier[[#This Row],[sugar_bought_kg]]</f>
        <v>38</v>
      </c>
      <c r="J355" s="7">
        <f t="shared" si="26"/>
        <v>2674</v>
      </c>
      <c r="K355" s="7">
        <f t="shared" si="25"/>
        <v>2294</v>
      </c>
      <c r="L355" s="7" t="b">
        <f t="shared" si="27"/>
        <v>0</v>
      </c>
      <c r="M355" s="7">
        <f t="shared" si="28"/>
        <v>3</v>
      </c>
      <c r="N355" s="7">
        <f t="shared" si="29"/>
        <v>0</v>
      </c>
    </row>
    <row r="356" spans="1:14" x14ac:dyDescent="0.25">
      <c r="A356" s="1">
        <v>38987</v>
      </c>
      <c r="B356" s="2" t="s">
        <v>43</v>
      </c>
      <c r="C356" s="2">
        <v>5</v>
      </c>
      <c r="D356" s="2">
        <f>YEAR(cukier[[#This Row],[date]])</f>
        <v>2006</v>
      </c>
      <c r="E356" s="2">
        <f>MONTH(cukier[[#This Row],[date]])</f>
        <v>9</v>
      </c>
      <c r="F356" s="2">
        <f>VLOOKUP(cukier[[#This Row],[year]],cennik[#All],2)</f>
        <v>2.0499999999999998</v>
      </c>
      <c r="G356" s="2">
        <f>cukier[[#This Row],[sugar_bought_kg]]*cukier[[#This Row],[price]]</f>
        <v>10.25</v>
      </c>
      <c r="H356" s="2">
        <f>SUMIF($B$2:B356,B356,$C$2:C356)</f>
        <v>33</v>
      </c>
      <c r="I356" s="2">
        <f>IF(cukier[[#This Row],[bought_so_far]]&lt;100,0,IF(cukier[[#This Row],[bought_so_far]]&lt;1000,0.05,IF(cukier[[#This Row],[bought_so_far]]&lt;10000,0.1,0.2)))*cukier[[#This Row],[sugar_bought_kg]]</f>
        <v>0</v>
      </c>
      <c r="J356" s="6">
        <f t="shared" si="26"/>
        <v>2294</v>
      </c>
      <c r="K356" s="6">
        <f t="shared" si="25"/>
        <v>2289</v>
      </c>
      <c r="L356" s="6" t="b">
        <f t="shared" si="27"/>
        <v>1</v>
      </c>
      <c r="M356" s="6">
        <f t="shared" si="28"/>
        <v>3</v>
      </c>
      <c r="N356" s="6">
        <f t="shared" si="29"/>
        <v>3000</v>
      </c>
    </row>
    <row r="357" spans="1:14" x14ac:dyDescent="0.25">
      <c r="A357" s="1">
        <v>38991</v>
      </c>
      <c r="B357" s="2" t="s">
        <v>37</v>
      </c>
      <c r="C357" s="2">
        <v>170</v>
      </c>
      <c r="D357" s="2">
        <f>YEAR(cukier[[#This Row],[date]])</f>
        <v>2006</v>
      </c>
      <c r="E357" s="2">
        <f>MONTH(cukier[[#This Row],[date]])</f>
        <v>10</v>
      </c>
      <c r="F357" s="2">
        <f>VLOOKUP(cukier[[#This Row],[year]],cennik[#All],2)</f>
        <v>2.0499999999999998</v>
      </c>
      <c r="G357" s="2">
        <f>cukier[[#This Row],[sugar_bought_kg]]*cukier[[#This Row],[price]]</f>
        <v>348.49999999999994</v>
      </c>
      <c r="H357" s="2">
        <f>SUMIF($B$2:B357,B357,$C$2:C357)</f>
        <v>897</v>
      </c>
      <c r="I357" s="2">
        <f>IF(cukier[[#This Row],[bought_so_far]]&lt;100,0,IF(cukier[[#This Row],[bought_so_far]]&lt;1000,0.05,IF(cukier[[#This Row],[bought_so_far]]&lt;10000,0.1,0.2)))*cukier[[#This Row],[sugar_bought_kg]]</f>
        <v>8.5</v>
      </c>
      <c r="J357" s="7">
        <f t="shared" si="26"/>
        <v>5289</v>
      </c>
      <c r="K357" s="7">
        <f t="shared" si="25"/>
        <v>5119</v>
      </c>
      <c r="L357" s="7" t="b">
        <f t="shared" si="27"/>
        <v>0</v>
      </c>
      <c r="M357" s="7">
        <f t="shared" si="28"/>
        <v>-1</v>
      </c>
      <c r="N357" s="7">
        <f t="shared" si="29"/>
        <v>0</v>
      </c>
    </row>
    <row r="358" spans="1:14" x14ac:dyDescent="0.25">
      <c r="A358" s="1">
        <v>38995</v>
      </c>
      <c r="B358" s="2" t="s">
        <v>45</v>
      </c>
      <c r="C358" s="2">
        <v>198</v>
      </c>
      <c r="D358" s="2">
        <f>YEAR(cukier[[#This Row],[date]])</f>
        <v>2006</v>
      </c>
      <c r="E358" s="2">
        <f>MONTH(cukier[[#This Row],[date]])</f>
        <v>10</v>
      </c>
      <c r="F358" s="2">
        <f>VLOOKUP(cukier[[#This Row],[year]],cennik[#All],2)</f>
        <v>2.0499999999999998</v>
      </c>
      <c r="G358" s="2">
        <f>cukier[[#This Row],[sugar_bought_kg]]*cukier[[#This Row],[price]]</f>
        <v>405.9</v>
      </c>
      <c r="H358" s="2">
        <f>SUMIF($B$2:B358,B358,$C$2:C358)</f>
        <v>2926</v>
      </c>
      <c r="I358" s="2">
        <f>IF(cukier[[#This Row],[bought_so_far]]&lt;100,0,IF(cukier[[#This Row],[bought_so_far]]&lt;1000,0.05,IF(cukier[[#This Row],[bought_so_far]]&lt;10000,0.1,0.2)))*cukier[[#This Row],[sugar_bought_kg]]</f>
        <v>19.8</v>
      </c>
      <c r="J358" s="6">
        <f t="shared" si="26"/>
        <v>5119</v>
      </c>
      <c r="K358" s="6">
        <f t="shared" si="25"/>
        <v>4921</v>
      </c>
      <c r="L358" s="6" t="b">
        <f t="shared" si="27"/>
        <v>0</v>
      </c>
      <c r="M358" s="6">
        <f t="shared" si="28"/>
        <v>1</v>
      </c>
      <c r="N358" s="6">
        <f t="shared" si="29"/>
        <v>0</v>
      </c>
    </row>
    <row r="359" spans="1:14" x14ac:dyDescent="0.25">
      <c r="A359" s="1">
        <v>38998</v>
      </c>
      <c r="B359" s="2" t="s">
        <v>17</v>
      </c>
      <c r="C359" s="2">
        <v>283</v>
      </c>
      <c r="D359" s="2">
        <f>YEAR(cukier[[#This Row],[date]])</f>
        <v>2006</v>
      </c>
      <c r="E359" s="2">
        <f>MONTH(cukier[[#This Row],[date]])</f>
        <v>10</v>
      </c>
      <c r="F359" s="2">
        <f>VLOOKUP(cukier[[#This Row],[year]],cennik[#All],2)</f>
        <v>2.0499999999999998</v>
      </c>
      <c r="G359" s="2">
        <f>cukier[[#This Row],[sugar_bought_kg]]*cukier[[#This Row],[price]]</f>
        <v>580.15</v>
      </c>
      <c r="H359" s="2">
        <f>SUMIF($B$2:B359,B359,$C$2:C359)</f>
        <v>3558</v>
      </c>
      <c r="I359" s="2">
        <f>IF(cukier[[#This Row],[bought_so_far]]&lt;100,0,IF(cukier[[#This Row],[bought_so_far]]&lt;1000,0.05,IF(cukier[[#This Row],[bought_so_far]]&lt;10000,0.1,0.2)))*cukier[[#This Row],[sugar_bought_kg]]</f>
        <v>28.3</v>
      </c>
      <c r="J359" s="7">
        <f t="shared" si="26"/>
        <v>4921</v>
      </c>
      <c r="K359" s="7">
        <f t="shared" si="25"/>
        <v>4638</v>
      </c>
      <c r="L359" s="7" t="b">
        <f t="shared" si="27"/>
        <v>0</v>
      </c>
      <c r="M359" s="7">
        <f t="shared" si="28"/>
        <v>1</v>
      </c>
      <c r="N359" s="7">
        <f t="shared" si="29"/>
        <v>0</v>
      </c>
    </row>
    <row r="360" spans="1:14" x14ac:dyDescent="0.25">
      <c r="A360" s="1">
        <v>39001</v>
      </c>
      <c r="B360" s="2" t="s">
        <v>123</v>
      </c>
      <c r="C360" s="2">
        <v>42</v>
      </c>
      <c r="D360" s="2">
        <f>YEAR(cukier[[#This Row],[date]])</f>
        <v>2006</v>
      </c>
      <c r="E360" s="2">
        <f>MONTH(cukier[[#This Row],[date]])</f>
        <v>10</v>
      </c>
      <c r="F360" s="2">
        <f>VLOOKUP(cukier[[#This Row],[year]],cennik[#All],2)</f>
        <v>2.0499999999999998</v>
      </c>
      <c r="G360" s="2">
        <f>cukier[[#This Row],[sugar_bought_kg]]*cukier[[#This Row],[price]]</f>
        <v>86.1</v>
      </c>
      <c r="H360" s="2">
        <f>SUMIF($B$2:B360,B360,$C$2:C360)</f>
        <v>232</v>
      </c>
      <c r="I360" s="2">
        <f>IF(cukier[[#This Row],[bought_so_far]]&lt;100,0,IF(cukier[[#This Row],[bought_so_far]]&lt;1000,0.05,IF(cukier[[#This Row],[bought_so_far]]&lt;10000,0.1,0.2)))*cukier[[#This Row],[sugar_bought_kg]]</f>
        <v>2.1</v>
      </c>
      <c r="J360" s="6">
        <f t="shared" si="26"/>
        <v>4638</v>
      </c>
      <c r="K360" s="6">
        <f t="shared" si="25"/>
        <v>4596</v>
      </c>
      <c r="L360" s="6" t="b">
        <f t="shared" si="27"/>
        <v>0</v>
      </c>
      <c r="M360" s="6">
        <f t="shared" si="28"/>
        <v>1</v>
      </c>
      <c r="N360" s="6">
        <f t="shared" si="29"/>
        <v>0</v>
      </c>
    </row>
    <row r="361" spans="1:14" x14ac:dyDescent="0.25">
      <c r="A361" s="1">
        <v>39003</v>
      </c>
      <c r="B361" s="2" t="s">
        <v>6</v>
      </c>
      <c r="C361" s="2">
        <v>163</v>
      </c>
      <c r="D361" s="2">
        <f>YEAR(cukier[[#This Row],[date]])</f>
        <v>2006</v>
      </c>
      <c r="E361" s="2">
        <f>MONTH(cukier[[#This Row],[date]])</f>
        <v>10</v>
      </c>
      <c r="F361" s="2">
        <f>VLOOKUP(cukier[[#This Row],[year]],cennik[#All],2)</f>
        <v>2.0499999999999998</v>
      </c>
      <c r="G361" s="2">
        <f>cukier[[#This Row],[sugar_bought_kg]]*cukier[[#This Row],[price]]</f>
        <v>334.15</v>
      </c>
      <c r="H361" s="2">
        <f>SUMIF($B$2:B361,B361,$C$2:C361)</f>
        <v>674</v>
      </c>
      <c r="I361" s="2">
        <f>IF(cukier[[#This Row],[bought_so_far]]&lt;100,0,IF(cukier[[#This Row],[bought_so_far]]&lt;1000,0.05,IF(cukier[[#This Row],[bought_so_far]]&lt;10000,0.1,0.2)))*cukier[[#This Row],[sugar_bought_kg]]</f>
        <v>8.15</v>
      </c>
      <c r="J361" s="7">
        <f t="shared" si="26"/>
        <v>4596</v>
      </c>
      <c r="K361" s="7">
        <f t="shared" si="25"/>
        <v>4433</v>
      </c>
      <c r="L361" s="7" t="b">
        <f t="shared" si="27"/>
        <v>0</v>
      </c>
      <c r="M361" s="7">
        <f t="shared" si="28"/>
        <v>1</v>
      </c>
      <c r="N361" s="7">
        <f t="shared" si="29"/>
        <v>0</v>
      </c>
    </row>
    <row r="362" spans="1:14" x14ac:dyDescent="0.25">
      <c r="A362" s="1">
        <v>39009</v>
      </c>
      <c r="B362" s="2" t="s">
        <v>17</v>
      </c>
      <c r="C362" s="2">
        <v>115</v>
      </c>
      <c r="D362" s="2">
        <f>YEAR(cukier[[#This Row],[date]])</f>
        <v>2006</v>
      </c>
      <c r="E362" s="2">
        <f>MONTH(cukier[[#This Row],[date]])</f>
        <v>10</v>
      </c>
      <c r="F362" s="2">
        <f>VLOOKUP(cukier[[#This Row],[year]],cennik[#All],2)</f>
        <v>2.0499999999999998</v>
      </c>
      <c r="G362" s="2">
        <f>cukier[[#This Row],[sugar_bought_kg]]*cukier[[#This Row],[price]]</f>
        <v>235.74999999999997</v>
      </c>
      <c r="H362" s="2">
        <f>SUMIF($B$2:B362,B362,$C$2:C362)</f>
        <v>3673</v>
      </c>
      <c r="I362" s="2">
        <f>IF(cukier[[#This Row],[bought_so_far]]&lt;100,0,IF(cukier[[#This Row],[bought_so_far]]&lt;1000,0.05,IF(cukier[[#This Row],[bought_so_far]]&lt;10000,0.1,0.2)))*cukier[[#This Row],[sugar_bought_kg]]</f>
        <v>11.5</v>
      </c>
      <c r="J362" s="6">
        <f t="shared" si="26"/>
        <v>4433</v>
      </c>
      <c r="K362" s="6">
        <f t="shared" si="25"/>
        <v>4318</v>
      </c>
      <c r="L362" s="6" t="b">
        <f t="shared" si="27"/>
        <v>0</v>
      </c>
      <c r="M362" s="6">
        <f t="shared" si="28"/>
        <v>1</v>
      </c>
      <c r="N362" s="6">
        <f t="shared" si="29"/>
        <v>0</v>
      </c>
    </row>
    <row r="363" spans="1:14" x14ac:dyDescent="0.25">
      <c r="A363" s="1">
        <v>39014</v>
      </c>
      <c r="B363" s="2" t="s">
        <v>71</v>
      </c>
      <c r="C363" s="2">
        <v>75</v>
      </c>
      <c r="D363" s="2">
        <f>YEAR(cukier[[#This Row],[date]])</f>
        <v>2006</v>
      </c>
      <c r="E363" s="2">
        <f>MONTH(cukier[[#This Row],[date]])</f>
        <v>10</v>
      </c>
      <c r="F363" s="2">
        <f>VLOOKUP(cukier[[#This Row],[year]],cennik[#All],2)</f>
        <v>2.0499999999999998</v>
      </c>
      <c r="G363" s="2">
        <f>cukier[[#This Row],[sugar_bought_kg]]*cukier[[#This Row],[price]]</f>
        <v>153.75</v>
      </c>
      <c r="H363" s="2">
        <f>SUMIF($B$2:B363,B363,$C$2:C363)</f>
        <v>609</v>
      </c>
      <c r="I363" s="2">
        <f>IF(cukier[[#This Row],[bought_so_far]]&lt;100,0,IF(cukier[[#This Row],[bought_so_far]]&lt;1000,0.05,IF(cukier[[#This Row],[bought_so_far]]&lt;10000,0.1,0.2)))*cukier[[#This Row],[sugar_bought_kg]]</f>
        <v>3.75</v>
      </c>
      <c r="J363" s="7">
        <f t="shared" si="26"/>
        <v>4318</v>
      </c>
      <c r="K363" s="7">
        <f t="shared" si="25"/>
        <v>4243</v>
      </c>
      <c r="L363" s="7" t="b">
        <f t="shared" si="27"/>
        <v>0</v>
      </c>
      <c r="M363" s="7">
        <f t="shared" si="28"/>
        <v>1</v>
      </c>
      <c r="N363" s="7">
        <f t="shared" si="29"/>
        <v>0</v>
      </c>
    </row>
    <row r="364" spans="1:14" x14ac:dyDescent="0.25">
      <c r="A364" s="1">
        <v>39015</v>
      </c>
      <c r="B364" s="2" t="s">
        <v>45</v>
      </c>
      <c r="C364" s="2">
        <v>403</v>
      </c>
      <c r="D364" s="2">
        <f>YEAR(cukier[[#This Row],[date]])</f>
        <v>2006</v>
      </c>
      <c r="E364" s="2">
        <f>MONTH(cukier[[#This Row],[date]])</f>
        <v>10</v>
      </c>
      <c r="F364" s="2">
        <f>VLOOKUP(cukier[[#This Row],[year]],cennik[#All],2)</f>
        <v>2.0499999999999998</v>
      </c>
      <c r="G364" s="2">
        <f>cukier[[#This Row],[sugar_bought_kg]]*cukier[[#This Row],[price]]</f>
        <v>826.15</v>
      </c>
      <c r="H364" s="2">
        <f>SUMIF($B$2:B364,B364,$C$2:C364)</f>
        <v>3329</v>
      </c>
      <c r="I364" s="2">
        <f>IF(cukier[[#This Row],[bought_so_far]]&lt;100,0,IF(cukier[[#This Row],[bought_so_far]]&lt;1000,0.05,IF(cukier[[#This Row],[bought_so_far]]&lt;10000,0.1,0.2)))*cukier[[#This Row],[sugar_bought_kg]]</f>
        <v>40.300000000000004</v>
      </c>
      <c r="J364" s="6">
        <f t="shared" si="26"/>
        <v>4243</v>
      </c>
      <c r="K364" s="6">
        <f t="shared" si="25"/>
        <v>3840</v>
      </c>
      <c r="L364" s="6" t="b">
        <f t="shared" si="27"/>
        <v>0</v>
      </c>
      <c r="M364" s="6">
        <f t="shared" si="28"/>
        <v>2</v>
      </c>
      <c r="N364" s="6">
        <f t="shared" si="29"/>
        <v>0</v>
      </c>
    </row>
    <row r="365" spans="1:14" x14ac:dyDescent="0.25">
      <c r="A365" s="1">
        <v>39019</v>
      </c>
      <c r="B365" s="2" t="s">
        <v>17</v>
      </c>
      <c r="C365" s="2">
        <v>465</v>
      </c>
      <c r="D365" s="2">
        <f>YEAR(cukier[[#This Row],[date]])</f>
        <v>2006</v>
      </c>
      <c r="E365" s="2">
        <f>MONTH(cukier[[#This Row],[date]])</f>
        <v>10</v>
      </c>
      <c r="F365" s="2">
        <f>VLOOKUP(cukier[[#This Row],[year]],cennik[#All],2)</f>
        <v>2.0499999999999998</v>
      </c>
      <c r="G365" s="2">
        <f>cukier[[#This Row],[sugar_bought_kg]]*cukier[[#This Row],[price]]</f>
        <v>953.24999999999989</v>
      </c>
      <c r="H365" s="2">
        <f>SUMIF($B$2:B365,B365,$C$2:C365)</f>
        <v>4138</v>
      </c>
      <c r="I365" s="2">
        <f>IF(cukier[[#This Row],[bought_so_far]]&lt;100,0,IF(cukier[[#This Row],[bought_so_far]]&lt;1000,0.05,IF(cukier[[#This Row],[bought_so_far]]&lt;10000,0.1,0.2)))*cukier[[#This Row],[sugar_bought_kg]]</f>
        <v>46.5</v>
      </c>
      <c r="J365" s="7">
        <f t="shared" si="26"/>
        <v>3840</v>
      </c>
      <c r="K365" s="7">
        <f t="shared" si="25"/>
        <v>3375</v>
      </c>
      <c r="L365" s="7" t="b">
        <f t="shared" si="27"/>
        <v>0</v>
      </c>
      <c r="M365" s="7">
        <f t="shared" si="28"/>
        <v>2</v>
      </c>
      <c r="N365" s="7">
        <f t="shared" si="29"/>
        <v>0</v>
      </c>
    </row>
    <row r="366" spans="1:14" x14ac:dyDescent="0.25">
      <c r="A366" s="1">
        <v>39021</v>
      </c>
      <c r="B366" s="2" t="s">
        <v>6</v>
      </c>
      <c r="C366" s="2">
        <v>194</v>
      </c>
      <c r="D366" s="2">
        <f>YEAR(cukier[[#This Row],[date]])</f>
        <v>2006</v>
      </c>
      <c r="E366" s="2">
        <f>MONTH(cukier[[#This Row],[date]])</f>
        <v>10</v>
      </c>
      <c r="F366" s="2">
        <f>VLOOKUP(cukier[[#This Row],[year]],cennik[#All],2)</f>
        <v>2.0499999999999998</v>
      </c>
      <c r="G366" s="2">
        <f>cukier[[#This Row],[sugar_bought_kg]]*cukier[[#This Row],[price]]</f>
        <v>397.7</v>
      </c>
      <c r="H366" s="2">
        <f>SUMIF($B$2:B366,B366,$C$2:C366)</f>
        <v>868</v>
      </c>
      <c r="I366" s="2">
        <f>IF(cukier[[#This Row],[bought_so_far]]&lt;100,0,IF(cukier[[#This Row],[bought_so_far]]&lt;1000,0.05,IF(cukier[[#This Row],[bought_so_far]]&lt;10000,0.1,0.2)))*cukier[[#This Row],[sugar_bought_kg]]</f>
        <v>9.7000000000000011</v>
      </c>
      <c r="J366" s="6">
        <f t="shared" si="26"/>
        <v>3375</v>
      </c>
      <c r="K366" s="6">
        <f t="shared" si="25"/>
        <v>3181</v>
      </c>
      <c r="L366" s="6" t="b">
        <f t="shared" si="27"/>
        <v>0</v>
      </c>
      <c r="M366" s="6">
        <f t="shared" si="28"/>
        <v>2</v>
      </c>
      <c r="N366" s="6">
        <f t="shared" si="29"/>
        <v>0</v>
      </c>
    </row>
    <row r="367" spans="1:14" x14ac:dyDescent="0.25">
      <c r="A367" s="1">
        <v>39021</v>
      </c>
      <c r="B367" s="2" t="s">
        <v>69</v>
      </c>
      <c r="C367" s="2">
        <v>122</v>
      </c>
      <c r="D367" s="2">
        <f>YEAR(cukier[[#This Row],[date]])</f>
        <v>2006</v>
      </c>
      <c r="E367" s="2">
        <f>MONTH(cukier[[#This Row],[date]])</f>
        <v>10</v>
      </c>
      <c r="F367" s="2">
        <f>VLOOKUP(cukier[[#This Row],[year]],cennik[#All],2)</f>
        <v>2.0499999999999998</v>
      </c>
      <c r="G367" s="2">
        <f>cukier[[#This Row],[sugar_bought_kg]]*cukier[[#This Row],[price]]</f>
        <v>250.09999999999997</v>
      </c>
      <c r="H367" s="2">
        <f>SUMIF($B$2:B367,B367,$C$2:C367)</f>
        <v>573</v>
      </c>
      <c r="I367" s="2">
        <f>IF(cukier[[#This Row],[bought_so_far]]&lt;100,0,IF(cukier[[#This Row],[bought_so_far]]&lt;1000,0.05,IF(cukier[[#This Row],[bought_so_far]]&lt;10000,0.1,0.2)))*cukier[[#This Row],[sugar_bought_kg]]</f>
        <v>6.1000000000000005</v>
      </c>
      <c r="J367" s="7">
        <f t="shared" si="26"/>
        <v>3181</v>
      </c>
      <c r="K367" s="7">
        <f t="shared" si="25"/>
        <v>3059</v>
      </c>
      <c r="L367" s="7" t="b">
        <f t="shared" si="27"/>
        <v>0</v>
      </c>
      <c r="M367" s="7">
        <f t="shared" si="28"/>
        <v>2</v>
      </c>
      <c r="N367" s="7">
        <f t="shared" si="29"/>
        <v>0</v>
      </c>
    </row>
    <row r="368" spans="1:14" x14ac:dyDescent="0.25">
      <c r="A368" s="1">
        <v>39021</v>
      </c>
      <c r="B368" s="2" t="s">
        <v>19</v>
      </c>
      <c r="C368" s="2">
        <v>186</v>
      </c>
      <c r="D368" s="2">
        <f>YEAR(cukier[[#This Row],[date]])</f>
        <v>2006</v>
      </c>
      <c r="E368" s="2">
        <f>MONTH(cukier[[#This Row],[date]])</f>
        <v>10</v>
      </c>
      <c r="F368" s="2">
        <f>VLOOKUP(cukier[[#This Row],[year]],cennik[#All],2)</f>
        <v>2.0499999999999998</v>
      </c>
      <c r="G368" s="2">
        <f>cukier[[#This Row],[sugar_bought_kg]]*cukier[[#This Row],[price]]</f>
        <v>381.29999999999995</v>
      </c>
      <c r="H368" s="2">
        <f>SUMIF($B$2:B368,B368,$C$2:C368)</f>
        <v>676</v>
      </c>
      <c r="I368" s="2">
        <f>IF(cukier[[#This Row],[bought_so_far]]&lt;100,0,IF(cukier[[#This Row],[bought_so_far]]&lt;1000,0.05,IF(cukier[[#This Row],[bought_so_far]]&lt;10000,0.1,0.2)))*cukier[[#This Row],[sugar_bought_kg]]</f>
        <v>9.3000000000000007</v>
      </c>
      <c r="J368" s="6">
        <f t="shared" si="26"/>
        <v>3059</v>
      </c>
      <c r="K368" s="6">
        <f t="shared" si="25"/>
        <v>2873</v>
      </c>
      <c r="L368" s="6" t="b">
        <f t="shared" si="27"/>
        <v>1</v>
      </c>
      <c r="M368" s="6">
        <f t="shared" si="28"/>
        <v>3</v>
      </c>
      <c r="N368" s="6">
        <f t="shared" si="29"/>
        <v>3000</v>
      </c>
    </row>
    <row r="369" spans="1:14" x14ac:dyDescent="0.25">
      <c r="A369" s="1">
        <v>39026</v>
      </c>
      <c r="B369" s="2" t="s">
        <v>12</v>
      </c>
      <c r="C369" s="2">
        <v>137</v>
      </c>
      <c r="D369" s="2">
        <f>YEAR(cukier[[#This Row],[date]])</f>
        <v>2006</v>
      </c>
      <c r="E369" s="2">
        <f>MONTH(cukier[[#This Row],[date]])</f>
        <v>11</v>
      </c>
      <c r="F369" s="2">
        <f>VLOOKUP(cukier[[#This Row],[year]],cennik[#All],2)</f>
        <v>2.0499999999999998</v>
      </c>
      <c r="G369" s="2">
        <f>cukier[[#This Row],[sugar_bought_kg]]*cukier[[#This Row],[price]]</f>
        <v>280.84999999999997</v>
      </c>
      <c r="H369" s="2">
        <f>SUMIF($B$2:B369,B369,$C$2:C369)</f>
        <v>1061</v>
      </c>
      <c r="I369" s="2">
        <f>IF(cukier[[#This Row],[bought_so_far]]&lt;100,0,IF(cukier[[#This Row],[bought_so_far]]&lt;1000,0.05,IF(cukier[[#This Row],[bought_so_far]]&lt;10000,0.1,0.2)))*cukier[[#This Row],[sugar_bought_kg]]</f>
        <v>13.700000000000001</v>
      </c>
      <c r="J369" s="7">
        <f t="shared" si="26"/>
        <v>5873</v>
      </c>
      <c r="K369" s="7">
        <f t="shared" si="25"/>
        <v>5736</v>
      </c>
      <c r="L369" s="7" t="b">
        <f t="shared" si="27"/>
        <v>0</v>
      </c>
      <c r="M369" s="7">
        <f t="shared" si="28"/>
        <v>-1</v>
      </c>
      <c r="N369" s="7">
        <f t="shared" si="29"/>
        <v>0</v>
      </c>
    </row>
    <row r="370" spans="1:14" x14ac:dyDescent="0.25">
      <c r="A370" s="1">
        <v>39029</v>
      </c>
      <c r="B370" s="2" t="s">
        <v>79</v>
      </c>
      <c r="C370" s="2">
        <v>10</v>
      </c>
      <c r="D370" s="2">
        <f>YEAR(cukier[[#This Row],[date]])</f>
        <v>2006</v>
      </c>
      <c r="E370" s="2">
        <f>MONTH(cukier[[#This Row],[date]])</f>
        <v>11</v>
      </c>
      <c r="F370" s="2">
        <f>VLOOKUP(cukier[[#This Row],[year]],cennik[#All],2)</f>
        <v>2.0499999999999998</v>
      </c>
      <c r="G370" s="2">
        <f>cukier[[#This Row],[sugar_bought_kg]]*cukier[[#This Row],[price]]</f>
        <v>20.5</v>
      </c>
      <c r="H370" s="2">
        <f>SUMIF($B$2:B370,B370,$C$2:C370)</f>
        <v>23</v>
      </c>
      <c r="I370" s="2">
        <f>IF(cukier[[#This Row],[bought_so_far]]&lt;100,0,IF(cukier[[#This Row],[bought_so_far]]&lt;1000,0.05,IF(cukier[[#This Row],[bought_so_far]]&lt;10000,0.1,0.2)))*cukier[[#This Row],[sugar_bought_kg]]</f>
        <v>0</v>
      </c>
      <c r="J370" s="6">
        <f t="shared" si="26"/>
        <v>5736</v>
      </c>
      <c r="K370" s="6">
        <f t="shared" si="25"/>
        <v>5726</v>
      </c>
      <c r="L370" s="6" t="b">
        <f t="shared" si="27"/>
        <v>0</v>
      </c>
      <c r="M370" s="6">
        <f t="shared" si="28"/>
        <v>-1</v>
      </c>
      <c r="N370" s="6">
        <f t="shared" si="29"/>
        <v>0</v>
      </c>
    </row>
    <row r="371" spans="1:14" x14ac:dyDescent="0.25">
      <c r="A371" s="1">
        <v>39032</v>
      </c>
      <c r="B371" s="2" t="s">
        <v>50</v>
      </c>
      <c r="C371" s="2">
        <v>437</v>
      </c>
      <c r="D371" s="2">
        <f>YEAR(cukier[[#This Row],[date]])</f>
        <v>2006</v>
      </c>
      <c r="E371" s="2">
        <f>MONTH(cukier[[#This Row],[date]])</f>
        <v>11</v>
      </c>
      <c r="F371" s="2">
        <f>VLOOKUP(cukier[[#This Row],[year]],cennik[#All],2)</f>
        <v>2.0499999999999998</v>
      </c>
      <c r="G371" s="2">
        <f>cukier[[#This Row],[sugar_bought_kg]]*cukier[[#This Row],[price]]</f>
        <v>895.84999999999991</v>
      </c>
      <c r="H371" s="2">
        <f>SUMIF($B$2:B371,B371,$C$2:C371)</f>
        <v>3510</v>
      </c>
      <c r="I371" s="2">
        <f>IF(cukier[[#This Row],[bought_so_far]]&lt;100,0,IF(cukier[[#This Row],[bought_so_far]]&lt;1000,0.05,IF(cukier[[#This Row],[bought_so_far]]&lt;10000,0.1,0.2)))*cukier[[#This Row],[sugar_bought_kg]]</f>
        <v>43.7</v>
      </c>
      <c r="J371" s="7">
        <f t="shared" si="26"/>
        <v>5726</v>
      </c>
      <c r="K371" s="7">
        <f t="shared" si="25"/>
        <v>5289</v>
      </c>
      <c r="L371" s="7" t="b">
        <f t="shared" si="27"/>
        <v>0</v>
      </c>
      <c r="M371" s="7">
        <f t="shared" si="28"/>
        <v>-1</v>
      </c>
      <c r="N371" s="7">
        <f t="shared" si="29"/>
        <v>0</v>
      </c>
    </row>
    <row r="372" spans="1:14" x14ac:dyDescent="0.25">
      <c r="A372" s="1">
        <v>39034</v>
      </c>
      <c r="B372" s="2" t="s">
        <v>127</v>
      </c>
      <c r="C372" s="2">
        <v>20</v>
      </c>
      <c r="D372" s="2">
        <f>YEAR(cukier[[#This Row],[date]])</f>
        <v>2006</v>
      </c>
      <c r="E372" s="2">
        <f>MONTH(cukier[[#This Row],[date]])</f>
        <v>11</v>
      </c>
      <c r="F372" s="2">
        <f>VLOOKUP(cukier[[#This Row],[year]],cennik[#All],2)</f>
        <v>2.0499999999999998</v>
      </c>
      <c r="G372" s="2">
        <f>cukier[[#This Row],[sugar_bought_kg]]*cukier[[#This Row],[price]]</f>
        <v>41</v>
      </c>
      <c r="H372" s="2">
        <f>SUMIF($B$2:B372,B372,$C$2:C372)</f>
        <v>20</v>
      </c>
      <c r="I372" s="2">
        <f>IF(cukier[[#This Row],[bought_so_far]]&lt;100,0,IF(cukier[[#This Row],[bought_so_far]]&lt;1000,0.05,IF(cukier[[#This Row],[bought_so_far]]&lt;10000,0.1,0.2)))*cukier[[#This Row],[sugar_bought_kg]]</f>
        <v>0</v>
      </c>
      <c r="J372" s="6">
        <f t="shared" si="26"/>
        <v>5289</v>
      </c>
      <c r="K372" s="6">
        <f t="shared" si="25"/>
        <v>5269</v>
      </c>
      <c r="L372" s="6" t="b">
        <f t="shared" si="27"/>
        <v>0</v>
      </c>
      <c r="M372" s="6">
        <f t="shared" si="28"/>
        <v>-1</v>
      </c>
      <c r="N372" s="6">
        <f t="shared" si="29"/>
        <v>0</v>
      </c>
    </row>
    <row r="373" spans="1:14" x14ac:dyDescent="0.25">
      <c r="A373" s="1">
        <v>39035</v>
      </c>
      <c r="B373" s="2" t="s">
        <v>14</v>
      </c>
      <c r="C373" s="2">
        <v>108</v>
      </c>
      <c r="D373" s="2">
        <f>YEAR(cukier[[#This Row],[date]])</f>
        <v>2006</v>
      </c>
      <c r="E373" s="2">
        <f>MONTH(cukier[[#This Row],[date]])</f>
        <v>11</v>
      </c>
      <c r="F373" s="2">
        <f>VLOOKUP(cukier[[#This Row],[year]],cennik[#All],2)</f>
        <v>2.0499999999999998</v>
      </c>
      <c r="G373" s="2">
        <f>cukier[[#This Row],[sugar_bought_kg]]*cukier[[#This Row],[price]]</f>
        <v>221.39999999999998</v>
      </c>
      <c r="H373" s="2">
        <f>SUMIF($B$2:B373,B373,$C$2:C373)</f>
        <v>3815</v>
      </c>
      <c r="I373" s="2">
        <f>IF(cukier[[#This Row],[bought_so_far]]&lt;100,0,IF(cukier[[#This Row],[bought_so_far]]&lt;1000,0.05,IF(cukier[[#This Row],[bought_so_far]]&lt;10000,0.1,0.2)))*cukier[[#This Row],[sugar_bought_kg]]</f>
        <v>10.8</v>
      </c>
      <c r="J373" s="7">
        <f t="shared" si="26"/>
        <v>5269</v>
      </c>
      <c r="K373" s="7">
        <f t="shared" si="25"/>
        <v>5161</v>
      </c>
      <c r="L373" s="7" t="b">
        <f t="shared" si="27"/>
        <v>0</v>
      </c>
      <c r="M373" s="7">
        <f t="shared" si="28"/>
        <v>-1</v>
      </c>
      <c r="N373" s="7">
        <f t="shared" si="29"/>
        <v>0</v>
      </c>
    </row>
    <row r="374" spans="1:14" x14ac:dyDescent="0.25">
      <c r="A374" s="1">
        <v>39040</v>
      </c>
      <c r="B374" s="2" t="s">
        <v>37</v>
      </c>
      <c r="C374" s="2">
        <v>62</v>
      </c>
      <c r="D374" s="2">
        <f>YEAR(cukier[[#This Row],[date]])</f>
        <v>2006</v>
      </c>
      <c r="E374" s="2">
        <f>MONTH(cukier[[#This Row],[date]])</f>
        <v>11</v>
      </c>
      <c r="F374" s="2">
        <f>VLOOKUP(cukier[[#This Row],[year]],cennik[#All],2)</f>
        <v>2.0499999999999998</v>
      </c>
      <c r="G374" s="2">
        <f>cukier[[#This Row],[sugar_bought_kg]]*cukier[[#This Row],[price]]</f>
        <v>127.1</v>
      </c>
      <c r="H374" s="2">
        <f>SUMIF($B$2:B374,B374,$C$2:C374)</f>
        <v>959</v>
      </c>
      <c r="I374" s="2">
        <f>IF(cukier[[#This Row],[bought_so_far]]&lt;100,0,IF(cukier[[#This Row],[bought_so_far]]&lt;1000,0.05,IF(cukier[[#This Row],[bought_so_far]]&lt;10000,0.1,0.2)))*cukier[[#This Row],[sugar_bought_kg]]</f>
        <v>3.1</v>
      </c>
      <c r="J374" s="6">
        <f t="shared" si="26"/>
        <v>5161</v>
      </c>
      <c r="K374" s="6">
        <f t="shared" si="25"/>
        <v>5099</v>
      </c>
      <c r="L374" s="6" t="b">
        <f t="shared" si="27"/>
        <v>0</v>
      </c>
      <c r="M374" s="6">
        <f t="shared" si="28"/>
        <v>-1</v>
      </c>
      <c r="N374" s="6">
        <f t="shared" si="29"/>
        <v>0</v>
      </c>
    </row>
    <row r="375" spans="1:14" x14ac:dyDescent="0.25">
      <c r="A375" s="1">
        <v>39040</v>
      </c>
      <c r="B375" s="2" t="s">
        <v>7</v>
      </c>
      <c r="C375" s="2">
        <v>426</v>
      </c>
      <c r="D375" s="2">
        <f>YEAR(cukier[[#This Row],[date]])</f>
        <v>2006</v>
      </c>
      <c r="E375" s="2">
        <f>MONTH(cukier[[#This Row],[date]])</f>
        <v>11</v>
      </c>
      <c r="F375" s="2">
        <f>VLOOKUP(cukier[[#This Row],[year]],cennik[#All],2)</f>
        <v>2.0499999999999998</v>
      </c>
      <c r="G375" s="2">
        <f>cukier[[#This Row],[sugar_bought_kg]]*cukier[[#This Row],[price]]</f>
        <v>873.3</v>
      </c>
      <c r="H375" s="2">
        <f>SUMIF($B$2:B375,B375,$C$2:C375)</f>
        <v>5592</v>
      </c>
      <c r="I375" s="2">
        <f>IF(cukier[[#This Row],[bought_so_far]]&lt;100,0,IF(cukier[[#This Row],[bought_so_far]]&lt;1000,0.05,IF(cukier[[#This Row],[bought_so_far]]&lt;10000,0.1,0.2)))*cukier[[#This Row],[sugar_bought_kg]]</f>
        <v>42.6</v>
      </c>
      <c r="J375" s="7">
        <f t="shared" si="26"/>
        <v>5099</v>
      </c>
      <c r="K375" s="7">
        <f t="shared" si="25"/>
        <v>4673</v>
      </c>
      <c r="L375" s="7" t="b">
        <f t="shared" si="27"/>
        <v>0</v>
      </c>
      <c r="M375" s="7">
        <f t="shared" si="28"/>
        <v>1</v>
      </c>
      <c r="N375" s="7">
        <f t="shared" si="29"/>
        <v>0</v>
      </c>
    </row>
    <row r="376" spans="1:14" x14ac:dyDescent="0.25">
      <c r="A376" s="1">
        <v>39043</v>
      </c>
      <c r="B376" s="2" t="s">
        <v>45</v>
      </c>
      <c r="C376" s="2">
        <v>303</v>
      </c>
      <c r="D376" s="2">
        <f>YEAR(cukier[[#This Row],[date]])</f>
        <v>2006</v>
      </c>
      <c r="E376" s="2">
        <f>MONTH(cukier[[#This Row],[date]])</f>
        <v>11</v>
      </c>
      <c r="F376" s="2">
        <f>VLOOKUP(cukier[[#This Row],[year]],cennik[#All],2)</f>
        <v>2.0499999999999998</v>
      </c>
      <c r="G376" s="2">
        <f>cukier[[#This Row],[sugar_bought_kg]]*cukier[[#This Row],[price]]</f>
        <v>621.15</v>
      </c>
      <c r="H376" s="2">
        <f>SUMIF($B$2:B376,B376,$C$2:C376)</f>
        <v>3632</v>
      </c>
      <c r="I376" s="2">
        <f>IF(cukier[[#This Row],[bought_so_far]]&lt;100,0,IF(cukier[[#This Row],[bought_so_far]]&lt;1000,0.05,IF(cukier[[#This Row],[bought_so_far]]&lt;10000,0.1,0.2)))*cukier[[#This Row],[sugar_bought_kg]]</f>
        <v>30.3</v>
      </c>
      <c r="J376" s="6">
        <f t="shared" si="26"/>
        <v>4673</v>
      </c>
      <c r="K376" s="6">
        <f t="shared" si="25"/>
        <v>4370</v>
      </c>
      <c r="L376" s="6" t="b">
        <f t="shared" si="27"/>
        <v>0</v>
      </c>
      <c r="M376" s="6">
        <f t="shared" si="28"/>
        <v>1</v>
      </c>
      <c r="N376" s="6">
        <f t="shared" si="29"/>
        <v>0</v>
      </c>
    </row>
    <row r="377" spans="1:14" x14ac:dyDescent="0.25">
      <c r="A377" s="1">
        <v>39044</v>
      </c>
      <c r="B377" s="2" t="s">
        <v>0</v>
      </c>
      <c r="C377" s="2">
        <v>20</v>
      </c>
      <c r="D377" s="2">
        <f>YEAR(cukier[[#This Row],[date]])</f>
        <v>2006</v>
      </c>
      <c r="E377" s="2">
        <f>MONTH(cukier[[#This Row],[date]])</f>
        <v>11</v>
      </c>
      <c r="F377" s="2">
        <f>VLOOKUP(cukier[[#This Row],[year]],cennik[#All],2)</f>
        <v>2.0499999999999998</v>
      </c>
      <c r="G377" s="2">
        <f>cukier[[#This Row],[sugar_bought_kg]]*cukier[[#This Row],[price]]</f>
        <v>41</v>
      </c>
      <c r="H377" s="2">
        <f>SUMIF($B$2:B377,B377,$C$2:C377)</f>
        <v>30</v>
      </c>
      <c r="I377" s="2">
        <f>IF(cukier[[#This Row],[bought_so_far]]&lt;100,0,IF(cukier[[#This Row],[bought_so_far]]&lt;1000,0.05,IF(cukier[[#This Row],[bought_so_far]]&lt;10000,0.1,0.2)))*cukier[[#This Row],[sugar_bought_kg]]</f>
        <v>0</v>
      </c>
      <c r="J377" s="7">
        <f t="shared" si="26"/>
        <v>4370</v>
      </c>
      <c r="K377" s="7">
        <f t="shared" si="25"/>
        <v>4350</v>
      </c>
      <c r="L377" s="7" t="b">
        <f t="shared" si="27"/>
        <v>0</v>
      </c>
      <c r="M377" s="7">
        <f t="shared" si="28"/>
        <v>1</v>
      </c>
      <c r="N377" s="7">
        <f t="shared" si="29"/>
        <v>0</v>
      </c>
    </row>
    <row r="378" spans="1:14" x14ac:dyDescent="0.25">
      <c r="A378" s="1">
        <v>39047</v>
      </c>
      <c r="B378" s="2" t="s">
        <v>9</v>
      </c>
      <c r="C378" s="2">
        <v>237</v>
      </c>
      <c r="D378" s="2">
        <f>YEAR(cukier[[#This Row],[date]])</f>
        <v>2006</v>
      </c>
      <c r="E378" s="2">
        <f>MONTH(cukier[[#This Row],[date]])</f>
        <v>11</v>
      </c>
      <c r="F378" s="2">
        <f>VLOOKUP(cukier[[#This Row],[year]],cennik[#All],2)</f>
        <v>2.0499999999999998</v>
      </c>
      <c r="G378" s="2">
        <f>cukier[[#This Row],[sugar_bought_kg]]*cukier[[#This Row],[price]]</f>
        <v>485.84999999999997</v>
      </c>
      <c r="H378" s="2">
        <f>SUMIF($B$2:B378,B378,$C$2:C378)</f>
        <v>5726</v>
      </c>
      <c r="I378" s="2">
        <f>IF(cukier[[#This Row],[bought_so_far]]&lt;100,0,IF(cukier[[#This Row],[bought_so_far]]&lt;1000,0.05,IF(cukier[[#This Row],[bought_so_far]]&lt;10000,0.1,0.2)))*cukier[[#This Row],[sugar_bought_kg]]</f>
        <v>23.700000000000003</v>
      </c>
      <c r="J378" s="6">
        <f t="shared" si="26"/>
        <v>4350</v>
      </c>
      <c r="K378" s="6">
        <f t="shared" si="25"/>
        <v>4113</v>
      </c>
      <c r="L378" s="6" t="b">
        <f t="shared" si="27"/>
        <v>0</v>
      </c>
      <c r="M378" s="6">
        <f t="shared" si="28"/>
        <v>1</v>
      </c>
      <c r="N378" s="6">
        <f t="shared" si="29"/>
        <v>0</v>
      </c>
    </row>
    <row r="379" spans="1:14" x14ac:dyDescent="0.25">
      <c r="A379" s="1">
        <v>39048</v>
      </c>
      <c r="B379" s="2" t="s">
        <v>23</v>
      </c>
      <c r="C379" s="2">
        <v>151</v>
      </c>
      <c r="D379" s="2">
        <f>YEAR(cukier[[#This Row],[date]])</f>
        <v>2006</v>
      </c>
      <c r="E379" s="2">
        <f>MONTH(cukier[[#This Row],[date]])</f>
        <v>11</v>
      </c>
      <c r="F379" s="2">
        <f>VLOOKUP(cukier[[#This Row],[year]],cennik[#All],2)</f>
        <v>2.0499999999999998</v>
      </c>
      <c r="G379" s="2">
        <f>cukier[[#This Row],[sugar_bought_kg]]*cukier[[#This Row],[price]]</f>
        <v>309.54999999999995</v>
      </c>
      <c r="H379" s="2">
        <f>SUMIF($B$2:B379,B379,$C$2:C379)</f>
        <v>751</v>
      </c>
      <c r="I379" s="2">
        <f>IF(cukier[[#This Row],[bought_so_far]]&lt;100,0,IF(cukier[[#This Row],[bought_so_far]]&lt;1000,0.05,IF(cukier[[#This Row],[bought_so_far]]&lt;10000,0.1,0.2)))*cukier[[#This Row],[sugar_bought_kg]]</f>
        <v>7.5500000000000007</v>
      </c>
      <c r="J379" s="7">
        <f t="shared" si="26"/>
        <v>4113</v>
      </c>
      <c r="K379" s="7">
        <f t="shared" si="25"/>
        <v>3962</v>
      </c>
      <c r="L379" s="7" t="b">
        <f t="shared" si="27"/>
        <v>0</v>
      </c>
      <c r="M379" s="7">
        <f t="shared" si="28"/>
        <v>2</v>
      </c>
      <c r="N379" s="7">
        <f t="shared" si="29"/>
        <v>0</v>
      </c>
    </row>
    <row r="380" spans="1:14" x14ac:dyDescent="0.25">
      <c r="A380" s="1">
        <v>39049</v>
      </c>
      <c r="B380" s="2" t="s">
        <v>128</v>
      </c>
      <c r="C380" s="2">
        <v>6</v>
      </c>
      <c r="D380" s="2">
        <f>YEAR(cukier[[#This Row],[date]])</f>
        <v>2006</v>
      </c>
      <c r="E380" s="2">
        <f>MONTH(cukier[[#This Row],[date]])</f>
        <v>11</v>
      </c>
      <c r="F380" s="2">
        <f>VLOOKUP(cukier[[#This Row],[year]],cennik[#All],2)</f>
        <v>2.0499999999999998</v>
      </c>
      <c r="G380" s="2">
        <f>cukier[[#This Row],[sugar_bought_kg]]*cukier[[#This Row],[price]]</f>
        <v>12.299999999999999</v>
      </c>
      <c r="H380" s="2">
        <f>SUMIF($B$2:B380,B380,$C$2:C380)</f>
        <v>6</v>
      </c>
      <c r="I380" s="2">
        <f>IF(cukier[[#This Row],[bought_so_far]]&lt;100,0,IF(cukier[[#This Row],[bought_so_far]]&lt;1000,0.05,IF(cukier[[#This Row],[bought_so_far]]&lt;10000,0.1,0.2)))*cukier[[#This Row],[sugar_bought_kg]]</f>
        <v>0</v>
      </c>
      <c r="J380" s="6">
        <f t="shared" si="26"/>
        <v>3962</v>
      </c>
      <c r="K380" s="6">
        <f t="shared" si="25"/>
        <v>3956</v>
      </c>
      <c r="L380" s="6" t="b">
        <f t="shared" si="27"/>
        <v>1</v>
      </c>
      <c r="M380" s="6">
        <f t="shared" si="28"/>
        <v>2</v>
      </c>
      <c r="N380" s="6">
        <f t="shared" si="29"/>
        <v>2000</v>
      </c>
    </row>
    <row r="381" spans="1:14" x14ac:dyDescent="0.25">
      <c r="A381" s="1">
        <v>39052</v>
      </c>
      <c r="B381" s="2" t="s">
        <v>6</v>
      </c>
      <c r="C381" s="2">
        <v>124</v>
      </c>
      <c r="D381" s="2">
        <f>YEAR(cukier[[#This Row],[date]])</f>
        <v>2006</v>
      </c>
      <c r="E381" s="2">
        <f>MONTH(cukier[[#This Row],[date]])</f>
        <v>12</v>
      </c>
      <c r="F381" s="2">
        <f>VLOOKUP(cukier[[#This Row],[year]],cennik[#All],2)</f>
        <v>2.0499999999999998</v>
      </c>
      <c r="G381" s="2">
        <f>cukier[[#This Row],[sugar_bought_kg]]*cukier[[#This Row],[price]]</f>
        <v>254.2</v>
      </c>
      <c r="H381" s="2">
        <f>SUMIF($B$2:B381,B381,$C$2:C381)</f>
        <v>992</v>
      </c>
      <c r="I381" s="2">
        <f>IF(cukier[[#This Row],[bought_so_far]]&lt;100,0,IF(cukier[[#This Row],[bought_so_far]]&lt;1000,0.05,IF(cukier[[#This Row],[bought_so_far]]&lt;10000,0.1,0.2)))*cukier[[#This Row],[sugar_bought_kg]]</f>
        <v>6.2</v>
      </c>
      <c r="J381" s="7">
        <f t="shared" si="26"/>
        <v>5956</v>
      </c>
      <c r="K381" s="7">
        <f t="shared" si="25"/>
        <v>5832</v>
      </c>
      <c r="L381" s="7" t="b">
        <f t="shared" si="27"/>
        <v>0</v>
      </c>
      <c r="M381" s="7">
        <f t="shared" si="28"/>
        <v>-1</v>
      </c>
      <c r="N381" s="7">
        <f t="shared" si="29"/>
        <v>0</v>
      </c>
    </row>
    <row r="382" spans="1:14" x14ac:dyDescent="0.25">
      <c r="A382" s="1">
        <v>39054</v>
      </c>
      <c r="B382" s="2" t="s">
        <v>129</v>
      </c>
      <c r="C382" s="2">
        <v>7</v>
      </c>
      <c r="D382" s="2">
        <f>YEAR(cukier[[#This Row],[date]])</f>
        <v>2006</v>
      </c>
      <c r="E382" s="2">
        <f>MONTH(cukier[[#This Row],[date]])</f>
        <v>12</v>
      </c>
      <c r="F382" s="2">
        <f>VLOOKUP(cukier[[#This Row],[year]],cennik[#All],2)</f>
        <v>2.0499999999999998</v>
      </c>
      <c r="G382" s="2">
        <f>cukier[[#This Row],[sugar_bought_kg]]*cukier[[#This Row],[price]]</f>
        <v>14.349999999999998</v>
      </c>
      <c r="H382" s="2">
        <f>SUMIF($B$2:B382,B382,$C$2:C382)</f>
        <v>7</v>
      </c>
      <c r="I382" s="2">
        <f>IF(cukier[[#This Row],[bought_so_far]]&lt;100,0,IF(cukier[[#This Row],[bought_so_far]]&lt;1000,0.05,IF(cukier[[#This Row],[bought_so_far]]&lt;10000,0.1,0.2)))*cukier[[#This Row],[sugar_bought_kg]]</f>
        <v>0</v>
      </c>
      <c r="J382" s="6">
        <f t="shared" si="26"/>
        <v>5832</v>
      </c>
      <c r="K382" s="6">
        <f t="shared" si="25"/>
        <v>5825</v>
      </c>
      <c r="L382" s="6" t="b">
        <f t="shared" si="27"/>
        <v>0</v>
      </c>
      <c r="M382" s="6">
        <f t="shared" si="28"/>
        <v>-1</v>
      </c>
      <c r="N382" s="6">
        <f t="shared" si="29"/>
        <v>0</v>
      </c>
    </row>
    <row r="383" spans="1:14" x14ac:dyDescent="0.25">
      <c r="A383" s="1">
        <v>39055</v>
      </c>
      <c r="B383" s="2" t="s">
        <v>130</v>
      </c>
      <c r="C383" s="2">
        <v>7</v>
      </c>
      <c r="D383" s="2">
        <f>YEAR(cukier[[#This Row],[date]])</f>
        <v>2006</v>
      </c>
      <c r="E383" s="2">
        <f>MONTH(cukier[[#This Row],[date]])</f>
        <v>12</v>
      </c>
      <c r="F383" s="2">
        <f>VLOOKUP(cukier[[#This Row],[year]],cennik[#All],2)</f>
        <v>2.0499999999999998</v>
      </c>
      <c r="G383" s="2">
        <f>cukier[[#This Row],[sugar_bought_kg]]*cukier[[#This Row],[price]]</f>
        <v>14.349999999999998</v>
      </c>
      <c r="H383" s="2">
        <f>SUMIF($B$2:B383,B383,$C$2:C383)</f>
        <v>7</v>
      </c>
      <c r="I383" s="2">
        <f>IF(cukier[[#This Row],[bought_so_far]]&lt;100,0,IF(cukier[[#This Row],[bought_so_far]]&lt;1000,0.05,IF(cukier[[#This Row],[bought_so_far]]&lt;10000,0.1,0.2)))*cukier[[#This Row],[sugar_bought_kg]]</f>
        <v>0</v>
      </c>
      <c r="J383" s="7">
        <f t="shared" si="26"/>
        <v>5825</v>
      </c>
      <c r="K383" s="7">
        <f t="shared" si="25"/>
        <v>5818</v>
      </c>
      <c r="L383" s="7" t="b">
        <f t="shared" si="27"/>
        <v>0</v>
      </c>
      <c r="M383" s="7">
        <f t="shared" si="28"/>
        <v>-1</v>
      </c>
      <c r="N383" s="7">
        <f t="shared" si="29"/>
        <v>0</v>
      </c>
    </row>
    <row r="384" spans="1:14" x14ac:dyDescent="0.25">
      <c r="A384" s="1">
        <v>39057</v>
      </c>
      <c r="B384" s="2" t="s">
        <v>45</v>
      </c>
      <c r="C384" s="2">
        <v>105</v>
      </c>
      <c r="D384" s="2">
        <f>YEAR(cukier[[#This Row],[date]])</f>
        <v>2006</v>
      </c>
      <c r="E384" s="2">
        <f>MONTH(cukier[[#This Row],[date]])</f>
        <v>12</v>
      </c>
      <c r="F384" s="2">
        <f>VLOOKUP(cukier[[#This Row],[year]],cennik[#All],2)</f>
        <v>2.0499999999999998</v>
      </c>
      <c r="G384" s="2">
        <f>cukier[[#This Row],[sugar_bought_kg]]*cukier[[#This Row],[price]]</f>
        <v>215.24999999999997</v>
      </c>
      <c r="H384" s="2">
        <f>SUMIF($B$2:B384,B384,$C$2:C384)</f>
        <v>3737</v>
      </c>
      <c r="I384" s="2">
        <f>IF(cukier[[#This Row],[bought_so_far]]&lt;100,0,IF(cukier[[#This Row],[bought_so_far]]&lt;1000,0.05,IF(cukier[[#This Row],[bought_so_far]]&lt;10000,0.1,0.2)))*cukier[[#This Row],[sugar_bought_kg]]</f>
        <v>10.5</v>
      </c>
      <c r="J384" s="6">
        <f t="shared" si="26"/>
        <v>5818</v>
      </c>
      <c r="K384" s="6">
        <f t="shared" si="25"/>
        <v>5713</v>
      </c>
      <c r="L384" s="6" t="b">
        <f t="shared" si="27"/>
        <v>0</v>
      </c>
      <c r="M384" s="6">
        <f t="shared" si="28"/>
        <v>-1</v>
      </c>
      <c r="N384" s="6">
        <f t="shared" si="29"/>
        <v>0</v>
      </c>
    </row>
    <row r="385" spans="1:14" x14ac:dyDescent="0.25">
      <c r="A385" s="1">
        <v>39058</v>
      </c>
      <c r="B385" s="2" t="s">
        <v>69</v>
      </c>
      <c r="C385" s="2">
        <v>58</v>
      </c>
      <c r="D385" s="2">
        <f>YEAR(cukier[[#This Row],[date]])</f>
        <v>2006</v>
      </c>
      <c r="E385" s="2">
        <f>MONTH(cukier[[#This Row],[date]])</f>
        <v>12</v>
      </c>
      <c r="F385" s="2">
        <f>VLOOKUP(cukier[[#This Row],[year]],cennik[#All],2)</f>
        <v>2.0499999999999998</v>
      </c>
      <c r="G385" s="2">
        <f>cukier[[#This Row],[sugar_bought_kg]]*cukier[[#This Row],[price]]</f>
        <v>118.89999999999999</v>
      </c>
      <c r="H385" s="2">
        <f>SUMIF($B$2:B385,B385,$C$2:C385)</f>
        <v>631</v>
      </c>
      <c r="I385" s="2">
        <f>IF(cukier[[#This Row],[bought_so_far]]&lt;100,0,IF(cukier[[#This Row],[bought_so_far]]&lt;1000,0.05,IF(cukier[[#This Row],[bought_so_far]]&lt;10000,0.1,0.2)))*cukier[[#This Row],[sugar_bought_kg]]</f>
        <v>2.9000000000000004</v>
      </c>
      <c r="J385" s="7">
        <f t="shared" si="26"/>
        <v>5713</v>
      </c>
      <c r="K385" s="7">
        <f t="shared" si="25"/>
        <v>5655</v>
      </c>
      <c r="L385" s="7" t="b">
        <f t="shared" si="27"/>
        <v>0</v>
      </c>
      <c r="M385" s="7">
        <f t="shared" si="28"/>
        <v>-1</v>
      </c>
      <c r="N385" s="7">
        <f t="shared" si="29"/>
        <v>0</v>
      </c>
    </row>
    <row r="386" spans="1:14" x14ac:dyDescent="0.25">
      <c r="A386" s="1">
        <v>39058</v>
      </c>
      <c r="B386" s="2" t="s">
        <v>131</v>
      </c>
      <c r="C386" s="2">
        <v>182</v>
      </c>
      <c r="D386" s="2">
        <f>YEAR(cukier[[#This Row],[date]])</f>
        <v>2006</v>
      </c>
      <c r="E386" s="2">
        <f>MONTH(cukier[[#This Row],[date]])</f>
        <v>12</v>
      </c>
      <c r="F386" s="2">
        <f>VLOOKUP(cukier[[#This Row],[year]],cennik[#All],2)</f>
        <v>2.0499999999999998</v>
      </c>
      <c r="G386" s="2">
        <f>cukier[[#This Row],[sugar_bought_kg]]*cukier[[#This Row],[price]]</f>
        <v>373.09999999999997</v>
      </c>
      <c r="H386" s="2">
        <f>SUMIF($B$2:B386,B386,$C$2:C386)</f>
        <v>182</v>
      </c>
      <c r="I386" s="2">
        <f>IF(cukier[[#This Row],[bought_so_far]]&lt;100,0,IF(cukier[[#This Row],[bought_so_far]]&lt;1000,0.05,IF(cukier[[#This Row],[bought_so_far]]&lt;10000,0.1,0.2)))*cukier[[#This Row],[sugar_bought_kg]]</f>
        <v>9.1</v>
      </c>
      <c r="J386" s="6">
        <f t="shared" si="26"/>
        <v>5655</v>
      </c>
      <c r="K386" s="6">
        <f t="shared" si="25"/>
        <v>5473</v>
      </c>
      <c r="L386" s="6" t="b">
        <f t="shared" si="27"/>
        <v>0</v>
      </c>
      <c r="M386" s="6">
        <f t="shared" si="28"/>
        <v>-1</v>
      </c>
      <c r="N386" s="6">
        <f t="shared" si="29"/>
        <v>0</v>
      </c>
    </row>
    <row r="387" spans="1:14" x14ac:dyDescent="0.25">
      <c r="A387" s="1">
        <v>39060</v>
      </c>
      <c r="B387" s="2" t="s">
        <v>50</v>
      </c>
      <c r="C387" s="2">
        <v>163</v>
      </c>
      <c r="D387" s="2">
        <f>YEAR(cukier[[#This Row],[date]])</f>
        <v>2006</v>
      </c>
      <c r="E387" s="2">
        <f>MONTH(cukier[[#This Row],[date]])</f>
        <v>12</v>
      </c>
      <c r="F387" s="2">
        <f>VLOOKUP(cukier[[#This Row],[year]],cennik[#All],2)</f>
        <v>2.0499999999999998</v>
      </c>
      <c r="G387" s="2">
        <f>cukier[[#This Row],[sugar_bought_kg]]*cukier[[#This Row],[price]]</f>
        <v>334.15</v>
      </c>
      <c r="H387" s="2">
        <f>SUMIF($B$2:B387,B387,$C$2:C387)</f>
        <v>3673</v>
      </c>
      <c r="I387" s="2">
        <f>IF(cukier[[#This Row],[bought_so_far]]&lt;100,0,IF(cukier[[#This Row],[bought_so_far]]&lt;1000,0.05,IF(cukier[[#This Row],[bought_so_far]]&lt;10000,0.1,0.2)))*cukier[[#This Row],[sugar_bought_kg]]</f>
        <v>16.3</v>
      </c>
      <c r="J387" s="7">
        <f t="shared" si="26"/>
        <v>5473</v>
      </c>
      <c r="K387" s="7">
        <f t="shared" ref="K387:K450" si="30">J387-C387</f>
        <v>5310</v>
      </c>
      <c r="L387" s="7" t="b">
        <f t="shared" si="27"/>
        <v>0</v>
      </c>
      <c r="M387" s="7">
        <f t="shared" si="28"/>
        <v>-1</v>
      </c>
      <c r="N387" s="7">
        <f t="shared" si="29"/>
        <v>0</v>
      </c>
    </row>
    <row r="388" spans="1:14" x14ac:dyDescent="0.25">
      <c r="A388" s="1">
        <v>39060</v>
      </c>
      <c r="B388" s="2" t="s">
        <v>132</v>
      </c>
      <c r="C388" s="2">
        <v>14</v>
      </c>
      <c r="D388" s="2">
        <f>YEAR(cukier[[#This Row],[date]])</f>
        <v>2006</v>
      </c>
      <c r="E388" s="2">
        <f>MONTH(cukier[[#This Row],[date]])</f>
        <v>12</v>
      </c>
      <c r="F388" s="2">
        <f>VLOOKUP(cukier[[#This Row],[year]],cennik[#All],2)</f>
        <v>2.0499999999999998</v>
      </c>
      <c r="G388" s="2">
        <f>cukier[[#This Row],[sugar_bought_kg]]*cukier[[#This Row],[price]]</f>
        <v>28.699999999999996</v>
      </c>
      <c r="H388" s="2">
        <f>SUMIF($B$2:B388,B388,$C$2:C388)</f>
        <v>14</v>
      </c>
      <c r="I388" s="2">
        <f>IF(cukier[[#This Row],[bought_so_far]]&lt;100,0,IF(cukier[[#This Row],[bought_so_far]]&lt;1000,0.05,IF(cukier[[#This Row],[bought_so_far]]&lt;10000,0.1,0.2)))*cukier[[#This Row],[sugar_bought_kg]]</f>
        <v>0</v>
      </c>
      <c r="J388" s="6">
        <f t="shared" ref="J388:J451" si="31">K387+N387</f>
        <v>5310</v>
      </c>
      <c r="K388" s="6">
        <f t="shared" si="30"/>
        <v>5296</v>
      </c>
      <c r="L388" s="6" t="b">
        <f t="shared" ref="L388:L451" si="32">AND(E388&lt;&gt;E389,K388&lt;5000)</f>
        <v>0</v>
      </c>
      <c r="M388" s="6">
        <f t="shared" ref="M388:M451" si="33">ROUNDUP((5000-K388)/1000,0)</f>
        <v>-1</v>
      </c>
      <c r="N388" s="6">
        <f t="shared" ref="N388:N451" si="34">IF(L388,M388*1000,0)</f>
        <v>0</v>
      </c>
    </row>
    <row r="389" spans="1:14" x14ac:dyDescent="0.25">
      <c r="A389" s="1">
        <v>39061</v>
      </c>
      <c r="B389" s="2" t="s">
        <v>133</v>
      </c>
      <c r="C389" s="2">
        <v>4</v>
      </c>
      <c r="D389" s="2">
        <f>YEAR(cukier[[#This Row],[date]])</f>
        <v>2006</v>
      </c>
      <c r="E389" s="2">
        <f>MONTH(cukier[[#This Row],[date]])</f>
        <v>12</v>
      </c>
      <c r="F389" s="2">
        <f>VLOOKUP(cukier[[#This Row],[year]],cennik[#All],2)</f>
        <v>2.0499999999999998</v>
      </c>
      <c r="G389" s="2">
        <f>cukier[[#This Row],[sugar_bought_kg]]*cukier[[#This Row],[price]]</f>
        <v>8.1999999999999993</v>
      </c>
      <c r="H389" s="2">
        <f>SUMIF($B$2:B389,B389,$C$2:C389)</f>
        <v>4</v>
      </c>
      <c r="I389" s="2">
        <f>IF(cukier[[#This Row],[bought_so_far]]&lt;100,0,IF(cukier[[#This Row],[bought_so_far]]&lt;1000,0.05,IF(cukier[[#This Row],[bought_so_far]]&lt;10000,0.1,0.2)))*cukier[[#This Row],[sugar_bought_kg]]</f>
        <v>0</v>
      </c>
      <c r="J389" s="7">
        <f t="shared" si="31"/>
        <v>5296</v>
      </c>
      <c r="K389" s="7">
        <f t="shared" si="30"/>
        <v>5292</v>
      </c>
      <c r="L389" s="7" t="b">
        <f t="shared" si="32"/>
        <v>0</v>
      </c>
      <c r="M389" s="7">
        <f t="shared" si="33"/>
        <v>-1</v>
      </c>
      <c r="N389" s="7">
        <f t="shared" si="34"/>
        <v>0</v>
      </c>
    </row>
    <row r="390" spans="1:14" x14ac:dyDescent="0.25">
      <c r="A390" s="1">
        <v>39062</v>
      </c>
      <c r="B390" s="2" t="s">
        <v>134</v>
      </c>
      <c r="C390" s="2">
        <v>13</v>
      </c>
      <c r="D390" s="2">
        <f>YEAR(cukier[[#This Row],[date]])</f>
        <v>2006</v>
      </c>
      <c r="E390" s="2">
        <f>MONTH(cukier[[#This Row],[date]])</f>
        <v>12</v>
      </c>
      <c r="F390" s="2">
        <f>VLOOKUP(cukier[[#This Row],[year]],cennik[#All],2)</f>
        <v>2.0499999999999998</v>
      </c>
      <c r="G390" s="2">
        <f>cukier[[#This Row],[sugar_bought_kg]]*cukier[[#This Row],[price]]</f>
        <v>26.65</v>
      </c>
      <c r="H390" s="2">
        <f>SUMIF($B$2:B390,B390,$C$2:C390)</f>
        <v>13</v>
      </c>
      <c r="I390" s="2">
        <f>IF(cukier[[#This Row],[bought_so_far]]&lt;100,0,IF(cukier[[#This Row],[bought_so_far]]&lt;1000,0.05,IF(cukier[[#This Row],[bought_so_far]]&lt;10000,0.1,0.2)))*cukier[[#This Row],[sugar_bought_kg]]</f>
        <v>0</v>
      </c>
      <c r="J390" s="6">
        <f t="shared" si="31"/>
        <v>5292</v>
      </c>
      <c r="K390" s="6">
        <f t="shared" si="30"/>
        <v>5279</v>
      </c>
      <c r="L390" s="6" t="b">
        <f t="shared" si="32"/>
        <v>0</v>
      </c>
      <c r="M390" s="6">
        <f t="shared" si="33"/>
        <v>-1</v>
      </c>
      <c r="N390" s="6">
        <f t="shared" si="34"/>
        <v>0</v>
      </c>
    </row>
    <row r="391" spans="1:14" x14ac:dyDescent="0.25">
      <c r="A391" s="1">
        <v>39063</v>
      </c>
      <c r="B391" s="2" t="s">
        <v>7</v>
      </c>
      <c r="C391" s="2">
        <v>422</v>
      </c>
      <c r="D391" s="2">
        <f>YEAR(cukier[[#This Row],[date]])</f>
        <v>2006</v>
      </c>
      <c r="E391" s="2">
        <f>MONTH(cukier[[#This Row],[date]])</f>
        <v>12</v>
      </c>
      <c r="F391" s="2">
        <f>VLOOKUP(cukier[[#This Row],[year]],cennik[#All],2)</f>
        <v>2.0499999999999998</v>
      </c>
      <c r="G391" s="2">
        <f>cukier[[#This Row],[sugar_bought_kg]]*cukier[[#This Row],[price]]</f>
        <v>865.09999999999991</v>
      </c>
      <c r="H391" s="2">
        <f>SUMIF($B$2:B391,B391,$C$2:C391)</f>
        <v>6014</v>
      </c>
      <c r="I391" s="2">
        <f>IF(cukier[[#This Row],[bought_so_far]]&lt;100,0,IF(cukier[[#This Row],[bought_so_far]]&lt;1000,0.05,IF(cukier[[#This Row],[bought_so_far]]&lt;10000,0.1,0.2)))*cukier[[#This Row],[sugar_bought_kg]]</f>
        <v>42.2</v>
      </c>
      <c r="J391" s="7">
        <f t="shared" si="31"/>
        <v>5279</v>
      </c>
      <c r="K391" s="7">
        <f t="shared" si="30"/>
        <v>4857</v>
      </c>
      <c r="L391" s="7" t="b">
        <f t="shared" si="32"/>
        <v>0</v>
      </c>
      <c r="M391" s="7">
        <f t="shared" si="33"/>
        <v>1</v>
      </c>
      <c r="N391" s="7">
        <f t="shared" si="34"/>
        <v>0</v>
      </c>
    </row>
    <row r="392" spans="1:14" x14ac:dyDescent="0.25">
      <c r="A392" s="1">
        <v>39064</v>
      </c>
      <c r="B392" s="2" t="s">
        <v>82</v>
      </c>
      <c r="C392" s="2">
        <v>6</v>
      </c>
      <c r="D392" s="2">
        <f>YEAR(cukier[[#This Row],[date]])</f>
        <v>2006</v>
      </c>
      <c r="E392" s="2">
        <f>MONTH(cukier[[#This Row],[date]])</f>
        <v>12</v>
      </c>
      <c r="F392" s="2">
        <f>VLOOKUP(cukier[[#This Row],[year]],cennik[#All],2)</f>
        <v>2.0499999999999998</v>
      </c>
      <c r="G392" s="2">
        <f>cukier[[#This Row],[sugar_bought_kg]]*cukier[[#This Row],[price]]</f>
        <v>12.299999999999999</v>
      </c>
      <c r="H392" s="2">
        <f>SUMIF($B$2:B392,B392,$C$2:C392)</f>
        <v>23</v>
      </c>
      <c r="I392" s="2">
        <f>IF(cukier[[#This Row],[bought_so_far]]&lt;100,0,IF(cukier[[#This Row],[bought_so_far]]&lt;1000,0.05,IF(cukier[[#This Row],[bought_so_far]]&lt;10000,0.1,0.2)))*cukier[[#This Row],[sugar_bought_kg]]</f>
        <v>0</v>
      </c>
      <c r="J392" s="6">
        <f t="shared" si="31"/>
        <v>4857</v>
      </c>
      <c r="K392" s="6">
        <f t="shared" si="30"/>
        <v>4851</v>
      </c>
      <c r="L392" s="6" t="b">
        <f t="shared" si="32"/>
        <v>0</v>
      </c>
      <c r="M392" s="6">
        <f t="shared" si="33"/>
        <v>1</v>
      </c>
      <c r="N392" s="6">
        <f t="shared" si="34"/>
        <v>0</v>
      </c>
    </row>
    <row r="393" spans="1:14" x14ac:dyDescent="0.25">
      <c r="A393" s="1">
        <v>39069</v>
      </c>
      <c r="B393" s="2" t="s">
        <v>135</v>
      </c>
      <c r="C393" s="2">
        <v>15</v>
      </c>
      <c r="D393" s="2">
        <f>YEAR(cukier[[#This Row],[date]])</f>
        <v>2006</v>
      </c>
      <c r="E393" s="2">
        <f>MONTH(cukier[[#This Row],[date]])</f>
        <v>12</v>
      </c>
      <c r="F393" s="2">
        <f>VLOOKUP(cukier[[#This Row],[year]],cennik[#All],2)</f>
        <v>2.0499999999999998</v>
      </c>
      <c r="G393" s="2">
        <f>cukier[[#This Row],[sugar_bought_kg]]*cukier[[#This Row],[price]]</f>
        <v>30.749999999999996</v>
      </c>
      <c r="H393" s="2">
        <f>SUMIF($B$2:B393,B393,$C$2:C393)</f>
        <v>15</v>
      </c>
      <c r="I393" s="2">
        <f>IF(cukier[[#This Row],[bought_so_far]]&lt;100,0,IF(cukier[[#This Row],[bought_so_far]]&lt;1000,0.05,IF(cukier[[#This Row],[bought_so_far]]&lt;10000,0.1,0.2)))*cukier[[#This Row],[sugar_bought_kg]]</f>
        <v>0</v>
      </c>
      <c r="J393" s="7">
        <f t="shared" si="31"/>
        <v>4851</v>
      </c>
      <c r="K393" s="7">
        <f t="shared" si="30"/>
        <v>4836</v>
      </c>
      <c r="L393" s="7" t="b">
        <f t="shared" si="32"/>
        <v>0</v>
      </c>
      <c r="M393" s="7">
        <f t="shared" si="33"/>
        <v>1</v>
      </c>
      <c r="N393" s="7">
        <f t="shared" si="34"/>
        <v>0</v>
      </c>
    </row>
    <row r="394" spans="1:14" x14ac:dyDescent="0.25">
      <c r="A394" s="1">
        <v>39070</v>
      </c>
      <c r="B394" s="2" t="s">
        <v>30</v>
      </c>
      <c r="C394" s="2">
        <v>168</v>
      </c>
      <c r="D394" s="2">
        <f>YEAR(cukier[[#This Row],[date]])</f>
        <v>2006</v>
      </c>
      <c r="E394" s="2">
        <f>MONTH(cukier[[#This Row],[date]])</f>
        <v>12</v>
      </c>
      <c r="F394" s="2">
        <f>VLOOKUP(cukier[[#This Row],[year]],cennik[#All],2)</f>
        <v>2.0499999999999998</v>
      </c>
      <c r="G394" s="2">
        <f>cukier[[#This Row],[sugar_bought_kg]]*cukier[[#This Row],[price]]</f>
        <v>344.4</v>
      </c>
      <c r="H394" s="2">
        <f>SUMIF($B$2:B394,B394,$C$2:C394)</f>
        <v>1323</v>
      </c>
      <c r="I394" s="2">
        <f>IF(cukier[[#This Row],[bought_so_far]]&lt;100,0,IF(cukier[[#This Row],[bought_so_far]]&lt;1000,0.05,IF(cukier[[#This Row],[bought_so_far]]&lt;10000,0.1,0.2)))*cukier[[#This Row],[sugar_bought_kg]]</f>
        <v>16.8</v>
      </c>
      <c r="J394" s="6">
        <f t="shared" si="31"/>
        <v>4836</v>
      </c>
      <c r="K394" s="6">
        <f t="shared" si="30"/>
        <v>4668</v>
      </c>
      <c r="L394" s="6" t="b">
        <f t="shared" si="32"/>
        <v>0</v>
      </c>
      <c r="M394" s="6">
        <f t="shared" si="33"/>
        <v>1</v>
      </c>
      <c r="N394" s="6">
        <f t="shared" si="34"/>
        <v>0</v>
      </c>
    </row>
    <row r="395" spans="1:14" x14ac:dyDescent="0.25">
      <c r="A395" s="1">
        <v>39072</v>
      </c>
      <c r="B395" s="2" t="s">
        <v>50</v>
      </c>
      <c r="C395" s="2">
        <v>193</v>
      </c>
      <c r="D395" s="2">
        <f>YEAR(cukier[[#This Row],[date]])</f>
        <v>2006</v>
      </c>
      <c r="E395" s="2">
        <f>MONTH(cukier[[#This Row],[date]])</f>
        <v>12</v>
      </c>
      <c r="F395" s="2">
        <f>VLOOKUP(cukier[[#This Row],[year]],cennik[#All],2)</f>
        <v>2.0499999999999998</v>
      </c>
      <c r="G395" s="2">
        <f>cukier[[#This Row],[sugar_bought_kg]]*cukier[[#This Row],[price]]</f>
        <v>395.65</v>
      </c>
      <c r="H395" s="2">
        <f>SUMIF($B$2:B395,B395,$C$2:C395)</f>
        <v>3866</v>
      </c>
      <c r="I395" s="2">
        <f>IF(cukier[[#This Row],[bought_so_far]]&lt;100,0,IF(cukier[[#This Row],[bought_so_far]]&lt;1000,0.05,IF(cukier[[#This Row],[bought_so_far]]&lt;10000,0.1,0.2)))*cukier[[#This Row],[sugar_bought_kg]]</f>
        <v>19.3</v>
      </c>
      <c r="J395" s="7">
        <f t="shared" si="31"/>
        <v>4668</v>
      </c>
      <c r="K395" s="7">
        <f t="shared" si="30"/>
        <v>4475</v>
      </c>
      <c r="L395" s="7" t="b">
        <f t="shared" si="32"/>
        <v>0</v>
      </c>
      <c r="M395" s="7">
        <f t="shared" si="33"/>
        <v>1</v>
      </c>
      <c r="N395" s="7">
        <f t="shared" si="34"/>
        <v>0</v>
      </c>
    </row>
    <row r="396" spans="1:14" x14ac:dyDescent="0.25">
      <c r="A396" s="1">
        <v>39078</v>
      </c>
      <c r="B396" s="2" t="s">
        <v>105</v>
      </c>
      <c r="C396" s="2">
        <v>15</v>
      </c>
      <c r="D396" s="2">
        <f>YEAR(cukier[[#This Row],[date]])</f>
        <v>2006</v>
      </c>
      <c r="E396" s="2">
        <f>MONTH(cukier[[#This Row],[date]])</f>
        <v>12</v>
      </c>
      <c r="F396" s="2">
        <f>VLOOKUP(cukier[[#This Row],[year]],cennik[#All],2)</f>
        <v>2.0499999999999998</v>
      </c>
      <c r="G396" s="2">
        <f>cukier[[#This Row],[sugar_bought_kg]]*cukier[[#This Row],[price]]</f>
        <v>30.749999999999996</v>
      </c>
      <c r="H396" s="2">
        <f>SUMIF($B$2:B396,B396,$C$2:C396)</f>
        <v>44</v>
      </c>
      <c r="I396" s="2">
        <f>IF(cukier[[#This Row],[bought_so_far]]&lt;100,0,IF(cukier[[#This Row],[bought_so_far]]&lt;1000,0.05,IF(cukier[[#This Row],[bought_so_far]]&lt;10000,0.1,0.2)))*cukier[[#This Row],[sugar_bought_kg]]</f>
        <v>0</v>
      </c>
      <c r="J396" s="6">
        <f t="shared" si="31"/>
        <v>4475</v>
      </c>
      <c r="K396" s="6">
        <f t="shared" si="30"/>
        <v>4460</v>
      </c>
      <c r="L396" s="6" t="b">
        <f t="shared" si="32"/>
        <v>0</v>
      </c>
      <c r="M396" s="6">
        <f t="shared" si="33"/>
        <v>1</v>
      </c>
      <c r="N396" s="6">
        <f t="shared" si="34"/>
        <v>0</v>
      </c>
    </row>
    <row r="397" spans="1:14" x14ac:dyDescent="0.25">
      <c r="A397" s="1">
        <v>39079</v>
      </c>
      <c r="B397" s="2" t="s">
        <v>23</v>
      </c>
      <c r="C397" s="2">
        <v>27</v>
      </c>
      <c r="D397" s="2">
        <f>YEAR(cukier[[#This Row],[date]])</f>
        <v>2006</v>
      </c>
      <c r="E397" s="2">
        <f>MONTH(cukier[[#This Row],[date]])</f>
        <v>12</v>
      </c>
      <c r="F397" s="2">
        <f>VLOOKUP(cukier[[#This Row],[year]],cennik[#All],2)</f>
        <v>2.0499999999999998</v>
      </c>
      <c r="G397" s="2">
        <f>cukier[[#This Row],[sugar_bought_kg]]*cukier[[#This Row],[price]]</f>
        <v>55.349999999999994</v>
      </c>
      <c r="H397" s="2">
        <f>SUMIF($B$2:B397,B397,$C$2:C397)</f>
        <v>778</v>
      </c>
      <c r="I397" s="2">
        <f>IF(cukier[[#This Row],[bought_so_far]]&lt;100,0,IF(cukier[[#This Row],[bought_so_far]]&lt;1000,0.05,IF(cukier[[#This Row],[bought_so_far]]&lt;10000,0.1,0.2)))*cukier[[#This Row],[sugar_bought_kg]]</f>
        <v>1.35</v>
      </c>
      <c r="J397" s="7">
        <f t="shared" si="31"/>
        <v>4460</v>
      </c>
      <c r="K397" s="7">
        <f t="shared" si="30"/>
        <v>4433</v>
      </c>
      <c r="L397" s="7" t="b">
        <f t="shared" si="32"/>
        <v>0</v>
      </c>
      <c r="M397" s="7">
        <f t="shared" si="33"/>
        <v>1</v>
      </c>
      <c r="N397" s="7">
        <f t="shared" si="34"/>
        <v>0</v>
      </c>
    </row>
    <row r="398" spans="1:14" x14ac:dyDescent="0.25">
      <c r="A398" s="1">
        <v>39080</v>
      </c>
      <c r="B398" s="2" t="s">
        <v>23</v>
      </c>
      <c r="C398" s="2">
        <v>116</v>
      </c>
      <c r="D398" s="2">
        <f>YEAR(cukier[[#This Row],[date]])</f>
        <v>2006</v>
      </c>
      <c r="E398" s="2">
        <f>MONTH(cukier[[#This Row],[date]])</f>
        <v>12</v>
      </c>
      <c r="F398" s="2">
        <f>VLOOKUP(cukier[[#This Row],[year]],cennik[#All],2)</f>
        <v>2.0499999999999998</v>
      </c>
      <c r="G398" s="2">
        <f>cukier[[#This Row],[sugar_bought_kg]]*cukier[[#This Row],[price]]</f>
        <v>237.79999999999998</v>
      </c>
      <c r="H398" s="2">
        <f>SUMIF($B$2:B398,B398,$C$2:C398)</f>
        <v>894</v>
      </c>
      <c r="I398" s="2">
        <f>IF(cukier[[#This Row],[bought_so_far]]&lt;100,0,IF(cukier[[#This Row],[bought_so_far]]&lt;1000,0.05,IF(cukier[[#This Row],[bought_so_far]]&lt;10000,0.1,0.2)))*cukier[[#This Row],[sugar_bought_kg]]</f>
        <v>5.8000000000000007</v>
      </c>
      <c r="J398" s="6">
        <f t="shared" si="31"/>
        <v>4433</v>
      </c>
      <c r="K398" s="6">
        <f t="shared" si="30"/>
        <v>4317</v>
      </c>
      <c r="L398" s="6" t="b">
        <f t="shared" si="32"/>
        <v>0</v>
      </c>
      <c r="M398" s="6">
        <f t="shared" si="33"/>
        <v>1</v>
      </c>
      <c r="N398" s="6">
        <f t="shared" si="34"/>
        <v>0</v>
      </c>
    </row>
    <row r="399" spans="1:14" x14ac:dyDescent="0.25">
      <c r="A399" s="1">
        <v>39081</v>
      </c>
      <c r="B399" s="2" t="s">
        <v>61</v>
      </c>
      <c r="C399" s="2">
        <v>21</v>
      </c>
      <c r="D399" s="2">
        <f>YEAR(cukier[[#This Row],[date]])</f>
        <v>2006</v>
      </c>
      <c r="E399" s="2">
        <f>MONTH(cukier[[#This Row],[date]])</f>
        <v>12</v>
      </c>
      <c r="F399" s="2">
        <f>VLOOKUP(cukier[[#This Row],[year]],cennik[#All],2)</f>
        <v>2.0499999999999998</v>
      </c>
      <c r="G399" s="2">
        <f>cukier[[#This Row],[sugar_bought_kg]]*cukier[[#This Row],[price]]</f>
        <v>43.05</v>
      </c>
      <c r="H399" s="2">
        <f>SUMIF($B$2:B399,B399,$C$2:C399)</f>
        <v>299</v>
      </c>
      <c r="I399" s="2">
        <f>IF(cukier[[#This Row],[bought_so_far]]&lt;100,0,IF(cukier[[#This Row],[bought_so_far]]&lt;1000,0.05,IF(cukier[[#This Row],[bought_so_far]]&lt;10000,0.1,0.2)))*cukier[[#This Row],[sugar_bought_kg]]</f>
        <v>1.05</v>
      </c>
      <c r="J399" s="7">
        <f t="shared" si="31"/>
        <v>4317</v>
      </c>
      <c r="K399" s="7">
        <f t="shared" si="30"/>
        <v>4296</v>
      </c>
      <c r="L399" s="7" t="b">
        <f t="shared" si="32"/>
        <v>0</v>
      </c>
      <c r="M399" s="7">
        <f t="shared" si="33"/>
        <v>1</v>
      </c>
      <c r="N399" s="7">
        <f t="shared" si="34"/>
        <v>0</v>
      </c>
    </row>
    <row r="400" spans="1:14" x14ac:dyDescent="0.25">
      <c r="A400" s="1">
        <v>39081</v>
      </c>
      <c r="B400" s="2" t="s">
        <v>23</v>
      </c>
      <c r="C400" s="2">
        <v>61</v>
      </c>
      <c r="D400" s="2">
        <f>YEAR(cukier[[#This Row],[date]])</f>
        <v>2006</v>
      </c>
      <c r="E400" s="2">
        <f>MONTH(cukier[[#This Row],[date]])</f>
        <v>12</v>
      </c>
      <c r="F400" s="2">
        <f>VLOOKUP(cukier[[#This Row],[year]],cennik[#All],2)</f>
        <v>2.0499999999999998</v>
      </c>
      <c r="G400" s="2">
        <f>cukier[[#This Row],[sugar_bought_kg]]*cukier[[#This Row],[price]]</f>
        <v>125.04999999999998</v>
      </c>
      <c r="H400" s="2">
        <f>SUMIF($B$2:B400,B400,$C$2:C400)</f>
        <v>955</v>
      </c>
      <c r="I400" s="2">
        <f>IF(cukier[[#This Row],[bought_so_far]]&lt;100,0,IF(cukier[[#This Row],[bought_so_far]]&lt;1000,0.05,IF(cukier[[#This Row],[bought_so_far]]&lt;10000,0.1,0.2)))*cukier[[#This Row],[sugar_bought_kg]]</f>
        <v>3.0500000000000003</v>
      </c>
      <c r="J400" s="6">
        <f t="shared" si="31"/>
        <v>4296</v>
      </c>
      <c r="K400" s="6">
        <f t="shared" si="30"/>
        <v>4235</v>
      </c>
      <c r="L400" s="6" t="b">
        <f t="shared" si="32"/>
        <v>0</v>
      </c>
      <c r="M400" s="6">
        <f t="shared" si="33"/>
        <v>1</v>
      </c>
      <c r="N400" s="6">
        <f t="shared" si="34"/>
        <v>0</v>
      </c>
    </row>
    <row r="401" spans="1:14" x14ac:dyDescent="0.25">
      <c r="A401" s="1">
        <v>39081</v>
      </c>
      <c r="B401" s="2" t="s">
        <v>17</v>
      </c>
      <c r="C401" s="2">
        <v>458</v>
      </c>
      <c r="D401" s="2">
        <f>YEAR(cukier[[#This Row],[date]])</f>
        <v>2006</v>
      </c>
      <c r="E401" s="2">
        <f>MONTH(cukier[[#This Row],[date]])</f>
        <v>12</v>
      </c>
      <c r="F401" s="2">
        <f>VLOOKUP(cukier[[#This Row],[year]],cennik[#All],2)</f>
        <v>2.0499999999999998</v>
      </c>
      <c r="G401" s="2">
        <f>cukier[[#This Row],[sugar_bought_kg]]*cukier[[#This Row],[price]]</f>
        <v>938.89999999999986</v>
      </c>
      <c r="H401" s="2">
        <f>SUMIF($B$2:B401,B401,$C$2:C401)</f>
        <v>4596</v>
      </c>
      <c r="I401" s="2">
        <f>IF(cukier[[#This Row],[bought_so_far]]&lt;100,0,IF(cukier[[#This Row],[bought_so_far]]&lt;1000,0.05,IF(cukier[[#This Row],[bought_so_far]]&lt;10000,0.1,0.2)))*cukier[[#This Row],[sugar_bought_kg]]</f>
        <v>45.800000000000004</v>
      </c>
      <c r="J401" s="7">
        <f t="shared" si="31"/>
        <v>4235</v>
      </c>
      <c r="K401" s="7">
        <f t="shared" si="30"/>
        <v>3777</v>
      </c>
      <c r="L401" s="7" t="b">
        <f t="shared" si="32"/>
        <v>0</v>
      </c>
      <c r="M401" s="7">
        <f t="shared" si="33"/>
        <v>2</v>
      </c>
      <c r="N401" s="7">
        <f t="shared" si="34"/>
        <v>0</v>
      </c>
    </row>
    <row r="402" spans="1:14" x14ac:dyDescent="0.25">
      <c r="A402" s="1">
        <v>39082</v>
      </c>
      <c r="B402" s="2" t="s">
        <v>136</v>
      </c>
      <c r="C402" s="2">
        <v>19</v>
      </c>
      <c r="D402" s="2">
        <f>YEAR(cukier[[#This Row],[date]])</f>
        <v>2006</v>
      </c>
      <c r="E402" s="2">
        <f>MONTH(cukier[[#This Row],[date]])</f>
        <v>12</v>
      </c>
      <c r="F402" s="2">
        <f>VLOOKUP(cukier[[#This Row],[year]],cennik[#All],2)</f>
        <v>2.0499999999999998</v>
      </c>
      <c r="G402" s="2">
        <f>cukier[[#This Row],[sugar_bought_kg]]*cukier[[#This Row],[price]]</f>
        <v>38.949999999999996</v>
      </c>
      <c r="H402" s="2">
        <f>SUMIF($B$2:B402,B402,$C$2:C402)</f>
        <v>19</v>
      </c>
      <c r="I402" s="2">
        <f>IF(cukier[[#This Row],[bought_so_far]]&lt;100,0,IF(cukier[[#This Row],[bought_so_far]]&lt;1000,0.05,IF(cukier[[#This Row],[bought_so_far]]&lt;10000,0.1,0.2)))*cukier[[#This Row],[sugar_bought_kg]]</f>
        <v>0</v>
      </c>
      <c r="J402" s="6">
        <f t="shared" si="31"/>
        <v>3777</v>
      </c>
      <c r="K402" s="6">
        <f t="shared" si="30"/>
        <v>3758</v>
      </c>
      <c r="L402" s="6" t="b">
        <f t="shared" si="32"/>
        <v>1</v>
      </c>
      <c r="M402" s="6">
        <f t="shared" si="33"/>
        <v>2</v>
      </c>
      <c r="N402" s="6">
        <f t="shared" si="34"/>
        <v>2000</v>
      </c>
    </row>
    <row r="403" spans="1:14" x14ac:dyDescent="0.25">
      <c r="A403" s="1">
        <v>39084</v>
      </c>
      <c r="B403" s="2" t="s">
        <v>55</v>
      </c>
      <c r="C403" s="2">
        <v>81</v>
      </c>
      <c r="D403" s="2">
        <f>YEAR(cukier[[#This Row],[date]])</f>
        <v>2007</v>
      </c>
      <c r="E403" s="2">
        <f>MONTH(cukier[[#This Row],[date]])</f>
        <v>1</v>
      </c>
      <c r="F403" s="2">
        <f>VLOOKUP(cukier[[#This Row],[year]],cennik[#All],2)</f>
        <v>2.09</v>
      </c>
      <c r="G403" s="2">
        <f>cukier[[#This Row],[sugar_bought_kg]]*cukier[[#This Row],[price]]</f>
        <v>169.29</v>
      </c>
      <c r="H403" s="2">
        <f>SUMIF($B$2:B403,B403,$C$2:C403)</f>
        <v>734</v>
      </c>
      <c r="I403" s="2">
        <f>IF(cukier[[#This Row],[bought_so_far]]&lt;100,0,IF(cukier[[#This Row],[bought_so_far]]&lt;1000,0.05,IF(cukier[[#This Row],[bought_so_far]]&lt;10000,0.1,0.2)))*cukier[[#This Row],[sugar_bought_kg]]</f>
        <v>4.05</v>
      </c>
      <c r="J403" s="7">
        <f t="shared" si="31"/>
        <v>5758</v>
      </c>
      <c r="K403" s="7">
        <f t="shared" si="30"/>
        <v>5677</v>
      </c>
      <c r="L403" s="7" t="b">
        <f t="shared" si="32"/>
        <v>0</v>
      </c>
      <c r="M403" s="7">
        <f t="shared" si="33"/>
        <v>-1</v>
      </c>
      <c r="N403" s="7">
        <f t="shared" si="34"/>
        <v>0</v>
      </c>
    </row>
    <row r="404" spans="1:14" x14ac:dyDescent="0.25">
      <c r="A404" s="1">
        <v>39085</v>
      </c>
      <c r="B404" s="2" t="s">
        <v>18</v>
      </c>
      <c r="C404" s="2">
        <v>86</v>
      </c>
      <c r="D404" s="2">
        <f>YEAR(cukier[[#This Row],[date]])</f>
        <v>2007</v>
      </c>
      <c r="E404" s="2">
        <f>MONTH(cukier[[#This Row],[date]])</f>
        <v>1</v>
      </c>
      <c r="F404" s="2">
        <f>VLOOKUP(cukier[[#This Row],[year]],cennik[#All],2)</f>
        <v>2.09</v>
      </c>
      <c r="G404" s="2">
        <f>cukier[[#This Row],[sugar_bought_kg]]*cukier[[#This Row],[price]]</f>
        <v>179.73999999999998</v>
      </c>
      <c r="H404" s="2">
        <f>SUMIF($B$2:B404,B404,$C$2:C404)</f>
        <v>1236</v>
      </c>
      <c r="I404" s="2">
        <f>IF(cukier[[#This Row],[bought_so_far]]&lt;100,0,IF(cukier[[#This Row],[bought_so_far]]&lt;1000,0.05,IF(cukier[[#This Row],[bought_so_far]]&lt;10000,0.1,0.2)))*cukier[[#This Row],[sugar_bought_kg]]</f>
        <v>8.6</v>
      </c>
      <c r="J404" s="6">
        <f t="shared" si="31"/>
        <v>5677</v>
      </c>
      <c r="K404" s="6">
        <f t="shared" si="30"/>
        <v>5591</v>
      </c>
      <c r="L404" s="6" t="b">
        <f t="shared" si="32"/>
        <v>0</v>
      </c>
      <c r="M404" s="6">
        <f t="shared" si="33"/>
        <v>-1</v>
      </c>
      <c r="N404" s="6">
        <f t="shared" si="34"/>
        <v>0</v>
      </c>
    </row>
    <row r="405" spans="1:14" x14ac:dyDescent="0.25">
      <c r="A405" s="1">
        <v>39086</v>
      </c>
      <c r="B405" s="2" t="s">
        <v>7</v>
      </c>
      <c r="C405" s="2">
        <v>142</v>
      </c>
      <c r="D405" s="2">
        <f>YEAR(cukier[[#This Row],[date]])</f>
        <v>2007</v>
      </c>
      <c r="E405" s="2">
        <f>MONTH(cukier[[#This Row],[date]])</f>
        <v>1</v>
      </c>
      <c r="F405" s="2">
        <f>VLOOKUP(cukier[[#This Row],[year]],cennik[#All],2)</f>
        <v>2.09</v>
      </c>
      <c r="G405" s="2">
        <f>cukier[[#This Row],[sugar_bought_kg]]*cukier[[#This Row],[price]]</f>
        <v>296.77999999999997</v>
      </c>
      <c r="H405" s="2">
        <f>SUMIF($B$2:B405,B405,$C$2:C405)</f>
        <v>6156</v>
      </c>
      <c r="I405" s="2">
        <f>IF(cukier[[#This Row],[bought_so_far]]&lt;100,0,IF(cukier[[#This Row],[bought_so_far]]&lt;1000,0.05,IF(cukier[[#This Row],[bought_so_far]]&lt;10000,0.1,0.2)))*cukier[[#This Row],[sugar_bought_kg]]</f>
        <v>14.200000000000001</v>
      </c>
      <c r="J405" s="7">
        <f t="shared" si="31"/>
        <v>5591</v>
      </c>
      <c r="K405" s="7">
        <f t="shared" si="30"/>
        <v>5449</v>
      </c>
      <c r="L405" s="7" t="b">
        <f t="shared" si="32"/>
        <v>0</v>
      </c>
      <c r="M405" s="7">
        <f t="shared" si="33"/>
        <v>-1</v>
      </c>
      <c r="N405" s="7">
        <f t="shared" si="34"/>
        <v>0</v>
      </c>
    </row>
    <row r="406" spans="1:14" x14ac:dyDescent="0.25">
      <c r="A406" s="1">
        <v>39092</v>
      </c>
      <c r="B406" s="2" t="s">
        <v>17</v>
      </c>
      <c r="C406" s="2">
        <v>459</v>
      </c>
      <c r="D406" s="2">
        <f>YEAR(cukier[[#This Row],[date]])</f>
        <v>2007</v>
      </c>
      <c r="E406" s="2">
        <f>MONTH(cukier[[#This Row],[date]])</f>
        <v>1</v>
      </c>
      <c r="F406" s="2">
        <f>VLOOKUP(cukier[[#This Row],[year]],cennik[#All],2)</f>
        <v>2.09</v>
      </c>
      <c r="G406" s="2">
        <f>cukier[[#This Row],[sugar_bought_kg]]*cukier[[#This Row],[price]]</f>
        <v>959.31</v>
      </c>
      <c r="H406" s="2">
        <f>SUMIF($B$2:B406,B406,$C$2:C406)</f>
        <v>5055</v>
      </c>
      <c r="I406" s="2">
        <f>IF(cukier[[#This Row],[bought_so_far]]&lt;100,0,IF(cukier[[#This Row],[bought_so_far]]&lt;1000,0.05,IF(cukier[[#This Row],[bought_so_far]]&lt;10000,0.1,0.2)))*cukier[[#This Row],[sugar_bought_kg]]</f>
        <v>45.900000000000006</v>
      </c>
      <c r="J406" s="6">
        <f t="shared" si="31"/>
        <v>5449</v>
      </c>
      <c r="K406" s="6">
        <f t="shared" si="30"/>
        <v>4990</v>
      </c>
      <c r="L406" s="6" t="b">
        <f t="shared" si="32"/>
        <v>0</v>
      </c>
      <c r="M406" s="6">
        <f t="shared" si="33"/>
        <v>1</v>
      </c>
      <c r="N406" s="6">
        <f t="shared" si="34"/>
        <v>0</v>
      </c>
    </row>
    <row r="407" spans="1:14" x14ac:dyDescent="0.25">
      <c r="A407" s="1">
        <v>39093</v>
      </c>
      <c r="B407" s="2" t="s">
        <v>40</v>
      </c>
      <c r="C407" s="2">
        <v>20</v>
      </c>
      <c r="D407" s="2">
        <f>YEAR(cukier[[#This Row],[date]])</f>
        <v>2007</v>
      </c>
      <c r="E407" s="2">
        <f>MONTH(cukier[[#This Row],[date]])</f>
        <v>1</v>
      </c>
      <c r="F407" s="2">
        <f>VLOOKUP(cukier[[#This Row],[year]],cennik[#All],2)</f>
        <v>2.09</v>
      </c>
      <c r="G407" s="2">
        <f>cukier[[#This Row],[sugar_bought_kg]]*cukier[[#This Row],[price]]</f>
        <v>41.8</v>
      </c>
      <c r="H407" s="2">
        <f>SUMIF($B$2:B407,B407,$C$2:C407)</f>
        <v>22</v>
      </c>
      <c r="I407" s="2">
        <f>IF(cukier[[#This Row],[bought_so_far]]&lt;100,0,IF(cukier[[#This Row],[bought_so_far]]&lt;1000,0.05,IF(cukier[[#This Row],[bought_so_far]]&lt;10000,0.1,0.2)))*cukier[[#This Row],[sugar_bought_kg]]</f>
        <v>0</v>
      </c>
      <c r="J407" s="7">
        <f t="shared" si="31"/>
        <v>4990</v>
      </c>
      <c r="K407" s="7">
        <f t="shared" si="30"/>
        <v>4970</v>
      </c>
      <c r="L407" s="7" t="b">
        <f t="shared" si="32"/>
        <v>0</v>
      </c>
      <c r="M407" s="7">
        <f t="shared" si="33"/>
        <v>1</v>
      </c>
      <c r="N407" s="7">
        <f t="shared" si="34"/>
        <v>0</v>
      </c>
    </row>
    <row r="408" spans="1:14" x14ac:dyDescent="0.25">
      <c r="A408" s="1">
        <v>39095</v>
      </c>
      <c r="B408" s="2" t="s">
        <v>45</v>
      </c>
      <c r="C408" s="2">
        <v>245</v>
      </c>
      <c r="D408" s="2">
        <f>YEAR(cukier[[#This Row],[date]])</f>
        <v>2007</v>
      </c>
      <c r="E408" s="2">
        <f>MONTH(cukier[[#This Row],[date]])</f>
        <v>1</v>
      </c>
      <c r="F408" s="2">
        <f>VLOOKUP(cukier[[#This Row],[year]],cennik[#All],2)</f>
        <v>2.09</v>
      </c>
      <c r="G408" s="2">
        <f>cukier[[#This Row],[sugar_bought_kg]]*cukier[[#This Row],[price]]</f>
        <v>512.04999999999995</v>
      </c>
      <c r="H408" s="2">
        <f>SUMIF($B$2:B408,B408,$C$2:C408)</f>
        <v>3982</v>
      </c>
      <c r="I408" s="2">
        <f>IF(cukier[[#This Row],[bought_so_far]]&lt;100,0,IF(cukier[[#This Row],[bought_so_far]]&lt;1000,0.05,IF(cukier[[#This Row],[bought_so_far]]&lt;10000,0.1,0.2)))*cukier[[#This Row],[sugar_bought_kg]]</f>
        <v>24.5</v>
      </c>
      <c r="J408" s="6">
        <f t="shared" si="31"/>
        <v>4970</v>
      </c>
      <c r="K408" s="6">
        <f t="shared" si="30"/>
        <v>4725</v>
      </c>
      <c r="L408" s="6" t="b">
        <f t="shared" si="32"/>
        <v>0</v>
      </c>
      <c r="M408" s="6">
        <f t="shared" si="33"/>
        <v>1</v>
      </c>
      <c r="N408" s="6">
        <f t="shared" si="34"/>
        <v>0</v>
      </c>
    </row>
    <row r="409" spans="1:14" x14ac:dyDescent="0.25">
      <c r="A409" s="1">
        <v>39095</v>
      </c>
      <c r="B409" s="2" t="s">
        <v>100</v>
      </c>
      <c r="C409" s="2">
        <v>19</v>
      </c>
      <c r="D409" s="2">
        <f>YEAR(cukier[[#This Row],[date]])</f>
        <v>2007</v>
      </c>
      <c r="E409" s="2">
        <f>MONTH(cukier[[#This Row],[date]])</f>
        <v>1</v>
      </c>
      <c r="F409" s="2">
        <f>VLOOKUP(cukier[[#This Row],[year]],cennik[#All],2)</f>
        <v>2.09</v>
      </c>
      <c r="G409" s="2">
        <f>cukier[[#This Row],[sugar_bought_kg]]*cukier[[#This Row],[price]]</f>
        <v>39.709999999999994</v>
      </c>
      <c r="H409" s="2">
        <f>SUMIF($B$2:B409,B409,$C$2:C409)</f>
        <v>44</v>
      </c>
      <c r="I409" s="2">
        <f>IF(cukier[[#This Row],[bought_so_far]]&lt;100,0,IF(cukier[[#This Row],[bought_so_far]]&lt;1000,0.05,IF(cukier[[#This Row],[bought_so_far]]&lt;10000,0.1,0.2)))*cukier[[#This Row],[sugar_bought_kg]]</f>
        <v>0</v>
      </c>
      <c r="J409" s="7">
        <f t="shared" si="31"/>
        <v>4725</v>
      </c>
      <c r="K409" s="7">
        <f t="shared" si="30"/>
        <v>4706</v>
      </c>
      <c r="L409" s="7" t="b">
        <f t="shared" si="32"/>
        <v>0</v>
      </c>
      <c r="M409" s="7">
        <f t="shared" si="33"/>
        <v>1</v>
      </c>
      <c r="N409" s="7">
        <f t="shared" si="34"/>
        <v>0</v>
      </c>
    </row>
    <row r="410" spans="1:14" x14ac:dyDescent="0.25">
      <c r="A410" s="1">
        <v>39096</v>
      </c>
      <c r="B410" s="2" t="s">
        <v>10</v>
      </c>
      <c r="C410" s="2">
        <v>159</v>
      </c>
      <c r="D410" s="2">
        <f>YEAR(cukier[[#This Row],[date]])</f>
        <v>2007</v>
      </c>
      <c r="E410" s="2">
        <f>MONTH(cukier[[#This Row],[date]])</f>
        <v>1</v>
      </c>
      <c r="F410" s="2">
        <f>VLOOKUP(cukier[[#This Row],[year]],cennik[#All],2)</f>
        <v>2.09</v>
      </c>
      <c r="G410" s="2">
        <f>cukier[[#This Row],[sugar_bought_kg]]*cukier[[#This Row],[price]]</f>
        <v>332.31</v>
      </c>
      <c r="H410" s="2">
        <f>SUMIF($B$2:B410,B410,$C$2:C410)</f>
        <v>784</v>
      </c>
      <c r="I410" s="2">
        <f>IF(cukier[[#This Row],[bought_so_far]]&lt;100,0,IF(cukier[[#This Row],[bought_so_far]]&lt;1000,0.05,IF(cukier[[#This Row],[bought_so_far]]&lt;10000,0.1,0.2)))*cukier[[#This Row],[sugar_bought_kg]]</f>
        <v>7.95</v>
      </c>
      <c r="J410" s="6">
        <f t="shared" si="31"/>
        <v>4706</v>
      </c>
      <c r="K410" s="6">
        <f t="shared" si="30"/>
        <v>4547</v>
      </c>
      <c r="L410" s="6" t="b">
        <f t="shared" si="32"/>
        <v>0</v>
      </c>
      <c r="M410" s="6">
        <f t="shared" si="33"/>
        <v>1</v>
      </c>
      <c r="N410" s="6">
        <f t="shared" si="34"/>
        <v>0</v>
      </c>
    </row>
    <row r="411" spans="1:14" x14ac:dyDescent="0.25">
      <c r="A411" s="1">
        <v>39097</v>
      </c>
      <c r="B411" s="2" t="s">
        <v>23</v>
      </c>
      <c r="C411" s="2">
        <v>99</v>
      </c>
      <c r="D411" s="2">
        <f>YEAR(cukier[[#This Row],[date]])</f>
        <v>2007</v>
      </c>
      <c r="E411" s="2">
        <f>MONTH(cukier[[#This Row],[date]])</f>
        <v>1</v>
      </c>
      <c r="F411" s="2">
        <f>VLOOKUP(cukier[[#This Row],[year]],cennik[#All],2)</f>
        <v>2.09</v>
      </c>
      <c r="G411" s="2">
        <f>cukier[[#This Row],[sugar_bought_kg]]*cukier[[#This Row],[price]]</f>
        <v>206.91</v>
      </c>
      <c r="H411" s="2">
        <f>SUMIF($B$2:B411,B411,$C$2:C411)</f>
        <v>1054</v>
      </c>
      <c r="I411" s="2">
        <f>IF(cukier[[#This Row],[bought_so_far]]&lt;100,0,IF(cukier[[#This Row],[bought_so_far]]&lt;1000,0.05,IF(cukier[[#This Row],[bought_so_far]]&lt;10000,0.1,0.2)))*cukier[[#This Row],[sugar_bought_kg]]</f>
        <v>9.9</v>
      </c>
      <c r="J411" s="7">
        <f t="shared" si="31"/>
        <v>4547</v>
      </c>
      <c r="K411" s="7">
        <f t="shared" si="30"/>
        <v>4448</v>
      </c>
      <c r="L411" s="7" t="b">
        <f t="shared" si="32"/>
        <v>0</v>
      </c>
      <c r="M411" s="7">
        <f t="shared" si="33"/>
        <v>1</v>
      </c>
      <c r="N411" s="7">
        <f t="shared" si="34"/>
        <v>0</v>
      </c>
    </row>
    <row r="412" spans="1:14" x14ac:dyDescent="0.25">
      <c r="A412" s="1">
        <v>39099</v>
      </c>
      <c r="B412" s="2" t="s">
        <v>22</v>
      </c>
      <c r="C412" s="2">
        <v>213</v>
      </c>
      <c r="D412" s="2">
        <f>YEAR(cukier[[#This Row],[date]])</f>
        <v>2007</v>
      </c>
      <c r="E412" s="2">
        <f>MONTH(cukier[[#This Row],[date]])</f>
        <v>1</v>
      </c>
      <c r="F412" s="2">
        <f>VLOOKUP(cukier[[#This Row],[year]],cennik[#All],2)</f>
        <v>2.09</v>
      </c>
      <c r="G412" s="2">
        <f>cukier[[#This Row],[sugar_bought_kg]]*cukier[[#This Row],[price]]</f>
        <v>445.16999999999996</v>
      </c>
      <c r="H412" s="2">
        <f>SUMIF($B$2:B412,B412,$C$2:C412)</f>
        <v>4102</v>
      </c>
      <c r="I412" s="2">
        <f>IF(cukier[[#This Row],[bought_so_far]]&lt;100,0,IF(cukier[[#This Row],[bought_so_far]]&lt;1000,0.05,IF(cukier[[#This Row],[bought_so_far]]&lt;10000,0.1,0.2)))*cukier[[#This Row],[sugar_bought_kg]]</f>
        <v>21.3</v>
      </c>
      <c r="J412" s="6">
        <f t="shared" si="31"/>
        <v>4448</v>
      </c>
      <c r="K412" s="6">
        <f t="shared" si="30"/>
        <v>4235</v>
      </c>
      <c r="L412" s="6" t="b">
        <f t="shared" si="32"/>
        <v>0</v>
      </c>
      <c r="M412" s="6">
        <f t="shared" si="33"/>
        <v>1</v>
      </c>
      <c r="N412" s="6">
        <f t="shared" si="34"/>
        <v>0</v>
      </c>
    </row>
    <row r="413" spans="1:14" x14ac:dyDescent="0.25">
      <c r="A413" s="1">
        <v>39106</v>
      </c>
      <c r="B413" s="2" t="s">
        <v>14</v>
      </c>
      <c r="C413" s="2">
        <v>349</v>
      </c>
      <c r="D413" s="2">
        <f>YEAR(cukier[[#This Row],[date]])</f>
        <v>2007</v>
      </c>
      <c r="E413" s="2">
        <f>MONTH(cukier[[#This Row],[date]])</f>
        <v>1</v>
      </c>
      <c r="F413" s="2">
        <f>VLOOKUP(cukier[[#This Row],[year]],cennik[#All],2)</f>
        <v>2.09</v>
      </c>
      <c r="G413" s="2">
        <f>cukier[[#This Row],[sugar_bought_kg]]*cukier[[#This Row],[price]]</f>
        <v>729.41</v>
      </c>
      <c r="H413" s="2">
        <f>SUMIF($B$2:B413,B413,$C$2:C413)</f>
        <v>4164</v>
      </c>
      <c r="I413" s="2">
        <f>IF(cukier[[#This Row],[bought_so_far]]&lt;100,0,IF(cukier[[#This Row],[bought_so_far]]&lt;1000,0.05,IF(cukier[[#This Row],[bought_so_far]]&lt;10000,0.1,0.2)))*cukier[[#This Row],[sugar_bought_kg]]</f>
        <v>34.9</v>
      </c>
      <c r="J413" s="7">
        <f t="shared" si="31"/>
        <v>4235</v>
      </c>
      <c r="K413" s="7">
        <f t="shared" si="30"/>
        <v>3886</v>
      </c>
      <c r="L413" s="7" t="b">
        <f t="shared" si="32"/>
        <v>0</v>
      </c>
      <c r="M413" s="7">
        <f t="shared" si="33"/>
        <v>2</v>
      </c>
      <c r="N413" s="7">
        <f t="shared" si="34"/>
        <v>0</v>
      </c>
    </row>
    <row r="414" spans="1:14" x14ac:dyDescent="0.25">
      <c r="A414" s="1">
        <v>39109</v>
      </c>
      <c r="B414" s="2" t="s">
        <v>17</v>
      </c>
      <c r="C414" s="2">
        <v>114</v>
      </c>
      <c r="D414" s="2">
        <f>YEAR(cukier[[#This Row],[date]])</f>
        <v>2007</v>
      </c>
      <c r="E414" s="2">
        <f>MONTH(cukier[[#This Row],[date]])</f>
        <v>1</v>
      </c>
      <c r="F414" s="2">
        <f>VLOOKUP(cukier[[#This Row],[year]],cennik[#All],2)</f>
        <v>2.09</v>
      </c>
      <c r="G414" s="2">
        <f>cukier[[#This Row],[sugar_bought_kg]]*cukier[[#This Row],[price]]</f>
        <v>238.26</v>
      </c>
      <c r="H414" s="2">
        <f>SUMIF($B$2:B414,B414,$C$2:C414)</f>
        <v>5169</v>
      </c>
      <c r="I414" s="2">
        <f>IF(cukier[[#This Row],[bought_so_far]]&lt;100,0,IF(cukier[[#This Row],[bought_so_far]]&lt;1000,0.05,IF(cukier[[#This Row],[bought_so_far]]&lt;10000,0.1,0.2)))*cukier[[#This Row],[sugar_bought_kg]]</f>
        <v>11.4</v>
      </c>
      <c r="J414" s="6">
        <f t="shared" si="31"/>
        <v>3886</v>
      </c>
      <c r="K414" s="6">
        <f t="shared" si="30"/>
        <v>3772</v>
      </c>
      <c r="L414" s="6" t="b">
        <f t="shared" si="32"/>
        <v>0</v>
      </c>
      <c r="M414" s="6">
        <f t="shared" si="33"/>
        <v>2</v>
      </c>
      <c r="N414" s="6">
        <f t="shared" si="34"/>
        <v>0</v>
      </c>
    </row>
    <row r="415" spans="1:14" x14ac:dyDescent="0.25">
      <c r="A415" s="1">
        <v>39109</v>
      </c>
      <c r="B415" s="2" t="s">
        <v>27</v>
      </c>
      <c r="C415" s="2">
        <v>12</v>
      </c>
      <c r="D415" s="2">
        <f>YEAR(cukier[[#This Row],[date]])</f>
        <v>2007</v>
      </c>
      <c r="E415" s="2">
        <f>MONTH(cukier[[#This Row],[date]])</f>
        <v>1</v>
      </c>
      <c r="F415" s="2">
        <f>VLOOKUP(cukier[[#This Row],[year]],cennik[#All],2)</f>
        <v>2.09</v>
      </c>
      <c r="G415" s="2">
        <f>cukier[[#This Row],[sugar_bought_kg]]*cukier[[#This Row],[price]]</f>
        <v>25.08</v>
      </c>
      <c r="H415" s="2">
        <f>SUMIF($B$2:B415,B415,$C$2:C415)</f>
        <v>28</v>
      </c>
      <c r="I415" s="2">
        <f>IF(cukier[[#This Row],[bought_so_far]]&lt;100,0,IF(cukier[[#This Row],[bought_so_far]]&lt;1000,0.05,IF(cukier[[#This Row],[bought_so_far]]&lt;10000,0.1,0.2)))*cukier[[#This Row],[sugar_bought_kg]]</f>
        <v>0</v>
      </c>
      <c r="J415" s="7">
        <f t="shared" si="31"/>
        <v>3772</v>
      </c>
      <c r="K415" s="7">
        <f t="shared" si="30"/>
        <v>3760</v>
      </c>
      <c r="L415" s="7" t="b">
        <f t="shared" si="32"/>
        <v>0</v>
      </c>
      <c r="M415" s="7">
        <f t="shared" si="33"/>
        <v>2</v>
      </c>
      <c r="N415" s="7">
        <f t="shared" si="34"/>
        <v>0</v>
      </c>
    </row>
    <row r="416" spans="1:14" x14ac:dyDescent="0.25">
      <c r="A416" s="1">
        <v>39111</v>
      </c>
      <c r="B416" s="2" t="s">
        <v>99</v>
      </c>
      <c r="C416" s="2">
        <v>12</v>
      </c>
      <c r="D416" s="2">
        <f>YEAR(cukier[[#This Row],[date]])</f>
        <v>2007</v>
      </c>
      <c r="E416" s="2">
        <f>MONTH(cukier[[#This Row],[date]])</f>
        <v>1</v>
      </c>
      <c r="F416" s="2">
        <f>VLOOKUP(cukier[[#This Row],[year]],cennik[#All],2)</f>
        <v>2.09</v>
      </c>
      <c r="G416" s="2">
        <f>cukier[[#This Row],[sugar_bought_kg]]*cukier[[#This Row],[price]]</f>
        <v>25.08</v>
      </c>
      <c r="H416" s="2">
        <f>SUMIF($B$2:B416,B416,$C$2:C416)</f>
        <v>22</v>
      </c>
      <c r="I416" s="2">
        <f>IF(cukier[[#This Row],[bought_so_far]]&lt;100,0,IF(cukier[[#This Row],[bought_so_far]]&lt;1000,0.05,IF(cukier[[#This Row],[bought_so_far]]&lt;10000,0.1,0.2)))*cukier[[#This Row],[sugar_bought_kg]]</f>
        <v>0</v>
      </c>
      <c r="J416" s="6">
        <f t="shared" si="31"/>
        <v>3760</v>
      </c>
      <c r="K416" s="6">
        <f t="shared" si="30"/>
        <v>3748</v>
      </c>
      <c r="L416" s="6" t="b">
        <f t="shared" si="32"/>
        <v>1</v>
      </c>
      <c r="M416" s="6">
        <f t="shared" si="33"/>
        <v>2</v>
      </c>
      <c r="N416" s="6">
        <f t="shared" si="34"/>
        <v>2000</v>
      </c>
    </row>
    <row r="417" spans="1:14" x14ac:dyDescent="0.25">
      <c r="A417" s="1">
        <v>39117</v>
      </c>
      <c r="B417" s="2" t="s">
        <v>12</v>
      </c>
      <c r="C417" s="2">
        <v>132</v>
      </c>
      <c r="D417" s="2">
        <f>YEAR(cukier[[#This Row],[date]])</f>
        <v>2007</v>
      </c>
      <c r="E417" s="2">
        <f>MONTH(cukier[[#This Row],[date]])</f>
        <v>2</v>
      </c>
      <c r="F417" s="2">
        <f>VLOOKUP(cukier[[#This Row],[year]],cennik[#All],2)</f>
        <v>2.09</v>
      </c>
      <c r="G417" s="2">
        <f>cukier[[#This Row],[sugar_bought_kg]]*cukier[[#This Row],[price]]</f>
        <v>275.88</v>
      </c>
      <c r="H417" s="2">
        <f>SUMIF($B$2:B417,B417,$C$2:C417)</f>
        <v>1193</v>
      </c>
      <c r="I417" s="2">
        <f>IF(cukier[[#This Row],[bought_so_far]]&lt;100,0,IF(cukier[[#This Row],[bought_so_far]]&lt;1000,0.05,IF(cukier[[#This Row],[bought_so_far]]&lt;10000,0.1,0.2)))*cukier[[#This Row],[sugar_bought_kg]]</f>
        <v>13.200000000000001</v>
      </c>
      <c r="J417" s="7">
        <f t="shared" si="31"/>
        <v>5748</v>
      </c>
      <c r="K417" s="7">
        <f t="shared" si="30"/>
        <v>5616</v>
      </c>
      <c r="L417" s="7" t="b">
        <f t="shared" si="32"/>
        <v>0</v>
      </c>
      <c r="M417" s="7">
        <f t="shared" si="33"/>
        <v>-1</v>
      </c>
      <c r="N417" s="7">
        <f t="shared" si="34"/>
        <v>0</v>
      </c>
    </row>
    <row r="418" spans="1:14" x14ac:dyDescent="0.25">
      <c r="A418" s="1">
        <v>39120</v>
      </c>
      <c r="B418" s="2" t="s">
        <v>23</v>
      </c>
      <c r="C418" s="2">
        <v>197</v>
      </c>
      <c r="D418" s="2">
        <f>YEAR(cukier[[#This Row],[date]])</f>
        <v>2007</v>
      </c>
      <c r="E418" s="2">
        <f>MONTH(cukier[[#This Row],[date]])</f>
        <v>2</v>
      </c>
      <c r="F418" s="2">
        <f>VLOOKUP(cukier[[#This Row],[year]],cennik[#All],2)</f>
        <v>2.09</v>
      </c>
      <c r="G418" s="2">
        <f>cukier[[#This Row],[sugar_bought_kg]]*cukier[[#This Row],[price]]</f>
        <v>411.72999999999996</v>
      </c>
      <c r="H418" s="2">
        <f>SUMIF($B$2:B418,B418,$C$2:C418)</f>
        <v>1251</v>
      </c>
      <c r="I418" s="2">
        <f>IF(cukier[[#This Row],[bought_so_far]]&lt;100,0,IF(cukier[[#This Row],[bought_so_far]]&lt;1000,0.05,IF(cukier[[#This Row],[bought_so_far]]&lt;10000,0.1,0.2)))*cukier[[#This Row],[sugar_bought_kg]]</f>
        <v>19.700000000000003</v>
      </c>
      <c r="J418" s="6">
        <f t="shared" si="31"/>
        <v>5616</v>
      </c>
      <c r="K418" s="6">
        <f t="shared" si="30"/>
        <v>5419</v>
      </c>
      <c r="L418" s="6" t="b">
        <f t="shared" si="32"/>
        <v>0</v>
      </c>
      <c r="M418" s="6">
        <f t="shared" si="33"/>
        <v>-1</v>
      </c>
      <c r="N418" s="6">
        <f t="shared" si="34"/>
        <v>0</v>
      </c>
    </row>
    <row r="419" spans="1:14" x14ac:dyDescent="0.25">
      <c r="A419" s="1">
        <v>39120</v>
      </c>
      <c r="B419" s="2" t="s">
        <v>15</v>
      </c>
      <c r="C419" s="2">
        <v>5</v>
      </c>
      <c r="D419" s="2">
        <f>YEAR(cukier[[#This Row],[date]])</f>
        <v>2007</v>
      </c>
      <c r="E419" s="2">
        <f>MONTH(cukier[[#This Row],[date]])</f>
        <v>2</v>
      </c>
      <c r="F419" s="2">
        <f>VLOOKUP(cukier[[#This Row],[year]],cennik[#All],2)</f>
        <v>2.09</v>
      </c>
      <c r="G419" s="2">
        <f>cukier[[#This Row],[sugar_bought_kg]]*cukier[[#This Row],[price]]</f>
        <v>10.45</v>
      </c>
      <c r="H419" s="2">
        <f>SUMIF($B$2:B419,B419,$C$2:C419)</f>
        <v>17</v>
      </c>
      <c r="I419" s="2">
        <f>IF(cukier[[#This Row],[bought_so_far]]&lt;100,0,IF(cukier[[#This Row],[bought_so_far]]&lt;1000,0.05,IF(cukier[[#This Row],[bought_so_far]]&lt;10000,0.1,0.2)))*cukier[[#This Row],[sugar_bought_kg]]</f>
        <v>0</v>
      </c>
      <c r="J419" s="7">
        <f t="shared" si="31"/>
        <v>5419</v>
      </c>
      <c r="K419" s="7">
        <f t="shared" si="30"/>
        <v>5414</v>
      </c>
      <c r="L419" s="7" t="b">
        <f t="shared" si="32"/>
        <v>0</v>
      </c>
      <c r="M419" s="7">
        <f t="shared" si="33"/>
        <v>-1</v>
      </c>
      <c r="N419" s="7">
        <f t="shared" si="34"/>
        <v>0</v>
      </c>
    </row>
    <row r="420" spans="1:14" x14ac:dyDescent="0.25">
      <c r="A420" s="1">
        <v>39120</v>
      </c>
      <c r="B420" s="2" t="s">
        <v>50</v>
      </c>
      <c r="C420" s="2">
        <v>403</v>
      </c>
      <c r="D420" s="2">
        <f>YEAR(cukier[[#This Row],[date]])</f>
        <v>2007</v>
      </c>
      <c r="E420" s="2">
        <f>MONTH(cukier[[#This Row],[date]])</f>
        <v>2</v>
      </c>
      <c r="F420" s="2">
        <f>VLOOKUP(cukier[[#This Row],[year]],cennik[#All],2)</f>
        <v>2.09</v>
      </c>
      <c r="G420" s="2">
        <f>cukier[[#This Row],[sugar_bought_kg]]*cukier[[#This Row],[price]]</f>
        <v>842.27</v>
      </c>
      <c r="H420" s="2">
        <f>SUMIF($B$2:B420,B420,$C$2:C420)</f>
        <v>4269</v>
      </c>
      <c r="I420" s="2">
        <f>IF(cukier[[#This Row],[bought_so_far]]&lt;100,0,IF(cukier[[#This Row],[bought_so_far]]&lt;1000,0.05,IF(cukier[[#This Row],[bought_so_far]]&lt;10000,0.1,0.2)))*cukier[[#This Row],[sugar_bought_kg]]</f>
        <v>40.300000000000004</v>
      </c>
      <c r="J420" s="6">
        <f t="shared" si="31"/>
        <v>5414</v>
      </c>
      <c r="K420" s="6">
        <f t="shared" si="30"/>
        <v>5011</v>
      </c>
      <c r="L420" s="6" t="b">
        <f t="shared" si="32"/>
        <v>0</v>
      </c>
      <c r="M420" s="6">
        <f t="shared" si="33"/>
        <v>-1</v>
      </c>
      <c r="N420" s="6">
        <f t="shared" si="34"/>
        <v>0</v>
      </c>
    </row>
    <row r="421" spans="1:14" x14ac:dyDescent="0.25">
      <c r="A421" s="1">
        <v>39121</v>
      </c>
      <c r="B421" s="2" t="s">
        <v>10</v>
      </c>
      <c r="C421" s="2">
        <v>200</v>
      </c>
      <c r="D421" s="2">
        <f>YEAR(cukier[[#This Row],[date]])</f>
        <v>2007</v>
      </c>
      <c r="E421" s="2">
        <f>MONTH(cukier[[#This Row],[date]])</f>
        <v>2</v>
      </c>
      <c r="F421" s="2">
        <f>VLOOKUP(cukier[[#This Row],[year]],cennik[#All],2)</f>
        <v>2.09</v>
      </c>
      <c r="G421" s="2">
        <f>cukier[[#This Row],[sugar_bought_kg]]*cukier[[#This Row],[price]]</f>
        <v>418</v>
      </c>
      <c r="H421" s="2">
        <f>SUMIF($B$2:B421,B421,$C$2:C421)</f>
        <v>984</v>
      </c>
      <c r="I421" s="2">
        <f>IF(cukier[[#This Row],[bought_so_far]]&lt;100,0,IF(cukier[[#This Row],[bought_so_far]]&lt;1000,0.05,IF(cukier[[#This Row],[bought_so_far]]&lt;10000,0.1,0.2)))*cukier[[#This Row],[sugar_bought_kg]]</f>
        <v>10</v>
      </c>
      <c r="J421" s="7">
        <f t="shared" si="31"/>
        <v>5011</v>
      </c>
      <c r="K421" s="7">
        <f t="shared" si="30"/>
        <v>4811</v>
      </c>
      <c r="L421" s="7" t="b">
        <f t="shared" si="32"/>
        <v>0</v>
      </c>
      <c r="M421" s="7">
        <f t="shared" si="33"/>
        <v>1</v>
      </c>
      <c r="N421" s="7">
        <f t="shared" si="34"/>
        <v>0</v>
      </c>
    </row>
    <row r="422" spans="1:14" x14ac:dyDescent="0.25">
      <c r="A422" s="1">
        <v>39124</v>
      </c>
      <c r="B422" s="2" t="s">
        <v>69</v>
      </c>
      <c r="C422" s="2">
        <v>23</v>
      </c>
      <c r="D422" s="2">
        <f>YEAR(cukier[[#This Row],[date]])</f>
        <v>2007</v>
      </c>
      <c r="E422" s="2">
        <f>MONTH(cukier[[#This Row],[date]])</f>
        <v>2</v>
      </c>
      <c r="F422" s="2">
        <f>VLOOKUP(cukier[[#This Row],[year]],cennik[#All],2)</f>
        <v>2.09</v>
      </c>
      <c r="G422" s="2">
        <f>cukier[[#This Row],[sugar_bought_kg]]*cukier[[#This Row],[price]]</f>
        <v>48.069999999999993</v>
      </c>
      <c r="H422" s="2">
        <f>SUMIF($B$2:B422,B422,$C$2:C422)</f>
        <v>654</v>
      </c>
      <c r="I422" s="2">
        <f>IF(cukier[[#This Row],[bought_so_far]]&lt;100,0,IF(cukier[[#This Row],[bought_so_far]]&lt;1000,0.05,IF(cukier[[#This Row],[bought_so_far]]&lt;10000,0.1,0.2)))*cukier[[#This Row],[sugar_bought_kg]]</f>
        <v>1.1500000000000001</v>
      </c>
      <c r="J422" s="6">
        <f t="shared" si="31"/>
        <v>4811</v>
      </c>
      <c r="K422" s="6">
        <f t="shared" si="30"/>
        <v>4788</v>
      </c>
      <c r="L422" s="6" t="b">
        <f t="shared" si="32"/>
        <v>0</v>
      </c>
      <c r="M422" s="6">
        <f t="shared" si="33"/>
        <v>1</v>
      </c>
      <c r="N422" s="6">
        <f t="shared" si="34"/>
        <v>0</v>
      </c>
    </row>
    <row r="423" spans="1:14" x14ac:dyDescent="0.25">
      <c r="A423" s="1">
        <v>39131</v>
      </c>
      <c r="B423" s="2" t="s">
        <v>45</v>
      </c>
      <c r="C423" s="2">
        <v>337</v>
      </c>
      <c r="D423" s="2">
        <f>YEAR(cukier[[#This Row],[date]])</f>
        <v>2007</v>
      </c>
      <c r="E423" s="2">
        <f>MONTH(cukier[[#This Row],[date]])</f>
        <v>2</v>
      </c>
      <c r="F423" s="2">
        <f>VLOOKUP(cukier[[#This Row],[year]],cennik[#All],2)</f>
        <v>2.09</v>
      </c>
      <c r="G423" s="2">
        <f>cukier[[#This Row],[sugar_bought_kg]]*cukier[[#This Row],[price]]</f>
        <v>704.32999999999993</v>
      </c>
      <c r="H423" s="2">
        <f>SUMIF($B$2:B423,B423,$C$2:C423)</f>
        <v>4319</v>
      </c>
      <c r="I423" s="2">
        <f>IF(cukier[[#This Row],[bought_so_far]]&lt;100,0,IF(cukier[[#This Row],[bought_so_far]]&lt;1000,0.05,IF(cukier[[#This Row],[bought_so_far]]&lt;10000,0.1,0.2)))*cukier[[#This Row],[sugar_bought_kg]]</f>
        <v>33.700000000000003</v>
      </c>
      <c r="J423" s="7">
        <f t="shared" si="31"/>
        <v>4788</v>
      </c>
      <c r="K423" s="7">
        <f t="shared" si="30"/>
        <v>4451</v>
      </c>
      <c r="L423" s="7" t="b">
        <f t="shared" si="32"/>
        <v>0</v>
      </c>
      <c r="M423" s="7">
        <f t="shared" si="33"/>
        <v>1</v>
      </c>
      <c r="N423" s="7">
        <f t="shared" si="34"/>
        <v>0</v>
      </c>
    </row>
    <row r="424" spans="1:14" x14ac:dyDescent="0.25">
      <c r="A424" s="1">
        <v>39132</v>
      </c>
      <c r="B424" s="2" t="s">
        <v>5</v>
      </c>
      <c r="C424" s="2">
        <v>500</v>
      </c>
      <c r="D424" s="2">
        <f>YEAR(cukier[[#This Row],[date]])</f>
        <v>2007</v>
      </c>
      <c r="E424" s="2">
        <f>MONTH(cukier[[#This Row],[date]])</f>
        <v>2</v>
      </c>
      <c r="F424" s="2">
        <f>VLOOKUP(cukier[[#This Row],[year]],cennik[#All],2)</f>
        <v>2.09</v>
      </c>
      <c r="G424" s="2">
        <f>cukier[[#This Row],[sugar_bought_kg]]*cukier[[#This Row],[price]]</f>
        <v>1045</v>
      </c>
      <c r="H424" s="2">
        <f>SUMIF($B$2:B424,B424,$C$2:C424)</f>
        <v>2895</v>
      </c>
      <c r="I424" s="2">
        <f>IF(cukier[[#This Row],[bought_so_far]]&lt;100,0,IF(cukier[[#This Row],[bought_so_far]]&lt;1000,0.05,IF(cukier[[#This Row],[bought_so_far]]&lt;10000,0.1,0.2)))*cukier[[#This Row],[sugar_bought_kg]]</f>
        <v>50</v>
      </c>
      <c r="J424" s="6">
        <f t="shared" si="31"/>
        <v>4451</v>
      </c>
      <c r="K424" s="6">
        <f t="shared" si="30"/>
        <v>3951</v>
      </c>
      <c r="L424" s="6" t="b">
        <f t="shared" si="32"/>
        <v>0</v>
      </c>
      <c r="M424" s="6">
        <f t="shared" si="33"/>
        <v>2</v>
      </c>
      <c r="N424" s="6">
        <f t="shared" si="34"/>
        <v>0</v>
      </c>
    </row>
    <row r="425" spans="1:14" x14ac:dyDescent="0.25">
      <c r="A425" s="1">
        <v>39132</v>
      </c>
      <c r="B425" s="2" t="s">
        <v>90</v>
      </c>
      <c r="C425" s="2">
        <v>9</v>
      </c>
      <c r="D425" s="2">
        <f>YEAR(cukier[[#This Row],[date]])</f>
        <v>2007</v>
      </c>
      <c r="E425" s="2">
        <f>MONTH(cukier[[#This Row],[date]])</f>
        <v>2</v>
      </c>
      <c r="F425" s="2">
        <f>VLOOKUP(cukier[[#This Row],[year]],cennik[#All],2)</f>
        <v>2.09</v>
      </c>
      <c r="G425" s="2">
        <f>cukier[[#This Row],[sugar_bought_kg]]*cukier[[#This Row],[price]]</f>
        <v>18.809999999999999</v>
      </c>
      <c r="H425" s="2">
        <f>SUMIF($B$2:B425,B425,$C$2:C425)</f>
        <v>25</v>
      </c>
      <c r="I425" s="2">
        <f>IF(cukier[[#This Row],[bought_so_far]]&lt;100,0,IF(cukier[[#This Row],[bought_so_far]]&lt;1000,0.05,IF(cukier[[#This Row],[bought_so_far]]&lt;10000,0.1,0.2)))*cukier[[#This Row],[sugar_bought_kg]]</f>
        <v>0</v>
      </c>
      <c r="J425" s="7">
        <f t="shared" si="31"/>
        <v>3951</v>
      </c>
      <c r="K425" s="7">
        <f t="shared" si="30"/>
        <v>3942</v>
      </c>
      <c r="L425" s="7" t="b">
        <f t="shared" si="32"/>
        <v>0</v>
      </c>
      <c r="M425" s="7">
        <f t="shared" si="33"/>
        <v>2</v>
      </c>
      <c r="N425" s="7">
        <f t="shared" si="34"/>
        <v>0</v>
      </c>
    </row>
    <row r="426" spans="1:14" x14ac:dyDescent="0.25">
      <c r="A426" s="1">
        <v>39134</v>
      </c>
      <c r="B426" s="2" t="s">
        <v>131</v>
      </c>
      <c r="C426" s="2">
        <v>39</v>
      </c>
      <c r="D426" s="2">
        <f>YEAR(cukier[[#This Row],[date]])</f>
        <v>2007</v>
      </c>
      <c r="E426" s="2">
        <f>MONTH(cukier[[#This Row],[date]])</f>
        <v>2</v>
      </c>
      <c r="F426" s="2">
        <f>VLOOKUP(cukier[[#This Row],[year]],cennik[#All],2)</f>
        <v>2.09</v>
      </c>
      <c r="G426" s="2">
        <f>cukier[[#This Row],[sugar_bought_kg]]*cukier[[#This Row],[price]]</f>
        <v>81.509999999999991</v>
      </c>
      <c r="H426" s="2">
        <f>SUMIF($B$2:B426,B426,$C$2:C426)</f>
        <v>221</v>
      </c>
      <c r="I426" s="2">
        <f>IF(cukier[[#This Row],[bought_so_far]]&lt;100,0,IF(cukier[[#This Row],[bought_so_far]]&lt;1000,0.05,IF(cukier[[#This Row],[bought_so_far]]&lt;10000,0.1,0.2)))*cukier[[#This Row],[sugar_bought_kg]]</f>
        <v>1.9500000000000002</v>
      </c>
      <c r="J426" s="6">
        <f t="shared" si="31"/>
        <v>3942</v>
      </c>
      <c r="K426" s="6">
        <f t="shared" si="30"/>
        <v>3903</v>
      </c>
      <c r="L426" s="6" t="b">
        <f t="shared" si="32"/>
        <v>0</v>
      </c>
      <c r="M426" s="6">
        <f t="shared" si="33"/>
        <v>2</v>
      </c>
      <c r="N426" s="6">
        <f t="shared" si="34"/>
        <v>0</v>
      </c>
    </row>
    <row r="427" spans="1:14" x14ac:dyDescent="0.25">
      <c r="A427" s="1">
        <v>39139</v>
      </c>
      <c r="B427" s="2" t="s">
        <v>78</v>
      </c>
      <c r="C427" s="2">
        <v>156</v>
      </c>
      <c r="D427" s="2">
        <f>YEAR(cukier[[#This Row],[date]])</f>
        <v>2007</v>
      </c>
      <c r="E427" s="2">
        <f>MONTH(cukier[[#This Row],[date]])</f>
        <v>2</v>
      </c>
      <c r="F427" s="2">
        <f>VLOOKUP(cukier[[#This Row],[year]],cennik[#All],2)</f>
        <v>2.09</v>
      </c>
      <c r="G427" s="2">
        <f>cukier[[#This Row],[sugar_bought_kg]]*cukier[[#This Row],[price]]</f>
        <v>326.03999999999996</v>
      </c>
      <c r="H427" s="2">
        <f>SUMIF($B$2:B427,B427,$C$2:C427)</f>
        <v>367</v>
      </c>
      <c r="I427" s="2">
        <f>IF(cukier[[#This Row],[bought_so_far]]&lt;100,0,IF(cukier[[#This Row],[bought_so_far]]&lt;1000,0.05,IF(cukier[[#This Row],[bought_so_far]]&lt;10000,0.1,0.2)))*cukier[[#This Row],[sugar_bought_kg]]</f>
        <v>7.8000000000000007</v>
      </c>
      <c r="J427" s="7">
        <f t="shared" si="31"/>
        <v>3903</v>
      </c>
      <c r="K427" s="7">
        <f t="shared" si="30"/>
        <v>3747</v>
      </c>
      <c r="L427" s="7" t="b">
        <f t="shared" si="32"/>
        <v>0</v>
      </c>
      <c r="M427" s="7">
        <f t="shared" si="33"/>
        <v>2</v>
      </c>
      <c r="N427" s="7">
        <f t="shared" si="34"/>
        <v>0</v>
      </c>
    </row>
    <row r="428" spans="1:14" x14ac:dyDescent="0.25">
      <c r="A428" s="1">
        <v>39140</v>
      </c>
      <c r="B428" s="2" t="s">
        <v>17</v>
      </c>
      <c r="C428" s="2">
        <v>258</v>
      </c>
      <c r="D428" s="2">
        <f>YEAR(cukier[[#This Row],[date]])</f>
        <v>2007</v>
      </c>
      <c r="E428" s="2">
        <f>MONTH(cukier[[#This Row],[date]])</f>
        <v>2</v>
      </c>
      <c r="F428" s="2">
        <f>VLOOKUP(cukier[[#This Row],[year]],cennik[#All],2)</f>
        <v>2.09</v>
      </c>
      <c r="G428" s="2">
        <f>cukier[[#This Row],[sugar_bought_kg]]*cukier[[#This Row],[price]]</f>
        <v>539.21999999999991</v>
      </c>
      <c r="H428" s="2">
        <f>SUMIF($B$2:B428,B428,$C$2:C428)</f>
        <v>5427</v>
      </c>
      <c r="I428" s="2">
        <f>IF(cukier[[#This Row],[bought_so_far]]&lt;100,0,IF(cukier[[#This Row],[bought_so_far]]&lt;1000,0.05,IF(cukier[[#This Row],[bought_so_far]]&lt;10000,0.1,0.2)))*cukier[[#This Row],[sugar_bought_kg]]</f>
        <v>25.8</v>
      </c>
      <c r="J428" s="6">
        <f t="shared" si="31"/>
        <v>3747</v>
      </c>
      <c r="K428" s="6">
        <f t="shared" si="30"/>
        <v>3489</v>
      </c>
      <c r="L428" s="6" t="b">
        <f t="shared" si="32"/>
        <v>0</v>
      </c>
      <c r="M428" s="6">
        <f t="shared" si="33"/>
        <v>2</v>
      </c>
      <c r="N428" s="6">
        <f t="shared" si="34"/>
        <v>0</v>
      </c>
    </row>
    <row r="429" spans="1:14" x14ac:dyDescent="0.25">
      <c r="A429" s="1">
        <v>39140</v>
      </c>
      <c r="B429" s="2" t="s">
        <v>94</v>
      </c>
      <c r="C429" s="2">
        <v>14</v>
      </c>
      <c r="D429" s="2">
        <f>YEAR(cukier[[#This Row],[date]])</f>
        <v>2007</v>
      </c>
      <c r="E429" s="2">
        <f>MONTH(cukier[[#This Row],[date]])</f>
        <v>2</v>
      </c>
      <c r="F429" s="2">
        <f>VLOOKUP(cukier[[#This Row],[year]],cennik[#All],2)</f>
        <v>2.09</v>
      </c>
      <c r="G429" s="2">
        <f>cukier[[#This Row],[sugar_bought_kg]]*cukier[[#This Row],[price]]</f>
        <v>29.259999999999998</v>
      </c>
      <c r="H429" s="2">
        <f>SUMIF($B$2:B429,B429,$C$2:C429)</f>
        <v>47</v>
      </c>
      <c r="I429" s="2">
        <f>IF(cukier[[#This Row],[bought_so_far]]&lt;100,0,IF(cukier[[#This Row],[bought_so_far]]&lt;1000,0.05,IF(cukier[[#This Row],[bought_so_far]]&lt;10000,0.1,0.2)))*cukier[[#This Row],[sugar_bought_kg]]</f>
        <v>0</v>
      </c>
      <c r="J429" s="7">
        <f t="shared" si="31"/>
        <v>3489</v>
      </c>
      <c r="K429" s="7">
        <f t="shared" si="30"/>
        <v>3475</v>
      </c>
      <c r="L429" s="7" t="b">
        <f t="shared" si="32"/>
        <v>1</v>
      </c>
      <c r="M429" s="7">
        <f t="shared" si="33"/>
        <v>2</v>
      </c>
      <c r="N429" s="7">
        <f t="shared" si="34"/>
        <v>2000</v>
      </c>
    </row>
    <row r="430" spans="1:14" x14ac:dyDescent="0.25">
      <c r="A430" s="1">
        <v>39142</v>
      </c>
      <c r="B430" s="2" t="s">
        <v>12</v>
      </c>
      <c r="C430" s="2">
        <v>91</v>
      </c>
      <c r="D430" s="2">
        <f>YEAR(cukier[[#This Row],[date]])</f>
        <v>2007</v>
      </c>
      <c r="E430" s="2">
        <f>MONTH(cukier[[#This Row],[date]])</f>
        <v>3</v>
      </c>
      <c r="F430" s="2">
        <f>VLOOKUP(cukier[[#This Row],[year]],cennik[#All],2)</f>
        <v>2.09</v>
      </c>
      <c r="G430" s="2">
        <f>cukier[[#This Row],[sugar_bought_kg]]*cukier[[#This Row],[price]]</f>
        <v>190.19</v>
      </c>
      <c r="H430" s="2">
        <f>SUMIF($B$2:B430,B430,$C$2:C430)</f>
        <v>1284</v>
      </c>
      <c r="I430" s="2">
        <f>IF(cukier[[#This Row],[bought_so_far]]&lt;100,0,IF(cukier[[#This Row],[bought_so_far]]&lt;1000,0.05,IF(cukier[[#This Row],[bought_so_far]]&lt;10000,0.1,0.2)))*cukier[[#This Row],[sugar_bought_kg]]</f>
        <v>9.1</v>
      </c>
      <c r="J430" s="6">
        <f t="shared" si="31"/>
        <v>5475</v>
      </c>
      <c r="K430" s="6">
        <f t="shared" si="30"/>
        <v>5384</v>
      </c>
      <c r="L430" s="6" t="b">
        <f t="shared" si="32"/>
        <v>0</v>
      </c>
      <c r="M430" s="6">
        <f t="shared" si="33"/>
        <v>-1</v>
      </c>
      <c r="N430" s="6">
        <f t="shared" si="34"/>
        <v>0</v>
      </c>
    </row>
    <row r="431" spans="1:14" x14ac:dyDescent="0.25">
      <c r="A431" s="1">
        <v>39149</v>
      </c>
      <c r="B431" s="2" t="s">
        <v>12</v>
      </c>
      <c r="C431" s="2">
        <v>68</v>
      </c>
      <c r="D431" s="2">
        <f>YEAR(cukier[[#This Row],[date]])</f>
        <v>2007</v>
      </c>
      <c r="E431" s="2">
        <f>MONTH(cukier[[#This Row],[date]])</f>
        <v>3</v>
      </c>
      <c r="F431" s="2">
        <f>VLOOKUP(cukier[[#This Row],[year]],cennik[#All],2)</f>
        <v>2.09</v>
      </c>
      <c r="G431" s="2">
        <f>cukier[[#This Row],[sugar_bought_kg]]*cukier[[#This Row],[price]]</f>
        <v>142.12</v>
      </c>
      <c r="H431" s="2">
        <f>SUMIF($B$2:B431,B431,$C$2:C431)</f>
        <v>1352</v>
      </c>
      <c r="I431" s="2">
        <f>IF(cukier[[#This Row],[bought_so_far]]&lt;100,0,IF(cukier[[#This Row],[bought_so_far]]&lt;1000,0.05,IF(cukier[[#This Row],[bought_so_far]]&lt;10000,0.1,0.2)))*cukier[[#This Row],[sugar_bought_kg]]</f>
        <v>6.8000000000000007</v>
      </c>
      <c r="J431" s="7">
        <f t="shared" si="31"/>
        <v>5384</v>
      </c>
      <c r="K431" s="7">
        <f t="shared" si="30"/>
        <v>5316</v>
      </c>
      <c r="L431" s="7" t="b">
        <f t="shared" si="32"/>
        <v>0</v>
      </c>
      <c r="M431" s="7">
        <f t="shared" si="33"/>
        <v>-1</v>
      </c>
      <c r="N431" s="7">
        <f t="shared" si="34"/>
        <v>0</v>
      </c>
    </row>
    <row r="432" spans="1:14" x14ac:dyDescent="0.25">
      <c r="A432" s="1">
        <v>39150</v>
      </c>
      <c r="B432" s="2" t="s">
        <v>137</v>
      </c>
      <c r="C432" s="2">
        <v>13</v>
      </c>
      <c r="D432" s="2">
        <f>YEAR(cukier[[#This Row],[date]])</f>
        <v>2007</v>
      </c>
      <c r="E432" s="2">
        <f>MONTH(cukier[[#This Row],[date]])</f>
        <v>3</v>
      </c>
      <c r="F432" s="2">
        <f>VLOOKUP(cukier[[#This Row],[year]],cennik[#All],2)</f>
        <v>2.09</v>
      </c>
      <c r="G432" s="2">
        <f>cukier[[#This Row],[sugar_bought_kg]]*cukier[[#This Row],[price]]</f>
        <v>27.169999999999998</v>
      </c>
      <c r="H432" s="2">
        <f>SUMIF($B$2:B432,B432,$C$2:C432)</f>
        <v>13</v>
      </c>
      <c r="I432" s="2">
        <f>IF(cukier[[#This Row],[bought_so_far]]&lt;100,0,IF(cukier[[#This Row],[bought_so_far]]&lt;1000,0.05,IF(cukier[[#This Row],[bought_so_far]]&lt;10000,0.1,0.2)))*cukier[[#This Row],[sugar_bought_kg]]</f>
        <v>0</v>
      </c>
      <c r="J432" s="6">
        <f t="shared" si="31"/>
        <v>5316</v>
      </c>
      <c r="K432" s="6">
        <f t="shared" si="30"/>
        <v>5303</v>
      </c>
      <c r="L432" s="6" t="b">
        <f t="shared" si="32"/>
        <v>0</v>
      </c>
      <c r="M432" s="6">
        <f t="shared" si="33"/>
        <v>-1</v>
      </c>
      <c r="N432" s="6">
        <f t="shared" si="34"/>
        <v>0</v>
      </c>
    </row>
    <row r="433" spans="1:14" x14ac:dyDescent="0.25">
      <c r="A433" s="1">
        <v>39152</v>
      </c>
      <c r="B433" s="2" t="s">
        <v>28</v>
      </c>
      <c r="C433" s="2">
        <v>118</v>
      </c>
      <c r="D433" s="2">
        <f>YEAR(cukier[[#This Row],[date]])</f>
        <v>2007</v>
      </c>
      <c r="E433" s="2">
        <f>MONTH(cukier[[#This Row],[date]])</f>
        <v>3</v>
      </c>
      <c r="F433" s="2">
        <f>VLOOKUP(cukier[[#This Row],[year]],cennik[#All],2)</f>
        <v>2.09</v>
      </c>
      <c r="G433" s="2">
        <f>cukier[[#This Row],[sugar_bought_kg]]*cukier[[#This Row],[price]]</f>
        <v>246.61999999999998</v>
      </c>
      <c r="H433" s="2">
        <f>SUMIF($B$2:B433,B433,$C$2:C433)</f>
        <v>814</v>
      </c>
      <c r="I433" s="2">
        <f>IF(cukier[[#This Row],[bought_so_far]]&lt;100,0,IF(cukier[[#This Row],[bought_so_far]]&lt;1000,0.05,IF(cukier[[#This Row],[bought_so_far]]&lt;10000,0.1,0.2)))*cukier[[#This Row],[sugar_bought_kg]]</f>
        <v>5.9</v>
      </c>
      <c r="J433" s="7">
        <f t="shared" si="31"/>
        <v>5303</v>
      </c>
      <c r="K433" s="7">
        <f t="shared" si="30"/>
        <v>5185</v>
      </c>
      <c r="L433" s="7" t="b">
        <f t="shared" si="32"/>
        <v>0</v>
      </c>
      <c r="M433" s="7">
        <f t="shared" si="33"/>
        <v>-1</v>
      </c>
      <c r="N433" s="7">
        <f t="shared" si="34"/>
        <v>0</v>
      </c>
    </row>
    <row r="434" spans="1:14" x14ac:dyDescent="0.25">
      <c r="A434" s="1">
        <v>39154</v>
      </c>
      <c r="B434" s="2" t="s">
        <v>25</v>
      </c>
      <c r="C434" s="2">
        <v>54</v>
      </c>
      <c r="D434" s="2">
        <f>YEAR(cukier[[#This Row],[date]])</f>
        <v>2007</v>
      </c>
      <c r="E434" s="2">
        <f>MONTH(cukier[[#This Row],[date]])</f>
        <v>3</v>
      </c>
      <c r="F434" s="2">
        <f>VLOOKUP(cukier[[#This Row],[year]],cennik[#All],2)</f>
        <v>2.09</v>
      </c>
      <c r="G434" s="2">
        <f>cukier[[#This Row],[sugar_bought_kg]]*cukier[[#This Row],[price]]</f>
        <v>112.85999999999999</v>
      </c>
      <c r="H434" s="2">
        <f>SUMIF($B$2:B434,B434,$C$2:C434)</f>
        <v>548</v>
      </c>
      <c r="I434" s="2">
        <f>IF(cukier[[#This Row],[bought_so_far]]&lt;100,0,IF(cukier[[#This Row],[bought_so_far]]&lt;1000,0.05,IF(cukier[[#This Row],[bought_so_far]]&lt;10000,0.1,0.2)))*cukier[[#This Row],[sugar_bought_kg]]</f>
        <v>2.7</v>
      </c>
      <c r="J434" s="6">
        <f t="shared" si="31"/>
        <v>5185</v>
      </c>
      <c r="K434" s="6">
        <f t="shared" si="30"/>
        <v>5131</v>
      </c>
      <c r="L434" s="6" t="b">
        <f t="shared" si="32"/>
        <v>0</v>
      </c>
      <c r="M434" s="6">
        <f t="shared" si="33"/>
        <v>-1</v>
      </c>
      <c r="N434" s="6">
        <f t="shared" si="34"/>
        <v>0</v>
      </c>
    </row>
    <row r="435" spans="1:14" x14ac:dyDescent="0.25">
      <c r="A435" s="1">
        <v>39158</v>
      </c>
      <c r="B435" s="2" t="s">
        <v>138</v>
      </c>
      <c r="C435" s="2">
        <v>10</v>
      </c>
      <c r="D435" s="2">
        <f>YEAR(cukier[[#This Row],[date]])</f>
        <v>2007</v>
      </c>
      <c r="E435" s="2">
        <f>MONTH(cukier[[#This Row],[date]])</f>
        <v>3</v>
      </c>
      <c r="F435" s="2">
        <f>VLOOKUP(cukier[[#This Row],[year]],cennik[#All],2)</f>
        <v>2.09</v>
      </c>
      <c r="G435" s="2">
        <f>cukier[[#This Row],[sugar_bought_kg]]*cukier[[#This Row],[price]]</f>
        <v>20.9</v>
      </c>
      <c r="H435" s="2">
        <f>SUMIF($B$2:B435,B435,$C$2:C435)</f>
        <v>10</v>
      </c>
      <c r="I435" s="2">
        <f>IF(cukier[[#This Row],[bought_so_far]]&lt;100,0,IF(cukier[[#This Row],[bought_so_far]]&lt;1000,0.05,IF(cukier[[#This Row],[bought_so_far]]&lt;10000,0.1,0.2)))*cukier[[#This Row],[sugar_bought_kg]]</f>
        <v>0</v>
      </c>
      <c r="J435" s="7">
        <f t="shared" si="31"/>
        <v>5131</v>
      </c>
      <c r="K435" s="7">
        <f t="shared" si="30"/>
        <v>5121</v>
      </c>
      <c r="L435" s="7" t="b">
        <f t="shared" si="32"/>
        <v>0</v>
      </c>
      <c r="M435" s="7">
        <f t="shared" si="33"/>
        <v>-1</v>
      </c>
      <c r="N435" s="7">
        <f t="shared" si="34"/>
        <v>0</v>
      </c>
    </row>
    <row r="436" spans="1:14" x14ac:dyDescent="0.25">
      <c r="A436" s="1">
        <v>39162</v>
      </c>
      <c r="B436" s="2" t="s">
        <v>50</v>
      </c>
      <c r="C436" s="2">
        <v>339</v>
      </c>
      <c r="D436" s="2">
        <f>YEAR(cukier[[#This Row],[date]])</f>
        <v>2007</v>
      </c>
      <c r="E436" s="2">
        <f>MONTH(cukier[[#This Row],[date]])</f>
        <v>3</v>
      </c>
      <c r="F436" s="2">
        <f>VLOOKUP(cukier[[#This Row],[year]],cennik[#All],2)</f>
        <v>2.09</v>
      </c>
      <c r="G436" s="2">
        <f>cukier[[#This Row],[sugar_bought_kg]]*cukier[[#This Row],[price]]</f>
        <v>708.51</v>
      </c>
      <c r="H436" s="2">
        <f>SUMIF($B$2:B436,B436,$C$2:C436)</f>
        <v>4608</v>
      </c>
      <c r="I436" s="2">
        <f>IF(cukier[[#This Row],[bought_so_far]]&lt;100,0,IF(cukier[[#This Row],[bought_so_far]]&lt;1000,0.05,IF(cukier[[#This Row],[bought_so_far]]&lt;10000,0.1,0.2)))*cukier[[#This Row],[sugar_bought_kg]]</f>
        <v>33.9</v>
      </c>
      <c r="J436" s="6">
        <f t="shared" si="31"/>
        <v>5121</v>
      </c>
      <c r="K436" s="6">
        <f t="shared" si="30"/>
        <v>4782</v>
      </c>
      <c r="L436" s="6" t="b">
        <f t="shared" si="32"/>
        <v>0</v>
      </c>
      <c r="M436" s="6">
        <f t="shared" si="33"/>
        <v>1</v>
      </c>
      <c r="N436" s="6">
        <f t="shared" si="34"/>
        <v>0</v>
      </c>
    </row>
    <row r="437" spans="1:14" x14ac:dyDescent="0.25">
      <c r="A437" s="1">
        <v>39163</v>
      </c>
      <c r="B437" s="2" t="s">
        <v>30</v>
      </c>
      <c r="C437" s="2">
        <v>80</v>
      </c>
      <c r="D437" s="2">
        <f>YEAR(cukier[[#This Row],[date]])</f>
        <v>2007</v>
      </c>
      <c r="E437" s="2">
        <f>MONTH(cukier[[#This Row],[date]])</f>
        <v>3</v>
      </c>
      <c r="F437" s="2">
        <f>VLOOKUP(cukier[[#This Row],[year]],cennik[#All],2)</f>
        <v>2.09</v>
      </c>
      <c r="G437" s="2">
        <f>cukier[[#This Row],[sugar_bought_kg]]*cukier[[#This Row],[price]]</f>
        <v>167.2</v>
      </c>
      <c r="H437" s="2">
        <f>SUMIF($B$2:B437,B437,$C$2:C437)</f>
        <v>1403</v>
      </c>
      <c r="I437" s="2">
        <f>IF(cukier[[#This Row],[bought_so_far]]&lt;100,0,IF(cukier[[#This Row],[bought_so_far]]&lt;1000,0.05,IF(cukier[[#This Row],[bought_so_far]]&lt;10000,0.1,0.2)))*cukier[[#This Row],[sugar_bought_kg]]</f>
        <v>8</v>
      </c>
      <c r="J437" s="7">
        <f t="shared" si="31"/>
        <v>4782</v>
      </c>
      <c r="K437" s="7">
        <f t="shared" si="30"/>
        <v>4702</v>
      </c>
      <c r="L437" s="7" t="b">
        <f t="shared" si="32"/>
        <v>0</v>
      </c>
      <c r="M437" s="7">
        <f t="shared" si="33"/>
        <v>1</v>
      </c>
      <c r="N437" s="7">
        <f t="shared" si="34"/>
        <v>0</v>
      </c>
    </row>
    <row r="438" spans="1:14" x14ac:dyDescent="0.25">
      <c r="A438" s="1">
        <v>39165</v>
      </c>
      <c r="B438" s="2" t="s">
        <v>22</v>
      </c>
      <c r="C438" s="2">
        <v>431</v>
      </c>
      <c r="D438" s="2">
        <f>YEAR(cukier[[#This Row],[date]])</f>
        <v>2007</v>
      </c>
      <c r="E438" s="2">
        <f>MONTH(cukier[[#This Row],[date]])</f>
        <v>3</v>
      </c>
      <c r="F438" s="2">
        <f>VLOOKUP(cukier[[#This Row],[year]],cennik[#All],2)</f>
        <v>2.09</v>
      </c>
      <c r="G438" s="2">
        <f>cukier[[#This Row],[sugar_bought_kg]]*cukier[[#This Row],[price]]</f>
        <v>900.79</v>
      </c>
      <c r="H438" s="2">
        <f>SUMIF($B$2:B438,B438,$C$2:C438)</f>
        <v>4533</v>
      </c>
      <c r="I438" s="2">
        <f>IF(cukier[[#This Row],[bought_so_far]]&lt;100,0,IF(cukier[[#This Row],[bought_so_far]]&lt;1000,0.05,IF(cukier[[#This Row],[bought_so_far]]&lt;10000,0.1,0.2)))*cukier[[#This Row],[sugar_bought_kg]]</f>
        <v>43.1</v>
      </c>
      <c r="J438" s="6">
        <f t="shared" si="31"/>
        <v>4702</v>
      </c>
      <c r="K438" s="6">
        <f t="shared" si="30"/>
        <v>4271</v>
      </c>
      <c r="L438" s="6" t="b">
        <f t="shared" si="32"/>
        <v>0</v>
      </c>
      <c r="M438" s="6">
        <f t="shared" si="33"/>
        <v>1</v>
      </c>
      <c r="N438" s="6">
        <f t="shared" si="34"/>
        <v>0</v>
      </c>
    </row>
    <row r="439" spans="1:14" x14ac:dyDescent="0.25">
      <c r="A439" s="1">
        <v>39167</v>
      </c>
      <c r="B439" s="2" t="s">
        <v>50</v>
      </c>
      <c r="C439" s="2">
        <v>268</v>
      </c>
      <c r="D439" s="2">
        <f>YEAR(cukier[[#This Row],[date]])</f>
        <v>2007</v>
      </c>
      <c r="E439" s="2">
        <f>MONTH(cukier[[#This Row],[date]])</f>
        <v>3</v>
      </c>
      <c r="F439" s="2">
        <f>VLOOKUP(cukier[[#This Row],[year]],cennik[#All],2)</f>
        <v>2.09</v>
      </c>
      <c r="G439" s="2">
        <f>cukier[[#This Row],[sugar_bought_kg]]*cukier[[#This Row],[price]]</f>
        <v>560.12</v>
      </c>
      <c r="H439" s="2">
        <f>SUMIF($B$2:B439,B439,$C$2:C439)</f>
        <v>4876</v>
      </c>
      <c r="I439" s="2">
        <f>IF(cukier[[#This Row],[bought_so_far]]&lt;100,0,IF(cukier[[#This Row],[bought_so_far]]&lt;1000,0.05,IF(cukier[[#This Row],[bought_so_far]]&lt;10000,0.1,0.2)))*cukier[[#This Row],[sugar_bought_kg]]</f>
        <v>26.8</v>
      </c>
      <c r="J439" s="7">
        <f t="shared" si="31"/>
        <v>4271</v>
      </c>
      <c r="K439" s="7">
        <f t="shared" si="30"/>
        <v>4003</v>
      </c>
      <c r="L439" s="7" t="b">
        <f t="shared" si="32"/>
        <v>0</v>
      </c>
      <c r="M439" s="7">
        <f t="shared" si="33"/>
        <v>1</v>
      </c>
      <c r="N439" s="7">
        <f t="shared" si="34"/>
        <v>0</v>
      </c>
    </row>
    <row r="440" spans="1:14" x14ac:dyDescent="0.25">
      <c r="A440" s="1">
        <v>39167</v>
      </c>
      <c r="B440" s="2" t="s">
        <v>22</v>
      </c>
      <c r="C440" s="2">
        <v>440</v>
      </c>
      <c r="D440" s="2">
        <f>YEAR(cukier[[#This Row],[date]])</f>
        <v>2007</v>
      </c>
      <c r="E440" s="2">
        <f>MONTH(cukier[[#This Row],[date]])</f>
        <v>3</v>
      </c>
      <c r="F440" s="2">
        <f>VLOOKUP(cukier[[#This Row],[year]],cennik[#All],2)</f>
        <v>2.09</v>
      </c>
      <c r="G440" s="2">
        <f>cukier[[#This Row],[sugar_bought_kg]]*cukier[[#This Row],[price]]</f>
        <v>919.59999999999991</v>
      </c>
      <c r="H440" s="2">
        <f>SUMIF($B$2:B440,B440,$C$2:C440)</f>
        <v>4973</v>
      </c>
      <c r="I440" s="2">
        <f>IF(cukier[[#This Row],[bought_so_far]]&lt;100,0,IF(cukier[[#This Row],[bought_so_far]]&lt;1000,0.05,IF(cukier[[#This Row],[bought_so_far]]&lt;10000,0.1,0.2)))*cukier[[#This Row],[sugar_bought_kg]]</f>
        <v>44</v>
      </c>
      <c r="J440" s="6">
        <f t="shared" si="31"/>
        <v>4003</v>
      </c>
      <c r="K440" s="6">
        <f t="shared" si="30"/>
        <v>3563</v>
      </c>
      <c r="L440" s="6" t="b">
        <f t="shared" si="32"/>
        <v>0</v>
      </c>
      <c r="M440" s="6">
        <f t="shared" si="33"/>
        <v>2</v>
      </c>
      <c r="N440" s="6">
        <f t="shared" si="34"/>
        <v>0</v>
      </c>
    </row>
    <row r="441" spans="1:14" x14ac:dyDescent="0.25">
      <c r="A441" s="1">
        <v>39167</v>
      </c>
      <c r="B441" s="2" t="s">
        <v>5</v>
      </c>
      <c r="C441" s="2">
        <v>396</v>
      </c>
      <c r="D441" s="2">
        <f>YEAR(cukier[[#This Row],[date]])</f>
        <v>2007</v>
      </c>
      <c r="E441" s="2">
        <f>MONTH(cukier[[#This Row],[date]])</f>
        <v>3</v>
      </c>
      <c r="F441" s="2">
        <f>VLOOKUP(cukier[[#This Row],[year]],cennik[#All],2)</f>
        <v>2.09</v>
      </c>
      <c r="G441" s="2">
        <f>cukier[[#This Row],[sugar_bought_kg]]*cukier[[#This Row],[price]]</f>
        <v>827.64</v>
      </c>
      <c r="H441" s="2">
        <f>SUMIF($B$2:B441,B441,$C$2:C441)</f>
        <v>3291</v>
      </c>
      <c r="I441" s="2">
        <f>IF(cukier[[#This Row],[bought_so_far]]&lt;100,0,IF(cukier[[#This Row],[bought_so_far]]&lt;1000,0.05,IF(cukier[[#This Row],[bought_so_far]]&lt;10000,0.1,0.2)))*cukier[[#This Row],[sugar_bought_kg]]</f>
        <v>39.6</v>
      </c>
      <c r="J441" s="7">
        <f t="shared" si="31"/>
        <v>3563</v>
      </c>
      <c r="K441" s="7">
        <f t="shared" si="30"/>
        <v>3167</v>
      </c>
      <c r="L441" s="7" t="b">
        <f t="shared" si="32"/>
        <v>0</v>
      </c>
      <c r="M441" s="7">
        <f t="shared" si="33"/>
        <v>2</v>
      </c>
      <c r="N441" s="7">
        <f t="shared" si="34"/>
        <v>0</v>
      </c>
    </row>
    <row r="442" spans="1:14" x14ac:dyDescent="0.25">
      <c r="A442" s="1">
        <v>39167</v>
      </c>
      <c r="B442" s="2" t="s">
        <v>18</v>
      </c>
      <c r="C442" s="2">
        <v>157</v>
      </c>
      <c r="D442" s="2">
        <f>YEAR(cukier[[#This Row],[date]])</f>
        <v>2007</v>
      </c>
      <c r="E442" s="2">
        <f>MONTH(cukier[[#This Row],[date]])</f>
        <v>3</v>
      </c>
      <c r="F442" s="2">
        <f>VLOOKUP(cukier[[#This Row],[year]],cennik[#All],2)</f>
        <v>2.09</v>
      </c>
      <c r="G442" s="2">
        <f>cukier[[#This Row],[sugar_bought_kg]]*cukier[[#This Row],[price]]</f>
        <v>328.13</v>
      </c>
      <c r="H442" s="2">
        <f>SUMIF($B$2:B442,B442,$C$2:C442)</f>
        <v>1393</v>
      </c>
      <c r="I442" s="2">
        <f>IF(cukier[[#This Row],[bought_so_far]]&lt;100,0,IF(cukier[[#This Row],[bought_so_far]]&lt;1000,0.05,IF(cukier[[#This Row],[bought_so_far]]&lt;10000,0.1,0.2)))*cukier[[#This Row],[sugar_bought_kg]]</f>
        <v>15.700000000000001</v>
      </c>
      <c r="J442" s="6">
        <f t="shared" si="31"/>
        <v>3167</v>
      </c>
      <c r="K442" s="6">
        <f t="shared" si="30"/>
        <v>3010</v>
      </c>
      <c r="L442" s="6" t="b">
        <f t="shared" si="32"/>
        <v>0</v>
      </c>
      <c r="M442" s="6">
        <f t="shared" si="33"/>
        <v>2</v>
      </c>
      <c r="N442" s="6">
        <f t="shared" si="34"/>
        <v>0</v>
      </c>
    </row>
    <row r="443" spans="1:14" x14ac:dyDescent="0.25">
      <c r="A443" s="1">
        <v>39171</v>
      </c>
      <c r="B443" s="2" t="s">
        <v>12</v>
      </c>
      <c r="C443" s="2">
        <v>194</v>
      </c>
      <c r="D443" s="2">
        <f>YEAR(cukier[[#This Row],[date]])</f>
        <v>2007</v>
      </c>
      <c r="E443" s="2">
        <f>MONTH(cukier[[#This Row],[date]])</f>
        <v>3</v>
      </c>
      <c r="F443" s="2">
        <f>VLOOKUP(cukier[[#This Row],[year]],cennik[#All],2)</f>
        <v>2.09</v>
      </c>
      <c r="G443" s="2">
        <f>cukier[[#This Row],[sugar_bought_kg]]*cukier[[#This Row],[price]]</f>
        <v>405.46</v>
      </c>
      <c r="H443" s="2">
        <f>SUMIF($B$2:B443,B443,$C$2:C443)</f>
        <v>1546</v>
      </c>
      <c r="I443" s="2">
        <f>IF(cukier[[#This Row],[bought_so_far]]&lt;100,0,IF(cukier[[#This Row],[bought_so_far]]&lt;1000,0.05,IF(cukier[[#This Row],[bought_so_far]]&lt;10000,0.1,0.2)))*cukier[[#This Row],[sugar_bought_kg]]</f>
        <v>19.400000000000002</v>
      </c>
      <c r="J443" s="7">
        <f t="shared" si="31"/>
        <v>3010</v>
      </c>
      <c r="K443" s="7">
        <f t="shared" si="30"/>
        <v>2816</v>
      </c>
      <c r="L443" s="7" t="b">
        <f t="shared" si="32"/>
        <v>0</v>
      </c>
      <c r="M443" s="7">
        <f t="shared" si="33"/>
        <v>3</v>
      </c>
      <c r="N443" s="7">
        <f t="shared" si="34"/>
        <v>0</v>
      </c>
    </row>
    <row r="444" spans="1:14" x14ac:dyDescent="0.25">
      <c r="A444" s="1">
        <v>39172</v>
      </c>
      <c r="B444" s="2" t="s">
        <v>39</v>
      </c>
      <c r="C444" s="2">
        <v>156</v>
      </c>
      <c r="D444" s="2">
        <f>YEAR(cukier[[#This Row],[date]])</f>
        <v>2007</v>
      </c>
      <c r="E444" s="2">
        <f>MONTH(cukier[[#This Row],[date]])</f>
        <v>3</v>
      </c>
      <c r="F444" s="2">
        <f>VLOOKUP(cukier[[#This Row],[year]],cennik[#All],2)</f>
        <v>2.09</v>
      </c>
      <c r="G444" s="2">
        <f>cukier[[#This Row],[sugar_bought_kg]]*cukier[[#This Row],[price]]</f>
        <v>326.03999999999996</v>
      </c>
      <c r="H444" s="2">
        <f>SUMIF($B$2:B444,B444,$C$2:C444)</f>
        <v>672</v>
      </c>
      <c r="I444" s="2">
        <f>IF(cukier[[#This Row],[bought_so_far]]&lt;100,0,IF(cukier[[#This Row],[bought_so_far]]&lt;1000,0.05,IF(cukier[[#This Row],[bought_so_far]]&lt;10000,0.1,0.2)))*cukier[[#This Row],[sugar_bought_kg]]</f>
        <v>7.8000000000000007</v>
      </c>
      <c r="J444" s="6">
        <f t="shared" si="31"/>
        <v>2816</v>
      </c>
      <c r="K444" s="6">
        <f t="shared" si="30"/>
        <v>2660</v>
      </c>
      <c r="L444" s="6" t="b">
        <f t="shared" si="32"/>
        <v>1</v>
      </c>
      <c r="M444" s="6">
        <f t="shared" si="33"/>
        <v>3</v>
      </c>
      <c r="N444" s="6">
        <f t="shared" si="34"/>
        <v>3000</v>
      </c>
    </row>
    <row r="445" spans="1:14" x14ac:dyDescent="0.25">
      <c r="A445" s="1">
        <v>39173</v>
      </c>
      <c r="B445" s="2" t="s">
        <v>112</v>
      </c>
      <c r="C445" s="2">
        <v>11</v>
      </c>
      <c r="D445" s="2">
        <f>YEAR(cukier[[#This Row],[date]])</f>
        <v>2007</v>
      </c>
      <c r="E445" s="2">
        <f>MONTH(cukier[[#This Row],[date]])</f>
        <v>4</v>
      </c>
      <c r="F445" s="2">
        <f>VLOOKUP(cukier[[#This Row],[year]],cennik[#All],2)</f>
        <v>2.09</v>
      </c>
      <c r="G445" s="2">
        <f>cukier[[#This Row],[sugar_bought_kg]]*cukier[[#This Row],[price]]</f>
        <v>22.99</v>
      </c>
      <c r="H445" s="2">
        <f>SUMIF($B$2:B445,B445,$C$2:C445)</f>
        <v>26</v>
      </c>
      <c r="I445" s="2">
        <f>IF(cukier[[#This Row],[bought_so_far]]&lt;100,0,IF(cukier[[#This Row],[bought_so_far]]&lt;1000,0.05,IF(cukier[[#This Row],[bought_so_far]]&lt;10000,0.1,0.2)))*cukier[[#This Row],[sugar_bought_kg]]</f>
        <v>0</v>
      </c>
      <c r="J445" s="7">
        <f t="shared" si="31"/>
        <v>5660</v>
      </c>
      <c r="K445" s="7">
        <f t="shared" si="30"/>
        <v>5649</v>
      </c>
      <c r="L445" s="7" t="b">
        <f t="shared" si="32"/>
        <v>0</v>
      </c>
      <c r="M445" s="7">
        <f t="shared" si="33"/>
        <v>-1</v>
      </c>
      <c r="N445" s="7">
        <f t="shared" si="34"/>
        <v>0</v>
      </c>
    </row>
    <row r="446" spans="1:14" x14ac:dyDescent="0.25">
      <c r="A446" s="1">
        <v>39174</v>
      </c>
      <c r="B446" s="2" t="s">
        <v>35</v>
      </c>
      <c r="C446" s="2">
        <v>110</v>
      </c>
      <c r="D446" s="2">
        <f>YEAR(cukier[[#This Row],[date]])</f>
        <v>2007</v>
      </c>
      <c r="E446" s="2">
        <f>MONTH(cukier[[#This Row],[date]])</f>
        <v>4</v>
      </c>
      <c r="F446" s="2">
        <f>VLOOKUP(cukier[[#This Row],[year]],cennik[#All],2)</f>
        <v>2.09</v>
      </c>
      <c r="G446" s="2">
        <f>cukier[[#This Row],[sugar_bought_kg]]*cukier[[#This Row],[price]]</f>
        <v>229.89999999999998</v>
      </c>
      <c r="H446" s="2">
        <f>SUMIF($B$2:B446,B446,$C$2:C446)</f>
        <v>550</v>
      </c>
      <c r="I446" s="2">
        <f>IF(cukier[[#This Row],[bought_so_far]]&lt;100,0,IF(cukier[[#This Row],[bought_so_far]]&lt;1000,0.05,IF(cukier[[#This Row],[bought_so_far]]&lt;10000,0.1,0.2)))*cukier[[#This Row],[sugar_bought_kg]]</f>
        <v>5.5</v>
      </c>
      <c r="J446" s="6">
        <f t="shared" si="31"/>
        <v>5649</v>
      </c>
      <c r="K446" s="6">
        <f t="shared" si="30"/>
        <v>5539</v>
      </c>
      <c r="L446" s="6" t="b">
        <f t="shared" si="32"/>
        <v>0</v>
      </c>
      <c r="M446" s="6">
        <f t="shared" si="33"/>
        <v>-1</v>
      </c>
      <c r="N446" s="6">
        <f t="shared" si="34"/>
        <v>0</v>
      </c>
    </row>
    <row r="447" spans="1:14" x14ac:dyDescent="0.25">
      <c r="A447" s="1">
        <v>39176</v>
      </c>
      <c r="B447" s="2" t="s">
        <v>139</v>
      </c>
      <c r="C447" s="2">
        <v>12</v>
      </c>
      <c r="D447" s="2">
        <f>YEAR(cukier[[#This Row],[date]])</f>
        <v>2007</v>
      </c>
      <c r="E447" s="2">
        <f>MONTH(cukier[[#This Row],[date]])</f>
        <v>4</v>
      </c>
      <c r="F447" s="2">
        <f>VLOOKUP(cukier[[#This Row],[year]],cennik[#All],2)</f>
        <v>2.09</v>
      </c>
      <c r="G447" s="2">
        <f>cukier[[#This Row],[sugar_bought_kg]]*cukier[[#This Row],[price]]</f>
        <v>25.08</v>
      </c>
      <c r="H447" s="2">
        <f>SUMIF($B$2:B447,B447,$C$2:C447)</f>
        <v>12</v>
      </c>
      <c r="I447" s="2">
        <f>IF(cukier[[#This Row],[bought_so_far]]&lt;100,0,IF(cukier[[#This Row],[bought_so_far]]&lt;1000,0.05,IF(cukier[[#This Row],[bought_so_far]]&lt;10000,0.1,0.2)))*cukier[[#This Row],[sugar_bought_kg]]</f>
        <v>0</v>
      </c>
      <c r="J447" s="7">
        <f t="shared" si="31"/>
        <v>5539</v>
      </c>
      <c r="K447" s="7">
        <f t="shared" si="30"/>
        <v>5527</v>
      </c>
      <c r="L447" s="7" t="b">
        <f t="shared" si="32"/>
        <v>0</v>
      </c>
      <c r="M447" s="7">
        <f t="shared" si="33"/>
        <v>-1</v>
      </c>
      <c r="N447" s="7">
        <f t="shared" si="34"/>
        <v>0</v>
      </c>
    </row>
    <row r="448" spans="1:14" x14ac:dyDescent="0.25">
      <c r="A448" s="1">
        <v>39177</v>
      </c>
      <c r="B448" s="2" t="s">
        <v>5</v>
      </c>
      <c r="C448" s="2">
        <v>464</v>
      </c>
      <c r="D448" s="2">
        <f>YEAR(cukier[[#This Row],[date]])</f>
        <v>2007</v>
      </c>
      <c r="E448" s="2">
        <f>MONTH(cukier[[#This Row],[date]])</f>
        <v>4</v>
      </c>
      <c r="F448" s="2">
        <f>VLOOKUP(cukier[[#This Row],[year]],cennik[#All],2)</f>
        <v>2.09</v>
      </c>
      <c r="G448" s="2">
        <f>cukier[[#This Row],[sugar_bought_kg]]*cukier[[#This Row],[price]]</f>
        <v>969.76</v>
      </c>
      <c r="H448" s="2">
        <f>SUMIF($B$2:B448,B448,$C$2:C448)</f>
        <v>3755</v>
      </c>
      <c r="I448" s="2">
        <f>IF(cukier[[#This Row],[bought_so_far]]&lt;100,0,IF(cukier[[#This Row],[bought_so_far]]&lt;1000,0.05,IF(cukier[[#This Row],[bought_so_far]]&lt;10000,0.1,0.2)))*cukier[[#This Row],[sugar_bought_kg]]</f>
        <v>46.400000000000006</v>
      </c>
      <c r="J448" s="6">
        <f t="shared" si="31"/>
        <v>5527</v>
      </c>
      <c r="K448" s="6">
        <f t="shared" si="30"/>
        <v>5063</v>
      </c>
      <c r="L448" s="6" t="b">
        <f t="shared" si="32"/>
        <v>0</v>
      </c>
      <c r="M448" s="6">
        <f t="shared" si="33"/>
        <v>-1</v>
      </c>
      <c r="N448" s="6">
        <f t="shared" si="34"/>
        <v>0</v>
      </c>
    </row>
    <row r="449" spans="1:14" x14ac:dyDescent="0.25">
      <c r="A449" s="1">
        <v>39178</v>
      </c>
      <c r="B449" s="2" t="s">
        <v>66</v>
      </c>
      <c r="C449" s="2">
        <v>40</v>
      </c>
      <c r="D449" s="2">
        <f>YEAR(cukier[[#This Row],[date]])</f>
        <v>2007</v>
      </c>
      <c r="E449" s="2">
        <f>MONTH(cukier[[#This Row],[date]])</f>
        <v>4</v>
      </c>
      <c r="F449" s="2">
        <f>VLOOKUP(cukier[[#This Row],[year]],cennik[#All],2)</f>
        <v>2.09</v>
      </c>
      <c r="G449" s="2">
        <f>cukier[[#This Row],[sugar_bought_kg]]*cukier[[#This Row],[price]]</f>
        <v>83.6</v>
      </c>
      <c r="H449" s="2">
        <f>SUMIF($B$2:B449,B449,$C$2:C449)</f>
        <v>702</v>
      </c>
      <c r="I449" s="2">
        <f>IF(cukier[[#This Row],[bought_so_far]]&lt;100,0,IF(cukier[[#This Row],[bought_so_far]]&lt;1000,0.05,IF(cukier[[#This Row],[bought_so_far]]&lt;10000,0.1,0.2)))*cukier[[#This Row],[sugar_bought_kg]]</f>
        <v>2</v>
      </c>
      <c r="J449" s="7">
        <f t="shared" si="31"/>
        <v>5063</v>
      </c>
      <c r="K449" s="7">
        <f t="shared" si="30"/>
        <v>5023</v>
      </c>
      <c r="L449" s="7" t="b">
        <f t="shared" si="32"/>
        <v>0</v>
      </c>
      <c r="M449" s="7">
        <f t="shared" si="33"/>
        <v>-1</v>
      </c>
      <c r="N449" s="7">
        <f t="shared" si="34"/>
        <v>0</v>
      </c>
    </row>
    <row r="450" spans="1:14" x14ac:dyDescent="0.25">
      <c r="A450" s="1">
        <v>39179</v>
      </c>
      <c r="B450" s="2" t="s">
        <v>39</v>
      </c>
      <c r="C450" s="2">
        <v>52</v>
      </c>
      <c r="D450" s="2">
        <f>YEAR(cukier[[#This Row],[date]])</f>
        <v>2007</v>
      </c>
      <c r="E450" s="2">
        <f>MONTH(cukier[[#This Row],[date]])</f>
        <v>4</v>
      </c>
      <c r="F450" s="2">
        <f>VLOOKUP(cukier[[#This Row],[year]],cennik[#All],2)</f>
        <v>2.09</v>
      </c>
      <c r="G450" s="2">
        <f>cukier[[#This Row],[sugar_bought_kg]]*cukier[[#This Row],[price]]</f>
        <v>108.67999999999999</v>
      </c>
      <c r="H450" s="2">
        <f>SUMIF($B$2:B450,B450,$C$2:C450)</f>
        <v>724</v>
      </c>
      <c r="I450" s="2">
        <f>IF(cukier[[#This Row],[bought_so_far]]&lt;100,0,IF(cukier[[#This Row],[bought_so_far]]&lt;1000,0.05,IF(cukier[[#This Row],[bought_so_far]]&lt;10000,0.1,0.2)))*cukier[[#This Row],[sugar_bought_kg]]</f>
        <v>2.6</v>
      </c>
      <c r="J450" s="6">
        <f t="shared" si="31"/>
        <v>5023</v>
      </c>
      <c r="K450" s="6">
        <f t="shared" si="30"/>
        <v>4971</v>
      </c>
      <c r="L450" s="6" t="b">
        <f t="shared" si="32"/>
        <v>0</v>
      </c>
      <c r="M450" s="6">
        <f t="shared" si="33"/>
        <v>1</v>
      </c>
      <c r="N450" s="6">
        <f t="shared" si="34"/>
        <v>0</v>
      </c>
    </row>
    <row r="451" spans="1:14" x14ac:dyDescent="0.25">
      <c r="A451" s="1">
        <v>39184</v>
      </c>
      <c r="B451" s="2" t="s">
        <v>75</v>
      </c>
      <c r="C451" s="2">
        <v>12</v>
      </c>
      <c r="D451" s="2">
        <f>YEAR(cukier[[#This Row],[date]])</f>
        <v>2007</v>
      </c>
      <c r="E451" s="2">
        <f>MONTH(cukier[[#This Row],[date]])</f>
        <v>4</v>
      </c>
      <c r="F451" s="2">
        <f>VLOOKUP(cukier[[#This Row],[year]],cennik[#All],2)</f>
        <v>2.09</v>
      </c>
      <c r="G451" s="2">
        <f>cukier[[#This Row],[sugar_bought_kg]]*cukier[[#This Row],[price]]</f>
        <v>25.08</v>
      </c>
      <c r="H451" s="2">
        <f>SUMIF($B$2:B451,B451,$C$2:C451)</f>
        <v>20</v>
      </c>
      <c r="I451" s="2">
        <f>IF(cukier[[#This Row],[bought_so_far]]&lt;100,0,IF(cukier[[#This Row],[bought_so_far]]&lt;1000,0.05,IF(cukier[[#This Row],[bought_so_far]]&lt;10000,0.1,0.2)))*cukier[[#This Row],[sugar_bought_kg]]</f>
        <v>0</v>
      </c>
      <c r="J451" s="7">
        <f t="shared" si="31"/>
        <v>4971</v>
      </c>
      <c r="K451" s="7">
        <f t="shared" ref="K451:K514" si="35">J451-C451</f>
        <v>4959</v>
      </c>
      <c r="L451" s="7" t="b">
        <f t="shared" si="32"/>
        <v>0</v>
      </c>
      <c r="M451" s="7">
        <f t="shared" si="33"/>
        <v>1</v>
      </c>
      <c r="N451" s="7">
        <f t="shared" si="34"/>
        <v>0</v>
      </c>
    </row>
    <row r="452" spans="1:14" x14ac:dyDescent="0.25">
      <c r="A452" s="1">
        <v>39186</v>
      </c>
      <c r="B452" s="2" t="s">
        <v>7</v>
      </c>
      <c r="C452" s="2">
        <v>412</v>
      </c>
      <c r="D452" s="2">
        <f>YEAR(cukier[[#This Row],[date]])</f>
        <v>2007</v>
      </c>
      <c r="E452" s="2">
        <f>MONTH(cukier[[#This Row],[date]])</f>
        <v>4</v>
      </c>
      <c r="F452" s="2">
        <f>VLOOKUP(cukier[[#This Row],[year]],cennik[#All],2)</f>
        <v>2.09</v>
      </c>
      <c r="G452" s="2">
        <f>cukier[[#This Row],[sugar_bought_kg]]*cukier[[#This Row],[price]]</f>
        <v>861.07999999999993</v>
      </c>
      <c r="H452" s="2">
        <f>SUMIF($B$2:B452,B452,$C$2:C452)</f>
        <v>6568</v>
      </c>
      <c r="I452" s="2">
        <f>IF(cukier[[#This Row],[bought_so_far]]&lt;100,0,IF(cukier[[#This Row],[bought_so_far]]&lt;1000,0.05,IF(cukier[[#This Row],[bought_so_far]]&lt;10000,0.1,0.2)))*cukier[[#This Row],[sugar_bought_kg]]</f>
        <v>41.2</v>
      </c>
      <c r="J452" s="6">
        <f t="shared" ref="J452:J515" si="36">K451+N451</f>
        <v>4959</v>
      </c>
      <c r="K452" s="6">
        <f t="shared" si="35"/>
        <v>4547</v>
      </c>
      <c r="L452" s="6" t="b">
        <f t="shared" ref="L452:L515" si="37">AND(E452&lt;&gt;E453,K452&lt;5000)</f>
        <v>0</v>
      </c>
      <c r="M452" s="6">
        <f t="shared" ref="M452:M515" si="38">ROUNDUP((5000-K452)/1000,0)</f>
        <v>1</v>
      </c>
      <c r="N452" s="6">
        <f t="shared" ref="N452:N515" si="39">IF(L452,M452*1000,0)</f>
        <v>0</v>
      </c>
    </row>
    <row r="453" spans="1:14" x14ac:dyDescent="0.25">
      <c r="A453" s="1">
        <v>39188</v>
      </c>
      <c r="B453" s="2" t="s">
        <v>17</v>
      </c>
      <c r="C453" s="2">
        <v>268</v>
      </c>
      <c r="D453" s="2">
        <f>YEAR(cukier[[#This Row],[date]])</f>
        <v>2007</v>
      </c>
      <c r="E453" s="2">
        <f>MONTH(cukier[[#This Row],[date]])</f>
        <v>4</v>
      </c>
      <c r="F453" s="2">
        <f>VLOOKUP(cukier[[#This Row],[year]],cennik[#All],2)</f>
        <v>2.09</v>
      </c>
      <c r="G453" s="2">
        <f>cukier[[#This Row],[sugar_bought_kg]]*cukier[[#This Row],[price]]</f>
        <v>560.12</v>
      </c>
      <c r="H453" s="2">
        <f>SUMIF($B$2:B453,B453,$C$2:C453)</f>
        <v>5695</v>
      </c>
      <c r="I453" s="2">
        <f>IF(cukier[[#This Row],[bought_so_far]]&lt;100,0,IF(cukier[[#This Row],[bought_so_far]]&lt;1000,0.05,IF(cukier[[#This Row],[bought_so_far]]&lt;10000,0.1,0.2)))*cukier[[#This Row],[sugar_bought_kg]]</f>
        <v>26.8</v>
      </c>
      <c r="J453" s="7">
        <f t="shared" si="36"/>
        <v>4547</v>
      </c>
      <c r="K453" s="7">
        <f t="shared" si="35"/>
        <v>4279</v>
      </c>
      <c r="L453" s="7" t="b">
        <f t="shared" si="37"/>
        <v>0</v>
      </c>
      <c r="M453" s="7">
        <f t="shared" si="38"/>
        <v>1</v>
      </c>
      <c r="N453" s="7">
        <f t="shared" si="39"/>
        <v>0</v>
      </c>
    </row>
    <row r="454" spans="1:14" x14ac:dyDescent="0.25">
      <c r="A454" s="1">
        <v>39188</v>
      </c>
      <c r="B454" s="2" t="s">
        <v>7</v>
      </c>
      <c r="C454" s="2">
        <v>495</v>
      </c>
      <c r="D454" s="2">
        <f>YEAR(cukier[[#This Row],[date]])</f>
        <v>2007</v>
      </c>
      <c r="E454" s="2">
        <f>MONTH(cukier[[#This Row],[date]])</f>
        <v>4</v>
      </c>
      <c r="F454" s="2">
        <f>VLOOKUP(cukier[[#This Row],[year]],cennik[#All],2)</f>
        <v>2.09</v>
      </c>
      <c r="G454" s="2">
        <f>cukier[[#This Row],[sugar_bought_kg]]*cukier[[#This Row],[price]]</f>
        <v>1034.55</v>
      </c>
      <c r="H454" s="2">
        <f>SUMIF($B$2:B454,B454,$C$2:C454)</f>
        <v>7063</v>
      </c>
      <c r="I454" s="2">
        <f>IF(cukier[[#This Row],[bought_so_far]]&lt;100,0,IF(cukier[[#This Row],[bought_so_far]]&lt;1000,0.05,IF(cukier[[#This Row],[bought_so_far]]&lt;10000,0.1,0.2)))*cukier[[#This Row],[sugar_bought_kg]]</f>
        <v>49.5</v>
      </c>
      <c r="J454" s="6">
        <f t="shared" si="36"/>
        <v>4279</v>
      </c>
      <c r="K454" s="6">
        <f t="shared" si="35"/>
        <v>3784</v>
      </c>
      <c r="L454" s="6" t="b">
        <f t="shared" si="37"/>
        <v>0</v>
      </c>
      <c r="M454" s="6">
        <f t="shared" si="38"/>
        <v>2</v>
      </c>
      <c r="N454" s="6">
        <f t="shared" si="39"/>
        <v>0</v>
      </c>
    </row>
    <row r="455" spans="1:14" x14ac:dyDescent="0.25">
      <c r="A455" s="1">
        <v>39188</v>
      </c>
      <c r="B455" s="2" t="s">
        <v>35</v>
      </c>
      <c r="C455" s="2">
        <v>30</v>
      </c>
      <c r="D455" s="2">
        <f>YEAR(cukier[[#This Row],[date]])</f>
        <v>2007</v>
      </c>
      <c r="E455" s="2">
        <f>MONTH(cukier[[#This Row],[date]])</f>
        <v>4</v>
      </c>
      <c r="F455" s="2">
        <f>VLOOKUP(cukier[[#This Row],[year]],cennik[#All],2)</f>
        <v>2.09</v>
      </c>
      <c r="G455" s="2">
        <f>cukier[[#This Row],[sugar_bought_kg]]*cukier[[#This Row],[price]]</f>
        <v>62.699999999999996</v>
      </c>
      <c r="H455" s="2">
        <f>SUMIF($B$2:B455,B455,$C$2:C455)</f>
        <v>580</v>
      </c>
      <c r="I455" s="2">
        <f>IF(cukier[[#This Row],[bought_so_far]]&lt;100,0,IF(cukier[[#This Row],[bought_so_far]]&lt;1000,0.05,IF(cukier[[#This Row],[bought_so_far]]&lt;10000,0.1,0.2)))*cukier[[#This Row],[sugar_bought_kg]]</f>
        <v>1.5</v>
      </c>
      <c r="J455" s="7">
        <f t="shared" si="36"/>
        <v>3784</v>
      </c>
      <c r="K455" s="7">
        <f t="shared" si="35"/>
        <v>3754</v>
      </c>
      <c r="L455" s="7" t="b">
        <f t="shared" si="37"/>
        <v>0</v>
      </c>
      <c r="M455" s="7">
        <f t="shared" si="38"/>
        <v>2</v>
      </c>
      <c r="N455" s="7">
        <f t="shared" si="39"/>
        <v>0</v>
      </c>
    </row>
    <row r="456" spans="1:14" x14ac:dyDescent="0.25">
      <c r="A456" s="1">
        <v>39191</v>
      </c>
      <c r="B456" s="2" t="s">
        <v>6</v>
      </c>
      <c r="C456" s="2">
        <v>67</v>
      </c>
      <c r="D456" s="2">
        <f>YEAR(cukier[[#This Row],[date]])</f>
        <v>2007</v>
      </c>
      <c r="E456" s="2">
        <f>MONTH(cukier[[#This Row],[date]])</f>
        <v>4</v>
      </c>
      <c r="F456" s="2">
        <f>VLOOKUP(cukier[[#This Row],[year]],cennik[#All],2)</f>
        <v>2.09</v>
      </c>
      <c r="G456" s="2">
        <f>cukier[[#This Row],[sugar_bought_kg]]*cukier[[#This Row],[price]]</f>
        <v>140.03</v>
      </c>
      <c r="H456" s="2">
        <f>SUMIF($B$2:B456,B456,$C$2:C456)</f>
        <v>1059</v>
      </c>
      <c r="I456" s="2">
        <f>IF(cukier[[#This Row],[bought_so_far]]&lt;100,0,IF(cukier[[#This Row],[bought_so_far]]&lt;1000,0.05,IF(cukier[[#This Row],[bought_so_far]]&lt;10000,0.1,0.2)))*cukier[[#This Row],[sugar_bought_kg]]</f>
        <v>6.7</v>
      </c>
      <c r="J456" s="6">
        <f t="shared" si="36"/>
        <v>3754</v>
      </c>
      <c r="K456" s="6">
        <f t="shared" si="35"/>
        <v>3687</v>
      </c>
      <c r="L456" s="6" t="b">
        <f t="shared" si="37"/>
        <v>0</v>
      </c>
      <c r="M456" s="6">
        <f t="shared" si="38"/>
        <v>2</v>
      </c>
      <c r="N456" s="6">
        <f t="shared" si="39"/>
        <v>0</v>
      </c>
    </row>
    <row r="457" spans="1:14" x14ac:dyDescent="0.25">
      <c r="A457" s="1">
        <v>39197</v>
      </c>
      <c r="B457" s="2" t="s">
        <v>14</v>
      </c>
      <c r="C457" s="2">
        <v>497</v>
      </c>
      <c r="D457" s="2">
        <f>YEAR(cukier[[#This Row],[date]])</f>
        <v>2007</v>
      </c>
      <c r="E457" s="2">
        <f>MONTH(cukier[[#This Row],[date]])</f>
        <v>4</v>
      </c>
      <c r="F457" s="2">
        <f>VLOOKUP(cukier[[#This Row],[year]],cennik[#All],2)</f>
        <v>2.09</v>
      </c>
      <c r="G457" s="2">
        <f>cukier[[#This Row],[sugar_bought_kg]]*cukier[[#This Row],[price]]</f>
        <v>1038.73</v>
      </c>
      <c r="H457" s="2">
        <f>SUMIF($B$2:B457,B457,$C$2:C457)</f>
        <v>4661</v>
      </c>
      <c r="I457" s="2">
        <f>IF(cukier[[#This Row],[bought_so_far]]&lt;100,0,IF(cukier[[#This Row],[bought_so_far]]&lt;1000,0.05,IF(cukier[[#This Row],[bought_so_far]]&lt;10000,0.1,0.2)))*cukier[[#This Row],[sugar_bought_kg]]</f>
        <v>49.7</v>
      </c>
      <c r="J457" s="7">
        <f t="shared" si="36"/>
        <v>3687</v>
      </c>
      <c r="K457" s="7">
        <f t="shared" si="35"/>
        <v>3190</v>
      </c>
      <c r="L457" s="7" t="b">
        <f t="shared" si="37"/>
        <v>0</v>
      </c>
      <c r="M457" s="7">
        <f t="shared" si="38"/>
        <v>2</v>
      </c>
      <c r="N457" s="7">
        <f t="shared" si="39"/>
        <v>0</v>
      </c>
    </row>
    <row r="458" spans="1:14" x14ac:dyDescent="0.25">
      <c r="A458" s="1">
        <v>39200</v>
      </c>
      <c r="B458" s="2" t="s">
        <v>22</v>
      </c>
      <c r="C458" s="2">
        <v>102</v>
      </c>
      <c r="D458" s="2">
        <f>YEAR(cukier[[#This Row],[date]])</f>
        <v>2007</v>
      </c>
      <c r="E458" s="2">
        <f>MONTH(cukier[[#This Row],[date]])</f>
        <v>4</v>
      </c>
      <c r="F458" s="2">
        <f>VLOOKUP(cukier[[#This Row],[year]],cennik[#All],2)</f>
        <v>2.09</v>
      </c>
      <c r="G458" s="2">
        <f>cukier[[#This Row],[sugar_bought_kg]]*cukier[[#This Row],[price]]</f>
        <v>213.17999999999998</v>
      </c>
      <c r="H458" s="2">
        <f>SUMIF($B$2:B458,B458,$C$2:C458)</f>
        <v>5075</v>
      </c>
      <c r="I458" s="2">
        <f>IF(cukier[[#This Row],[bought_so_far]]&lt;100,0,IF(cukier[[#This Row],[bought_so_far]]&lt;1000,0.05,IF(cukier[[#This Row],[bought_so_far]]&lt;10000,0.1,0.2)))*cukier[[#This Row],[sugar_bought_kg]]</f>
        <v>10.200000000000001</v>
      </c>
      <c r="J458" s="6">
        <f t="shared" si="36"/>
        <v>3190</v>
      </c>
      <c r="K458" s="6">
        <f t="shared" si="35"/>
        <v>3088</v>
      </c>
      <c r="L458" s="6" t="b">
        <f t="shared" si="37"/>
        <v>1</v>
      </c>
      <c r="M458" s="6">
        <f t="shared" si="38"/>
        <v>2</v>
      </c>
      <c r="N458" s="6">
        <f t="shared" si="39"/>
        <v>2000</v>
      </c>
    </row>
    <row r="459" spans="1:14" x14ac:dyDescent="0.25">
      <c r="A459" s="1">
        <v>39203</v>
      </c>
      <c r="B459" s="2" t="s">
        <v>7</v>
      </c>
      <c r="C459" s="2">
        <v>322</v>
      </c>
      <c r="D459" s="2">
        <f>YEAR(cukier[[#This Row],[date]])</f>
        <v>2007</v>
      </c>
      <c r="E459" s="2">
        <f>MONTH(cukier[[#This Row],[date]])</f>
        <v>5</v>
      </c>
      <c r="F459" s="2">
        <f>VLOOKUP(cukier[[#This Row],[year]],cennik[#All],2)</f>
        <v>2.09</v>
      </c>
      <c r="G459" s="2">
        <f>cukier[[#This Row],[sugar_bought_kg]]*cukier[[#This Row],[price]]</f>
        <v>672.9799999999999</v>
      </c>
      <c r="H459" s="2">
        <f>SUMIF($B$2:B459,B459,$C$2:C459)</f>
        <v>7385</v>
      </c>
      <c r="I459" s="2">
        <f>IF(cukier[[#This Row],[bought_so_far]]&lt;100,0,IF(cukier[[#This Row],[bought_so_far]]&lt;1000,0.05,IF(cukier[[#This Row],[bought_so_far]]&lt;10000,0.1,0.2)))*cukier[[#This Row],[sugar_bought_kg]]</f>
        <v>32.200000000000003</v>
      </c>
      <c r="J459" s="7">
        <f t="shared" si="36"/>
        <v>5088</v>
      </c>
      <c r="K459" s="7">
        <f t="shared" si="35"/>
        <v>4766</v>
      </c>
      <c r="L459" s="7" t="b">
        <f t="shared" si="37"/>
        <v>0</v>
      </c>
      <c r="M459" s="7">
        <f t="shared" si="38"/>
        <v>1</v>
      </c>
      <c r="N459" s="7">
        <f t="shared" si="39"/>
        <v>0</v>
      </c>
    </row>
    <row r="460" spans="1:14" x14ac:dyDescent="0.25">
      <c r="A460" s="1">
        <v>39204</v>
      </c>
      <c r="B460" s="2" t="s">
        <v>9</v>
      </c>
      <c r="C460" s="2">
        <v>297</v>
      </c>
      <c r="D460" s="2">
        <f>YEAR(cukier[[#This Row],[date]])</f>
        <v>2007</v>
      </c>
      <c r="E460" s="2">
        <f>MONTH(cukier[[#This Row],[date]])</f>
        <v>5</v>
      </c>
      <c r="F460" s="2">
        <f>VLOOKUP(cukier[[#This Row],[year]],cennik[#All],2)</f>
        <v>2.09</v>
      </c>
      <c r="G460" s="2">
        <f>cukier[[#This Row],[sugar_bought_kg]]*cukier[[#This Row],[price]]</f>
        <v>620.7299999999999</v>
      </c>
      <c r="H460" s="2">
        <f>SUMIF($B$2:B460,B460,$C$2:C460)</f>
        <v>6023</v>
      </c>
      <c r="I460" s="2">
        <f>IF(cukier[[#This Row],[bought_so_far]]&lt;100,0,IF(cukier[[#This Row],[bought_so_far]]&lt;1000,0.05,IF(cukier[[#This Row],[bought_so_far]]&lt;10000,0.1,0.2)))*cukier[[#This Row],[sugar_bought_kg]]</f>
        <v>29.700000000000003</v>
      </c>
      <c r="J460" s="6">
        <f t="shared" si="36"/>
        <v>4766</v>
      </c>
      <c r="K460" s="6">
        <f t="shared" si="35"/>
        <v>4469</v>
      </c>
      <c r="L460" s="6" t="b">
        <f t="shared" si="37"/>
        <v>0</v>
      </c>
      <c r="M460" s="6">
        <f t="shared" si="38"/>
        <v>1</v>
      </c>
      <c r="N460" s="6">
        <f t="shared" si="39"/>
        <v>0</v>
      </c>
    </row>
    <row r="461" spans="1:14" x14ac:dyDescent="0.25">
      <c r="A461" s="1">
        <v>39206</v>
      </c>
      <c r="B461" s="2" t="s">
        <v>12</v>
      </c>
      <c r="C461" s="2">
        <v>179</v>
      </c>
      <c r="D461" s="2">
        <f>YEAR(cukier[[#This Row],[date]])</f>
        <v>2007</v>
      </c>
      <c r="E461" s="2">
        <f>MONTH(cukier[[#This Row],[date]])</f>
        <v>5</v>
      </c>
      <c r="F461" s="2">
        <f>VLOOKUP(cukier[[#This Row],[year]],cennik[#All],2)</f>
        <v>2.09</v>
      </c>
      <c r="G461" s="2">
        <f>cukier[[#This Row],[sugar_bought_kg]]*cukier[[#This Row],[price]]</f>
        <v>374.10999999999996</v>
      </c>
      <c r="H461" s="2">
        <f>SUMIF($B$2:B461,B461,$C$2:C461)</f>
        <v>1725</v>
      </c>
      <c r="I461" s="2">
        <f>IF(cukier[[#This Row],[bought_so_far]]&lt;100,0,IF(cukier[[#This Row],[bought_so_far]]&lt;1000,0.05,IF(cukier[[#This Row],[bought_so_far]]&lt;10000,0.1,0.2)))*cukier[[#This Row],[sugar_bought_kg]]</f>
        <v>17.900000000000002</v>
      </c>
      <c r="J461" s="7">
        <f t="shared" si="36"/>
        <v>4469</v>
      </c>
      <c r="K461" s="7">
        <f t="shared" si="35"/>
        <v>4290</v>
      </c>
      <c r="L461" s="7" t="b">
        <f t="shared" si="37"/>
        <v>0</v>
      </c>
      <c r="M461" s="7">
        <f t="shared" si="38"/>
        <v>1</v>
      </c>
      <c r="N461" s="7">
        <f t="shared" si="39"/>
        <v>0</v>
      </c>
    </row>
    <row r="462" spans="1:14" x14ac:dyDescent="0.25">
      <c r="A462" s="1">
        <v>39208</v>
      </c>
      <c r="B462" s="2" t="s">
        <v>140</v>
      </c>
      <c r="C462" s="2">
        <v>15</v>
      </c>
      <c r="D462" s="2">
        <f>YEAR(cukier[[#This Row],[date]])</f>
        <v>2007</v>
      </c>
      <c r="E462" s="2">
        <f>MONTH(cukier[[#This Row],[date]])</f>
        <v>5</v>
      </c>
      <c r="F462" s="2">
        <f>VLOOKUP(cukier[[#This Row],[year]],cennik[#All],2)</f>
        <v>2.09</v>
      </c>
      <c r="G462" s="2">
        <f>cukier[[#This Row],[sugar_bought_kg]]*cukier[[#This Row],[price]]</f>
        <v>31.349999999999998</v>
      </c>
      <c r="H462" s="2">
        <f>SUMIF($B$2:B462,B462,$C$2:C462)</f>
        <v>15</v>
      </c>
      <c r="I462" s="2">
        <f>IF(cukier[[#This Row],[bought_so_far]]&lt;100,0,IF(cukier[[#This Row],[bought_so_far]]&lt;1000,0.05,IF(cukier[[#This Row],[bought_so_far]]&lt;10000,0.1,0.2)))*cukier[[#This Row],[sugar_bought_kg]]</f>
        <v>0</v>
      </c>
      <c r="J462" s="6">
        <f t="shared" si="36"/>
        <v>4290</v>
      </c>
      <c r="K462" s="6">
        <f t="shared" si="35"/>
        <v>4275</v>
      </c>
      <c r="L462" s="6" t="b">
        <f t="shared" si="37"/>
        <v>0</v>
      </c>
      <c r="M462" s="6">
        <f t="shared" si="38"/>
        <v>1</v>
      </c>
      <c r="N462" s="6">
        <f t="shared" si="39"/>
        <v>0</v>
      </c>
    </row>
    <row r="463" spans="1:14" x14ac:dyDescent="0.25">
      <c r="A463" s="1">
        <v>39210</v>
      </c>
      <c r="B463" s="2" t="s">
        <v>61</v>
      </c>
      <c r="C463" s="2">
        <v>65</v>
      </c>
      <c r="D463" s="2">
        <f>YEAR(cukier[[#This Row],[date]])</f>
        <v>2007</v>
      </c>
      <c r="E463" s="2">
        <f>MONTH(cukier[[#This Row],[date]])</f>
        <v>5</v>
      </c>
      <c r="F463" s="2">
        <f>VLOOKUP(cukier[[#This Row],[year]],cennik[#All],2)</f>
        <v>2.09</v>
      </c>
      <c r="G463" s="2">
        <f>cukier[[#This Row],[sugar_bought_kg]]*cukier[[#This Row],[price]]</f>
        <v>135.85</v>
      </c>
      <c r="H463" s="2">
        <f>SUMIF($B$2:B463,B463,$C$2:C463)</f>
        <v>364</v>
      </c>
      <c r="I463" s="2">
        <f>IF(cukier[[#This Row],[bought_so_far]]&lt;100,0,IF(cukier[[#This Row],[bought_so_far]]&lt;1000,0.05,IF(cukier[[#This Row],[bought_so_far]]&lt;10000,0.1,0.2)))*cukier[[#This Row],[sugar_bought_kg]]</f>
        <v>3.25</v>
      </c>
      <c r="J463" s="7">
        <f t="shared" si="36"/>
        <v>4275</v>
      </c>
      <c r="K463" s="7">
        <f t="shared" si="35"/>
        <v>4210</v>
      </c>
      <c r="L463" s="7" t="b">
        <f t="shared" si="37"/>
        <v>0</v>
      </c>
      <c r="M463" s="7">
        <f t="shared" si="38"/>
        <v>1</v>
      </c>
      <c r="N463" s="7">
        <f t="shared" si="39"/>
        <v>0</v>
      </c>
    </row>
    <row r="464" spans="1:14" x14ac:dyDescent="0.25">
      <c r="A464" s="1">
        <v>39212</v>
      </c>
      <c r="B464" s="2" t="s">
        <v>7</v>
      </c>
      <c r="C464" s="2">
        <v>297</v>
      </c>
      <c r="D464" s="2">
        <f>YEAR(cukier[[#This Row],[date]])</f>
        <v>2007</v>
      </c>
      <c r="E464" s="2">
        <f>MONTH(cukier[[#This Row],[date]])</f>
        <v>5</v>
      </c>
      <c r="F464" s="2">
        <f>VLOOKUP(cukier[[#This Row],[year]],cennik[#All],2)</f>
        <v>2.09</v>
      </c>
      <c r="G464" s="2">
        <f>cukier[[#This Row],[sugar_bought_kg]]*cukier[[#This Row],[price]]</f>
        <v>620.7299999999999</v>
      </c>
      <c r="H464" s="2">
        <f>SUMIF($B$2:B464,B464,$C$2:C464)</f>
        <v>7682</v>
      </c>
      <c r="I464" s="2">
        <f>IF(cukier[[#This Row],[bought_so_far]]&lt;100,0,IF(cukier[[#This Row],[bought_so_far]]&lt;1000,0.05,IF(cukier[[#This Row],[bought_so_far]]&lt;10000,0.1,0.2)))*cukier[[#This Row],[sugar_bought_kg]]</f>
        <v>29.700000000000003</v>
      </c>
      <c r="J464" s="6">
        <f t="shared" si="36"/>
        <v>4210</v>
      </c>
      <c r="K464" s="6">
        <f t="shared" si="35"/>
        <v>3913</v>
      </c>
      <c r="L464" s="6" t="b">
        <f t="shared" si="37"/>
        <v>0</v>
      </c>
      <c r="M464" s="6">
        <f t="shared" si="38"/>
        <v>2</v>
      </c>
      <c r="N464" s="6">
        <f t="shared" si="39"/>
        <v>0</v>
      </c>
    </row>
    <row r="465" spans="1:14" x14ac:dyDescent="0.25">
      <c r="A465" s="1">
        <v>39214</v>
      </c>
      <c r="B465" s="2" t="s">
        <v>8</v>
      </c>
      <c r="C465" s="2">
        <v>131</v>
      </c>
      <c r="D465" s="2">
        <f>YEAR(cukier[[#This Row],[date]])</f>
        <v>2007</v>
      </c>
      <c r="E465" s="2">
        <f>MONTH(cukier[[#This Row],[date]])</f>
        <v>5</v>
      </c>
      <c r="F465" s="2">
        <f>VLOOKUP(cukier[[#This Row],[year]],cennik[#All],2)</f>
        <v>2.09</v>
      </c>
      <c r="G465" s="2">
        <f>cukier[[#This Row],[sugar_bought_kg]]*cukier[[#This Row],[price]]</f>
        <v>273.78999999999996</v>
      </c>
      <c r="H465" s="2">
        <f>SUMIF($B$2:B465,B465,$C$2:C465)</f>
        <v>635</v>
      </c>
      <c r="I465" s="2">
        <f>IF(cukier[[#This Row],[bought_so_far]]&lt;100,0,IF(cukier[[#This Row],[bought_so_far]]&lt;1000,0.05,IF(cukier[[#This Row],[bought_so_far]]&lt;10000,0.1,0.2)))*cukier[[#This Row],[sugar_bought_kg]]</f>
        <v>6.5500000000000007</v>
      </c>
      <c r="J465" s="7">
        <f t="shared" si="36"/>
        <v>3913</v>
      </c>
      <c r="K465" s="7">
        <f t="shared" si="35"/>
        <v>3782</v>
      </c>
      <c r="L465" s="7" t="b">
        <f t="shared" si="37"/>
        <v>0</v>
      </c>
      <c r="M465" s="7">
        <f t="shared" si="38"/>
        <v>2</v>
      </c>
      <c r="N465" s="7">
        <f t="shared" si="39"/>
        <v>0</v>
      </c>
    </row>
    <row r="466" spans="1:14" x14ac:dyDescent="0.25">
      <c r="A466" s="1">
        <v>39215</v>
      </c>
      <c r="B466" s="2" t="s">
        <v>141</v>
      </c>
      <c r="C466" s="2">
        <v>12</v>
      </c>
      <c r="D466" s="2">
        <f>YEAR(cukier[[#This Row],[date]])</f>
        <v>2007</v>
      </c>
      <c r="E466" s="2">
        <f>MONTH(cukier[[#This Row],[date]])</f>
        <v>5</v>
      </c>
      <c r="F466" s="2">
        <f>VLOOKUP(cukier[[#This Row],[year]],cennik[#All],2)</f>
        <v>2.09</v>
      </c>
      <c r="G466" s="2">
        <f>cukier[[#This Row],[sugar_bought_kg]]*cukier[[#This Row],[price]]</f>
        <v>25.08</v>
      </c>
      <c r="H466" s="2">
        <f>SUMIF($B$2:B466,B466,$C$2:C466)</f>
        <v>12</v>
      </c>
      <c r="I466" s="2">
        <f>IF(cukier[[#This Row],[bought_so_far]]&lt;100,0,IF(cukier[[#This Row],[bought_so_far]]&lt;1000,0.05,IF(cukier[[#This Row],[bought_so_far]]&lt;10000,0.1,0.2)))*cukier[[#This Row],[sugar_bought_kg]]</f>
        <v>0</v>
      </c>
      <c r="J466" s="6">
        <f t="shared" si="36"/>
        <v>3782</v>
      </c>
      <c r="K466" s="6">
        <f t="shared" si="35"/>
        <v>3770</v>
      </c>
      <c r="L466" s="6" t="b">
        <f t="shared" si="37"/>
        <v>0</v>
      </c>
      <c r="M466" s="6">
        <f t="shared" si="38"/>
        <v>2</v>
      </c>
      <c r="N466" s="6">
        <f t="shared" si="39"/>
        <v>0</v>
      </c>
    </row>
    <row r="467" spans="1:14" x14ac:dyDescent="0.25">
      <c r="A467" s="1">
        <v>39215</v>
      </c>
      <c r="B467" s="2" t="s">
        <v>18</v>
      </c>
      <c r="C467" s="2">
        <v>114</v>
      </c>
      <c r="D467" s="2">
        <f>YEAR(cukier[[#This Row],[date]])</f>
        <v>2007</v>
      </c>
      <c r="E467" s="2">
        <f>MONTH(cukier[[#This Row],[date]])</f>
        <v>5</v>
      </c>
      <c r="F467" s="2">
        <f>VLOOKUP(cukier[[#This Row],[year]],cennik[#All],2)</f>
        <v>2.09</v>
      </c>
      <c r="G467" s="2">
        <f>cukier[[#This Row],[sugar_bought_kg]]*cukier[[#This Row],[price]]</f>
        <v>238.26</v>
      </c>
      <c r="H467" s="2">
        <f>SUMIF($B$2:B467,B467,$C$2:C467)</f>
        <v>1507</v>
      </c>
      <c r="I467" s="2">
        <f>IF(cukier[[#This Row],[bought_so_far]]&lt;100,0,IF(cukier[[#This Row],[bought_so_far]]&lt;1000,0.05,IF(cukier[[#This Row],[bought_so_far]]&lt;10000,0.1,0.2)))*cukier[[#This Row],[sugar_bought_kg]]</f>
        <v>11.4</v>
      </c>
      <c r="J467" s="7">
        <f t="shared" si="36"/>
        <v>3770</v>
      </c>
      <c r="K467" s="7">
        <f t="shared" si="35"/>
        <v>3656</v>
      </c>
      <c r="L467" s="7" t="b">
        <f t="shared" si="37"/>
        <v>0</v>
      </c>
      <c r="M467" s="7">
        <f t="shared" si="38"/>
        <v>2</v>
      </c>
      <c r="N467" s="7">
        <f t="shared" si="39"/>
        <v>0</v>
      </c>
    </row>
    <row r="468" spans="1:14" x14ac:dyDescent="0.25">
      <c r="A468" s="1">
        <v>39218</v>
      </c>
      <c r="B468" s="2" t="s">
        <v>14</v>
      </c>
      <c r="C468" s="2">
        <v>293</v>
      </c>
      <c r="D468" s="2">
        <f>YEAR(cukier[[#This Row],[date]])</f>
        <v>2007</v>
      </c>
      <c r="E468" s="2">
        <f>MONTH(cukier[[#This Row],[date]])</f>
        <v>5</v>
      </c>
      <c r="F468" s="2">
        <f>VLOOKUP(cukier[[#This Row],[year]],cennik[#All],2)</f>
        <v>2.09</v>
      </c>
      <c r="G468" s="2">
        <f>cukier[[#This Row],[sugar_bought_kg]]*cukier[[#This Row],[price]]</f>
        <v>612.37</v>
      </c>
      <c r="H468" s="2">
        <f>SUMIF($B$2:B468,B468,$C$2:C468)</f>
        <v>4954</v>
      </c>
      <c r="I468" s="2">
        <f>IF(cukier[[#This Row],[bought_so_far]]&lt;100,0,IF(cukier[[#This Row],[bought_so_far]]&lt;1000,0.05,IF(cukier[[#This Row],[bought_so_far]]&lt;10000,0.1,0.2)))*cukier[[#This Row],[sugar_bought_kg]]</f>
        <v>29.3</v>
      </c>
      <c r="J468" s="6">
        <f t="shared" si="36"/>
        <v>3656</v>
      </c>
      <c r="K468" s="6">
        <f t="shared" si="35"/>
        <v>3363</v>
      </c>
      <c r="L468" s="6" t="b">
        <f t="shared" si="37"/>
        <v>0</v>
      </c>
      <c r="M468" s="6">
        <f t="shared" si="38"/>
        <v>2</v>
      </c>
      <c r="N468" s="6">
        <f t="shared" si="39"/>
        <v>0</v>
      </c>
    </row>
    <row r="469" spans="1:14" x14ac:dyDescent="0.25">
      <c r="A469" s="1">
        <v>39220</v>
      </c>
      <c r="B469" s="2" t="s">
        <v>142</v>
      </c>
      <c r="C469" s="2">
        <v>18</v>
      </c>
      <c r="D469" s="2">
        <f>YEAR(cukier[[#This Row],[date]])</f>
        <v>2007</v>
      </c>
      <c r="E469" s="2">
        <f>MONTH(cukier[[#This Row],[date]])</f>
        <v>5</v>
      </c>
      <c r="F469" s="2">
        <f>VLOOKUP(cukier[[#This Row],[year]],cennik[#All],2)</f>
        <v>2.09</v>
      </c>
      <c r="G469" s="2">
        <f>cukier[[#This Row],[sugar_bought_kg]]*cukier[[#This Row],[price]]</f>
        <v>37.619999999999997</v>
      </c>
      <c r="H469" s="2">
        <f>SUMIF($B$2:B469,B469,$C$2:C469)</f>
        <v>18</v>
      </c>
      <c r="I469" s="2">
        <f>IF(cukier[[#This Row],[bought_so_far]]&lt;100,0,IF(cukier[[#This Row],[bought_so_far]]&lt;1000,0.05,IF(cukier[[#This Row],[bought_so_far]]&lt;10000,0.1,0.2)))*cukier[[#This Row],[sugar_bought_kg]]</f>
        <v>0</v>
      </c>
      <c r="J469" s="7">
        <f t="shared" si="36"/>
        <v>3363</v>
      </c>
      <c r="K469" s="7">
        <f t="shared" si="35"/>
        <v>3345</v>
      </c>
      <c r="L469" s="7" t="b">
        <f t="shared" si="37"/>
        <v>0</v>
      </c>
      <c r="M469" s="7">
        <f t="shared" si="38"/>
        <v>2</v>
      </c>
      <c r="N469" s="7">
        <f t="shared" si="39"/>
        <v>0</v>
      </c>
    </row>
    <row r="470" spans="1:14" x14ac:dyDescent="0.25">
      <c r="A470" s="1">
        <v>39220</v>
      </c>
      <c r="B470" s="2" t="s">
        <v>19</v>
      </c>
      <c r="C470" s="2">
        <v>186</v>
      </c>
      <c r="D470" s="2">
        <f>YEAR(cukier[[#This Row],[date]])</f>
        <v>2007</v>
      </c>
      <c r="E470" s="2">
        <f>MONTH(cukier[[#This Row],[date]])</f>
        <v>5</v>
      </c>
      <c r="F470" s="2">
        <f>VLOOKUP(cukier[[#This Row],[year]],cennik[#All],2)</f>
        <v>2.09</v>
      </c>
      <c r="G470" s="2">
        <f>cukier[[#This Row],[sugar_bought_kg]]*cukier[[#This Row],[price]]</f>
        <v>388.73999999999995</v>
      </c>
      <c r="H470" s="2">
        <f>SUMIF($B$2:B470,B470,$C$2:C470)</f>
        <v>862</v>
      </c>
      <c r="I470" s="2">
        <f>IF(cukier[[#This Row],[bought_so_far]]&lt;100,0,IF(cukier[[#This Row],[bought_so_far]]&lt;1000,0.05,IF(cukier[[#This Row],[bought_so_far]]&lt;10000,0.1,0.2)))*cukier[[#This Row],[sugar_bought_kg]]</f>
        <v>9.3000000000000007</v>
      </c>
      <c r="J470" s="6">
        <f t="shared" si="36"/>
        <v>3345</v>
      </c>
      <c r="K470" s="6">
        <f t="shared" si="35"/>
        <v>3159</v>
      </c>
      <c r="L470" s="6" t="b">
        <f t="shared" si="37"/>
        <v>0</v>
      </c>
      <c r="M470" s="6">
        <f t="shared" si="38"/>
        <v>2</v>
      </c>
      <c r="N470" s="6">
        <f t="shared" si="39"/>
        <v>0</v>
      </c>
    </row>
    <row r="471" spans="1:14" x14ac:dyDescent="0.25">
      <c r="A471" s="1">
        <v>39223</v>
      </c>
      <c r="B471" s="2" t="s">
        <v>28</v>
      </c>
      <c r="C471" s="2">
        <v>119</v>
      </c>
      <c r="D471" s="2">
        <f>YEAR(cukier[[#This Row],[date]])</f>
        <v>2007</v>
      </c>
      <c r="E471" s="2">
        <f>MONTH(cukier[[#This Row],[date]])</f>
        <v>5</v>
      </c>
      <c r="F471" s="2">
        <f>VLOOKUP(cukier[[#This Row],[year]],cennik[#All],2)</f>
        <v>2.09</v>
      </c>
      <c r="G471" s="2">
        <f>cukier[[#This Row],[sugar_bought_kg]]*cukier[[#This Row],[price]]</f>
        <v>248.70999999999998</v>
      </c>
      <c r="H471" s="2">
        <f>SUMIF($B$2:B471,B471,$C$2:C471)</f>
        <v>933</v>
      </c>
      <c r="I471" s="2">
        <f>IF(cukier[[#This Row],[bought_so_far]]&lt;100,0,IF(cukier[[#This Row],[bought_so_far]]&lt;1000,0.05,IF(cukier[[#This Row],[bought_so_far]]&lt;10000,0.1,0.2)))*cukier[[#This Row],[sugar_bought_kg]]</f>
        <v>5.95</v>
      </c>
      <c r="J471" s="7">
        <f t="shared" si="36"/>
        <v>3159</v>
      </c>
      <c r="K471" s="7">
        <f t="shared" si="35"/>
        <v>3040</v>
      </c>
      <c r="L471" s="7" t="b">
        <f t="shared" si="37"/>
        <v>0</v>
      </c>
      <c r="M471" s="7">
        <f t="shared" si="38"/>
        <v>2</v>
      </c>
      <c r="N471" s="7">
        <f t="shared" si="39"/>
        <v>0</v>
      </c>
    </row>
    <row r="472" spans="1:14" x14ac:dyDescent="0.25">
      <c r="A472" s="1">
        <v>39227</v>
      </c>
      <c r="B472" s="2" t="s">
        <v>130</v>
      </c>
      <c r="C472" s="2">
        <v>4</v>
      </c>
      <c r="D472" s="2">
        <f>YEAR(cukier[[#This Row],[date]])</f>
        <v>2007</v>
      </c>
      <c r="E472" s="2">
        <f>MONTH(cukier[[#This Row],[date]])</f>
        <v>5</v>
      </c>
      <c r="F472" s="2">
        <f>VLOOKUP(cukier[[#This Row],[year]],cennik[#All],2)</f>
        <v>2.09</v>
      </c>
      <c r="G472" s="2">
        <f>cukier[[#This Row],[sugar_bought_kg]]*cukier[[#This Row],[price]]</f>
        <v>8.36</v>
      </c>
      <c r="H472" s="2">
        <f>SUMIF($B$2:B472,B472,$C$2:C472)</f>
        <v>11</v>
      </c>
      <c r="I472" s="2">
        <f>IF(cukier[[#This Row],[bought_so_far]]&lt;100,0,IF(cukier[[#This Row],[bought_so_far]]&lt;1000,0.05,IF(cukier[[#This Row],[bought_so_far]]&lt;10000,0.1,0.2)))*cukier[[#This Row],[sugar_bought_kg]]</f>
        <v>0</v>
      </c>
      <c r="J472" s="6">
        <f t="shared" si="36"/>
        <v>3040</v>
      </c>
      <c r="K472" s="6">
        <f t="shared" si="35"/>
        <v>3036</v>
      </c>
      <c r="L472" s="6" t="b">
        <f t="shared" si="37"/>
        <v>0</v>
      </c>
      <c r="M472" s="6">
        <f t="shared" si="38"/>
        <v>2</v>
      </c>
      <c r="N472" s="6">
        <f t="shared" si="39"/>
        <v>0</v>
      </c>
    </row>
    <row r="473" spans="1:14" x14ac:dyDescent="0.25">
      <c r="A473" s="1">
        <v>39230</v>
      </c>
      <c r="B473" s="2" t="s">
        <v>14</v>
      </c>
      <c r="C473" s="2">
        <v>415</v>
      </c>
      <c r="D473" s="2">
        <f>YEAR(cukier[[#This Row],[date]])</f>
        <v>2007</v>
      </c>
      <c r="E473" s="2">
        <f>MONTH(cukier[[#This Row],[date]])</f>
        <v>5</v>
      </c>
      <c r="F473" s="2">
        <f>VLOOKUP(cukier[[#This Row],[year]],cennik[#All],2)</f>
        <v>2.09</v>
      </c>
      <c r="G473" s="2">
        <f>cukier[[#This Row],[sugar_bought_kg]]*cukier[[#This Row],[price]]</f>
        <v>867.34999999999991</v>
      </c>
      <c r="H473" s="2">
        <f>SUMIF($B$2:B473,B473,$C$2:C473)</f>
        <v>5369</v>
      </c>
      <c r="I473" s="2">
        <f>IF(cukier[[#This Row],[bought_so_far]]&lt;100,0,IF(cukier[[#This Row],[bought_so_far]]&lt;1000,0.05,IF(cukier[[#This Row],[bought_so_far]]&lt;10000,0.1,0.2)))*cukier[[#This Row],[sugar_bought_kg]]</f>
        <v>41.5</v>
      </c>
      <c r="J473" s="7">
        <f t="shared" si="36"/>
        <v>3036</v>
      </c>
      <c r="K473" s="7">
        <f t="shared" si="35"/>
        <v>2621</v>
      </c>
      <c r="L473" s="7" t="b">
        <f t="shared" si="37"/>
        <v>0</v>
      </c>
      <c r="M473" s="7">
        <f t="shared" si="38"/>
        <v>3</v>
      </c>
      <c r="N473" s="7">
        <f t="shared" si="39"/>
        <v>0</v>
      </c>
    </row>
    <row r="474" spans="1:14" x14ac:dyDescent="0.25">
      <c r="A474" s="1">
        <v>39230</v>
      </c>
      <c r="B474" s="2" t="s">
        <v>13</v>
      </c>
      <c r="C474" s="2">
        <v>10</v>
      </c>
      <c r="D474" s="2">
        <f>YEAR(cukier[[#This Row],[date]])</f>
        <v>2007</v>
      </c>
      <c r="E474" s="2">
        <f>MONTH(cukier[[#This Row],[date]])</f>
        <v>5</v>
      </c>
      <c r="F474" s="2">
        <f>VLOOKUP(cukier[[#This Row],[year]],cennik[#All],2)</f>
        <v>2.09</v>
      </c>
      <c r="G474" s="2">
        <f>cukier[[#This Row],[sugar_bought_kg]]*cukier[[#This Row],[price]]</f>
        <v>20.9</v>
      </c>
      <c r="H474" s="2">
        <f>SUMIF($B$2:B474,B474,$C$2:C474)</f>
        <v>18</v>
      </c>
      <c r="I474" s="2">
        <f>IF(cukier[[#This Row],[bought_so_far]]&lt;100,0,IF(cukier[[#This Row],[bought_so_far]]&lt;1000,0.05,IF(cukier[[#This Row],[bought_so_far]]&lt;10000,0.1,0.2)))*cukier[[#This Row],[sugar_bought_kg]]</f>
        <v>0</v>
      </c>
      <c r="J474" s="6">
        <f t="shared" si="36"/>
        <v>2621</v>
      </c>
      <c r="K474" s="6">
        <f t="shared" si="35"/>
        <v>2611</v>
      </c>
      <c r="L474" s="6" t="b">
        <f t="shared" si="37"/>
        <v>0</v>
      </c>
      <c r="M474" s="6">
        <f t="shared" si="38"/>
        <v>3</v>
      </c>
      <c r="N474" s="6">
        <f t="shared" si="39"/>
        <v>0</v>
      </c>
    </row>
    <row r="475" spans="1:14" x14ac:dyDescent="0.25">
      <c r="A475" s="1">
        <v>39230</v>
      </c>
      <c r="B475" s="2" t="s">
        <v>18</v>
      </c>
      <c r="C475" s="2">
        <v>159</v>
      </c>
      <c r="D475" s="2">
        <f>YEAR(cukier[[#This Row],[date]])</f>
        <v>2007</v>
      </c>
      <c r="E475" s="2">
        <f>MONTH(cukier[[#This Row],[date]])</f>
        <v>5</v>
      </c>
      <c r="F475" s="2">
        <f>VLOOKUP(cukier[[#This Row],[year]],cennik[#All],2)</f>
        <v>2.09</v>
      </c>
      <c r="G475" s="2">
        <f>cukier[[#This Row],[sugar_bought_kg]]*cukier[[#This Row],[price]]</f>
        <v>332.31</v>
      </c>
      <c r="H475" s="2">
        <f>SUMIF($B$2:B475,B475,$C$2:C475)</f>
        <v>1666</v>
      </c>
      <c r="I475" s="2">
        <f>IF(cukier[[#This Row],[bought_so_far]]&lt;100,0,IF(cukier[[#This Row],[bought_so_far]]&lt;1000,0.05,IF(cukier[[#This Row],[bought_so_far]]&lt;10000,0.1,0.2)))*cukier[[#This Row],[sugar_bought_kg]]</f>
        <v>15.9</v>
      </c>
      <c r="J475" s="7">
        <f t="shared" si="36"/>
        <v>2611</v>
      </c>
      <c r="K475" s="7">
        <f t="shared" si="35"/>
        <v>2452</v>
      </c>
      <c r="L475" s="7" t="b">
        <f t="shared" si="37"/>
        <v>0</v>
      </c>
      <c r="M475" s="7">
        <f t="shared" si="38"/>
        <v>3</v>
      </c>
      <c r="N475" s="7">
        <f t="shared" si="39"/>
        <v>0</v>
      </c>
    </row>
    <row r="476" spans="1:14" x14ac:dyDescent="0.25">
      <c r="A476" s="1">
        <v>39231</v>
      </c>
      <c r="B476" s="2" t="s">
        <v>17</v>
      </c>
      <c r="C476" s="2">
        <v>140</v>
      </c>
      <c r="D476" s="2">
        <f>YEAR(cukier[[#This Row],[date]])</f>
        <v>2007</v>
      </c>
      <c r="E476" s="2">
        <f>MONTH(cukier[[#This Row],[date]])</f>
        <v>5</v>
      </c>
      <c r="F476" s="2">
        <f>VLOOKUP(cukier[[#This Row],[year]],cennik[#All],2)</f>
        <v>2.09</v>
      </c>
      <c r="G476" s="2">
        <f>cukier[[#This Row],[sugar_bought_kg]]*cukier[[#This Row],[price]]</f>
        <v>292.59999999999997</v>
      </c>
      <c r="H476" s="2">
        <f>SUMIF($B$2:B476,B476,$C$2:C476)</f>
        <v>5835</v>
      </c>
      <c r="I476" s="2">
        <f>IF(cukier[[#This Row],[bought_so_far]]&lt;100,0,IF(cukier[[#This Row],[bought_so_far]]&lt;1000,0.05,IF(cukier[[#This Row],[bought_so_far]]&lt;10000,0.1,0.2)))*cukier[[#This Row],[sugar_bought_kg]]</f>
        <v>14</v>
      </c>
      <c r="J476" s="6">
        <f t="shared" si="36"/>
        <v>2452</v>
      </c>
      <c r="K476" s="6">
        <f t="shared" si="35"/>
        <v>2312</v>
      </c>
      <c r="L476" s="6" t="b">
        <f t="shared" si="37"/>
        <v>1</v>
      </c>
      <c r="M476" s="6">
        <f t="shared" si="38"/>
        <v>3</v>
      </c>
      <c r="N476" s="6">
        <f t="shared" si="39"/>
        <v>3000</v>
      </c>
    </row>
    <row r="477" spans="1:14" x14ac:dyDescent="0.25">
      <c r="A477" s="1">
        <v>39239</v>
      </c>
      <c r="B477" s="2" t="s">
        <v>19</v>
      </c>
      <c r="C477" s="2">
        <v>128</v>
      </c>
      <c r="D477" s="2">
        <f>YEAR(cukier[[#This Row],[date]])</f>
        <v>2007</v>
      </c>
      <c r="E477" s="2">
        <f>MONTH(cukier[[#This Row],[date]])</f>
        <v>6</v>
      </c>
      <c r="F477" s="2">
        <f>VLOOKUP(cukier[[#This Row],[year]],cennik[#All],2)</f>
        <v>2.09</v>
      </c>
      <c r="G477" s="2">
        <f>cukier[[#This Row],[sugar_bought_kg]]*cukier[[#This Row],[price]]</f>
        <v>267.52</v>
      </c>
      <c r="H477" s="2">
        <f>SUMIF($B$2:B477,B477,$C$2:C477)</f>
        <v>990</v>
      </c>
      <c r="I477" s="2">
        <f>IF(cukier[[#This Row],[bought_so_far]]&lt;100,0,IF(cukier[[#This Row],[bought_so_far]]&lt;1000,0.05,IF(cukier[[#This Row],[bought_so_far]]&lt;10000,0.1,0.2)))*cukier[[#This Row],[sugar_bought_kg]]</f>
        <v>6.4</v>
      </c>
      <c r="J477" s="7">
        <f t="shared" si="36"/>
        <v>5312</v>
      </c>
      <c r="K477" s="7">
        <f t="shared" si="35"/>
        <v>5184</v>
      </c>
      <c r="L477" s="7" t="b">
        <f t="shared" si="37"/>
        <v>0</v>
      </c>
      <c r="M477" s="7">
        <f t="shared" si="38"/>
        <v>-1</v>
      </c>
      <c r="N477" s="7">
        <f t="shared" si="39"/>
        <v>0</v>
      </c>
    </row>
    <row r="478" spans="1:14" x14ac:dyDescent="0.25">
      <c r="A478" s="1">
        <v>39247</v>
      </c>
      <c r="B478" s="2" t="s">
        <v>143</v>
      </c>
      <c r="C478" s="2">
        <v>9</v>
      </c>
      <c r="D478" s="2">
        <f>YEAR(cukier[[#This Row],[date]])</f>
        <v>2007</v>
      </c>
      <c r="E478" s="2">
        <f>MONTH(cukier[[#This Row],[date]])</f>
        <v>6</v>
      </c>
      <c r="F478" s="2">
        <f>VLOOKUP(cukier[[#This Row],[year]],cennik[#All],2)</f>
        <v>2.09</v>
      </c>
      <c r="G478" s="2">
        <f>cukier[[#This Row],[sugar_bought_kg]]*cukier[[#This Row],[price]]</f>
        <v>18.809999999999999</v>
      </c>
      <c r="H478" s="2">
        <f>SUMIF($B$2:B478,B478,$C$2:C478)</f>
        <v>9</v>
      </c>
      <c r="I478" s="2">
        <f>IF(cukier[[#This Row],[bought_so_far]]&lt;100,0,IF(cukier[[#This Row],[bought_so_far]]&lt;1000,0.05,IF(cukier[[#This Row],[bought_so_far]]&lt;10000,0.1,0.2)))*cukier[[#This Row],[sugar_bought_kg]]</f>
        <v>0</v>
      </c>
      <c r="J478" s="6">
        <f t="shared" si="36"/>
        <v>5184</v>
      </c>
      <c r="K478" s="6">
        <f t="shared" si="35"/>
        <v>5175</v>
      </c>
      <c r="L478" s="6" t="b">
        <f t="shared" si="37"/>
        <v>0</v>
      </c>
      <c r="M478" s="6">
        <f t="shared" si="38"/>
        <v>-1</v>
      </c>
      <c r="N478" s="6">
        <f t="shared" si="39"/>
        <v>0</v>
      </c>
    </row>
    <row r="479" spans="1:14" x14ac:dyDescent="0.25">
      <c r="A479" s="1">
        <v>39247</v>
      </c>
      <c r="B479" s="2" t="s">
        <v>17</v>
      </c>
      <c r="C479" s="2">
        <v>121</v>
      </c>
      <c r="D479" s="2">
        <f>YEAR(cukier[[#This Row],[date]])</f>
        <v>2007</v>
      </c>
      <c r="E479" s="2">
        <f>MONTH(cukier[[#This Row],[date]])</f>
        <v>6</v>
      </c>
      <c r="F479" s="2">
        <f>VLOOKUP(cukier[[#This Row],[year]],cennik[#All],2)</f>
        <v>2.09</v>
      </c>
      <c r="G479" s="2">
        <f>cukier[[#This Row],[sugar_bought_kg]]*cukier[[#This Row],[price]]</f>
        <v>252.89</v>
      </c>
      <c r="H479" s="2">
        <f>SUMIF($B$2:B479,B479,$C$2:C479)</f>
        <v>5956</v>
      </c>
      <c r="I479" s="2">
        <f>IF(cukier[[#This Row],[bought_so_far]]&lt;100,0,IF(cukier[[#This Row],[bought_so_far]]&lt;1000,0.05,IF(cukier[[#This Row],[bought_so_far]]&lt;10000,0.1,0.2)))*cukier[[#This Row],[sugar_bought_kg]]</f>
        <v>12.100000000000001</v>
      </c>
      <c r="J479" s="7">
        <f t="shared" si="36"/>
        <v>5175</v>
      </c>
      <c r="K479" s="7">
        <f t="shared" si="35"/>
        <v>5054</v>
      </c>
      <c r="L479" s="7" t="b">
        <f t="shared" si="37"/>
        <v>0</v>
      </c>
      <c r="M479" s="7">
        <f t="shared" si="38"/>
        <v>-1</v>
      </c>
      <c r="N479" s="7">
        <f t="shared" si="39"/>
        <v>0</v>
      </c>
    </row>
    <row r="480" spans="1:14" x14ac:dyDescent="0.25">
      <c r="A480" s="1">
        <v>39248</v>
      </c>
      <c r="B480" s="2" t="s">
        <v>14</v>
      </c>
      <c r="C480" s="2">
        <v>169</v>
      </c>
      <c r="D480" s="2">
        <f>YEAR(cukier[[#This Row],[date]])</f>
        <v>2007</v>
      </c>
      <c r="E480" s="2">
        <f>MONTH(cukier[[#This Row],[date]])</f>
        <v>6</v>
      </c>
      <c r="F480" s="2">
        <f>VLOOKUP(cukier[[#This Row],[year]],cennik[#All],2)</f>
        <v>2.09</v>
      </c>
      <c r="G480" s="2">
        <f>cukier[[#This Row],[sugar_bought_kg]]*cukier[[#This Row],[price]]</f>
        <v>353.21</v>
      </c>
      <c r="H480" s="2">
        <f>SUMIF($B$2:B480,B480,$C$2:C480)</f>
        <v>5538</v>
      </c>
      <c r="I480" s="2">
        <f>IF(cukier[[#This Row],[bought_so_far]]&lt;100,0,IF(cukier[[#This Row],[bought_so_far]]&lt;1000,0.05,IF(cukier[[#This Row],[bought_so_far]]&lt;10000,0.1,0.2)))*cukier[[#This Row],[sugar_bought_kg]]</f>
        <v>16.900000000000002</v>
      </c>
      <c r="J480" s="6">
        <f t="shared" si="36"/>
        <v>5054</v>
      </c>
      <c r="K480" s="6">
        <f t="shared" si="35"/>
        <v>4885</v>
      </c>
      <c r="L480" s="6" t="b">
        <f t="shared" si="37"/>
        <v>0</v>
      </c>
      <c r="M480" s="6">
        <f t="shared" si="38"/>
        <v>1</v>
      </c>
      <c r="N480" s="6">
        <f t="shared" si="39"/>
        <v>0</v>
      </c>
    </row>
    <row r="481" spans="1:14" x14ac:dyDescent="0.25">
      <c r="A481" s="1">
        <v>39250</v>
      </c>
      <c r="B481" s="2" t="s">
        <v>55</v>
      </c>
      <c r="C481" s="2">
        <v>118</v>
      </c>
      <c r="D481" s="2">
        <f>YEAR(cukier[[#This Row],[date]])</f>
        <v>2007</v>
      </c>
      <c r="E481" s="2">
        <f>MONTH(cukier[[#This Row],[date]])</f>
        <v>6</v>
      </c>
      <c r="F481" s="2">
        <f>VLOOKUP(cukier[[#This Row],[year]],cennik[#All],2)</f>
        <v>2.09</v>
      </c>
      <c r="G481" s="2">
        <f>cukier[[#This Row],[sugar_bought_kg]]*cukier[[#This Row],[price]]</f>
        <v>246.61999999999998</v>
      </c>
      <c r="H481" s="2">
        <f>SUMIF($B$2:B481,B481,$C$2:C481)</f>
        <v>852</v>
      </c>
      <c r="I481" s="2">
        <f>IF(cukier[[#This Row],[bought_so_far]]&lt;100,0,IF(cukier[[#This Row],[bought_so_far]]&lt;1000,0.05,IF(cukier[[#This Row],[bought_so_far]]&lt;10000,0.1,0.2)))*cukier[[#This Row],[sugar_bought_kg]]</f>
        <v>5.9</v>
      </c>
      <c r="J481" s="7">
        <f t="shared" si="36"/>
        <v>4885</v>
      </c>
      <c r="K481" s="7">
        <f t="shared" si="35"/>
        <v>4767</v>
      </c>
      <c r="L481" s="7" t="b">
        <f t="shared" si="37"/>
        <v>0</v>
      </c>
      <c r="M481" s="7">
        <f t="shared" si="38"/>
        <v>1</v>
      </c>
      <c r="N481" s="7">
        <f t="shared" si="39"/>
        <v>0</v>
      </c>
    </row>
    <row r="482" spans="1:14" x14ac:dyDescent="0.25">
      <c r="A482" s="1">
        <v>39250</v>
      </c>
      <c r="B482" s="2" t="s">
        <v>78</v>
      </c>
      <c r="C482" s="2">
        <v>37</v>
      </c>
      <c r="D482" s="2">
        <f>YEAR(cukier[[#This Row],[date]])</f>
        <v>2007</v>
      </c>
      <c r="E482" s="2">
        <f>MONTH(cukier[[#This Row],[date]])</f>
        <v>6</v>
      </c>
      <c r="F482" s="2">
        <f>VLOOKUP(cukier[[#This Row],[year]],cennik[#All],2)</f>
        <v>2.09</v>
      </c>
      <c r="G482" s="2">
        <f>cukier[[#This Row],[sugar_bought_kg]]*cukier[[#This Row],[price]]</f>
        <v>77.33</v>
      </c>
      <c r="H482" s="2">
        <f>SUMIF($B$2:B482,B482,$C$2:C482)</f>
        <v>404</v>
      </c>
      <c r="I482" s="2">
        <f>IF(cukier[[#This Row],[bought_so_far]]&lt;100,0,IF(cukier[[#This Row],[bought_so_far]]&lt;1000,0.05,IF(cukier[[#This Row],[bought_so_far]]&lt;10000,0.1,0.2)))*cukier[[#This Row],[sugar_bought_kg]]</f>
        <v>1.85</v>
      </c>
      <c r="J482" s="6">
        <f t="shared" si="36"/>
        <v>4767</v>
      </c>
      <c r="K482" s="6">
        <f t="shared" si="35"/>
        <v>4730</v>
      </c>
      <c r="L482" s="6" t="b">
        <f t="shared" si="37"/>
        <v>0</v>
      </c>
      <c r="M482" s="6">
        <f t="shared" si="38"/>
        <v>1</v>
      </c>
      <c r="N482" s="6">
        <f t="shared" si="39"/>
        <v>0</v>
      </c>
    </row>
    <row r="483" spans="1:14" x14ac:dyDescent="0.25">
      <c r="A483" s="1">
        <v>39253</v>
      </c>
      <c r="B483" s="2" t="s">
        <v>35</v>
      </c>
      <c r="C483" s="2">
        <v>198</v>
      </c>
      <c r="D483" s="2">
        <f>YEAR(cukier[[#This Row],[date]])</f>
        <v>2007</v>
      </c>
      <c r="E483" s="2">
        <f>MONTH(cukier[[#This Row],[date]])</f>
        <v>6</v>
      </c>
      <c r="F483" s="2">
        <f>VLOOKUP(cukier[[#This Row],[year]],cennik[#All],2)</f>
        <v>2.09</v>
      </c>
      <c r="G483" s="2">
        <f>cukier[[#This Row],[sugar_bought_kg]]*cukier[[#This Row],[price]]</f>
        <v>413.82</v>
      </c>
      <c r="H483" s="2">
        <f>SUMIF($B$2:B483,B483,$C$2:C483)</f>
        <v>778</v>
      </c>
      <c r="I483" s="2">
        <f>IF(cukier[[#This Row],[bought_so_far]]&lt;100,0,IF(cukier[[#This Row],[bought_so_far]]&lt;1000,0.05,IF(cukier[[#This Row],[bought_so_far]]&lt;10000,0.1,0.2)))*cukier[[#This Row],[sugar_bought_kg]]</f>
        <v>9.9</v>
      </c>
      <c r="J483" s="7">
        <f t="shared" si="36"/>
        <v>4730</v>
      </c>
      <c r="K483" s="7">
        <f t="shared" si="35"/>
        <v>4532</v>
      </c>
      <c r="L483" s="7" t="b">
        <f t="shared" si="37"/>
        <v>0</v>
      </c>
      <c r="M483" s="7">
        <f t="shared" si="38"/>
        <v>1</v>
      </c>
      <c r="N483" s="7">
        <f t="shared" si="39"/>
        <v>0</v>
      </c>
    </row>
    <row r="484" spans="1:14" x14ac:dyDescent="0.25">
      <c r="A484" s="1">
        <v>39254</v>
      </c>
      <c r="B484" s="2" t="s">
        <v>28</v>
      </c>
      <c r="C484" s="2">
        <v>74</v>
      </c>
      <c r="D484" s="2">
        <f>YEAR(cukier[[#This Row],[date]])</f>
        <v>2007</v>
      </c>
      <c r="E484" s="2">
        <f>MONTH(cukier[[#This Row],[date]])</f>
        <v>6</v>
      </c>
      <c r="F484" s="2">
        <f>VLOOKUP(cukier[[#This Row],[year]],cennik[#All],2)</f>
        <v>2.09</v>
      </c>
      <c r="G484" s="2">
        <f>cukier[[#This Row],[sugar_bought_kg]]*cukier[[#This Row],[price]]</f>
        <v>154.66</v>
      </c>
      <c r="H484" s="2">
        <f>SUMIF($B$2:B484,B484,$C$2:C484)</f>
        <v>1007</v>
      </c>
      <c r="I484" s="2">
        <f>IF(cukier[[#This Row],[bought_so_far]]&lt;100,0,IF(cukier[[#This Row],[bought_so_far]]&lt;1000,0.05,IF(cukier[[#This Row],[bought_so_far]]&lt;10000,0.1,0.2)))*cukier[[#This Row],[sugar_bought_kg]]</f>
        <v>7.4</v>
      </c>
      <c r="J484" s="6">
        <f t="shared" si="36"/>
        <v>4532</v>
      </c>
      <c r="K484" s="6">
        <f t="shared" si="35"/>
        <v>4458</v>
      </c>
      <c r="L484" s="6" t="b">
        <f t="shared" si="37"/>
        <v>0</v>
      </c>
      <c r="M484" s="6">
        <f t="shared" si="38"/>
        <v>1</v>
      </c>
      <c r="N484" s="6">
        <f t="shared" si="39"/>
        <v>0</v>
      </c>
    </row>
    <row r="485" spans="1:14" x14ac:dyDescent="0.25">
      <c r="A485" s="1">
        <v>39259</v>
      </c>
      <c r="B485" s="2" t="s">
        <v>144</v>
      </c>
      <c r="C485" s="2">
        <v>18</v>
      </c>
      <c r="D485" s="2">
        <f>YEAR(cukier[[#This Row],[date]])</f>
        <v>2007</v>
      </c>
      <c r="E485" s="2">
        <f>MONTH(cukier[[#This Row],[date]])</f>
        <v>6</v>
      </c>
      <c r="F485" s="2">
        <f>VLOOKUP(cukier[[#This Row],[year]],cennik[#All],2)</f>
        <v>2.09</v>
      </c>
      <c r="G485" s="2">
        <f>cukier[[#This Row],[sugar_bought_kg]]*cukier[[#This Row],[price]]</f>
        <v>37.619999999999997</v>
      </c>
      <c r="H485" s="2">
        <f>SUMIF($B$2:B485,B485,$C$2:C485)</f>
        <v>18</v>
      </c>
      <c r="I485" s="2">
        <f>IF(cukier[[#This Row],[bought_so_far]]&lt;100,0,IF(cukier[[#This Row],[bought_so_far]]&lt;1000,0.05,IF(cukier[[#This Row],[bought_so_far]]&lt;10000,0.1,0.2)))*cukier[[#This Row],[sugar_bought_kg]]</f>
        <v>0</v>
      </c>
      <c r="J485" s="7">
        <f t="shared" si="36"/>
        <v>4458</v>
      </c>
      <c r="K485" s="7">
        <f t="shared" si="35"/>
        <v>4440</v>
      </c>
      <c r="L485" s="7" t="b">
        <f t="shared" si="37"/>
        <v>0</v>
      </c>
      <c r="M485" s="7">
        <f t="shared" si="38"/>
        <v>1</v>
      </c>
      <c r="N485" s="7">
        <f t="shared" si="39"/>
        <v>0</v>
      </c>
    </row>
    <row r="486" spans="1:14" x14ac:dyDescent="0.25">
      <c r="A486" s="1">
        <v>39263</v>
      </c>
      <c r="B486" s="2" t="s">
        <v>24</v>
      </c>
      <c r="C486" s="2">
        <v>291</v>
      </c>
      <c r="D486" s="2">
        <f>YEAR(cukier[[#This Row],[date]])</f>
        <v>2007</v>
      </c>
      <c r="E486" s="2">
        <f>MONTH(cukier[[#This Row],[date]])</f>
        <v>6</v>
      </c>
      <c r="F486" s="2">
        <f>VLOOKUP(cukier[[#This Row],[year]],cennik[#All],2)</f>
        <v>2.09</v>
      </c>
      <c r="G486" s="2">
        <f>cukier[[#This Row],[sugar_bought_kg]]*cukier[[#This Row],[price]]</f>
        <v>608.18999999999994</v>
      </c>
      <c r="H486" s="2">
        <f>SUMIF($B$2:B486,B486,$C$2:C486)</f>
        <v>1417</v>
      </c>
      <c r="I486" s="2">
        <f>IF(cukier[[#This Row],[bought_so_far]]&lt;100,0,IF(cukier[[#This Row],[bought_so_far]]&lt;1000,0.05,IF(cukier[[#This Row],[bought_so_far]]&lt;10000,0.1,0.2)))*cukier[[#This Row],[sugar_bought_kg]]</f>
        <v>29.1</v>
      </c>
      <c r="J486" s="6">
        <f t="shared" si="36"/>
        <v>4440</v>
      </c>
      <c r="K486" s="6">
        <f t="shared" si="35"/>
        <v>4149</v>
      </c>
      <c r="L486" s="6" t="b">
        <f t="shared" si="37"/>
        <v>1</v>
      </c>
      <c r="M486" s="6">
        <f t="shared" si="38"/>
        <v>1</v>
      </c>
      <c r="N486" s="6">
        <f t="shared" si="39"/>
        <v>1000</v>
      </c>
    </row>
    <row r="487" spans="1:14" x14ac:dyDescent="0.25">
      <c r="A487" s="1">
        <v>39270</v>
      </c>
      <c r="B487" s="2" t="s">
        <v>9</v>
      </c>
      <c r="C487" s="2">
        <v>208</v>
      </c>
      <c r="D487" s="2">
        <f>YEAR(cukier[[#This Row],[date]])</f>
        <v>2007</v>
      </c>
      <c r="E487" s="2">
        <f>MONTH(cukier[[#This Row],[date]])</f>
        <v>7</v>
      </c>
      <c r="F487" s="2">
        <f>VLOOKUP(cukier[[#This Row],[year]],cennik[#All],2)</f>
        <v>2.09</v>
      </c>
      <c r="G487" s="2">
        <f>cukier[[#This Row],[sugar_bought_kg]]*cukier[[#This Row],[price]]</f>
        <v>434.71999999999997</v>
      </c>
      <c r="H487" s="2">
        <f>SUMIF($B$2:B487,B487,$C$2:C487)</f>
        <v>6231</v>
      </c>
      <c r="I487" s="2">
        <f>IF(cukier[[#This Row],[bought_so_far]]&lt;100,0,IF(cukier[[#This Row],[bought_so_far]]&lt;1000,0.05,IF(cukier[[#This Row],[bought_so_far]]&lt;10000,0.1,0.2)))*cukier[[#This Row],[sugar_bought_kg]]</f>
        <v>20.8</v>
      </c>
      <c r="J487" s="7">
        <f t="shared" si="36"/>
        <v>5149</v>
      </c>
      <c r="K487" s="7">
        <f t="shared" si="35"/>
        <v>4941</v>
      </c>
      <c r="L487" s="7" t="b">
        <f t="shared" si="37"/>
        <v>0</v>
      </c>
      <c r="M487" s="7">
        <f t="shared" si="38"/>
        <v>1</v>
      </c>
      <c r="N487" s="7">
        <f t="shared" si="39"/>
        <v>0</v>
      </c>
    </row>
    <row r="488" spans="1:14" x14ac:dyDescent="0.25">
      <c r="A488" s="1">
        <v>39270</v>
      </c>
      <c r="B488" s="2" t="s">
        <v>5</v>
      </c>
      <c r="C488" s="2">
        <v>354</v>
      </c>
      <c r="D488" s="2">
        <f>YEAR(cukier[[#This Row],[date]])</f>
        <v>2007</v>
      </c>
      <c r="E488" s="2">
        <f>MONTH(cukier[[#This Row],[date]])</f>
        <v>7</v>
      </c>
      <c r="F488" s="2">
        <f>VLOOKUP(cukier[[#This Row],[year]],cennik[#All],2)</f>
        <v>2.09</v>
      </c>
      <c r="G488" s="2">
        <f>cukier[[#This Row],[sugar_bought_kg]]*cukier[[#This Row],[price]]</f>
        <v>739.8599999999999</v>
      </c>
      <c r="H488" s="2">
        <f>SUMIF($B$2:B488,B488,$C$2:C488)</f>
        <v>4109</v>
      </c>
      <c r="I488" s="2">
        <f>IF(cukier[[#This Row],[bought_so_far]]&lt;100,0,IF(cukier[[#This Row],[bought_so_far]]&lt;1000,0.05,IF(cukier[[#This Row],[bought_so_far]]&lt;10000,0.1,0.2)))*cukier[[#This Row],[sugar_bought_kg]]</f>
        <v>35.4</v>
      </c>
      <c r="J488" s="6">
        <f t="shared" si="36"/>
        <v>4941</v>
      </c>
      <c r="K488" s="6">
        <f t="shared" si="35"/>
        <v>4587</v>
      </c>
      <c r="L488" s="6" t="b">
        <f t="shared" si="37"/>
        <v>0</v>
      </c>
      <c r="M488" s="6">
        <f t="shared" si="38"/>
        <v>1</v>
      </c>
      <c r="N488" s="6">
        <f t="shared" si="39"/>
        <v>0</v>
      </c>
    </row>
    <row r="489" spans="1:14" x14ac:dyDescent="0.25">
      <c r="A489" s="1">
        <v>39277</v>
      </c>
      <c r="B489" s="2" t="s">
        <v>25</v>
      </c>
      <c r="C489" s="2">
        <v>113</v>
      </c>
      <c r="D489" s="2">
        <f>YEAR(cukier[[#This Row],[date]])</f>
        <v>2007</v>
      </c>
      <c r="E489" s="2">
        <f>MONTH(cukier[[#This Row],[date]])</f>
        <v>7</v>
      </c>
      <c r="F489" s="2">
        <f>VLOOKUP(cukier[[#This Row],[year]],cennik[#All],2)</f>
        <v>2.09</v>
      </c>
      <c r="G489" s="2">
        <f>cukier[[#This Row],[sugar_bought_kg]]*cukier[[#This Row],[price]]</f>
        <v>236.17</v>
      </c>
      <c r="H489" s="2">
        <f>SUMIF($B$2:B489,B489,$C$2:C489)</f>
        <v>661</v>
      </c>
      <c r="I489" s="2">
        <f>IF(cukier[[#This Row],[bought_so_far]]&lt;100,0,IF(cukier[[#This Row],[bought_so_far]]&lt;1000,0.05,IF(cukier[[#This Row],[bought_so_far]]&lt;10000,0.1,0.2)))*cukier[[#This Row],[sugar_bought_kg]]</f>
        <v>5.65</v>
      </c>
      <c r="J489" s="7">
        <f t="shared" si="36"/>
        <v>4587</v>
      </c>
      <c r="K489" s="7">
        <f t="shared" si="35"/>
        <v>4474</v>
      </c>
      <c r="L489" s="7" t="b">
        <f t="shared" si="37"/>
        <v>0</v>
      </c>
      <c r="M489" s="7">
        <f t="shared" si="38"/>
        <v>1</v>
      </c>
      <c r="N489" s="7">
        <f t="shared" si="39"/>
        <v>0</v>
      </c>
    </row>
    <row r="490" spans="1:14" x14ac:dyDescent="0.25">
      <c r="A490" s="1">
        <v>39278</v>
      </c>
      <c r="B490" s="2" t="s">
        <v>145</v>
      </c>
      <c r="C490" s="2">
        <v>3</v>
      </c>
      <c r="D490" s="2">
        <f>YEAR(cukier[[#This Row],[date]])</f>
        <v>2007</v>
      </c>
      <c r="E490" s="2">
        <f>MONTH(cukier[[#This Row],[date]])</f>
        <v>7</v>
      </c>
      <c r="F490" s="2">
        <f>VLOOKUP(cukier[[#This Row],[year]],cennik[#All],2)</f>
        <v>2.09</v>
      </c>
      <c r="G490" s="2">
        <f>cukier[[#This Row],[sugar_bought_kg]]*cukier[[#This Row],[price]]</f>
        <v>6.27</v>
      </c>
      <c r="H490" s="2">
        <f>SUMIF($B$2:B490,B490,$C$2:C490)</f>
        <v>3</v>
      </c>
      <c r="I490" s="2">
        <f>IF(cukier[[#This Row],[bought_so_far]]&lt;100,0,IF(cukier[[#This Row],[bought_so_far]]&lt;1000,0.05,IF(cukier[[#This Row],[bought_so_far]]&lt;10000,0.1,0.2)))*cukier[[#This Row],[sugar_bought_kg]]</f>
        <v>0</v>
      </c>
      <c r="J490" s="6">
        <f t="shared" si="36"/>
        <v>4474</v>
      </c>
      <c r="K490" s="6">
        <f t="shared" si="35"/>
        <v>4471</v>
      </c>
      <c r="L490" s="6" t="b">
        <f t="shared" si="37"/>
        <v>0</v>
      </c>
      <c r="M490" s="6">
        <f t="shared" si="38"/>
        <v>1</v>
      </c>
      <c r="N490" s="6">
        <f t="shared" si="39"/>
        <v>0</v>
      </c>
    </row>
    <row r="491" spans="1:14" x14ac:dyDescent="0.25">
      <c r="A491" s="1">
        <v>39278</v>
      </c>
      <c r="B491" s="2" t="s">
        <v>45</v>
      </c>
      <c r="C491" s="2">
        <v>446</v>
      </c>
      <c r="D491" s="2">
        <f>YEAR(cukier[[#This Row],[date]])</f>
        <v>2007</v>
      </c>
      <c r="E491" s="2">
        <f>MONTH(cukier[[#This Row],[date]])</f>
        <v>7</v>
      </c>
      <c r="F491" s="2">
        <f>VLOOKUP(cukier[[#This Row],[year]],cennik[#All],2)</f>
        <v>2.09</v>
      </c>
      <c r="G491" s="2">
        <f>cukier[[#This Row],[sugar_bought_kg]]*cukier[[#This Row],[price]]</f>
        <v>932.14</v>
      </c>
      <c r="H491" s="2">
        <f>SUMIF($B$2:B491,B491,$C$2:C491)</f>
        <v>4765</v>
      </c>
      <c r="I491" s="2">
        <f>IF(cukier[[#This Row],[bought_so_far]]&lt;100,0,IF(cukier[[#This Row],[bought_so_far]]&lt;1000,0.05,IF(cukier[[#This Row],[bought_so_far]]&lt;10000,0.1,0.2)))*cukier[[#This Row],[sugar_bought_kg]]</f>
        <v>44.6</v>
      </c>
      <c r="J491" s="7">
        <f t="shared" si="36"/>
        <v>4471</v>
      </c>
      <c r="K491" s="7">
        <f t="shared" si="35"/>
        <v>4025</v>
      </c>
      <c r="L491" s="7" t="b">
        <f t="shared" si="37"/>
        <v>0</v>
      </c>
      <c r="M491" s="7">
        <f t="shared" si="38"/>
        <v>1</v>
      </c>
      <c r="N491" s="7">
        <f t="shared" si="39"/>
        <v>0</v>
      </c>
    </row>
    <row r="492" spans="1:14" x14ac:dyDescent="0.25">
      <c r="A492" s="1">
        <v>39278</v>
      </c>
      <c r="B492" s="2" t="s">
        <v>121</v>
      </c>
      <c r="C492" s="2">
        <v>9</v>
      </c>
      <c r="D492" s="2">
        <f>YEAR(cukier[[#This Row],[date]])</f>
        <v>2007</v>
      </c>
      <c r="E492" s="2">
        <f>MONTH(cukier[[#This Row],[date]])</f>
        <v>7</v>
      </c>
      <c r="F492" s="2">
        <f>VLOOKUP(cukier[[#This Row],[year]],cennik[#All],2)</f>
        <v>2.09</v>
      </c>
      <c r="G492" s="2">
        <f>cukier[[#This Row],[sugar_bought_kg]]*cukier[[#This Row],[price]]</f>
        <v>18.809999999999999</v>
      </c>
      <c r="H492" s="2">
        <f>SUMIF($B$2:B492,B492,$C$2:C492)</f>
        <v>12</v>
      </c>
      <c r="I492" s="2">
        <f>IF(cukier[[#This Row],[bought_so_far]]&lt;100,0,IF(cukier[[#This Row],[bought_so_far]]&lt;1000,0.05,IF(cukier[[#This Row],[bought_so_far]]&lt;10000,0.1,0.2)))*cukier[[#This Row],[sugar_bought_kg]]</f>
        <v>0</v>
      </c>
      <c r="J492" s="6">
        <f t="shared" si="36"/>
        <v>4025</v>
      </c>
      <c r="K492" s="6">
        <f t="shared" si="35"/>
        <v>4016</v>
      </c>
      <c r="L492" s="6" t="b">
        <f t="shared" si="37"/>
        <v>0</v>
      </c>
      <c r="M492" s="6">
        <f t="shared" si="38"/>
        <v>1</v>
      </c>
      <c r="N492" s="6">
        <f t="shared" si="39"/>
        <v>0</v>
      </c>
    </row>
    <row r="493" spans="1:14" x14ac:dyDescent="0.25">
      <c r="A493" s="1">
        <v>39282</v>
      </c>
      <c r="B493" s="2" t="s">
        <v>50</v>
      </c>
      <c r="C493" s="2">
        <v>445</v>
      </c>
      <c r="D493" s="2">
        <f>YEAR(cukier[[#This Row],[date]])</f>
        <v>2007</v>
      </c>
      <c r="E493" s="2">
        <f>MONTH(cukier[[#This Row],[date]])</f>
        <v>7</v>
      </c>
      <c r="F493" s="2">
        <f>VLOOKUP(cukier[[#This Row],[year]],cennik[#All],2)</f>
        <v>2.09</v>
      </c>
      <c r="G493" s="2">
        <f>cukier[[#This Row],[sugar_bought_kg]]*cukier[[#This Row],[price]]</f>
        <v>930.05</v>
      </c>
      <c r="H493" s="2">
        <f>SUMIF($B$2:B493,B493,$C$2:C493)</f>
        <v>5321</v>
      </c>
      <c r="I493" s="2">
        <f>IF(cukier[[#This Row],[bought_so_far]]&lt;100,0,IF(cukier[[#This Row],[bought_so_far]]&lt;1000,0.05,IF(cukier[[#This Row],[bought_so_far]]&lt;10000,0.1,0.2)))*cukier[[#This Row],[sugar_bought_kg]]</f>
        <v>44.5</v>
      </c>
      <c r="J493" s="7">
        <f t="shared" si="36"/>
        <v>4016</v>
      </c>
      <c r="K493" s="7">
        <f t="shared" si="35"/>
        <v>3571</v>
      </c>
      <c r="L493" s="7" t="b">
        <f t="shared" si="37"/>
        <v>0</v>
      </c>
      <c r="M493" s="7">
        <f t="shared" si="38"/>
        <v>2</v>
      </c>
      <c r="N493" s="7">
        <f t="shared" si="39"/>
        <v>0</v>
      </c>
    </row>
    <row r="494" spans="1:14" x14ac:dyDescent="0.25">
      <c r="A494" s="1">
        <v>39283</v>
      </c>
      <c r="B494" s="2" t="s">
        <v>69</v>
      </c>
      <c r="C494" s="2">
        <v>47</v>
      </c>
      <c r="D494" s="2">
        <f>YEAR(cukier[[#This Row],[date]])</f>
        <v>2007</v>
      </c>
      <c r="E494" s="2">
        <f>MONTH(cukier[[#This Row],[date]])</f>
        <v>7</v>
      </c>
      <c r="F494" s="2">
        <f>VLOOKUP(cukier[[#This Row],[year]],cennik[#All],2)</f>
        <v>2.09</v>
      </c>
      <c r="G494" s="2">
        <f>cukier[[#This Row],[sugar_bought_kg]]*cukier[[#This Row],[price]]</f>
        <v>98.22999999999999</v>
      </c>
      <c r="H494" s="2">
        <f>SUMIF($B$2:B494,B494,$C$2:C494)</f>
        <v>701</v>
      </c>
      <c r="I494" s="2">
        <f>IF(cukier[[#This Row],[bought_so_far]]&lt;100,0,IF(cukier[[#This Row],[bought_so_far]]&lt;1000,0.05,IF(cukier[[#This Row],[bought_so_far]]&lt;10000,0.1,0.2)))*cukier[[#This Row],[sugar_bought_kg]]</f>
        <v>2.35</v>
      </c>
      <c r="J494" s="6">
        <f t="shared" si="36"/>
        <v>3571</v>
      </c>
      <c r="K494" s="6">
        <f t="shared" si="35"/>
        <v>3524</v>
      </c>
      <c r="L494" s="6" t="b">
        <f t="shared" si="37"/>
        <v>0</v>
      </c>
      <c r="M494" s="6">
        <f t="shared" si="38"/>
        <v>2</v>
      </c>
      <c r="N494" s="6">
        <f t="shared" si="39"/>
        <v>0</v>
      </c>
    </row>
    <row r="495" spans="1:14" x14ac:dyDescent="0.25">
      <c r="A495" s="1">
        <v>39284</v>
      </c>
      <c r="B495" s="2" t="s">
        <v>146</v>
      </c>
      <c r="C495" s="2">
        <v>14</v>
      </c>
      <c r="D495" s="2">
        <f>YEAR(cukier[[#This Row],[date]])</f>
        <v>2007</v>
      </c>
      <c r="E495" s="2">
        <f>MONTH(cukier[[#This Row],[date]])</f>
        <v>7</v>
      </c>
      <c r="F495" s="2">
        <f>VLOOKUP(cukier[[#This Row],[year]],cennik[#All],2)</f>
        <v>2.09</v>
      </c>
      <c r="G495" s="2">
        <f>cukier[[#This Row],[sugar_bought_kg]]*cukier[[#This Row],[price]]</f>
        <v>29.259999999999998</v>
      </c>
      <c r="H495" s="2">
        <f>SUMIF($B$2:B495,B495,$C$2:C495)</f>
        <v>14</v>
      </c>
      <c r="I495" s="2">
        <f>IF(cukier[[#This Row],[bought_so_far]]&lt;100,0,IF(cukier[[#This Row],[bought_so_far]]&lt;1000,0.05,IF(cukier[[#This Row],[bought_so_far]]&lt;10000,0.1,0.2)))*cukier[[#This Row],[sugar_bought_kg]]</f>
        <v>0</v>
      </c>
      <c r="J495" s="7">
        <f t="shared" si="36"/>
        <v>3524</v>
      </c>
      <c r="K495" s="7">
        <f t="shared" si="35"/>
        <v>3510</v>
      </c>
      <c r="L495" s="7" t="b">
        <f t="shared" si="37"/>
        <v>0</v>
      </c>
      <c r="M495" s="7">
        <f t="shared" si="38"/>
        <v>2</v>
      </c>
      <c r="N495" s="7">
        <f t="shared" si="39"/>
        <v>0</v>
      </c>
    </row>
    <row r="496" spans="1:14" x14ac:dyDescent="0.25">
      <c r="A496" s="1">
        <v>39289</v>
      </c>
      <c r="B496" s="2" t="s">
        <v>37</v>
      </c>
      <c r="C496" s="2">
        <v>187</v>
      </c>
      <c r="D496" s="2">
        <f>YEAR(cukier[[#This Row],[date]])</f>
        <v>2007</v>
      </c>
      <c r="E496" s="2">
        <f>MONTH(cukier[[#This Row],[date]])</f>
        <v>7</v>
      </c>
      <c r="F496" s="2">
        <f>VLOOKUP(cukier[[#This Row],[year]],cennik[#All],2)</f>
        <v>2.09</v>
      </c>
      <c r="G496" s="2">
        <f>cukier[[#This Row],[sugar_bought_kg]]*cukier[[#This Row],[price]]</f>
        <v>390.83</v>
      </c>
      <c r="H496" s="2">
        <f>SUMIF($B$2:B496,B496,$C$2:C496)</f>
        <v>1146</v>
      </c>
      <c r="I496" s="2">
        <f>IF(cukier[[#This Row],[bought_so_far]]&lt;100,0,IF(cukier[[#This Row],[bought_so_far]]&lt;1000,0.05,IF(cukier[[#This Row],[bought_so_far]]&lt;10000,0.1,0.2)))*cukier[[#This Row],[sugar_bought_kg]]</f>
        <v>18.7</v>
      </c>
      <c r="J496" s="6">
        <f t="shared" si="36"/>
        <v>3510</v>
      </c>
      <c r="K496" s="6">
        <f t="shared" si="35"/>
        <v>3323</v>
      </c>
      <c r="L496" s="6" t="b">
        <f t="shared" si="37"/>
        <v>0</v>
      </c>
      <c r="M496" s="6">
        <f t="shared" si="38"/>
        <v>2</v>
      </c>
      <c r="N496" s="6">
        <f t="shared" si="39"/>
        <v>0</v>
      </c>
    </row>
    <row r="497" spans="1:14" x14ac:dyDescent="0.25">
      <c r="A497" s="1">
        <v>39290</v>
      </c>
      <c r="B497" s="2" t="s">
        <v>45</v>
      </c>
      <c r="C497" s="2">
        <v>355</v>
      </c>
      <c r="D497" s="2">
        <f>YEAR(cukier[[#This Row],[date]])</f>
        <v>2007</v>
      </c>
      <c r="E497" s="2">
        <f>MONTH(cukier[[#This Row],[date]])</f>
        <v>7</v>
      </c>
      <c r="F497" s="2">
        <f>VLOOKUP(cukier[[#This Row],[year]],cennik[#All],2)</f>
        <v>2.09</v>
      </c>
      <c r="G497" s="2">
        <f>cukier[[#This Row],[sugar_bought_kg]]*cukier[[#This Row],[price]]</f>
        <v>741.94999999999993</v>
      </c>
      <c r="H497" s="2">
        <f>SUMIF($B$2:B497,B497,$C$2:C497)</f>
        <v>5120</v>
      </c>
      <c r="I497" s="2">
        <f>IF(cukier[[#This Row],[bought_so_far]]&lt;100,0,IF(cukier[[#This Row],[bought_so_far]]&lt;1000,0.05,IF(cukier[[#This Row],[bought_so_far]]&lt;10000,0.1,0.2)))*cukier[[#This Row],[sugar_bought_kg]]</f>
        <v>35.5</v>
      </c>
      <c r="J497" s="7">
        <f t="shared" si="36"/>
        <v>3323</v>
      </c>
      <c r="K497" s="7">
        <f t="shared" si="35"/>
        <v>2968</v>
      </c>
      <c r="L497" s="7" t="b">
        <f t="shared" si="37"/>
        <v>0</v>
      </c>
      <c r="M497" s="7">
        <f t="shared" si="38"/>
        <v>3</v>
      </c>
      <c r="N497" s="7">
        <f t="shared" si="39"/>
        <v>0</v>
      </c>
    </row>
    <row r="498" spans="1:14" x14ac:dyDescent="0.25">
      <c r="A498" s="1">
        <v>39291</v>
      </c>
      <c r="B498" s="2" t="s">
        <v>115</v>
      </c>
      <c r="C498" s="2">
        <v>6</v>
      </c>
      <c r="D498" s="2">
        <f>YEAR(cukier[[#This Row],[date]])</f>
        <v>2007</v>
      </c>
      <c r="E498" s="2">
        <f>MONTH(cukier[[#This Row],[date]])</f>
        <v>7</v>
      </c>
      <c r="F498" s="2">
        <f>VLOOKUP(cukier[[#This Row],[year]],cennik[#All],2)</f>
        <v>2.09</v>
      </c>
      <c r="G498" s="2">
        <f>cukier[[#This Row],[sugar_bought_kg]]*cukier[[#This Row],[price]]</f>
        <v>12.54</v>
      </c>
      <c r="H498" s="2">
        <f>SUMIF($B$2:B498,B498,$C$2:C498)</f>
        <v>18</v>
      </c>
      <c r="I498" s="2">
        <f>IF(cukier[[#This Row],[bought_so_far]]&lt;100,0,IF(cukier[[#This Row],[bought_so_far]]&lt;1000,0.05,IF(cukier[[#This Row],[bought_so_far]]&lt;10000,0.1,0.2)))*cukier[[#This Row],[sugar_bought_kg]]</f>
        <v>0</v>
      </c>
      <c r="J498" s="6">
        <f t="shared" si="36"/>
        <v>2968</v>
      </c>
      <c r="K498" s="6">
        <f t="shared" si="35"/>
        <v>2962</v>
      </c>
      <c r="L498" s="6" t="b">
        <f t="shared" si="37"/>
        <v>0</v>
      </c>
      <c r="M498" s="6">
        <f t="shared" si="38"/>
        <v>3</v>
      </c>
      <c r="N498" s="6">
        <f t="shared" si="39"/>
        <v>0</v>
      </c>
    </row>
    <row r="499" spans="1:14" x14ac:dyDescent="0.25">
      <c r="A499" s="1">
        <v>39292</v>
      </c>
      <c r="B499" s="2" t="s">
        <v>68</v>
      </c>
      <c r="C499" s="2">
        <v>18</v>
      </c>
      <c r="D499" s="2">
        <f>YEAR(cukier[[#This Row],[date]])</f>
        <v>2007</v>
      </c>
      <c r="E499" s="2">
        <f>MONTH(cukier[[#This Row],[date]])</f>
        <v>7</v>
      </c>
      <c r="F499" s="2">
        <f>VLOOKUP(cukier[[#This Row],[year]],cennik[#All],2)</f>
        <v>2.09</v>
      </c>
      <c r="G499" s="2">
        <f>cukier[[#This Row],[sugar_bought_kg]]*cukier[[#This Row],[price]]</f>
        <v>37.619999999999997</v>
      </c>
      <c r="H499" s="2">
        <f>SUMIF($B$2:B499,B499,$C$2:C499)</f>
        <v>26</v>
      </c>
      <c r="I499" s="2">
        <f>IF(cukier[[#This Row],[bought_so_far]]&lt;100,0,IF(cukier[[#This Row],[bought_so_far]]&lt;1000,0.05,IF(cukier[[#This Row],[bought_so_far]]&lt;10000,0.1,0.2)))*cukier[[#This Row],[sugar_bought_kg]]</f>
        <v>0</v>
      </c>
      <c r="J499" s="7">
        <f t="shared" si="36"/>
        <v>2962</v>
      </c>
      <c r="K499" s="7">
        <f t="shared" si="35"/>
        <v>2944</v>
      </c>
      <c r="L499" s="7" t="b">
        <f t="shared" si="37"/>
        <v>0</v>
      </c>
      <c r="M499" s="7">
        <f t="shared" si="38"/>
        <v>3</v>
      </c>
      <c r="N499" s="7">
        <f t="shared" si="39"/>
        <v>0</v>
      </c>
    </row>
    <row r="500" spans="1:14" x14ac:dyDescent="0.25">
      <c r="A500" s="1">
        <v>39294</v>
      </c>
      <c r="B500" s="2" t="s">
        <v>71</v>
      </c>
      <c r="C500" s="2">
        <v>111</v>
      </c>
      <c r="D500" s="2">
        <f>YEAR(cukier[[#This Row],[date]])</f>
        <v>2007</v>
      </c>
      <c r="E500" s="2">
        <f>MONTH(cukier[[#This Row],[date]])</f>
        <v>7</v>
      </c>
      <c r="F500" s="2">
        <f>VLOOKUP(cukier[[#This Row],[year]],cennik[#All],2)</f>
        <v>2.09</v>
      </c>
      <c r="G500" s="2">
        <f>cukier[[#This Row],[sugar_bought_kg]]*cukier[[#This Row],[price]]</f>
        <v>231.98999999999998</v>
      </c>
      <c r="H500" s="2">
        <f>SUMIF($B$2:B500,B500,$C$2:C500)</f>
        <v>720</v>
      </c>
      <c r="I500" s="2">
        <f>IF(cukier[[#This Row],[bought_so_far]]&lt;100,0,IF(cukier[[#This Row],[bought_so_far]]&lt;1000,0.05,IF(cukier[[#This Row],[bought_so_far]]&lt;10000,0.1,0.2)))*cukier[[#This Row],[sugar_bought_kg]]</f>
        <v>5.5500000000000007</v>
      </c>
      <c r="J500" s="6">
        <f t="shared" si="36"/>
        <v>2944</v>
      </c>
      <c r="K500" s="6">
        <f t="shared" si="35"/>
        <v>2833</v>
      </c>
      <c r="L500" s="6" t="b">
        <f t="shared" si="37"/>
        <v>0</v>
      </c>
      <c r="M500" s="6">
        <f t="shared" si="38"/>
        <v>3</v>
      </c>
      <c r="N500" s="6">
        <f t="shared" si="39"/>
        <v>0</v>
      </c>
    </row>
    <row r="501" spans="1:14" x14ac:dyDescent="0.25">
      <c r="A501" s="1">
        <v>39294</v>
      </c>
      <c r="B501" s="2" t="s">
        <v>8</v>
      </c>
      <c r="C501" s="2">
        <v>156</v>
      </c>
      <c r="D501" s="2">
        <f>YEAR(cukier[[#This Row],[date]])</f>
        <v>2007</v>
      </c>
      <c r="E501" s="2">
        <f>MONTH(cukier[[#This Row],[date]])</f>
        <v>7</v>
      </c>
      <c r="F501" s="2">
        <f>VLOOKUP(cukier[[#This Row],[year]],cennik[#All],2)</f>
        <v>2.09</v>
      </c>
      <c r="G501" s="2">
        <f>cukier[[#This Row],[sugar_bought_kg]]*cukier[[#This Row],[price]]</f>
        <v>326.03999999999996</v>
      </c>
      <c r="H501" s="2">
        <f>SUMIF($B$2:B501,B501,$C$2:C501)</f>
        <v>791</v>
      </c>
      <c r="I501" s="2">
        <f>IF(cukier[[#This Row],[bought_so_far]]&lt;100,0,IF(cukier[[#This Row],[bought_so_far]]&lt;1000,0.05,IF(cukier[[#This Row],[bought_so_far]]&lt;10000,0.1,0.2)))*cukier[[#This Row],[sugar_bought_kg]]</f>
        <v>7.8000000000000007</v>
      </c>
      <c r="J501" s="7">
        <f t="shared" si="36"/>
        <v>2833</v>
      </c>
      <c r="K501" s="7">
        <f t="shared" si="35"/>
        <v>2677</v>
      </c>
      <c r="L501" s="7" t="b">
        <f t="shared" si="37"/>
        <v>1</v>
      </c>
      <c r="M501" s="7">
        <f t="shared" si="38"/>
        <v>3</v>
      </c>
      <c r="N501" s="7">
        <f t="shared" si="39"/>
        <v>3000</v>
      </c>
    </row>
    <row r="502" spans="1:14" x14ac:dyDescent="0.25">
      <c r="A502" s="1">
        <v>39295</v>
      </c>
      <c r="B502" s="2" t="s">
        <v>45</v>
      </c>
      <c r="C502" s="2">
        <v>396</v>
      </c>
      <c r="D502" s="2">
        <f>YEAR(cukier[[#This Row],[date]])</f>
        <v>2007</v>
      </c>
      <c r="E502" s="2">
        <f>MONTH(cukier[[#This Row],[date]])</f>
        <v>8</v>
      </c>
      <c r="F502" s="2">
        <f>VLOOKUP(cukier[[#This Row],[year]],cennik[#All],2)</f>
        <v>2.09</v>
      </c>
      <c r="G502" s="2">
        <f>cukier[[#This Row],[sugar_bought_kg]]*cukier[[#This Row],[price]]</f>
        <v>827.64</v>
      </c>
      <c r="H502" s="2">
        <f>SUMIF($B$2:B502,B502,$C$2:C502)</f>
        <v>5516</v>
      </c>
      <c r="I502" s="2">
        <f>IF(cukier[[#This Row],[bought_so_far]]&lt;100,0,IF(cukier[[#This Row],[bought_so_far]]&lt;1000,0.05,IF(cukier[[#This Row],[bought_so_far]]&lt;10000,0.1,0.2)))*cukier[[#This Row],[sugar_bought_kg]]</f>
        <v>39.6</v>
      </c>
      <c r="J502" s="6">
        <f t="shared" si="36"/>
        <v>5677</v>
      </c>
      <c r="K502" s="6">
        <f t="shared" si="35"/>
        <v>5281</v>
      </c>
      <c r="L502" s="6" t="b">
        <f t="shared" si="37"/>
        <v>0</v>
      </c>
      <c r="M502" s="6">
        <f t="shared" si="38"/>
        <v>-1</v>
      </c>
      <c r="N502" s="6">
        <f t="shared" si="39"/>
        <v>0</v>
      </c>
    </row>
    <row r="503" spans="1:14" x14ac:dyDescent="0.25">
      <c r="A503" s="1">
        <v>39299</v>
      </c>
      <c r="B503" s="2" t="s">
        <v>60</v>
      </c>
      <c r="C503" s="2">
        <v>7</v>
      </c>
      <c r="D503" s="2">
        <f>YEAR(cukier[[#This Row],[date]])</f>
        <v>2007</v>
      </c>
      <c r="E503" s="2">
        <f>MONTH(cukier[[#This Row],[date]])</f>
        <v>8</v>
      </c>
      <c r="F503" s="2">
        <f>VLOOKUP(cukier[[#This Row],[year]],cennik[#All],2)</f>
        <v>2.09</v>
      </c>
      <c r="G503" s="2">
        <f>cukier[[#This Row],[sugar_bought_kg]]*cukier[[#This Row],[price]]</f>
        <v>14.629999999999999</v>
      </c>
      <c r="H503" s="2">
        <f>SUMIF($B$2:B503,B503,$C$2:C503)</f>
        <v>22</v>
      </c>
      <c r="I503" s="2">
        <f>IF(cukier[[#This Row],[bought_so_far]]&lt;100,0,IF(cukier[[#This Row],[bought_so_far]]&lt;1000,0.05,IF(cukier[[#This Row],[bought_so_far]]&lt;10000,0.1,0.2)))*cukier[[#This Row],[sugar_bought_kg]]</f>
        <v>0</v>
      </c>
      <c r="J503" s="7">
        <f t="shared" si="36"/>
        <v>5281</v>
      </c>
      <c r="K503" s="7">
        <f t="shared" si="35"/>
        <v>5274</v>
      </c>
      <c r="L503" s="7" t="b">
        <f t="shared" si="37"/>
        <v>0</v>
      </c>
      <c r="M503" s="7">
        <f t="shared" si="38"/>
        <v>-1</v>
      </c>
      <c r="N503" s="7">
        <f t="shared" si="39"/>
        <v>0</v>
      </c>
    </row>
    <row r="504" spans="1:14" x14ac:dyDescent="0.25">
      <c r="A504" s="1">
        <v>39301</v>
      </c>
      <c r="B504" s="2" t="s">
        <v>55</v>
      </c>
      <c r="C504" s="2">
        <v>98</v>
      </c>
      <c r="D504" s="2">
        <f>YEAR(cukier[[#This Row],[date]])</f>
        <v>2007</v>
      </c>
      <c r="E504" s="2">
        <f>MONTH(cukier[[#This Row],[date]])</f>
        <v>8</v>
      </c>
      <c r="F504" s="2">
        <f>VLOOKUP(cukier[[#This Row],[year]],cennik[#All],2)</f>
        <v>2.09</v>
      </c>
      <c r="G504" s="2">
        <f>cukier[[#This Row],[sugar_bought_kg]]*cukier[[#This Row],[price]]</f>
        <v>204.82</v>
      </c>
      <c r="H504" s="2">
        <f>SUMIF($B$2:B504,B504,$C$2:C504)</f>
        <v>950</v>
      </c>
      <c r="I504" s="2">
        <f>IF(cukier[[#This Row],[bought_so_far]]&lt;100,0,IF(cukier[[#This Row],[bought_so_far]]&lt;1000,0.05,IF(cukier[[#This Row],[bought_so_far]]&lt;10000,0.1,0.2)))*cukier[[#This Row],[sugar_bought_kg]]</f>
        <v>4.9000000000000004</v>
      </c>
      <c r="J504" s="6">
        <f t="shared" si="36"/>
        <v>5274</v>
      </c>
      <c r="K504" s="6">
        <f t="shared" si="35"/>
        <v>5176</v>
      </c>
      <c r="L504" s="6" t="b">
        <f t="shared" si="37"/>
        <v>0</v>
      </c>
      <c r="M504" s="6">
        <f t="shared" si="38"/>
        <v>-1</v>
      </c>
      <c r="N504" s="6">
        <f t="shared" si="39"/>
        <v>0</v>
      </c>
    </row>
    <row r="505" spans="1:14" x14ac:dyDescent="0.25">
      <c r="A505" s="1">
        <v>39303</v>
      </c>
      <c r="B505" s="2" t="s">
        <v>45</v>
      </c>
      <c r="C505" s="2">
        <v>405</v>
      </c>
      <c r="D505" s="2">
        <f>YEAR(cukier[[#This Row],[date]])</f>
        <v>2007</v>
      </c>
      <c r="E505" s="2">
        <f>MONTH(cukier[[#This Row],[date]])</f>
        <v>8</v>
      </c>
      <c r="F505" s="2">
        <f>VLOOKUP(cukier[[#This Row],[year]],cennik[#All],2)</f>
        <v>2.09</v>
      </c>
      <c r="G505" s="2">
        <f>cukier[[#This Row],[sugar_bought_kg]]*cukier[[#This Row],[price]]</f>
        <v>846.44999999999993</v>
      </c>
      <c r="H505" s="2">
        <f>SUMIF($B$2:B505,B505,$C$2:C505)</f>
        <v>5921</v>
      </c>
      <c r="I505" s="2">
        <f>IF(cukier[[#This Row],[bought_so_far]]&lt;100,0,IF(cukier[[#This Row],[bought_so_far]]&lt;1000,0.05,IF(cukier[[#This Row],[bought_so_far]]&lt;10000,0.1,0.2)))*cukier[[#This Row],[sugar_bought_kg]]</f>
        <v>40.5</v>
      </c>
      <c r="J505" s="7">
        <f t="shared" si="36"/>
        <v>5176</v>
      </c>
      <c r="K505" s="7">
        <f t="shared" si="35"/>
        <v>4771</v>
      </c>
      <c r="L505" s="7" t="b">
        <f t="shared" si="37"/>
        <v>0</v>
      </c>
      <c r="M505" s="7">
        <f t="shared" si="38"/>
        <v>1</v>
      </c>
      <c r="N505" s="7">
        <f t="shared" si="39"/>
        <v>0</v>
      </c>
    </row>
    <row r="506" spans="1:14" x14ac:dyDescent="0.25">
      <c r="A506" s="1">
        <v>39305</v>
      </c>
      <c r="B506" s="2" t="s">
        <v>7</v>
      </c>
      <c r="C506" s="2">
        <v>220</v>
      </c>
      <c r="D506" s="2">
        <f>YEAR(cukier[[#This Row],[date]])</f>
        <v>2007</v>
      </c>
      <c r="E506" s="2">
        <f>MONTH(cukier[[#This Row],[date]])</f>
        <v>8</v>
      </c>
      <c r="F506" s="2">
        <f>VLOOKUP(cukier[[#This Row],[year]],cennik[#All],2)</f>
        <v>2.09</v>
      </c>
      <c r="G506" s="2">
        <f>cukier[[#This Row],[sugar_bought_kg]]*cukier[[#This Row],[price]]</f>
        <v>459.79999999999995</v>
      </c>
      <c r="H506" s="2">
        <f>SUMIF($B$2:B506,B506,$C$2:C506)</f>
        <v>7902</v>
      </c>
      <c r="I506" s="2">
        <f>IF(cukier[[#This Row],[bought_so_far]]&lt;100,0,IF(cukier[[#This Row],[bought_so_far]]&lt;1000,0.05,IF(cukier[[#This Row],[bought_so_far]]&lt;10000,0.1,0.2)))*cukier[[#This Row],[sugar_bought_kg]]</f>
        <v>22</v>
      </c>
      <c r="J506" s="6">
        <f t="shared" si="36"/>
        <v>4771</v>
      </c>
      <c r="K506" s="6">
        <f t="shared" si="35"/>
        <v>4551</v>
      </c>
      <c r="L506" s="6" t="b">
        <f t="shared" si="37"/>
        <v>0</v>
      </c>
      <c r="M506" s="6">
        <f t="shared" si="38"/>
        <v>1</v>
      </c>
      <c r="N506" s="6">
        <f t="shared" si="39"/>
        <v>0</v>
      </c>
    </row>
    <row r="507" spans="1:14" x14ac:dyDescent="0.25">
      <c r="A507" s="1">
        <v>39306</v>
      </c>
      <c r="B507" s="2" t="s">
        <v>30</v>
      </c>
      <c r="C507" s="2">
        <v>141</v>
      </c>
      <c r="D507" s="2">
        <f>YEAR(cukier[[#This Row],[date]])</f>
        <v>2007</v>
      </c>
      <c r="E507" s="2">
        <f>MONTH(cukier[[#This Row],[date]])</f>
        <v>8</v>
      </c>
      <c r="F507" s="2">
        <f>VLOOKUP(cukier[[#This Row],[year]],cennik[#All],2)</f>
        <v>2.09</v>
      </c>
      <c r="G507" s="2">
        <f>cukier[[#This Row],[sugar_bought_kg]]*cukier[[#This Row],[price]]</f>
        <v>294.69</v>
      </c>
      <c r="H507" s="2">
        <f>SUMIF($B$2:B507,B507,$C$2:C507)</f>
        <v>1544</v>
      </c>
      <c r="I507" s="2">
        <f>IF(cukier[[#This Row],[bought_so_far]]&lt;100,0,IF(cukier[[#This Row],[bought_so_far]]&lt;1000,0.05,IF(cukier[[#This Row],[bought_so_far]]&lt;10000,0.1,0.2)))*cukier[[#This Row],[sugar_bought_kg]]</f>
        <v>14.100000000000001</v>
      </c>
      <c r="J507" s="7">
        <f t="shared" si="36"/>
        <v>4551</v>
      </c>
      <c r="K507" s="7">
        <f t="shared" si="35"/>
        <v>4410</v>
      </c>
      <c r="L507" s="7" t="b">
        <f t="shared" si="37"/>
        <v>0</v>
      </c>
      <c r="M507" s="7">
        <f t="shared" si="38"/>
        <v>1</v>
      </c>
      <c r="N507" s="7">
        <f t="shared" si="39"/>
        <v>0</v>
      </c>
    </row>
    <row r="508" spans="1:14" x14ac:dyDescent="0.25">
      <c r="A508" s="1">
        <v>39307</v>
      </c>
      <c r="B508" s="2" t="s">
        <v>90</v>
      </c>
      <c r="C508" s="2">
        <v>17</v>
      </c>
      <c r="D508" s="2">
        <f>YEAR(cukier[[#This Row],[date]])</f>
        <v>2007</v>
      </c>
      <c r="E508" s="2">
        <f>MONTH(cukier[[#This Row],[date]])</f>
        <v>8</v>
      </c>
      <c r="F508" s="2">
        <f>VLOOKUP(cukier[[#This Row],[year]],cennik[#All],2)</f>
        <v>2.09</v>
      </c>
      <c r="G508" s="2">
        <f>cukier[[#This Row],[sugar_bought_kg]]*cukier[[#This Row],[price]]</f>
        <v>35.53</v>
      </c>
      <c r="H508" s="2">
        <f>SUMIF($B$2:B508,B508,$C$2:C508)</f>
        <v>42</v>
      </c>
      <c r="I508" s="2">
        <f>IF(cukier[[#This Row],[bought_so_far]]&lt;100,0,IF(cukier[[#This Row],[bought_so_far]]&lt;1000,0.05,IF(cukier[[#This Row],[bought_so_far]]&lt;10000,0.1,0.2)))*cukier[[#This Row],[sugar_bought_kg]]</f>
        <v>0</v>
      </c>
      <c r="J508" s="6">
        <f t="shared" si="36"/>
        <v>4410</v>
      </c>
      <c r="K508" s="6">
        <f t="shared" si="35"/>
        <v>4393</v>
      </c>
      <c r="L508" s="6" t="b">
        <f t="shared" si="37"/>
        <v>0</v>
      </c>
      <c r="M508" s="6">
        <f t="shared" si="38"/>
        <v>1</v>
      </c>
      <c r="N508" s="6">
        <f t="shared" si="39"/>
        <v>0</v>
      </c>
    </row>
    <row r="509" spans="1:14" x14ac:dyDescent="0.25">
      <c r="A509" s="1">
        <v>39307</v>
      </c>
      <c r="B509" s="2" t="s">
        <v>9</v>
      </c>
      <c r="C509" s="2">
        <v>260</v>
      </c>
      <c r="D509" s="2">
        <f>YEAR(cukier[[#This Row],[date]])</f>
        <v>2007</v>
      </c>
      <c r="E509" s="2">
        <f>MONTH(cukier[[#This Row],[date]])</f>
        <v>8</v>
      </c>
      <c r="F509" s="2">
        <f>VLOOKUP(cukier[[#This Row],[year]],cennik[#All],2)</f>
        <v>2.09</v>
      </c>
      <c r="G509" s="2">
        <f>cukier[[#This Row],[sugar_bought_kg]]*cukier[[#This Row],[price]]</f>
        <v>543.4</v>
      </c>
      <c r="H509" s="2">
        <f>SUMIF($B$2:B509,B509,$C$2:C509)</f>
        <v>6491</v>
      </c>
      <c r="I509" s="2">
        <f>IF(cukier[[#This Row],[bought_so_far]]&lt;100,0,IF(cukier[[#This Row],[bought_so_far]]&lt;1000,0.05,IF(cukier[[#This Row],[bought_so_far]]&lt;10000,0.1,0.2)))*cukier[[#This Row],[sugar_bought_kg]]</f>
        <v>26</v>
      </c>
      <c r="J509" s="7">
        <f t="shared" si="36"/>
        <v>4393</v>
      </c>
      <c r="K509" s="7">
        <f t="shared" si="35"/>
        <v>4133</v>
      </c>
      <c r="L509" s="7" t="b">
        <f t="shared" si="37"/>
        <v>0</v>
      </c>
      <c r="M509" s="7">
        <f t="shared" si="38"/>
        <v>1</v>
      </c>
      <c r="N509" s="7">
        <f t="shared" si="39"/>
        <v>0</v>
      </c>
    </row>
    <row r="510" spans="1:14" x14ac:dyDescent="0.25">
      <c r="A510" s="1">
        <v>39308</v>
      </c>
      <c r="B510" s="2" t="s">
        <v>119</v>
      </c>
      <c r="C510" s="2">
        <v>11</v>
      </c>
      <c r="D510" s="2">
        <f>YEAR(cukier[[#This Row],[date]])</f>
        <v>2007</v>
      </c>
      <c r="E510" s="2">
        <f>MONTH(cukier[[#This Row],[date]])</f>
        <v>8</v>
      </c>
      <c r="F510" s="2">
        <f>VLOOKUP(cukier[[#This Row],[year]],cennik[#All],2)</f>
        <v>2.09</v>
      </c>
      <c r="G510" s="2">
        <f>cukier[[#This Row],[sugar_bought_kg]]*cukier[[#This Row],[price]]</f>
        <v>22.99</v>
      </c>
      <c r="H510" s="2">
        <f>SUMIF($B$2:B510,B510,$C$2:C510)</f>
        <v>20</v>
      </c>
      <c r="I510" s="2">
        <f>IF(cukier[[#This Row],[bought_so_far]]&lt;100,0,IF(cukier[[#This Row],[bought_so_far]]&lt;1000,0.05,IF(cukier[[#This Row],[bought_so_far]]&lt;10000,0.1,0.2)))*cukier[[#This Row],[sugar_bought_kg]]</f>
        <v>0</v>
      </c>
      <c r="J510" s="6">
        <f t="shared" si="36"/>
        <v>4133</v>
      </c>
      <c r="K510" s="6">
        <f t="shared" si="35"/>
        <v>4122</v>
      </c>
      <c r="L510" s="6" t="b">
        <f t="shared" si="37"/>
        <v>0</v>
      </c>
      <c r="M510" s="6">
        <f t="shared" si="38"/>
        <v>1</v>
      </c>
      <c r="N510" s="6">
        <f t="shared" si="39"/>
        <v>0</v>
      </c>
    </row>
    <row r="511" spans="1:14" x14ac:dyDescent="0.25">
      <c r="A511" s="1">
        <v>39312</v>
      </c>
      <c r="B511" s="2" t="s">
        <v>52</v>
      </c>
      <c r="C511" s="2">
        <v>182</v>
      </c>
      <c r="D511" s="2">
        <f>YEAR(cukier[[#This Row],[date]])</f>
        <v>2007</v>
      </c>
      <c r="E511" s="2">
        <f>MONTH(cukier[[#This Row],[date]])</f>
        <v>8</v>
      </c>
      <c r="F511" s="2">
        <f>VLOOKUP(cukier[[#This Row],[year]],cennik[#All],2)</f>
        <v>2.09</v>
      </c>
      <c r="G511" s="2">
        <f>cukier[[#This Row],[sugar_bought_kg]]*cukier[[#This Row],[price]]</f>
        <v>380.38</v>
      </c>
      <c r="H511" s="2">
        <f>SUMIF($B$2:B511,B511,$C$2:C511)</f>
        <v>858</v>
      </c>
      <c r="I511" s="2">
        <f>IF(cukier[[#This Row],[bought_so_far]]&lt;100,0,IF(cukier[[#This Row],[bought_so_far]]&lt;1000,0.05,IF(cukier[[#This Row],[bought_so_far]]&lt;10000,0.1,0.2)))*cukier[[#This Row],[sugar_bought_kg]]</f>
        <v>9.1</v>
      </c>
      <c r="J511" s="7">
        <f t="shared" si="36"/>
        <v>4122</v>
      </c>
      <c r="K511" s="7">
        <f t="shared" si="35"/>
        <v>3940</v>
      </c>
      <c r="L511" s="7" t="b">
        <f t="shared" si="37"/>
        <v>0</v>
      </c>
      <c r="M511" s="7">
        <f t="shared" si="38"/>
        <v>2</v>
      </c>
      <c r="N511" s="7">
        <f t="shared" si="39"/>
        <v>0</v>
      </c>
    </row>
    <row r="512" spans="1:14" x14ac:dyDescent="0.25">
      <c r="A512" s="1">
        <v>39314</v>
      </c>
      <c r="B512" s="2" t="s">
        <v>37</v>
      </c>
      <c r="C512" s="2">
        <v>59</v>
      </c>
      <c r="D512" s="2">
        <f>YEAR(cukier[[#This Row],[date]])</f>
        <v>2007</v>
      </c>
      <c r="E512" s="2">
        <f>MONTH(cukier[[#This Row],[date]])</f>
        <v>8</v>
      </c>
      <c r="F512" s="2">
        <f>VLOOKUP(cukier[[#This Row],[year]],cennik[#All],2)</f>
        <v>2.09</v>
      </c>
      <c r="G512" s="2">
        <f>cukier[[#This Row],[sugar_bought_kg]]*cukier[[#This Row],[price]]</f>
        <v>123.30999999999999</v>
      </c>
      <c r="H512" s="2">
        <f>SUMIF($B$2:B512,B512,$C$2:C512)</f>
        <v>1205</v>
      </c>
      <c r="I512" s="2">
        <f>IF(cukier[[#This Row],[bought_so_far]]&lt;100,0,IF(cukier[[#This Row],[bought_so_far]]&lt;1000,0.05,IF(cukier[[#This Row],[bought_so_far]]&lt;10000,0.1,0.2)))*cukier[[#This Row],[sugar_bought_kg]]</f>
        <v>5.9</v>
      </c>
      <c r="J512" s="6">
        <f t="shared" si="36"/>
        <v>3940</v>
      </c>
      <c r="K512" s="6">
        <f t="shared" si="35"/>
        <v>3881</v>
      </c>
      <c r="L512" s="6" t="b">
        <f t="shared" si="37"/>
        <v>0</v>
      </c>
      <c r="M512" s="6">
        <f t="shared" si="38"/>
        <v>2</v>
      </c>
      <c r="N512" s="6">
        <f t="shared" si="39"/>
        <v>0</v>
      </c>
    </row>
    <row r="513" spans="1:14" x14ac:dyDescent="0.25">
      <c r="A513" s="1">
        <v>39315</v>
      </c>
      <c r="B513" s="2" t="s">
        <v>66</v>
      </c>
      <c r="C513" s="2">
        <v>45</v>
      </c>
      <c r="D513" s="2">
        <f>YEAR(cukier[[#This Row],[date]])</f>
        <v>2007</v>
      </c>
      <c r="E513" s="2">
        <f>MONTH(cukier[[#This Row],[date]])</f>
        <v>8</v>
      </c>
      <c r="F513" s="2">
        <f>VLOOKUP(cukier[[#This Row],[year]],cennik[#All],2)</f>
        <v>2.09</v>
      </c>
      <c r="G513" s="2">
        <f>cukier[[#This Row],[sugar_bought_kg]]*cukier[[#This Row],[price]]</f>
        <v>94.05</v>
      </c>
      <c r="H513" s="2">
        <f>SUMIF($B$2:B513,B513,$C$2:C513)</f>
        <v>747</v>
      </c>
      <c r="I513" s="2">
        <f>IF(cukier[[#This Row],[bought_so_far]]&lt;100,0,IF(cukier[[#This Row],[bought_so_far]]&lt;1000,0.05,IF(cukier[[#This Row],[bought_so_far]]&lt;10000,0.1,0.2)))*cukier[[#This Row],[sugar_bought_kg]]</f>
        <v>2.25</v>
      </c>
      <c r="J513" s="7">
        <f t="shared" si="36"/>
        <v>3881</v>
      </c>
      <c r="K513" s="7">
        <f t="shared" si="35"/>
        <v>3836</v>
      </c>
      <c r="L513" s="7" t="b">
        <f t="shared" si="37"/>
        <v>0</v>
      </c>
      <c r="M513" s="7">
        <f t="shared" si="38"/>
        <v>2</v>
      </c>
      <c r="N513" s="7">
        <f t="shared" si="39"/>
        <v>0</v>
      </c>
    </row>
    <row r="514" spans="1:14" x14ac:dyDescent="0.25">
      <c r="A514" s="1">
        <v>39315</v>
      </c>
      <c r="B514" s="2" t="s">
        <v>76</v>
      </c>
      <c r="C514" s="2">
        <v>3</v>
      </c>
      <c r="D514" s="2">
        <f>YEAR(cukier[[#This Row],[date]])</f>
        <v>2007</v>
      </c>
      <c r="E514" s="2">
        <f>MONTH(cukier[[#This Row],[date]])</f>
        <v>8</v>
      </c>
      <c r="F514" s="2">
        <f>VLOOKUP(cukier[[#This Row],[year]],cennik[#All],2)</f>
        <v>2.09</v>
      </c>
      <c r="G514" s="2">
        <f>cukier[[#This Row],[sugar_bought_kg]]*cukier[[#This Row],[price]]</f>
        <v>6.27</v>
      </c>
      <c r="H514" s="2">
        <f>SUMIF($B$2:B514,B514,$C$2:C514)</f>
        <v>19</v>
      </c>
      <c r="I514" s="2">
        <f>IF(cukier[[#This Row],[bought_so_far]]&lt;100,0,IF(cukier[[#This Row],[bought_so_far]]&lt;1000,0.05,IF(cukier[[#This Row],[bought_so_far]]&lt;10000,0.1,0.2)))*cukier[[#This Row],[sugar_bought_kg]]</f>
        <v>0</v>
      </c>
      <c r="J514" s="6">
        <f t="shared" si="36"/>
        <v>3836</v>
      </c>
      <c r="K514" s="6">
        <f t="shared" si="35"/>
        <v>3833</v>
      </c>
      <c r="L514" s="6" t="b">
        <f t="shared" si="37"/>
        <v>0</v>
      </c>
      <c r="M514" s="6">
        <f t="shared" si="38"/>
        <v>2</v>
      </c>
      <c r="N514" s="6">
        <f t="shared" si="39"/>
        <v>0</v>
      </c>
    </row>
    <row r="515" spans="1:14" x14ac:dyDescent="0.25">
      <c r="A515" s="1">
        <v>39317</v>
      </c>
      <c r="B515" s="2" t="s">
        <v>61</v>
      </c>
      <c r="C515" s="2">
        <v>52</v>
      </c>
      <c r="D515" s="2">
        <f>YEAR(cukier[[#This Row],[date]])</f>
        <v>2007</v>
      </c>
      <c r="E515" s="2">
        <f>MONTH(cukier[[#This Row],[date]])</f>
        <v>8</v>
      </c>
      <c r="F515" s="2">
        <f>VLOOKUP(cukier[[#This Row],[year]],cennik[#All],2)</f>
        <v>2.09</v>
      </c>
      <c r="G515" s="2">
        <f>cukier[[#This Row],[sugar_bought_kg]]*cukier[[#This Row],[price]]</f>
        <v>108.67999999999999</v>
      </c>
      <c r="H515" s="2">
        <f>SUMIF($B$2:B515,B515,$C$2:C515)</f>
        <v>416</v>
      </c>
      <c r="I515" s="2">
        <f>IF(cukier[[#This Row],[bought_so_far]]&lt;100,0,IF(cukier[[#This Row],[bought_so_far]]&lt;1000,0.05,IF(cukier[[#This Row],[bought_so_far]]&lt;10000,0.1,0.2)))*cukier[[#This Row],[sugar_bought_kg]]</f>
        <v>2.6</v>
      </c>
      <c r="J515" s="7">
        <f t="shared" si="36"/>
        <v>3833</v>
      </c>
      <c r="K515" s="7">
        <f t="shared" ref="K515:K578" si="40">J515-C515</f>
        <v>3781</v>
      </c>
      <c r="L515" s="7" t="b">
        <f t="shared" si="37"/>
        <v>0</v>
      </c>
      <c r="M515" s="7">
        <f t="shared" si="38"/>
        <v>2</v>
      </c>
      <c r="N515" s="7">
        <f t="shared" si="39"/>
        <v>0</v>
      </c>
    </row>
    <row r="516" spans="1:14" x14ac:dyDescent="0.25">
      <c r="A516" s="1">
        <v>39317</v>
      </c>
      <c r="B516" s="2" t="s">
        <v>22</v>
      </c>
      <c r="C516" s="2">
        <v>373</v>
      </c>
      <c r="D516" s="2">
        <f>YEAR(cukier[[#This Row],[date]])</f>
        <v>2007</v>
      </c>
      <c r="E516" s="2">
        <f>MONTH(cukier[[#This Row],[date]])</f>
        <v>8</v>
      </c>
      <c r="F516" s="2">
        <f>VLOOKUP(cukier[[#This Row],[year]],cennik[#All],2)</f>
        <v>2.09</v>
      </c>
      <c r="G516" s="2">
        <f>cukier[[#This Row],[sugar_bought_kg]]*cukier[[#This Row],[price]]</f>
        <v>779.56999999999994</v>
      </c>
      <c r="H516" s="2">
        <f>SUMIF($B$2:B516,B516,$C$2:C516)</f>
        <v>5448</v>
      </c>
      <c r="I516" s="2">
        <f>IF(cukier[[#This Row],[bought_so_far]]&lt;100,0,IF(cukier[[#This Row],[bought_so_far]]&lt;1000,0.05,IF(cukier[[#This Row],[bought_so_far]]&lt;10000,0.1,0.2)))*cukier[[#This Row],[sugar_bought_kg]]</f>
        <v>37.300000000000004</v>
      </c>
      <c r="J516" s="6">
        <f t="shared" ref="J516:J579" si="41">K515+N515</f>
        <v>3781</v>
      </c>
      <c r="K516" s="6">
        <f t="shared" si="40"/>
        <v>3408</v>
      </c>
      <c r="L516" s="6" t="b">
        <f t="shared" ref="L516:L579" si="42">AND(E516&lt;&gt;E517,K516&lt;5000)</f>
        <v>0</v>
      </c>
      <c r="M516" s="6">
        <f t="shared" ref="M516:M579" si="43">ROUNDUP((5000-K516)/1000,0)</f>
        <v>2</v>
      </c>
      <c r="N516" s="6">
        <f t="shared" ref="N516:N579" si="44">IF(L516,M516*1000,0)</f>
        <v>0</v>
      </c>
    </row>
    <row r="517" spans="1:14" x14ac:dyDescent="0.25">
      <c r="A517" s="1">
        <v>39318</v>
      </c>
      <c r="B517" s="2" t="s">
        <v>34</v>
      </c>
      <c r="C517" s="2">
        <v>2</v>
      </c>
      <c r="D517" s="2">
        <f>YEAR(cukier[[#This Row],[date]])</f>
        <v>2007</v>
      </c>
      <c r="E517" s="2">
        <f>MONTH(cukier[[#This Row],[date]])</f>
        <v>8</v>
      </c>
      <c r="F517" s="2">
        <f>VLOOKUP(cukier[[#This Row],[year]],cennik[#All],2)</f>
        <v>2.09</v>
      </c>
      <c r="G517" s="2">
        <f>cukier[[#This Row],[sugar_bought_kg]]*cukier[[#This Row],[price]]</f>
        <v>4.18</v>
      </c>
      <c r="H517" s="2">
        <f>SUMIF($B$2:B517,B517,$C$2:C517)</f>
        <v>9</v>
      </c>
      <c r="I517" s="2">
        <f>IF(cukier[[#This Row],[bought_so_far]]&lt;100,0,IF(cukier[[#This Row],[bought_so_far]]&lt;1000,0.05,IF(cukier[[#This Row],[bought_so_far]]&lt;10000,0.1,0.2)))*cukier[[#This Row],[sugar_bought_kg]]</f>
        <v>0</v>
      </c>
      <c r="J517" s="7">
        <f t="shared" si="41"/>
        <v>3408</v>
      </c>
      <c r="K517" s="7">
        <f t="shared" si="40"/>
        <v>3406</v>
      </c>
      <c r="L517" s="7" t="b">
        <f t="shared" si="42"/>
        <v>0</v>
      </c>
      <c r="M517" s="7">
        <f t="shared" si="43"/>
        <v>2</v>
      </c>
      <c r="N517" s="7">
        <f t="shared" si="44"/>
        <v>0</v>
      </c>
    </row>
    <row r="518" spans="1:14" x14ac:dyDescent="0.25">
      <c r="A518" s="1">
        <v>39318</v>
      </c>
      <c r="B518" s="2" t="s">
        <v>24</v>
      </c>
      <c r="C518" s="2">
        <v>445</v>
      </c>
      <c r="D518" s="2">
        <f>YEAR(cukier[[#This Row],[date]])</f>
        <v>2007</v>
      </c>
      <c r="E518" s="2">
        <f>MONTH(cukier[[#This Row],[date]])</f>
        <v>8</v>
      </c>
      <c r="F518" s="2">
        <f>VLOOKUP(cukier[[#This Row],[year]],cennik[#All],2)</f>
        <v>2.09</v>
      </c>
      <c r="G518" s="2">
        <f>cukier[[#This Row],[sugar_bought_kg]]*cukier[[#This Row],[price]]</f>
        <v>930.05</v>
      </c>
      <c r="H518" s="2">
        <f>SUMIF($B$2:B518,B518,$C$2:C518)</f>
        <v>1862</v>
      </c>
      <c r="I518" s="2">
        <f>IF(cukier[[#This Row],[bought_so_far]]&lt;100,0,IF(cukier[[#This Row],[bought_so_far]]&lt;1000,0.05,IF(cukier[[#This Row],[bought_so_far]]&lt;10000,0.1,0.2)))*cukier[[#This Row],[sugar_bought_kg]]</f>
        <v>44.5</v>
      </c>
      <c r="J518" s="6">
        <f t="shared" si="41"/>
        <v>3406</v>
      </c>
      <c r="K518" s="6">
        <f t="shared" si="40"/>
        <v>2961</v>
      </c>
      <c r="L518" s="6" t="b">
        <f t="shared" si="42"/>
        <v>0</v>
      </c>
      <c r="M518" s="6">
        <f t="shared" si="43"/>
        <v>3</v>
      </c>
      <c r="N518" s="6">
        <f t="shared" si="44"/>
        <v>0</v>
      </c>
    </row>
    <row r="519" spans="1:14" x14ac:dyDescent="0.25">
      <c r="A519" s="1">
        <v>39319</v>
      </c>
      <c r="B519" s="2" t="s">
        <v>52</v>
      </c>
      <c r="C519" s="2">
        <v>93</v>
      </c>
      <c r="D519" s="2">
        <f>YEAR(cukier[[#This Row],[date]])</f>
        <v>2007</v>
      </c>
      <c r="E519" s="2">
        <f>MONTH(cukier[[#This Row],[date]])</f>
        <v>8</v>
      </c>
      <c r="F519" s="2">
        <f>VLOOKUP(cukier[[#This Row],[year]],cennik[#All],2)</f>
        <v>2.09</v>
      </c>
      <c r="G519" s="2">
        <f>cukier[[#This Row],[sugar_bought_kg]]*cukier[[#This Row],[price]]</f>
        <v>194.36999999999998</v>
      </c>
      <c r="H519" s="2">
        <f>SUMIF($B$2:B519,B519,$C$2:C519)</f>
        <v>951</v>
      </c>
      <c r="I519" s="2">
        <f>IF(cukier[[#This Row],[bought_so_far]]&lt;100,0,IF(cukier[[#This Row],[bought_so_far]]&lt;1000,0.05,IF(cukier[[#This Row],[bought_so_far]]&lt;10000,0.1,0.2)))*cukier[[#This Row],[sugar_bought_kg]]</f>
        <v>4.6500000000000004</v>
      </c>
      <c r="J519" s="7">
        <f t="shared" si="41"/>
        <v>2961</v>
      </c>
      <c r="K519" s="7">
        <f t="shared" si="40"/>
        <v>2868</v>
      </c>
      <c r="L519" s="7" t="b">
        <f t="shared" si="42"/>
        <v>0</v>
      </c>
      <c r="M519" s="7">
        <f t="shared" si="43"/>
        <v>3</v>
      </c>
      <c r="N519" s="7">
        <f t="shared" si="44"/>
        <v>0</v>
      </c>
    </row>
    <row r="520" spans="1:14" x14ac:dyDescent="0.25">
      <c r="A520" s="1">
        <v>39324</v>
      </c>
      <c r="B520" s="2" t="s">
        <v>22</v>
      </c>
      <c r="C520" s="2">
        <v>329</v>
      </c>
      <c r="D520" s="2">
        <f>YEAR(cukier[[#This Row],[date]])</f>
        <v>2007</v>
      </c>
      <c r="E520" s="2">
        <f>MONTH(cukier[[#This Row],[date]])</f>
        <v>8</v>
      </c>
      <c r="F520" s="2">
        <f>VLOOKUP(cukier[[#This Row],[year]],cennik[#All],2)</f>
        <v>2.09</v>
      </c>
      <c r="G520" s="2">
        <f>cukier[[#This Row],[sugar_bought_kg]]*cukier[[#This Row],[price]]</f>
        <v>687.6099999999999</v>
      </c>
      <c r="H520" s="2">
        <f>SUMIF($B$2:B520,B520,$C$2:C520)</f>
        <v>5777</v>
      </c>
      <c r="I520" s="2">
        <f>IF(cukier[[#This Row],[bought_so_far]]&lt;100,0,IF(cukier[[#This Row],[bought_so_far]]&lt;1000,0.05,IF(cukier[[#This Row],[bought_so_far]]&lt;10000,0.1,0.2)))*cukier[[#This Row],[sugar_bought_kg]]</f>
        <v>32.9</v>
      </c>
      <c r="J520" s="6">
        <f t="shared" si="41"/>
        <v>2868</v>
      </c>
      <c r="K520" s="6">
        <f t="shared" si="40"/>
        <v>2539</v>
      </c>
      <c r="L520" s="6" t="b">
        <f t="shared" si="42"/>
        <v>1</v>
      </c>
      <c r="M520" s="6">
        <f t="shared" si="43"/>
        <v>3</v>
      </c>
      <c r="N520" s="6">
        <f t="shared" si="44"/>
        <v>3000</v>
      </c>
    </row>
    <row r="521" spans="1:14" x14ac:dyDescent="0.25">
      <c r="A521" s="1">
        <v>39326</v>
      </c>
      <c r="B521" s="2" t="s">
        <v>22</v>
      </c>
      <c r="C521" s="2">
        <v>217</v>
      </c>
      <c r="D521" s="2">
        <f>YEAR(cukier[[#This Row],[date]])</f>
        <v>2007</v>
      </c>
      <c r="E521" s="2">
        <f>MONTH(cukier[[#This Row],[date]])</f>
        <v>9</v>
      </c>
      <c r="F521" s="2">
        <f>VLOOKUP(cukier[[#This Row],[year]],cennik[#All],2)</f>
        <v>2.09</v>
      </c>
      <c r="G521" s="2">
        <f>cukier[[#This Row],[sugar_bought_kg]]*cukier[[#This Row],[price]]</f>
        <v>453.53</v>
      </c>
      <c r="H521" s="2">
        <f>SUMIF($B$2:B521,B521,$C$2:C521)</f>
        <v>5994</v>
      </c>
      <c r="I521" s="2">
        <f>IF(cukier[[#This Row],[bought_so_far]]&lt;100,0,IF(cukier[[#This Row],[bought_so_far]]&lt;1000,0.05,IF(cukier[[#This Row],[bought_so_far]]&lt;10000,0.1,0.2)))*cukier[[#This Row],[sugar_bought_kg]]</f>
        <v>21.700000000000003</v>
      </c>
      <c r="J521" s="7">
        <f t="shared" si="41"/>
        <v>5539</v>
      </c>
      <c r="K521" s="7">
        <f t="shared" si="40"/>
        <v>5322</v>
      </c>
      <c r="L521" s="7" t="b">
        <f t="shared" si="42"/>
        <v>0</v>
      </c>
      <c r="M521" s="7">
        <f t="shared" si="43"/>
        <v>-1</v>
      </c>
      <c r="N521" s="7">
        <f t="shared" si="44"/>
        <v>0</v>
      </c>
    </row>
    <row r="522" spans="1:14" x14ac:dyDescent="0.25">
      <c r="A522" s="1">
        <v>39326</v>
      </c>
      <c r="B522" s="2" t="s">
        <v>18</v>
      </c>
      <c r="C522" s="2">
        <v>165</v>
      </c>
      <c r="D522" s="2">
        <f>YEAR(cukier[[#This Row],[date]])</f>
        <v>2007</v>
      </c>
      <c r="E522" s="2">
        <f>MONTH(cukier[[#This Row],[date]])</f>
        <v>9</v>
      </c>
      <c r="F522" s="2">
        <f>VLOOKUP(cukier[[#This Row],[year]],cennik[#All],2)</f>
        <v>2.09</v>
      </c>
      <c r="G522" s="2">
        <f>cukier[[#This Row],[sugar_bought_kg]]*cukier[[#This Row],[price]]</f>
        <v>344.84999999999997</v>
      </c>
      <c r="H522" s="2">
        <f>SUMIF($B$2:B522,B522,$C$2:C522)</f>
        <v>1831</v>
      </c>
      <c r="I522" s="2">
        <f>IF(cukier[[#This Row],[bought_so_far]]&lt;100,0,IF(cukier[[#This Row],[bought_so_far]]&lt;1000,0.05,IF(cukier[[#This Row],[bought_so_far]]&lt;10000,0.1,0.2)))*cukier[[#This Row],[sugar_bought_kg]]</f>
        <v>16.5</v>
      </c>
      <c r="J522" s="6">
        <f t="shared" si="41"/>
        <v>5322</v>
      </c>
      <c r="K522" s="6">
        <f t="shared" si="40"/>
        <v>5157</v>
      </c>
      <c r="L522" s="6" t="b">
        <f t="shared" si="42"/>
        <v>0</v>
      </c>
      <c r="M522" s="6">
        <f t="shared" si="43"/>
        <v>-1</v>
      </c>
      <c r="N522" s="6">
        <f t="shared" si="44"/>
        <v>0</v>
      </c>
    </row>
    <row r="523" spans="1:14" x14ac:dyDescent="0.25">
      <c r="A523" s="1">
        <v>39327</v>
      </c>
      <c r="B523" s="2" t="s">
        <v>41</v>
      </c>
      <c r="C523" s="2">
        <v>20</v>
      </c>
      <c r="D523" s="2">
        <f>YEAR(cukier[[#This Row],[date]])</f>
        <v>2007</v>
      </c>
      <c r="E523" s="2">
        <f>MONTH(cukier[[#This Row],[date]])</f>
        <v>9</v>
      </c>
      <c r="F523" s="2">
        <f>VLOOKUP(cukier[[#This Row],[year]],cennik[#All],2)</f>
        <v>2.09</v>
      </c>
      <c r="G523" s="2">
        <f>cukier[[#This Row],[sugar_bought_kg]]*cukier[[#This Row],[price]]</f>
        <v>41.8</v>
      </c>
      <c r="H523" s="2">
        <f>SUMIF($B$2:B523,B523,$C$2:C523)</f>
        <v>35</v>
      </c>
      <c r="I523" s="2">
        <f>IF(cukier[[#This Row],[bought_so_far]]&lt;100,0,IF(cukier[[#This Row],[bought_so_far]]&lt;1000,0.05,IF(cukier[[#This Row],[bought_so_far]]&lt;10000,0.1,0.2)))*cukier[[#This Row],[sugar_bought_kg]]</f>
        <v>0</v>
      </c>
      <c r="J523" s="7">
        <f t="shared" si="41"/>
        <v>5157</v>
      </c>
      <c r="K523" s="7">
        <f t="shared" si="40"/>
        <v>5137</v>
      </c>
      <c r="L523" s="7" t="b">
        <f t="shared" si="42"/>
        <v>0</v>
      </c>
      <c r="M523" s="7">
        <f t="shared" si="43"/>
        <v>-1</v>
      </c>
      <c r="N523" s="7">
        <f t="shared" si="44"/>
        <v>0</v>
      </c>
    </row>
    <row r="524" spans="1:14" x14ac:dyDescent="0.25">
      <c r="A524" s="1">
        <v>39328</v>
      </c>
      <c r="B524" s="2" t="s">
        <v>33</v>
      </c>
      <c r="C524" s="2">
        <v>11</v>
      </c>
      <c r="D524" s="2">
        <f>YEAR(cukier[[#This Row],[date]])</f>
        <v>2007</v>
      </c>
      <c r="E524" s="2">
        <f>MONTH(cukier[[#This Row],[date]])</f>
        <v>9</v>
      </c>
      <c r="F524" s="2">
        <f>VLOOKUP(cukier[[#This Row],[year]],cennik[#All],2)</f>
        <v>2.09</v>
      </c>
      <c r="G524" s="2">
        <f>cukier[[#This Row],[sugar_bought_kg]]*cukier[[#This Row],[price]]</f>
        <v>22.99</v>
      </c>
      <c r="H524" s="2">
        <f>SUMIF($B$2:B524,B524,$C$2:C524)</f>
        <v>23</v>
      </c>
      <c r="I524" s="2">
        <f>IF(cukier[[#This Row],[bought_so_far]]&lt;100,0,IF(cukier[[#This Row],[bought_so_far]]&lt;1000,0.05,IF(cukier[[#This Row],[bought_so_far]]&lt;10000,0.1,0.2)))*cukier[[#This Row],[sugar_bought_kg]]</f>
        <v>0</v>
      </c>
      <c r="J524" s="6">
        <f t="shared" si="41"/>
        <v>5137</v>
      </c>
      <c r="K524" s="6">
        <f t="shared" si="40"/>
        <v>5126</v>
      </c>
      <c r="L524" s="6" t="b">
        <f t="shared" si="42"/>
        <v>0</v>
      </c>
      <c r="M524" s="6">
        <f t="shared" si="43"/>
        <v>-1</v>
      </c>
      <c r="N524" s="6">
        <f t="shared" si="44"/>
        <v>0</v>
      </c>
    </row>
    <row r="525" spans="1:14" x14ac:dyDescent="0.25">
      <c r="A525" s="1">
        <v>39329</v>
      </c>
      <c r="B525" s="2" t="s">
        <v>14</v>
      </c>
      <c r="C525" s="2">
        <v>294</v>
      </c>
      <c r="D525" s="2">
        <f>YEAR(cukier[[#This Row],[date]])</f>
        <v>2007</v>
      </c>
      <c r="E525" s="2">
        <f>MONTH(cukier[[#This Row],[date]])</f>
        <v>9</v>
      </c>
      <c r="F525" s="2">
        <f>VLOOKUP(cukier[[#This Row],[year]],cennik[#All],2)</f>
        <v>2.09</v>
      </c>
      <c r="G525" s="2">
        <f>cukier[[#This Row],[sugar_bought_kg]]*cukier[[#This Row],[price]]</f>
        <v>614.45999999999992</v>
      </c>
      <c r="H525" s="2">
        <f>SUMIF($B$2:B525,B525,$C$2:C525)</f>
        <v>5832</v>
      </c>
      <c r="I525" s="2">
        <f>IF(cukier[[#This Row],[bought_so_far]]&lt;100,0,IF(cukier[[#This Row],[bought_so_far]]&lt;1000,0.05,IF(cukier[[#This Row],[bought_so_far]]&lt;10000,0.1,0.2)))*cukier[[#This Row],[sugar_bought_kg]]</f>
        <v>29.400000000000002</v>
      </c>
      <c r="J525" s="7">
        <f t="shared" si="41"/>
        <v>5126</v>
      </c>
      <c r="K525" s="7">
        <f t="shared" si="40"/>
        <v>4832</v>
      </c>
      <c r="L525" s="7" t="b">
        <f t="shared" si="42"/>
        <v>0</v>
      </c>
      <c r="M525" s="7">
        <f t="shared" si="43"/>
        <v>1</v>
      </c>
      <c r="N525" s="7">
        <f t="shared" si="44"/>
        <v>0</v>
      </c>
    </row>
    <row r="526" spans="1:14" x14ac:dyDescent="0.25">
      <c r="A526" s="1">
        <v>39331</v>
      </c>
      <c r="B526" s="2" t="s">
        <v>12</v>
      </c>
      <c r="C526" s="2">
        <v>82</v>
      </c>
      <c r="D526" s="2">
        <f>YEAR(cukier[[#This Row],[date]])</f>
        <v>2007</v>
      </c>
      <c r="E526" s="2">
        <f>MONTH(cukier[[#This Row],[date]])</f>
        <v>9</v>
      </c>
      <c r="F526" s="2">
        <f>VLOOKUP(cukier[[#This Row],[year]],cennik[#All],2)</f>
        <v>2.09</v>
      </c>
      <c r="G526" s="2">
        <f>cukier[[#This Row],[sugar_bought_kg]]*cukier[[#This Row],[price]]</f>
        <v>171.38</v>
      </c>
      <c r="H526" s="2">
        <f>SUMIF($B$2:B526,B526,$C$2:C526)</f>
        <v>1807</v>
      </c>
      <c r="I526" s="2">
        <f>IF(cukier[[#This Row],[bought_so_far]]&lt;100,0,IF(cukier[[#This Row],[bought_so_far]]&lt;1000,0.05,IF(cukier[[#This Row],[bought_so_far]]&lt;10000,0.1,0.2)))*cukier[[#This Row],[sugar_bought_kg]]</f>
        <v>8.2000000000000011</v>
      </c>
      <c r="J526" s="6">
        <f t="shared" si="41"/>
        <v>4832</v>
      </c>
      <c r="K526" s="6">
        <f t="shared" si="40"/>
        <v>4750</v>
      </c>
      <c r="L526" s="6" t="b">
        <f t="shared" si="42"/>
        <v>0</v>
      </c>
      <c r="M526" s="6">
        <f t="shared" si="43"/>
        <v>1</v>
      </c>
      <c r="N526" s="6">
        <f t="shared" si="44"/>
        <v>0</v>
      </c>
    </row>
    <row r="527" spans="1:14" x14ac:dyDescent="0.25">
      <c r="A527" s="1">
        <v>39331</v>
      </c>
      <c r="B527" s="2" t="s">
        <v>23</v>
      </c>
      <c r="C527" s="2">
        <v>186</v>
      </c>
      <c r="D527" s="2">
        <f>YEAR(cukier[[#This Row],[date]])</f>
        <v>2007</v>
      </c>
      <c r="E527" s="2">
        <f>MONTH(cukier[[#This Row],[date]])</f>
        <v>9</v>
      </c>
      <c r="F527" s="2">
        <f>VLOOKUP(cukier[[#This Row],[year]],cennik[#All],2)</f>
        <v>2.09</v>
      </c>
      <c r="G527" s="2">
        <f>cukier[[#This Row],[sugar_bought_kg]]*cukier[[#This Row],[price]]</f>
        <v>388.73999999999995</v>
      </c>
      <c r="H527" s="2">
        <f>SUMIF($B$2:B527,B527,$C$2:C527)</f>
        <v>1437</v>
      </c>
      <c r="I527" s="2">
        <f>IF(cukier[[#This Row],[bought_so_far]]&lt;100,0,IF(cukier[[#This Row],[bought_so_far]]&lt;1000,0.05,IF(cukier[[#This Row],[bought_so_far]]&lt;10000,0.1,0.2)))*cukier[[#This Row],[sugar_bought_kg]]</f>
        <v>18.600000000000001</v>
      </c>
      <c r="J527" s="7">
        <f t="shared" si="41"/>
        <v>4750</v>
      </c>
      <c r="K527" s="7">
        <f t="shared" si="40"/>
        <v>4564</v>
      </c>
      <c r="L527" s="7" t="b">
        <f t="shared" si="42"/>
        <v>0</v>
      </c>
      <c r="M527" s="7">
        <f t="shared" si="43"/>
        <v>1</v>
      </c>
      <c r="N527" s="7">
        <f t="shared" si="44"/>
        <v>0</v>
      </c>
    </row>
    <row r="528" spans="1:14" x14ac:dyDescent="0.25">
      <c r="A528" s="1">
        <v>39333</v>
      </c>
      <c r="B528" s="2" t="s">
        <v>10</v>
      </c>
      <c r="C528" s="2">
        <v>163</v>
      </c>
      <c r="D528" s="2">
        <f>YEAR(cukier[[#This Row],[date]])</f>
        <v>2007</v>
      </c>
      <c r="E528" s="2">
        <f>MONTH(cukier[[#This Row],[date]])</f>
        <v>9</v>
      </c>
      <c r="F528" s="2">
        <f>VLOOKUP(cukier[[#This Row],[year]],cennik[#All],2)</f>
        <v>2.09</v>
      </c>
      <c r="G528" s="2">
        <f>cukier[[#This Row],[sugar_bought_kg]]*cukier[[#This Row],[price]]</f>
        <v>340.66999999999996</v>
      </c>
      <c r="H528" s="2">
        <f>SUMIF($B$2:B528,B528,$C$2:C528)</f>
        <v>1147</v>
      </c>
      <c r="I528" s="2">
        <f>IF(cukier[[#This Row],[bought_so_far]]&lt;100,0,IF(cukier[[#This Row],[bought_so_far]]&lt;1000,0.05,IF(cukier[[#This Row],[bought_so_far]]&lt;10000,0.1,0.2)))*cukier[[#This Row],[sugar_bought_kg]]</f>
        <v>16.3</v>
      </c>
      <c r="J528" s="6">
        <f t="shared" si="41"/>
        <v>4564</v>
      </c>
      <c r="K528" s="6">
        <f t="shared" si="40"/>
        <v>4401</v>
      </c>
      <c r="L528" s="6" t="b">
        <f t="shared" si="42"/>
        <v>0</v>
      </c>
      <c r="M528" s="6">
        <f t="shared" si="43"/>
        <v>1</v>
      </c>
      <c r="N528" s="6">
        <f t="shared" si="44"/>
        <v>0</v>
      </c>
    </row>
    <row r="529" spans="1:14" x14ac:dyDescent="0.25">
      <c r="A529" s="1">
        <v>39333</v>
      </c>
      <c r="B529" s="2" t="s">
        <v>30</v>
      </c>
      <c r="C529" s="2">
        <v>148</v>
      </c>
      <c r="D529" s="2">
        <f>YEAR(cukier[[#This Row],[date]])</f>
        <v>2007</v>
      </c>
      <c r="E529" s="2">
        <f>MONTH(cukier[[#This Row],[date]])</f>
        <v>9</v>
      </c>
      <c r="F529" s="2">
        <f>VLOOKUP(cukier[[#This Row],[year]],cennik[#All],2)</f>
        <v>2.09</v>
      </c>
      <c r="G529" s="2">
        <f>cukier[[#This Row],[sugar_bought_kg]]*cukier[[#This Row],[price]]</f>
        <v>309.32</v>
      </c>
      <c r="H529" s="2">
        <f>SUMIF($B$2:B529,B529,$C$2:C529)</f>
        <v>1692</v>
      </c>
      <c r="I529" s="2">
        <f>IF(cukier[[#This Row],[bought_so_far]]&lt;100,0,IF(cukier[[#This Row],[bought_so_far]]&lt;1000,0.05,IF(cukier[[#This Row],[bought_so_far]]&lt;10000,0.1,0.2)))*cukier[[#This Row],[sugar_bought_kg]]</f>
        <v>14.8</v>
      </c>
      <c r="J529" s="7">
        <f t="shared" si="41"/>
        <v>4401</v>
      </c>
      <c r="K529" s="7">
        <f t="shared" si="40"/>
        <v>4253</v>
      </c>
      <c r="L529" s="7" t="b">
        <f t="shared" si="42"/>
        <v>0</v>
      </c>
      <c r="M529" s="7">
        <f t="shared" si="43"/>
        <v>1</v>
      </c>
      <c r="N529" s="7">
        <f t="shared" si="44"/>
        <v>0</v>
      </c>
    </row>
    <row r="530" spans="1:14" x14ac:dyDescent="0.25">
      <c r="A530" s="1">
        <v>39334</v>
      </c>
      <c r="B530" s="2" t="s">
        <v>40</v>
      </c>
      <c r="C530" s="2">
        <v>2</v>
      </c>
      <c r="D530" s="2">
        <f>YEAR(cukier[[#This Row],[date]])</f>
        <v>2007</v>
      </c>
      <c r="E530" s="2">
        <f>MONTH(cukier[[#This Row],[date]])</f>
        <v>9</v>
      </c>
      <c r="F530" s="2">
        <f>VLOOKUP(cukier[[#This Row],[year]],cennik[#All],2)</f>
        <v>2.09</v>
      </c>
      <c r="G530" s="2">
        <f>cukier[[#This Row],[sugar_bought_kg]]*cukier[[#This Row],[price]]</f>
        <v>4.18</v>
      </c>
      <c r="H530" s="2">
        <f>SUMIF($B$2:B530,B530,$C$2:C530)</f>
        <v>24</v>
      </c>
      <c r="I530" s="2">
        <f>IF(cukier[[#This Row],[bought_so_far]]&lt;100,0,IF(cukier[[#This Row],[bought_so_far]]&lt;1000,0.05,IF(cukier[[#This Row],[bought_so_far]]&lt;10000,0.1,0.2)))*cukier[[#This Row],[sugar_bought_kg]]</f>
        <v>0</v>
      </c>
      <c r="J530" s="6">
        <f t="shared" si="41"/>
        <v>4253</v>
      </c>
      <c r="K530" s="6">
        <f t="shared" si="40"/>
        <v>4251</v>
      </c>
      <c r="L530" s="6" t="b">
        <f t="shared" si="42"/>
        <v>0</v>
      </c>
      <c r="M530" s="6">
        <f t="shared" si="43"/>
        <v>1</v>
      </c>
      <c r="N530" s="6">
        <f t="shared" si="44"/>
        <v>0</v>
      </c>
    </row>
    <row r="531" spans="1:14" x14ac:dyDescent="0.25">
      <c r="A531" s="1">
        <v>39336</v>
      </c>
      <c r="B531" s="2" t="s">
        <v>22</v>
      </c>
      <c r="C531" s="2">
        <v>343</v>
      </c>
      <c r="D531" s="2">
        <f>YEAR(cukier[[#This Row],[date]])</f>
        <v>2007</v>
      </c>
      <c r="E531" s="2">
        <f>MONTH(cukier[[#This Row],[date]])</f>
        <v>9</v>
      </c>
      <c r="F531" s="2">
        <f>VLOOKUP(cukier[[#This Row],[year]],cennik[#All],2)</f>
        <v>2.09</v>
      </c>
      <c r="G531" s="2">
        <f>cukier[[#This Row],[sugar_bought_kg]]*cukier[[#This Row],[price]]</f>
        <v>716.87</v>
      </c>
      <c r="H531" s="2">
        <f>SUMIF($B$2:B531,B531,$C$2:C531)</f>
        <v>6337</v>
      </c>
      <c r="I531" s="2">
        <f>IF(cukier[[#This Row],[bought_so_far]]&lt;100,0,IF(cukier[[#This Row],[bought_so_far]]&lt;1000,0.05,IF(cukier[[#This Row],[bought_so_far]]&lt;10000,0.1,0.2)))*cukier[[#This Row],[sugar_bought_kg]]</f>
        <v>34.300000000000004</v>
      </c>
      <c r="J531" s="7">
        <f t="shared" si="41"/>
        <v>4251</v>
      </c>
      <c r="K531" s="7">
        <f t="shared" si="40"/>
        <v>3908</v>
      </c>
      <c r="L531" s="7" t="b">
        <f t="shared" si="42"/>
        <v>0</v>
      </c>
      <c r="M531" s="7">
        <f t="shared" si="43"/>
        <v>2</v>
      </c>
      <c r="N531" s="7">
        <f t="shared" si="44"/>
        <v>0</v>
      </c>
    </row>
    <row r="532" spans="1:14" x14ac:dyDescent="0.25">
      <c r="A532" s="1">
        <v>39336</v>
      </c>
      <c r="B532" s="2" t="s">
        <v>71</v>
      </c>
      <c r="C532" s="2">
        <v>51</v>
      </c>
      <c r="D532" s="2">
        <f>YEAR(cukier[[#This Row],[date]])</f>
        <v>2007</v>
      </c>
      <c r="E532" s="2">
        <f>MONTH(cukier[[#This Row],[date]])</f>
        <v>9</v>
      </c>
      <c r="F532" s="2">
        <f>VLOOKUP(cukier[[#This Row],[year]],cennik[#All],2)</f>
        <v>2.09</v>
      </c>
      <c r="G532" s="2">
        <f>cukier[[#This Row],[sugar_bought_kg]]*cukier[[#This Row],[price]]</f>
        <v>106.58999999999999</v>
      </c>
      <c r="H532" s="2">
        <f>SUMIF($B$2:B532,B532,$C$2:C532)</f>
        <v>771</v>
      </c>
      <c r="I532" s="2">
        <f>IF(cukier[[#This Row],[bought_so_far]]&lt;100,0,IF(cukier[[#This Row],[bought_so_far]]&lt;1000,0.05,IF(cukier[[#This Row],[bought_so_far]]&lt;10000,0.1,0.2)))*cukier[[#This Row],[sugar_bought_kg]]</f>
        <v>2.5500000000000003</v>
      </c>
      <c r="J532" s="6">
        <f t="shared" si="41"/>
        <v>3908</v>
      </c>
      <c r="K532" s="6">
        <f t="shared" si="40"/>
        <v>3857</v>
      </c>
      <c r="L532" s="6" t="b">
        <f t="shared" si="42"/>
        <v>0</v>
      </c>
      <c r="M532" s="6">
        <f t="shared" si="43"/>
        <v>2</v>
      </c>
      <c r="N532" s="6">
        <f t="shared" si="44"/>
        <v>0</v>
      </c>
    </row>
    <row r="533" spans="1:14" x14ac:dyDescent="0.25">
      <c r="A533" s="1">
        <v>39339</v>
      </c>
      <c r="B533" s="2" t="s">
        <v>10</v>
      </c>
      <c r="C533" s="2">
        <v>164</v>
      </c>
      <c r="D533" s="2">
        <f>YEAR(cukier[[#This Row],[date]])</f>
        <v>2007</v>
      </c>
      <c r="E533" s="2">
        <f>MONTH(cukier[[#This Row],[date]])</f>
        <v>9</v>
      </c>
      <c r="F533" s="2">
        <f>VLOOKUP(cukier[[#This Row],[year]],cennik[#All],2)</f>
        <v>2.09</v>
      </c>
      <c r="G533" s="2">
        <f>cukier[[#This Row],[sugar_bought_kg]]*cukier[[#This Row],[price]]</f>
        <v>342.76</v>
      </c>
      <c r="H533" s="2">
        <f>SUMIF($B$2:B533,B533,$C$2:C533)</f>
        <v>1311</v>
      </c>
      <c r="I533" s="2">
        <f>IF(cukier[[#This Row],[bought_so_far]]&lt;100,0,IF(cukier[[#This Row],[bought_so_far]]&lt;1000,0.05,IF(cukier[[#This Row],[bought_so_far]]&lt;10000,0.1,0.2)))*cukier[[#This Row],[sugar_bought_kg]]</f>
        <v>16.400000000000002</v>
      </c>
      <c r="J533" s="7">
        <f t="shared" si="41"/>
        <v>3857</v>
      </c>
      <c r="K533" s="7">
        <f t="shared" si="40"/>
        <v>3693</v>
      </c>
      <c r="L533" s="7" t="b">
        <f t="shared" si="42"/>
        <v>0</v>
      </c>
      <c r="M533" s="7">
        <f t="shared" si="43"/>
        <v>2</v>
      </c>
      <c r="N533" s="7">
        <f t="shared" si="44"/>
        <v>0</v>
      </c>
    </row>
    <row r="534" spans="1:14" x14ac:dyDescent="0.25">
      <c r="A534" s="1">
        <v>39339</v>
      </c>
      <c r="B534" s="2" t="s">
        <v>4</v>
      </c>
      <c r="C534" s="2">
        <v>5</v>
      </c>
      <c r="D534" s="2">
        <f>YEAR(cukier[[#This Row],[date]])</f>
        <v>2007</v>
      </c>
      <c r="E534" s="2">
        <f>MONTH(cukier[[#This Row],[date]])</f>
        <v>9</v>
      </c>
      <c r="F534" s="2">
        <f>VLOOKUP(cukier[[#This Row],[year]],cennik[#All],2)</f>
        <v>2.09</v>
      </c>
      <c r="G534" s="2">
        <f>cukier[[#This Row],[sugar_bought_kg]]*cukier[[#This Row],[price]]</f>
        <v>10.45</v>
      </c>
      <c r="H534" s="2">
        <f>SUMIF($B$2:B534,B534,$C$2:C534)</f>
        <v>19</v>
      </c>
      <c r="I534" s="2">
        <f>IF(cukier[[#This Row],[bought_so_far]]&lt;100,0,IF(cukier[[#This Row],[bought_so_far]]&lt;1000,0.05,IF(cukier[[#This Row],[bought_so_far]]&lt;10000,0.1,0.2)))*cukier[[#This Row],[sugar_bought_kg]]</f>
        <v>0</v>
      </c>
      <c r="J534" s="6">
        <f t="shared" si="41"/>
        <v>3693</v>
      </c>
      <c r="K534" s="6">
        <f t="shared" si="40"/>
        <v>3688</v>
      </c>
      <c r="L534" s="6" t="b">
        <f t="shared" si="42"/>
        <v>0</v>
      </c>
      <c r="M534" s="6">
        <f t="shared" si="43"/>
        <v>2</v>
      </c>
      <c r="N534" s="6">
        <f t="shared" si="44"/>
        <v>0</v>
      </c>
    </row>
    <row r="535" spans="1:14" x14ac:dyDescent="0.25">
      <c r="A535" s="1">
        <v>39340</v>
      </c>
      <c r="B535" s="2" t="s">
        <v>7</v>
      </c>
      <c r="C535" s="2">
        <v>260</v>
      </c>
      <c r="D535" s="2">
        <f>YEAR(cukier[[#This Row],[date]])</f>
        <v>2007</v>
      </c>
      <c r="E535" s="2">
        <f>MONTH(cukier[[#This Row],[date]])</f>
        <v>9</v>
      </c>
      <c r="F535" s="2">
        <f>VLOOKUP(cukier[[#This Row],[year]],cennik[#All],2)</f>
        <v>2.09</v>
      </c>
      <c r="G535" s="2">
        <f>cukier[[#This Row],[sugar_bought_kg]]*cukier[[#This Row],[price]]</f>
        <v>543.4</v>
      </c>
      <c r="H535" s="2">
        <f>SUMIF($B$2:B535,B535,$C$2:C535)</f>
        <v>8162</v>
      </c>
      <c r="I535" s="2">
        <f>IF(cukier[[#This Row],[bought_so_far]]&lt;100,0,IF(cukier[[#This Row],[bought_so_far]]&lt;1000,0.05,IF(cukier[[#This Row],[bought_so_far]]&lt;10000,0.1,0.2)))*cukier[[#This Row],[sugar_bought_kg]]</f>
        <v>26</v>
      </c>
      <c r="J535" s="7">
        <f t="shared" si="41"/>
        <v>3688</v>
      </c>
      <c r="K535" s="7">
        <f t="shared" si="40"/>
        <v>3428</v>
      </c>
      <c r="L535" s="7" t="b">
        <f t="shared" si="42"/>
        <v>0</v>
      </c>
      <c r="M535" s="7">
        <f t="shared" si="43"/>
        <v>2</v>
      </c>
      <c r="N535" s="7">
        <f t="shared" si="44"/>
        <v>0</v>
      </c>
    </row>
    <row r="536" spans="1:14" x14ac:dyDescent="0.25">
      <c r="A536" s="1">
        <v>39340</v>
      </c>
      <c r="B536" s="2" t="s">
        <v>9</v>
      </c>
      <c r="C536" s="2">
        <v>415</v>
      </c>
      <c r="D536" s="2">
        <f>YEAR(cukier[[#This Row],[date]])</f>
        <v>2007</v>
      </c>
      <c r="E536" s="2">
        <f>MONTH(cukier[[#This Row],[date]])</f>
        <v>9</v>
      </c>
      <c r="F536" s="2">
        <f>VLOOKUP(cukier[[#This Row],[year]],cennik[#All],2)</f>
        <v>2.09</v>
      </c>
      <c r="G536" s="2">
        <f>cukier[[#This Row],[sugar_bought_kg]]*cukier[[#This Row],[price]]</f>
        <v>867.34999999999991</v>
      </c>
      <c r="H536" s="2">
        <f>SUMIF($B$2:B536,B536,$C$2:C536)</f>
        <v>6906</v>
      </c>
      <c r="I536" s="2">
        <f>IF(cukier[[#This Row],[bought_so_far]]&lt;100,0,IF(cukier[[#This Row],[bought_so_far]]&lt;1000,0.05,IF(cukier[[#This Row],[bought_so_far]]&lt;10000,0.1,0.2)))*cukier[[#This Row],[sugar_bought_kg]]</f>
        <v>41.5</v>
      </c>
      <c r="J536" s="6">
        <f t="shared" si="41"/>
        <v>3428</v>
      </c>
      <c r="K536" s="6">
        <f t="shared" si="40"/>
        <v>3013</v>
      </c>
      <c r="L536" s="6" t="b">
        <f t="shared" si="42"/>
        <v>0</v>
      </c>
      <c r="M536" s="6">
        <f t="shared" si="43"/>
        <v>2</v>
      </c>
      <c r="N536" s="6">
        <f t="shared" si="44"/>
        <v>0</v>
      </c>
    </row>
    <row r="537" spans="1:14" x14ac:dyDescent="0.25">
      <c r="A537" s="1">
        <v>39341</v>
      </c>
      <c r="B537" s="2" t="s">
        <v>9</v>
      </c>
      <c r="C537" s="2">
        <v>467</v>
      </c>
      <c r="D537" s="2">
        <f>YEAR(cukier[[#This Row],[date]])</f>
        <v>2007</v>
      </c>
      <c r="E537" s="2">
        <f>MONTH(cukier[[#This Row],[date]])</f>
        <v>9</v>
      </c>
      <c r="F537" s="2">
        <f>VLOOKUP(cukier[[#This Row],[year]],cennik[#All],2)</f>
        <v>2.09</v>
      </c>
      <c r="G537" s="2">
        <f>cukier[[#This Row],[sugar_bought_kg]]*cukier[[#This Row],[price]]</f>
        <v>976.03</v>
      </c>
      <c r="H537" s="2">
        <f>SUMIF($B$2:B537,B537,$C$2:C537)</f>
        <v>7373</v>
      </c>
      <c r="I537" s="2">
        <f>IF(cukier[[#This Row],[bought_so_far]]&lt;100,0,IF(cukier[[#This Row],[bought_so_far]]&lt;1000,0.05,IF(cukier[[#This Row],[bought_so_far]]&lt;10000,0.1,0.2)))*cukier[[#This Row],[sugar_bought_kg]]</f>
        <v>46.7</v>
      </c>
      <c r="J537" s="7">
        <f t="shared" si="41"/>
        <v>3013</v>
      </c>
      <c r="K537" s="7">
        <f t="shared" si="40"/>
        <v>2546</v>
      </c>
      <c r="L537" s="7" t="b">
        <f t="shared" si="42"/>
        <v>0</v>
      </c>
      <c r="M537" s="7">
        <f t="shared" si="43"/>
        <v>3</v>
      </c>
      <c r="N537" s="7">
        <f t="shared" si="44"/>
        <v>0</v>
      </c>
    </row>
    <row r="538" spans="1:14" x14ac:dyDescent="0.25">
      <c r="A538" s="1">
        <v>39341</v>
      </c>
      <c r="B538" s="2" t="s">
        <v>61</v>
      </c>
      <c r="C538" s="2">
        <v>43</v>
      </c>
      <c r="D538" s="2">
        <f>YEAR(cukier[[#This Row],[date]])</f>
        <v>2007</v>
      </c>
      <c r="E538" s="2">
        <f>MONTH(cukier[[#This Row],[date]])</f>
        <v>9</v>
      </c>
      <c r="F538" s="2">
        <f>VLOOKUP(cukier[[#This Row],[year]],cennik[#All],2)</f>
        <v>2.09</v>
      </c>
      <c r="G538" s="2">
        <f>cukier[[#This Row],[sugar_bought_kg]]*cukier[[#This Row],[price]]</f>
        <v>89.86999999999999</v>
      </c>
      <c r="H538" s="2">
        <f>SUMIF($B$2:B538,B538,$C$2:C538)</f>
        <v>459</v>
      </c>
      <c r="I538" s="2">
        <f>IF(cukier[[#This Row],[bought_so_far]]&lt;100,0,IF(cukier[[#This Row],[bought_so_far]]&lt;1000,0.05,IF(cukier[[#This Row],[bought_so_far]]&lt;10000,0.1,0.2)))*cukier[[#This Row],[sugar_bought_kg]]</f>
        <v>2.15</v>
      </c>
      <c r="J538" s="6">
        <f t="shared" si="41"/>
        <v>2546</v>
      </c>
      <c r="K538" s="6">
        <f t="shared" si="40"/>
        <v>2503</v>
      </c>
      <c r="L538" s="6" t="b">
        <f t="shared" si="42"/>
        <v>0</v>
      </c>
      <c r="M538" s="6">
        <f t="shared" si="43"/>
        <v>3</v>
      </c>
      <c r="N538" s="6">
        <f t="shared" si="44"/>
        <v>0</v>
      </c>
    </row>
    <row r="539" spans="1:14" x14ac:dyDescent="0.25">
      <c r="A539" s="1">
        <v>39342</v>
      </c>
      <c r="B539" s="2" t="s">
        <v>8</v>
      </c>
      <c r="C539" s="2">
        <v>40</v>
      </c>
      <c r="D539" s="2">
        <f>YEAR(cukier[[#This Row],[date]])</f>
        <v>2007</v>
      </c>
      <c r="E539" s="2">
        <f>MONTH(cukier[[#This Row],[date]])</f>
        <v>9</v>
      </c>
      <c r="F539" s="2">
        <f>VLOOKUP(cukier[[#This Row],[year]],cennik[#All],2)</f>
        <v>2.09</v>
      </c>
      <c r="G539" s="2">
        <f>cukier[[#This Row],[sugar_bought_kg]]*cukier[[#This Row],[price]]</f>
        <v>83.6</v>
      </c>
      <c r="H539" s="2">
        <f>SUMIF($B$2:B539,B539,$C$2:C539)</f>
        <v>831</v>
      </c>
      <c r="I539" s="2">
        <f>IF(cukier[[#This Row],[bought_so_far]]&lt;100,0,IF(cukier[[#This Row],[bought_so_far]]&lt;1000,0.05,IF(cukier[[#This Row],[bought_so_far]]&lt;10000,0.1,0.2)))*cukier[[#This Row],[sugar_bought_kg]]</f>
        <v>2</v>
      </c>
      <c r="J539" s="7">
        <f t="shared" si="41"/>
        <v>2503</v>
      </c>
      <c r="K539" s="7">
        <f t="shared" si="40"/>
        <v>2463</v>
      </c>
      <c r="L539" s="7" t="b">
        <f t="shared" si="42"/>
        <v>0</v>
      </c>
      <c r="M539" s="7">
        <f t="shared" si="43"/>
        <v>3</v>
      </c>
      <c r="N539" s="7">
        <f t="shared" si="44"/>
        <v>0</v>
      </c>
    </row>
    <row r="540" spans="1:14" x14ac:dyDescent="0.25">
      <c r="A540" s="1">
        <v>39344</v>
      </c>
      <c r="B540" s="2" t="s">
        <v>147</v>
      </c>
      <c r="C540" s="2">
        <v>10</v>
      </c>
      <c r="D540" s="2">
        <f>YEAR(cukier[[#This Row],[date]])</f>
        <v>2007</v>
      </c>
      <c r="E540" s="2">
        <f>MONTH(cukier[[#This Row],[date]])</f>
        <v>9</v>
      </c>
      <c r="F540" s="2">
        <f>VLOOKUP(cukier[[#This Row],[year]],cennik[#All],2)</f>
        <v>2.09</v>
      </c>
      <c r="G540" s="2">
        <f>cukier[[#This Row],[sugar_bought_kg]]*cukier[[#This Row],[price]]</f>
        <v>20.9</v>
      </c>
      <c r="H540" s="2">
        <f>SUMIF($B$2:B540,B540,$C$2:C540)</f>
        <v>10</v>
      </c>
      <c r="I540" s="2">
        <f>IF(cukier[[#This Row],[bought_so_far]]&lt;100,0,IF(cukier[[#This Row],[bought_so_far]]&lt;1000,0.05,IF(cukier[[#This Row],[bought_so_far]]&lt;10000,0.1,0.2)))*cukier[[#This Row],[sugar_bought_kg]]</f>
        <v>0</v>
      </c>
      <c r="J540" s="6">
        <f t="shared" si="41"/>
        <v>2463</v>
      </c>
      <c r="K540" s="6">
        <f t="shared" si="40"/>
        <v>2453</v>
      </c>
      <c r="L540" s="6" t="b">
        <f t="shared" si="42"/>
        <v>0</v>
      </c>
      <c r="M540" s="6">
        <f t="shared" si="43"/>
        <v>3</v>
      </c>
      <c r="N540" s="6">
        <f t="shared" si="44"/>
        <v>0</v>
      </c>
    </row>
    <row r="541" spans="1:14" x14ac:dyDescent="0.25">
      <c r="A541" s="1">
        <v>39345</v>
      </c>
      <c r="B541" s="2" t="s">
        <v>9</v>
      </c>
      <c r="C541" s="2">
        <v>197</v>
      </c>
      <c r="D541" s="2">
        <f>YEAR(cukier[[#This Row],[date]])</f>
        <v>2007</v>
      </c>
      <c r="E541" s="2">
        <f>MONTH(cukier[[#This Row],[date]])</f>
        <v>9</v>
      </c>
      <c r="F541" s="2">
        <f>VLOOKUP(cukier[[#This Row],[year]],cennik[#All],2)</f>
        <v>2.09</v>
      </c>
      <c r="G541" s="2">
        <f>cukier[[#This Row],[sugar_bought_kg]]*cukier[[#This Row],[price]]</f>
        <v>411.72999999999996</v>
      </c>
      <c r="H541" s="2">
        <f>SUMIF($B$2:B541,B541,$C$2:C541)</f>
        <v>7570</v>
      </c>
      <c r="I541" s="2">
        <f>IF(cukier[[#This Row],[bought_so_far]]&lt;100,0,IF(cukier[[#This Row],[bought_so_far]]&lt;1000,0.05,IF(cukier[[#This Row],[bought_so_far]]&lt;10000,0.1,0.2)))*cukier[[#This Row],[sugar_bought_kg]]</f>
        <v>19.700000000000003</v>
      </c>
      <c r="J541" s="7">
        <f t="shared" si="41"/>
        <v>2453</v>
      </c>
      <c r="K541" s="7">
        <f t="shared" si="40"/>
        <v>2256</v>
      </c>
      <c r="L541" s="7" t="b">
        <f t="shared" si="42"/>
        <v>0</v>
      </c>
      <c r="M541" s="7">
        <f t="shared" si="43"/>
        <v>3</v>
      </c>
      <c r="N541" s="7">
        <f t="shared" si="44"/>
        <v>0</v>
      </c>
    </row>
    <row r="542" spans="1:14" x14ac:dyDescent="0.25">
      <c r="A542" s="1">
        <v>39348</v>
      </c>
      <c r="B542" s="2" t="s">
        <v>78</v>
      </c>
      <c r="C542" s="2">
        <v>145</v>
      </c>
      <c r="D542" s="2">
        <f>YEAR(cukier[[#This Row],[date]])</f>
        <v>2007</v>
      </c>
      <c r="E542" s="2">
        <f>MONTH(cukier[[#This Row],[date]])</f>
        <v>9</v>
      </c>
      <c r="F542" s="2">
        <f>VLOOKUP(cukier[[#This Row],[year]],cennik[#All],2)</f>
        <v>2.09</v>
      </c>
      <c r="G542" s="2">
        <f>cukier[[#This Row],[sugar_bought_kg]]*cukier[[#This Row],[price]]</f>
        <v>303.04999999999995</v>
      </c>
      <c r="H542" s="2">
        <f>SUMIF($B$2:B542,B542,$C$2:C542)</f>
        <v>549</v>
      </c>
      <c r="I542" s="2">
        <f>IF(cukier[[#This Row],[bought_so_far]]&lt;100,0,IF(cukier[[#This Row],[bought_so_far]]&lt;1000,0.05,IF(cukier[[#This Row],[bought_so_far]]&lt;10000,0.1,0.2)))*cukier[[#This Row],[sugar_bought_kg]]</f>
        <v>7.25</v>
      </c>
      <c r="J542" s="6">
        <f t="shared" si="41"/>
        <v>2256</v>
      </c>
      <c r="K542" s="6">
        <f t="shared" si="40"/>
        <v>2111</v>
      </c>
      <c r="L542" s="6" t="b">
        <f t="shared" si="42"/>
        <v>0</v>
      </c>
      <c r="M542" s="6">
        <f t="shared" si="43"/>
        <v>3</v>
      </c>
      <c r="N542" s="6">
        <f t="shared" si="44"/>
        <v>0</v>
      </c>
    </row>
    <row r="543" spans="1:14" x14ac:dyDescent="0.25">
      <c r="A543" s="1">
        <v>39349</v>
      </c>
      <c r="B543" s="2" t="s">
        <v>55</v>
      </c>
      <c r="C543" s="2">
        <v>105</v>
      </c>
      <c r="D543" s="2">
        <f>YEAR(cukier[[#This Row],[date]])</f>
        <v>2007</v>
      </c>
      <c r="E543" s="2">
        <f>MONTH(cukier[[#This Row],[date]])</f>
        <v>9</v>
      </c>
      <c r="F543" s="2">
        <f>VLOOKUP(cukier[[#This Row],[year]],cennik[#All],2)</f>
        <v>2.09</v>
      </c>
      <c r="G543" s="2">
        <f>cukier[[#This Row],[sugar_bought_kg]]*cukier[[#This Row],[price]]</f>
        <v>219.45</v>
      </c>
      <c r="H543" s="2">
        <f>SUMIF($B$2:B543,B543,$C$2:C543)</f>
        <v>1055</v>
      </c>
      <c r="I543" s="2">
        <f>IF(cukier[[#This Row],[bought_so_far]]&lt;100,0,IF(cukier[[#This Row],[bought_so_far]]&lt;1000,0.05,IF(cukier[[#This Row],[bought_so_far]]&lt;10000,0.1,0.2)))*cukier[[#This Row],[sugar_bought_kg]]</f>
        <v>10.5</v>
      </c>
      <c r="J543" s="7">
        <f t="shared" si="41"/>
        <v>2111</v>
      </c>
      <c r="K543" s="7">
        <f t="shared" si="40"/>
        <v>2006</v>
      </c>
      <c r="L543" s="7" t="b">
        <f t="shared" si="42"/>
        <v>0</v>
      </c>
      <c r="M543" s="7">
        <f t="shared" si="43"/>
        <v>3</v>
      </c>
      <c r="N543" s="7">
        <f t="shared" si="44"/>
        <v>0</v>
      </c>
    </row>
    <row r="544" spans="1:14" x14ac:dyDescent="0.25">
      <c r="A544" s="1">
        <v>39350</v>
      </c>
      <c r="B544" s="2" t="s">
        <v>37</v>
      </c>
      <c r="C544" s="2">
        <v>33</v>
      </c>
      <c r="D544" s="2">
        <f>YEAR(cukier[[#This Row],[date]])</f>
        <v>2007</v>
      </c>
      <c r="E544" s="2">
        <f>MONTH(cukier[[#This Row],[date]])</f>
        <v>9</v>
      </c>
      <c r="F544" s="2">
        <f>VLOOKUP(cukier[[#This Row],[year]],cennik[#All],2)</f>
        <v>2.09</v>
      </c>
      <c r="G544" s="2">
        <f>cukier[[#This Row],[sugar_bought_kg]]*cukier[[#This Row],[price]]</f>
        <v>68.97</v>
      </c>
      <c r="H544" s="2">
        <f>SUMIF($B$2:B544,B544,$C$2:C544)</f>
        <v>1238</v>
      </c>
      <c r="I544" s="2">
        <f>IF(cukier[[#This Row],[bought_so_far]]&lt;100,0,IF(cukier[[#This Row],[bought_so_far]]&lt;1000,0.05,IF(cukier[[#This Row],[bought_so_far]]&lt;10000,0.1,0.2)))*cukier[[#This Row],[sugar_bought_kg]]</f>
        <v>3.3000000000000003</v>
      </c>
      <c r="J544" s="6">
        <f t="shared" si="41"/>
        <v>2006</v>
      </c>
      <c r="K544" s="6">
        <f t="shared" si="40"/>
        <v>1973</v>
      </c>
      <c r="L544" s="6" t="b">
        <f t="shared" si="42"/>
        <v>0</v>
      </c>
      <c r="M544" s="6">
        <f t="shared" si="43"/>
        <v>4</v>
      </c>
      <c r="N544" s="6">
        <f t="shared" si="44"/>
        <v>0</v>
      </c>
    </row>
    <row r="545" spans="1:14" x14ac:dyDescent="0.25">
      <c r="A545" s="1">
        <v>39350</v>
      </c>
      <c r="B545" s="2" t="s">
        <v>120</v>
      </c>
      <c r="C545" s="2">
        <v>78</v>
      </c>
      <c r="D545" s="2">
        <f>YEAR(cukier[[#This Row],[date]])</f>
        <v>2007</v>
      </c>
      <c r="E545" s="2">
        <f>MONTH(cukier[[#This Row],[date]])</f>
        <v>9</v>
      </c>
      <c r="F545" s="2">
        <f>VLOOKUP(cukier[[#This Row],[year]],cennik[#All],2)</f>
        <v>2.09</v>
      </c>
      <c r="G545" s="2">
        <f>cukier[[#This Row],[sugar_bought_kg]]*cukier[[#This Row],[price]]</f>
        <v>163.01999999999998</v>
      </c>
      <c r="H545" s="2">
        <f>SUMIF($B$2:B545,B545,$C$2:C545)</f>
        <v>166</v>
      </c>
      <c r="I545" s="2">
        <f>IF(cukier[[#This Row],[bought_so_far]]&lt;100,0,IF(cukier[[#This Row],[bought_so_far]]&lt;1000,0.05,IF(cukier[[#This Row],[bought_so_far]]&lt;10000,0.1,0.2)))*cukier[[#This Row],[sugar_bought_kg]]</f>
        <v>3.9000000000000004</v>
      </c>
      <c r="J545" s="7">
        <f t="shared" si="41"/>
        <v>1973</v>
      </c>
      <c r="K545" s="7">
        <f t="shared" si="40"/>
        <v>1895</v>
      </c>
      <c r="L545" s="7" t="b">
        <f t="shared" si="42"/>
        <v>0</v>
      </c>
      <c r="M545" s="7">
        <f t="shared" si="43"/>
        <v>4</v>
      </c>
      <c r="N545" s="7">
        <f t="shared" si="44"/>
        <v>0</v>
      </c>
    </row>
    <row r="546" spans="1:14" x14ac:dyDescent="0.25">
      <c r="A546" s="1">
        <v>39351</v>
      </c>
      <c r="B546" s="2" t="s">
        <v>9</v>
      </c>
      <c r="C546" s="2">
        <v>466</v>
      </c>
      <c r="D546" s="2">
        <f>YEAR(cukier[[#This Row],[date]])</f>
        <v>2007</v>
      </c>
      <c r="E546" s="2">
        <f>MONTH(cukier[[#This Row],[date]])</f>
        <v>9</v>
      </c>
      <c r="F546" s="2">
        <f>VLOOKUP(cukier[[#This Row],[year]],cennik[#All],2)</f>
        <v>2.09</v>
      </c>
      <c r="G546" s="2">
        <f>cukier[[#This Row],[sugar_bought_kg]]*cukier[[#This Row],[price]]</f>
        <v>973.93999999999994</v>
      </c>
      <c r="H546" s="2">
        <f>SUMIF($B$2:B546,B546,$C$2:C546)</f>
        <v>8036</v>
      </c>
      <c r="I546" s="2">
        <f>IF(cukier[[#This Row],[bought_so_far]]&lt;100,0,IF(cukier[[#This Row],[bought_so_far]]&lt;1000,0.05,IF(cukier[[#This Row],[bought_so_far]]&lt;10000,0.1,0.2)))*cukier[[#This Row],[sugar_bought_kg]]</f>
        <v>46.6</v>
      </c>
      <c r="J546" s="6">
        <f t="shared" si="41"/>
        <v>1895</v>
      </c>
      <c r="K546" s="6">
        <f t="shared" si="40"/>
        <v>1429</v>
      </c>
      <c r="L546" s="6" t="b">
        <f t="shared" si="42"/>
        <v>0</v>
      </c>
      <c r="M546" s="6">
        <f t="shared" si="43"/>
        <v>4</v>
      </c>
      <c r="N546" s="6">
        <f t="shared" si="44"/>
        <v>0</v>
      </c>
    </row>
    <row r="547" spans="1:14" x14ac:dyDescent="0.25">
      <c r="A547" s="1">
        <v>39354</v>
      </c>
      <c r="B547" s="2" t="s">
        <v>45</v>
      </c>
      <c r="C547" s="2">
        <v>476</v>
      </c>
      <c r="D547" s="2">
        <f>YEAR(cukier[[#This Row],[date]])</f>
        <v>2007</v>
      </c>
      <c r="E547" s="2">
        <f>MONTH(cukier[[#This Row],[date]])</f>
        <v>9</v>
      </c>
      <c r="F547" s="2">
        <f>VLOOKUP(cukier[[#This Row],[year]],cennik[#All],2)</f>
        <v>2.09</v>
      </c>
      <c r="G547" s="2">
        <f>cukier[[#This Row],[sugar_bought_kg]]*cukier[[#This Row],[price]]</f>
        <v>994.83999999999992</v>
      </c>
      <c r="H547" s="2">
        <f>SUMIF($B$2:B547,B547,$C$2:C547)</f>
        <v>6397</v>
      </c>
      <c r="I547" s="2">
        <f>IF(cukier[[#This Row],[bought_so_far]]&lt;100,0,IF(cukier[[#This Row],[bought_so_far]]&lt;1000,0.05,IF(cukier[[#This Row],[bought_so_far]]&lt;10000,0.1,0.2)))*cukier[[#This Row],[sugar_bought_kg]]</f>
        <v>47.6</v>
      </c>
      <c r="J547" s="7">
        <f t="shared" si="41"/>
        <v>1429</v>
      </c>
      <c r="K547" s="7">
        <f t="shared" si="40"/>
        <v>953</v>
      </c>
      <c r="L547" s="7" t="b">
        <f t="shared" si="42"/>
        <v>1</v>
      </c>
      <c r="M547" s="7">
        <f t="shared" si="43"/>
        <v>5</v>
      </c>
      <c r="N547" s="7">
        <f t="shared" si="44"/>
        <v>5000</v>
      </c>
    </row>
    <row r="548" spans="1:14" x14ac:dyDescent="0.25">
      <c r="A548" s="1">
        <v>39357</v>
      </c>
      <c r="B548" s="2" t="s">
        <v>19</v>
      </c>
      <c r="C548" s="2">
        <v>151</v>
      </c>
      <c r="D548" s="2">
        <f>YEAR(cukier[[#This Row],[date]])</f>
        <v>2007</v>
      </c>
      <c r="E548" s="2">
        <f>MONTH(cukier[[#This Row],[date]])</f>
        <v>10</v>
      </c>
      <c r="F548" s="2">
        <f>VLOOKUP(cukier[[#This Row],[year]],cennik[#All],2)</f>
        <v>2.09</v>
      </c>
      <c r="G548" s="2">
        <f>cukier[[#This Row],[sugar_bought_kg]]*cukier[[#This Row],[price]]</f>
        <v>315.58999999999997</v>
      </c>
      <c r="H548" s="2">
        <f>SUMIF($B$2:B548,B548,$C$2:C548)</f>
        <v>1141</v>
      </c>
      <c r="I548" s="2">
        <f>IF(cukier[[#This Row],[bought_so_far]]&lt;100,0,IF(cukier[[#This Row],[bought_so_far]]&lt;1000,0.05,IF(cukier[[#This Row],[bought_so_far]]&lt;10000,0.1,0.2)))*cukier[[#This Row],[sugar_bought_kg]]</f>
        <v>15.100000000000001</v>
      </c>
      <c r="J548" s="6">
        <f t="shared" si="41"/>
        <v>5953</v>
      </c>
      <c r="K548" s="6">
        <f t="shared" si="40"/>
        <v>5802</v>
      </c>
      <c r="L548" s="6" t="b">
        <f t="shared" si="42"/>
        <v>0</v>
      </c>
      <c r="M548" s="6">
        <f t="shared" si="43"/>
        <v>-1</v>
      </c>
      <c r="N548" s="6">
        <f t="shared" si="44"/>
        <v>0</v>
      </c>
    </row>
    <row r="549" spans="1:14" x14ac:dyDescent="0.25">
      <c r="A549" s="1">
        <v>39357</v>
      </c>
      <c r="B549" s="2" t="s">
        <v>148</v>
      </c>
      <c r="C549" s="2">
        <v>17</v>
      </c>
      <c r="D549" s="2">
        <f>YEAR(cukier[[#This Row],[date]])</f>
        <v>2007</v>
      </c>
      <c r="E549" s="2">
        <f>MONTH(cukier[[#This Row],[date]])</f>
        <v>10</v>
      </c>
      <c r="F549" s="2">
        <f>VLOOKUP(cukier[[#This Row],[year]],cennik[#All],2)</f>
        <v>2.09</v>
      </c>
      <c r="G549" s="2">
        <f>cukier[[#This Row],[sugar_bought_kg]]*cukier[[#This Row],[price]]</f>
        <v>35.53</v>
      </c>
      <c r="H549" s="2">
        <f>SUMIF($B$2:B549,B549,$C$2:C549)</f>
        <v>17</v>
      </c>
      <c r="I549" s="2">
        <f>IF(cukier[[#This Row],[bought_so_far]]&lt;100,0,IF(cukier[[#This Row],[bought_so_far]]&lt;1000,0.05,IF(cukier[[#This Row],[bought_so_far]]&lt;10000,0.1,0.2)))*cukier[[#This Row],[sugar_bought_kg]]</f>
        <v>0</v>
      </c>
      <c r="J549" s="7">
        <f t="shared" si="41"/>
        <v>5802</v>
      </c>
      <c r="K549" s="7">
        <f t="shared" si="40"/>
        <v>5785</v>
      </c>
      <c r="L549" s="7" t="b">
        <f t="shared" si="42"/>
        <v>0</v>
      </c>
      <c r="M549" s="7">
        <f t="shared" si="43"/>
        <v>-1</v>
      </c>
      <c r="N549" s="7">
        <f t="shared" si="44"/>
        <v>0</v>
      </c>
    </row>
    <row r="550" spans="1:14" x14ac:dyDescent="0.25">
      <c r="A550" s="1">
        <v>39361</v>
      </c>
      <c r="B550" s="2" t="s">
        <v>149</v>
      </c>
      <c r="C550" s="2">
        <v>4</v>
      </c>
      <c r="D550" s="2">
        <f>YEAR(cukier[[#This Row],[date]])</f>
        <v>2007</v>
      </c>
      <c r="E550" s="2">
        <f>MONTH(cukier[[#This Row],[date]])</f>
        <v>10</v>
      </c>
      <c r="F550" s="2">
        <f>VLOOKUP(cukier[[#This Row],[year]],cennik[#All],2)</f>
        <v>2.09</v>
      </c>
      <c r="G550" s="2">
        <f>cukier[[#This Row],[sugar_bought_kg]]*cukier[[#This Row],[price]]</f>
        <v>8.36</v>
      </c>
      <c r="H550" s="2">
        <f>SUMIF($B$2:B550,B550,$C$2:C550)</f>
        <v>4</v>
      </c>
      <c r="I550" s="2">
        <f>IF(cukier[[#This Row],[bought_so_far]]&lt;100,0,IF(cukier[[#This Row],[bought_so_far]]&lt;1000,0.05,IF(cukier[[#This Row],[bought_so_far]]&lt;10000,0.1,0.2)))*cukier[[#This Row],[sugar_bought_kg]]</f>
        <v>0</v>
      </c>
      <c r="J550" s="6">
        <f t="shared" si="41"/>
        <v>5785</v>
      </c>
      <c r="K550" s="6">
        <f t="shared" si="40"/>
        <v>5781</v>
      </c>
      <c r="L550" s="6" t="b">
        <f t="shared" si="42"/>
        <v>0</v>
      </c>
      <c r="M550" s="6">
        <f t="shared" si="43"/>
        <v>-1</v>
      </c>
      <c r="N550" s="6">
        <f t="shared" si="44"/>
        <v>0</v>
      </c>
    </row>
    <row r="551" spans="1:14" x14ac:dyDescent="0.25">
      <c r="A551" s="1">
        <v>39371</v>
      </c>
      <c r="B551" s="2" t="s">
        <v>5</v>
      </c>
      <c r="C551" s="2">
        <v>131</v>
      </c>
      <c r="D551" s="2">
        <f>YEAR(cukier[[#This Row],[date]])</f>
        <v>2007</v>
      </c>
      <c r="E551" s="2">
        <f>MONTH(cukier[[#This Row],[date]])</f>
        <v>10</v>
      </c>
      <c r="F551" s="2">
        <f>VLOOKUP(cukier[[#This Row],[year]],cennik[#All],2)</f>
        <v>2.09</v>
      </c>
      <c r="G551" s="2">
        <f>cukier[[#This Row],[sugar_bought_kg]]*cukier[[#This Row],[price]]</f>
        <v>273.78999999999996</v>
      </c>
      <c r="H551" s="2">
        <f>SUMIF($B$2:B551,B551,$C$2:C551)</f>
        <v>4240</v>
      </c>
      <c r="I551" s="2">
        <f>IF(cukier[[#This Row],[bought_so_far]]&lt;100,0,IF(cukier[[#This Row],[bought_so_far]]&lt;1000,0.05,IF(cukier[[#This Row],[bought_so_far]]&lt;10000,0.1,0.2)))*cukier[[#This Row],[sugar_bought_kg]]</f>
        <v>13.100000000000001</v>
      </c>
      <c r="J551" s="7">
        <f t="shared" si="41"/>
        <v>5781</v>
      </c>
      <c r="K551" s="7">
        <f t="shared" si="40"/>
        <v>5650</v>
      </c>
      <c r="L551" s="7" t="b">
        <f t="shared" si="42"/>
        <v>0</v>
      </c>
      <c r="M551" s="7">
        <f t="shared" si="43"/>
        <v>-1</v>
      </c>
      <c r="N551" s="7">
        <f t="shared" si="44"/>
        <v>0</v>
      </c>
    </row>
    <row r="552" spans="1:14" x14ac:dyDescent="0.25">
      <c r="A552" s="1">
        <v>39371</v>
      </c>
      <c r="B552" s="2" t="s">
        <v>24</v>
      </c>
      <c r="C552" s="2">
        <v>369</v>
      </c>
      <c r="D552" s="2">
        <f>YEAR(cukier[[#This Row],[date]])</f>
        <v>2007</v>
      </c>
      <c r="E552" s="2">
        <f>MONTH(cukier[[#This Row],[date]])</f>
        <v>10</v>
      </c>
      <c r="F552" s="2">
        <f>VLOOKUP(cukier[[#This Row],[year]],cennik[#All],2)</f>
        <v>2.09</v>
      </c>
      <c r="G552" s="2">
        <f>cukier[[#This Row],[sugar_bought_kg]]*cukier[[#This Row],[price]]</f>
        <v>771.20999999999992</v>
      </c>
      <c r="H552" s="2">
        <f>SUMIF($B$2:B552,B552,$C$2:C552)</f>
        <v>2231</v>
      </c>
      <c r="I552" s="2">
        <f>IF(cukier[[#This Row],[bought_so_far]]&lt;100,0,IF(cukier[[#This Row],[bought_so_far]]&lt;1000,0.05,IF(cukier[[#This Row],[bought_so_far]]&lt;10000,0.1,0.2)))*cukier[[#This Row],[sugar_bought_kg]]</f>
        <v>36.9</v>
      </c>
      <c r="J552" s="6">
        <f t="shared" si="41"/>
        <v>5650</v>
      </c>
      <c r="K552" s="6">
        <f t="shared" si="40"/>
        <v>5281</v>
      </c>
      <c r="L552" s="6" t="b">
        <f t="shared" si="42"/>
        <v>0</v>
      </c>
      <c r="M552" s="6">
        <f t="shared" si="43"/>
        <v>-1</v>
      </c>
      <c r="N552" s="6">
        <f t="shared" si="44"/>
        <v>0</v>
      </c>
    </row>
    <row r="553" spans="1:14" x14ac:dyDescent="0.25">
      <c r="A553" s="1">
        <v>39371</v>
      </c>
      <c r="B553" s="2" t="s">
        <v>131</v>
      </c>
      <c r="C553" s="2">
        <v>60</v>
      </c>
      <c r="D553" s="2">
        <f>YEAR(cukier[[#This Row],[date]])</f>
        <v>2007</v>
      </c>
      <c r="E553" s="2">
        <f>MONTH(cukier[[#This Row],[date]])</f>
        <v>10</v>
      </c>
      <c r="F553" s="2">
        <f>VLOOKUP(cukier[[#This Row],[year]],cennik[#All],2)</f>
        <v>2.09</v>
      </c>
      <c r="G553" s="2">
        <f>cukier[[#This Row],[sugar_bought_kg]]*cukier[[#This Row],[price]]</f>
        <v>125.39999999999999</v>
      </c>
      <c r="H553" s="2">
        <f>SUMIF($B$2:B553,B553,$C$2:C553)</f>
        <v>281</v>
      </c>
      <c r="I553" s="2">
        <f>IF(cukier[[#This Row],[bought_so_far]]&lt;100,0,IF(cukier[[#This Row],[bought_so_far]]&lt;1000,0.05,IF(cukier[[#This Row],[bought_so_far]]&lt;10000,0.1,0.2)))*cukier[[#This Row],[sugar_bought_kg]]</f>
        <v>3</v>
      </c>
      <c r="J553" s="7">
        <f t="shared" si="41"/>
        <v>5281</v>
      </c>
      <c r="K553" s="7">
        <f t="shared" si="40"/>
        <v>5221</v>
      </c>
      <c r="L553" s="7" t="b">
        <f t="shared" si="42"/>
        <v>0</v>
      </c>
      <c r="M553" s="7">
        <f t="shared" si="43"/>
        <v>-1</v>
      </c>
      <c r="N553" s="7">
        <f t="shared" si="44"/>
        <v>0</v>
      </c>
    </row>
    <row r="554" spans="1:14" x14ac:dyDescent="0.25">
      <c r="A554" s="1">
        <v>39375</v>
      </c>
      <c r="B554" s="2" t="s">
        <v>17</v>
      </c>
      <c r="C554" s="2">
        <v>405</v>
      </c>
      <c r="D554" s="2">
        <f>YEAR(cukier[[#This Row],[date]])</f>
        <v>2007</v>
      </c>
      <c r="E554" s="2">
        <f>MONTH(cukier[[#This Row],[date]])</f>
        <v>10</v>
      </c>
      <c r="F554" s="2">
        <f>VLOOKUP(cukier[[#This Row],[year]],cennik[#All],2)</f>
        <v>2.09</v>
      </c>
      <c r="G554" s="2">
        <f>cukier[[#This Row],[sugar_bought_kg]]*cukier[[#This Row],[price]]</f>
        <v>846.44999999999993</v>
      </c>
      <c r="H554" s="2">
        <f>SUMIF($B$2:B554,B554,$C$2:C554)</f>
        <v>6361</v>
      </c>
      <c r="I554" s="2">
        <f>IF(cukier[[#This Row],[bought_so_far]]&lt;100,0,IF(cukier[[#This Row],[bought_so_far]]&lt;1000,0.05,IF(cukier[[#This Row],[bought_so_far]]&lt;10000,0.1,0.2)))*cukier[[#This Row],[sugar_bought_kg]]</f>
        <v>40.5</v>
      </c>
      <c r="J554" s="6">
        <f t="shared" si="41"/>
        <v>5221</v>
      </c>
      <c r="K554" s="6">
        <f t="shared" si="40"/>
        <v>4816</v>
      </c>
      <c r="L554" s="6" t="b">
        <f t="shared" si="42"/>
        <v>0</v>
      </c>
      <c r="M554" s="6">
        <f t="shared" si="43"/>
        <v>1</v>
      </c>
      <c r="N554" s="6">
        <f t="shared" si="44"/>
        <v>0</v>
      </c>
    </row>
    <row r="555" spans="1:14" x14ac:dyDescent="0.25">
      <c r="A555" s="1">
        <v>39376</v>
      </c>
      <c r="B555" s="2" t="s">
        <v>21</v>
      </c>
      <c r="C555" s="2">
        <v>3</v>
      </c>
      <c r="D555" s="2">
        <f>YEAR(cukier[[#This Row],[date]])</f>
        <v>2007</v>
      </c>
      <c r="E555" s="2">
        <f>MONTH(cukier[[#This Row],[date]])</f>
        <v>10</v>
      </c>
      <c r="F555" s="2">
        <f>VLOOKUP(cukier[[#This Row],[year]],cennik[#All],2)</f>
        <v>2.09</v>
      </c>
      <c r="G555" s="2">
        <f>cukier[[#This Row],[sugar_bought_kg]]*cukier[[#This Row],[price]]</f>
        <v>6.27</v>
      </c>
      <c r="H555" s="2">
        <f>SUMIF($B$2:B555,B555,$C$2:C555)</f>
        <v>19</v>
      </c>
      <c r="I555" s="2">
        <f>IF(cukier[[#This Row],[bought_so_far]]&lt;100,0,IF(cukier[[#This Row],[bought_so_far]]&lt;1000,0.05,IF(cukier[[#This Row],[bought_so_far]]&lt;10000,0.1,0.2)))*cukier[[#This Row],[sugar_bought_kg]]</f>
        <v>0</v>
      </c>
      <c r="J555" s="7">
        <f t="shared" si="41"/>
        <v>4816</v>
      </c>
      <c r="K555" s="7">
        <f t="shared" si="40"/>
        <v>4813</v>
      </c>
      <c r="L555" s="7" t="b">
        <f t="shared" si="42"/>
        <v>0</v>
      </c>
      <c r="M555" s="7">
        <f t="shared" si="43"/>
        <v>1</v>
      </c>
      <c r="N555" s="7">
        <f t="shared" si="44"/>
        <v>0</v>
      </c>
    </row>
    <row r="556" spans="1:14" x14ac:dyDescent="0.25">
      <c r="A556" s="1">
        <v>39380</v>
      </c>
      <c r="B556" s="2" t="s">
        <v>78</v>
      </c>
      <c r="C556" s="2">
        <v>35</v>
      </c>
      <c r="D556" s="2">
        <f>YEAR(cukier[[#This Row],[date]])</f>
        <v>2007</v>
      </c>
      <c r="E556" s="2">
        <f>MONTH(cukier[[#This Row],[date]])</f>
        <v>10</v>
      </c>
      <c r="F556" s="2">
        <f>VLOOKUP(cukier[[#This Row],[year]],cennik[#All],2)</f>
        <v>2.09</v>
      </c>
      <c r="G556" s="2">
        <f>cukier[[#This Row],[sugar_bought_kg]]*cukier[[#This Row],[price]]</f>
        <v>73.149999999999991</v>
      </c>
      <c r="H556" s="2">
        <f>SUMIF($B$2:B556,B556,$C$2:C556)</f>
        <v>584</v>
      </c>
      <c r="I556" s="2">
        <f>IF(cukier[[#This Row],[bought_so_far]]&lt;100,0,IF(cukier[[#This Row],[bought_so_far]]&lt;1000,0.05,IF(cukier[[#This Row],[bought_so_far]]&lt;10000,0.1,0.2)))*cukier[[#This Row],[sugar_bought_kg]]</f>
        <v>1.75</v>
      </c>
      <c r="J556" s="6">
        <f t="shared" si="41"/>
        <v>4813</v>
      </c>
      <c r="K556" s="6">
        <f t="shared" si="40"/>
        <v>4778</v>
      </c>
      <c r="L556" s="6" t="b">
        <f t="shared" si="42"/>
        <v>0</v>
      </c>
      <c r="M556" s="6">
        <f t="shared" si="43"/>
        <v>1</v>
      </c>
      <c r="N556" s="6">
        <f t="shared" si="44"/>
        <v>0</v>
      </c>
    </row>
    <row r="557" spans="1:14" x14ac:dyDescent="0.25">
      <c r="A557" s="1">
        <v>39382</v>
      </c>
      <c r="B557" s="2" t="s">
        <v>50</v>
      </c>
      <c r="C557" s="2">
        <v>444</v>
      </c>
      <c r="D557" s="2">
        <f>YEAR(cukier[[#This Row],[date]])</f>
        <v>2007</v>
      </c>
      <c r="E557" s="2">
        <f>MONTH(cukier[[#This Row],[date]])</f>
        <v>10</v>
      </c>
      <c r="F557" s="2">
        <f>VLOOKUP(cukier[[#This Row],[year]],cennik[#All],2)</f>
        <v>2.09</v>
      </c>
      <c r="G557" s="2">
        <f>cukier[[#This Row],[sugar_bought_kg]]*cukier[[#This Row],[price]]</f>
        <v>927.95999999999992</v>
      </c>
      <c r="H557" s="2">
        <f>SUMIF($B$2:B557,B557,$C$2:C557)</f>
        <v>5765</v>
      </c>
      <c r="I557" s="2">
        <f>IF(cukier[[#This Row],[bought_so_far]]&lt;100,0,IF(cukier[[#This Row],[bought_so_far]]&lt;1000,0.05,IF(cukier[[#This Row],[bought_so_far]]&lt;10000,0.1,0.2)))*cukier[[#This Row],[sugar_bought_kg]]</f>
        <v>44.400000000000006</v>
      </c>
      <c r="J557" s="7">
        <f t="shared" si="41"/>
        <v>4778</v>
      </c>
      <c r="K557" s="7">
        <f t="shared" si="40"/>
        <v>4334</v>
      </c>
      <c r="L557" s="7" t="b">
        <f t="shared" si="42"/>
        <v>0</v>
      </c>
      <c r="M557" s="7">
        <f t="shared" si="43"/>
        <v>1</v>
      </c>
      <c r="N557" s="7">
        <f t="shared" si="44"/>
        <v>0</v>
      </c>
    </row>
    <row r="558" spans="1:14" x14ac:dyDescent="0.25">
      <c r="A558" s="1">
        <v>39382</v>
      </c>
      <c r="B558" s="2" t="s">
        <v>45</v>
      </c>
      <c r="C558" s="2">
        <v>424</v>
      </c>
      <c r="D558" s="2">
        <f>YEAR(cukier[[#This Row],[date]])</f>
        <v>2007</v>
      </c>
      <c r="E558" s="2">
        <f>MONTH(cukier[[#This Row],[date]])</f>
        <v>10</v>
      </c>
      <c r="F558" s="2">
        <f>VLOOKUP(cukier[[#This Row],[year]],cennik[#All],2)</f>
        <v>2.09</v>
      </c>
      <c r="G558" s="2">
        <f>cukier[[#This Row],[sugar_bought_kg]]*cukier[[#This Row],[price]]</f>
        <v>886.16</v>
      </c>
      <c r="H558" s="2">
        <f>SUMIF($B$2:B558,B558,$C$2:C558)</f>
        <v>6821</v>
      </c>
      <c r="I558" s="2">
        <f>IF(cukier[[#This Row],[bought_so_far]]&lt;100,0,IF(cukier[[#This Row],[bought_so_far]]&lt;1000,0.05,IF(cukier[[#This Row],[bought_so_far]]&lt;10000,0.1,0.2)))*cukier[[#This Row],[sugar_bought_kg]]</f>
        <v>42.400000000000006</v>
      </c>
      <c r="J558" s="6">
        <f t="shared" si="41"/>
        <v>4334</v>
      </c>
      <c r="K558" s="6">
        <f t="shared" si="40"/>
        <v>3910</v>
      </c>
      <c r="L558" s="6" t="b">
        <f t="shared" si="42"/>
        <v>0</v>
      </c>
      <c r="M558" s="6">
        <f t="shared" si="43"/>
        <v>2</v>
      </c>
      <c r="N558" s="6">
        <f t="shared" si="44"/>
        <v>0</v>
      </c>
    </row>
    <row r="559" spans="1:14" x14ac:dyDescent="0.25">
      <c r="A559" s="1">
        <v>39382</v>
      </c>
      <c r="B559" s="2" t="s">
        <v>150</v>
      </c>
      <c r="C559" s="2">
        <v>2</v>
      </c>
      <c r="D559" s="2">
        <f>YEAR(cukier[[#This Row],[date]])</f>
        <v>2007</v>
      </c>
      <c r="E559" s="2">
        <f>MONTH(cukier[[#This Row],[date]])</f>
        <v>10</v>
      </c>
      <c r="F559" s="2">
        <f>VLOOKUP(cukier[[#This Row],[year]],cennik[#All],2)</f>
        <v>2.09</v>
      </c>
      <c r="G559" s="2">
        <f>cukier[[#This Row],[sugar_bought_kg]]*cukier[[#This Row],[price]]</f>
        <v>4.18</v>
      </c>
      <c r="H559" s="2">
        <f>SUMIF($B$2:B559,B559,$C$2:C559)</f>
        <v>2</v>
      </c>
      <c r="I559" s="2">
        <f>IF(cukier[[#This Row],[bought_so_far]]&lt;100,0,IF(cukier[[#This Row],[bought_so_far]]&lt;1000,0.05,IF(cukier[[#This Row],[bought_so_far]]&lt;10000,0.1,0.2)))*cukier[[#This Row],[sugar_bought_kg]]</f>
        <v>0</v>
      </c>
      <c r="J559" s="7">
        <f t="shared" si="41"/>
        <v>3910</v>
      </c>
      <c r="K559" s="7">
        <f t="shared" si="40"/>
        <v>3908</v>
      </c>
      <c r="L559" s="7" t="b">
        <f t="shared" si="42"/>
        <v>0</v>
      </c>
      <c r="M559" s="7">
        <f t="shared" si="43"/>
        <v>2</v>
      </c>
      <c r="N559" s="7">
        <f t="shared" si="44"/>
        <v>0</v>
      </c>
    </row>
    <row r="560" spans="1:14" x14ac:dyDescent="0.25">
      <c r="A560" s="1">
        <v>39385</v>
      </c>
      <c r="B560" s="2" t="s">
        <v>17</v>
      </c>
      <c r="C560" s="2">
        <v>480</v>
      </c>
      <c r="D560" s="2">
        <f>YEAR(cukier[[#This Row],[date]])</f>
        <v>2007</v>
      </c>
      <c r="E560" s="2">
        <f>MONTH(cukier[[#This Row],[date]])</f>
        <v>10</v>
      </c>
      <c r="F560" s="2">
        <f>VLOOKUP(cukier[[#This Row],[year]],cennik[#All],2)</f>
        <v>2.09</v>
      </c>
      <c r="G560" s="2">
        <f>cukier[[#This Row],[sugar_bought_kg]]*cukier[[#This Row],[price]]</f>
        <v>1003.1999999999999</v>
      </c>
      <c r="H560" s="2">
        <f>SUMIF($B$2:B560,B560,$C$2:C560)</f>
        <v>6841</v>
      </c>
      <c r="I560" s="2">
        <f>IF(cukier[[#This Row],[bought_so_far]]&lt;100,0,IF(cukier[[#This Row],[bought_so_far]]&lt;1000,0.05,IF(cukier[[#This Row],[bought_so_far]]&lt;10000,0.1,0.2)))*cukier[[#This Row],[sugar_bought_kg]]</f>
        <v>48</v>
      </c>
      <c r="J560" s="6">
        <f t="shared" si="41"/>
        <v>3908</v>
      </c>
      <c r="K560" s="6">
        <f t="shared" si="40"/>
        <v>3428</v>
      </c>
      <c r="L560" s="6" t="b">
        <f t="shared" si="42"/>
        <v>0</v>
      </c>
      <c r="M560" s="6">
        <f t="shared" si="43"/>
        <v>2</v>
      </c>
      <c r="N560" s="6">
        <f t="shared" si="44"/>
        <v>0</v>
      </c>
    </row>
    <row r="561" spans="1:14" x14ac:dyDescent="0.25">
      <c r="A561" s="1">
        <v>39386</v>
      </c>
      <c r="B561" s="2" t="s">
        <v>37</v>
      </c>
      <c r="C561" s="2">
        <v>65</v>
      </c>
      <c r="D561" s="2">
        <f>YEAR(cukier[[#This Row],[date]])</f>
        <v>2007</v>
      </c>
      <c r="E561" s="2">
        <f>MONTH(cukier[[#This Row],[date]])</f>
        <v>10</v>
      </c>
      <c r="F561" s="2">
        <f>VLOOKUP(cukier[[#This Row],[year]],cennik[#All],2)</f>
        <v>2.09</v>
      </c>
      <c r="G561" s="2">
        <f>cukier[[#This Row],[sugar_bought_kg]]*cukier[[#This Row],[price]]</f>
        <v>135.85</v>
      </c>
      <c r="H561" s="2">
        <f>SUMIF($B$2:B561,B561,$C$2:C561)</f>
        <v>1303</v>
      </c>
      <c r="I561" s="2">
        <f>IF(cukier[[#This Row],[bought_so_far]]&lt;100,0,IF(cukier[[#This Row],[bought_so_far]]&lt;1000,0.05,IF(cukier[[#This Row],[bought_so_far]]&lt;10000,0.1,0.2)))*cukier[[#This Row],[sugar_bought_kg]]</f>
        <v>6.5</v>
      </c>
      <c r="J561" s="7">
        <f t="shared" si="41"/>
        <v>3428</v>
      </c>
      <c r="K561" s="7">
        <f t="shared" si="40"/>
        <v>3363</v>
      </c>
      <c r="L561" s="7" t="b">
        <f t="shared" si="42"/>
        <v>1</v>
      </c>
      <c r="M561" s="7">
        <f t="shared" si="43"/>
        <v>2</v>
      </c>
      <c r="N561" s="7">
        <f t="shared" si="44"/>
        <v>2000</v>
      </c>
    </row>
    <row r="562" spans="1:14" x14ac:dyDescent="0.25">
      <c r="A562" s="1">
        <v>39388</v>
      </c>
      <c r="B562" s="2" t="s">
        <v>89</v>
      </c>
      <c r="C562" s="2">
        <v>8</v>
      </c>
      <c r="D562" s="2">
        <f>YEAR(cukier[[#This Row],[date]])</f>
        <v>2007</v>
      </c>
      <c r="E562" s="2">
        <f>MONTH(cukier[[#This Row],[date]])</f>
        <v>11</v>
      </c>
      <c r="F562" s="2">
        <f>VLOOKUP(cukier[[#This Row],[year]],cennik[#All],2)</f>
        <v>2.09</v>
      </c>
      <c r="G562" s="2">
        <f>cukier[[#This Row],[sugar_bought_kg]]*cukier[[#This Row],[price]]</f>
        <v>16.72</v>
      </c>
      <c r="H562" s="2">
        <f>SUMIF($B$2:B562,B562,$C$2:C562)</f>
        <v>11</v>
      </c>
      <c r="I562" s="2">
        <f>IF(cukier[[#This Row],[bought_so_far]]&lt;100,0,IF(cukier[[#This Row],[bought_so_far]]&lt;1000,0.05,IF(cukier[[#This Row],[bought_so_far]]&lt;10000,0.1,0.2)))*cukier[[#This Row],[sugar_bought_kg]]</f>
        <v>0</v>
      </c>
      <c r="J562" s="6">
        <f t="shared" si="41"/>
        <v>5363</v>
      </c>
      <c r="K562" s="6">
        <f t="shared" si="40"/>
        <v>5355</v>
      </c>
      <c r="L562" s="6" t="b">
        <f t="shared" si="42"/>
        <v>0</v>
      </c>
      <c r="M562" s="6">
        <f t="shared" si="43"/>
        <v>-1</v>
      </c>
      <c r="N562" s="6">
        <f t="shared" si="44"/>
        <v>0</v>
      </c>
    </row>
    <row r="563" spans="1:14" x14ac:dyDescent="0.25">
      <c r="A563" s="1">
        <v>39389</v>
      </c>
      <c r="B563" s="2" t="s">
        <v>52</v>
      </c>
      <c r="C563" s="2">
        <v>52</v>
      </c>
      <c r="D563" s="2">
        <f>YEAR(cukier[[#This Row],[date]])</f>
        <v>2007</v>
      </c>
      <c r="E563" s="2">
        <f>MONTH(cukier[[#This Row],[date]])</f>
        <v>11</v>
      </c>
      <c r="F563" s="2">
        <f>VLOOKUP(cukier[[#This Row],[year]],cennik[#All],2)</f>
        <v>2.09</v>
      </c>
      <c r="G563" s="2">
        <f>cukier[[#This Row],[sugar_bought_kg]]*cukier[[#This Row],[price]]</f>
        <v>108.67999999999999</v>
      </c>
      <c r="H563" s="2">
        <f>SUMIF($B$2:B563,B563,$C$2:C563)</f>
        <v>1003</v>
      </c>
      <c r="I563" s="2">
        <f>IF(cukier[[#This Row],[bought_so_far]]&lt;100,0,IF(cukier[[#This Row],[bought_so_far]]&lt;1000,0.05,IF(cukier[[#This Row],[bought_so_far]]&lt;10000,0.1,0.2)))*cukier[[#This Row],[sugar_bought_kg]]</f>
        <v>5.2</v>
      </c>
      <c r="J563" s="7">
        <f t="shared" si="41"/>
        <v>5355</v>
      </c>
      <c r="K563" s="7">
        <f t="shared" si="40"/>
        <v>5303</v>
      </c>
      <c r="L563" s="7" t="b">
        <f t="shared" si="42"/>
        <v>0</v>
      </c>
      <c r="M563" s="7">
        <f t="shared" si="43"/>
        <v>-1</v>
      </c>
      <c r="N563" s="7">
        <f t="shared" si="44"/>
        <v>0</v>
      </c>
    </row>
    <row r="564" spans="1:14" x14ac:dyDescent="0.25">
      <c r="A564" s="1">
        <v>39392</v>
      </c>
      <c r="B564" s="2" t="s">
        <v>40</v>
      </c>
      <c r="C564" s="2">
        <v>8</v>
      </c>
      <c r="D564" s="2">
        <f>YEAR(cukier[[#This Row],[date]])</f>
        <v>2007</v>
      </c>
      <c r="E564" s="2">
        <f>MONTH(cukier[[#This Row],[date]])</f>
        <v>11</v>
      </c>
      <c r="F564" s="2">
        <f>VLOOKUP(cukier[[#This Row],[year]],cennik[#All],2)</f>
        <v>2.09</v>
      </c>
      <c r="G564" s="2">
        <f>cukier[[#This Row],[sugar_bought_kg]]*cukier[[#This Row],[price]]</f>
        <v>16.72</v>
      </c>
      <c r="H564" s="2">
        <f>SUMIF($B$2:B564,B564,$C$2:C564)</f>
        <v>32</v>
      </c>
      <c r="I564" s="2">
        <f>IF(cukier[[#This Row],[bought_so_far]]&lt;100,0,IF(cukier[[#This Row],[bought_so_far]]&lt;1000,0.05,IF(cukier[[#This Row],[bought_so_far]]&lt;10000,0.1,0.2)))*cukier[[#This Row],[sugar_bought_kg]]</f>
        <v>0</v>
      </c>
      <c r="J564" s="6">
        <f t="shared" si="41"/>
        <v>5303</v>
      </c>
      <c r="K564" s="6">
        <f t="shared" si="40"/>
        <v>5295</v>
      </c>
      <c r="L564" s="6" t="b">
        <f t="shared" si="42"/>
        <v>0</v>
      </c>
      <c r="M564" s="6">
        <f t="shared" si="43"/>
        <v>-1</v>
      </c>
      <c r="N564" s="6">
        <f t="shared" si="44"/>
        <v>0</v>
      </c>
    </row>
    <row r="565" spans="1:14" x14ac:dyDescent="0.25">
      <c r="A565" s="1">
        <v>39393</v>
      </c>
      <c r="B565" s="2" t="s">
        <v>7</v>
      </c>
      <c r="C565" s="2">
        <v>143</v>
      </c>
      <c r="D565" s="2">
        <f>YEAR(cukier[[#This Row],[date]])</f>
        <v>2007</v>
      </c>
      <c r="E565" s="2">
        <f>MONTH(cukier[[#This Row],[date]])</f>
        <v>11</v>
      </c>
      <c r="F565" s="2">
        <f>VLOOKUP(cukier[[#This Row],[year]],cennik[#All],2)</f>
        <v>2.09</v>
      </c>
      <c r="G565" s="2">
        <f>cukier[[#This Row],[sugar_bought_kg]]*cukier[[#This Row],[price]]</f>
        <v>298.87</v>
      </c>
      <c r="H565" s="2">
        <f>SUMIF($B$2:B565,B565,$C$2:C565)</f>
        <v>8305</v>
      </c>
      <c r="I565" s="2">
        <f>IF(cukier[[#This Row],[bought_so_far]]&lt;100,0,IF(cukier[[#This Row],[bought_so_far]]&lt;1000,0.05,IF(cukier[[#This Row],[bought_so_far]]&lt;10000,0.1,0.2)))*cukier[[#This Row],[sugar_bought_kg]]</f>
        <v>14.3</v>
      </c>
      <c r="J565" s="7">
        <f t="shared" si="41"/>
        <v>5295</v>
      </c>
      <c r="K565" s="7">
        <f t="shared" si="40"/>
        <v>5152</v>
      </c>
      <c r="L565" s="7" t="b">
        <f t="shared" si="42"/>
        <v>0</v>
      </c>
      <c r="M565" s="7">
        <f t="shared" si="43"/>
        <v>-1</v>
      </c>
      <c r="N565" s="7">
        <f t="shared" si="44"/>
        <v>0</v>
      </c>
    </row>
    <row r="566" spans="1:14" x14ac:dyDescent="0.25">
      <c r="A566" s="1">
        <v>39394</v>
      </c>
      <c r="B566" s="2" t="s">
        <v>18</v>
      </c>
      <c r="C566" s="2">
        <v>20</v>
      </c>
      <c r="D566" s="2">
        <f>YEAR(cukier[[#This Row],[date]])</f>
        <v>2007</v>
      </c>
      <c r="E566" s="2">
        <f>MONTH(cukier[[#This Row],[date]])</f>
        <v>11</v>
      </c>
      <c r="F566" s="2">
        <f>VLOOKUP(cukier[[#This Row],[year]],cennik[#All],2)</f>
        <v>2.09</v>
      </c>
      <c r="G566" s="2">
        <f>cukier[[#This Row],[sugar_bought_kg]]*cukier[[#This Row],[price]]</f>
        <v>41.8</v>
      </c>
      <c r="H566" s="2">
        <f>SUMIF($B$2:B566,B566,$C$2:C566)</f>
        <v>1851</v>
      </c>
      <c r="I566" s="2">
        <f>IF(cukier[[#This Row],[bought_so_far]]&lt;100,0,IF(cukier[[#This Row],[bought_so_far]]&lt;1000,0.05,IF(cukier[[#This Row],[bought_so_far]]&lt;10000,0.1,0.2)))*cukier[[#This Row],[sugar_bought_kg]]</f>
        <v>2</v>
      </c>
      <c r="J566" s="6">
        <f t="shared" si="41"/>
        <v>5152</v>
      </c>
      <c r="K566" s="6">
        <f t="shared" si="40"/>
        <v>5132</v>
      </c>
      <c r="L566" s="6" t="b">
        <f t="shared" si="42"/>
        <v>0</v>
      </c>
      <c r="M566" s="6">
        <f t="shared" si="43"/>
        <v>-1</v>
      </c>
      <c r="N566" s="6">
        <f t="shared" si="44"/>
        <v>0</v>
      </c>
    </row>
    <row r="567" spans="1:14" x14ac:dyDescent="0.25">
      <c r="A567" s="1">
        <v>39397</v>
      </c>
      <c r="B567" s="2" t="s">
        <v>14</v>
      </c>
      <c r="C567" s="2">
        <v>396</v>
      </c>
      <c r="D567" s="2">
        <f>YEAR(cukier[[#This Row],[date]])</f>
        <v>2007</v>
      </c>
      <c r="E567" s="2">
        <f>MONTH(cukier[[#This Row],[date]])</f>
        <v>11</v>
      </c>
      <c r="F567" s="2">
        <f>VLOOKUP(cukier[[#This Row],[year]],cennik[#All],2)</f>
        <v>2.09</v>
      </c>
      <c r="G567" s="2">
        <f>cukier[[#This Row],[sugar_bought_kg]]*cukier[[#This Row],[price]]</f>
        <v>827.64</v>
      </c>
      <c r="H567" s="2">
        <f>SUMIF($B$2:B567,B567,$C$2:C567)</f>
        <v>6228</v>
      </c>
      <c r="I567" s="2">
        <f>IF(cukier[[#This Row],[bought_so_far]]&lt;100,0,IF(cukier[[#This Row],[bought_so_far]]&lt;1000,0.05,IF(cukier[[#This Row],[bought_so_far]]&lt;10000,0.1,0.2)))*cukier[[#This Row],[sugar_bought_kg]]</f>
        <v>39.6</v>
      </c>
      <c r="J567" s="7">
        <f t="shared" si="41"/>
        <v>5132</v>
      </c>
      <c r="K567" s="7">
        <f t="shared" si="40"/>
        <v>4736</v>
      </c>
      <c r="L567" s="7" t="b">
        <f t="shared" si="42"/>
        <v>0</v>
      </c>
      <c r="M567" s="7">
        <f t="shared" si="43"/>
        <v>1</v>
      </c>
      <c r="N567" s="7">
        <f t="shared" si="44"/>
        <v>0</v>
      </c>
    </row>
    <row r="568" spans="1:14" x14ac:dyDescent="0.25">
      <c r="A568" s="1">
        <v>39398</v>
      </c>
      <c r="B568" s="2" t="s">
        <v>69</v>
      </c>
      <c r="C568" s="2">
        <v>168</v>
      </c>
      <c r="D568" s="2">
        <f>YEAR(cukier[[#This Row],[date]])</f>
        <v>2007</v>
      </c>
      <c r="E568" s="2">
        <f>MONTH(cukier[[#This Row],[date]])</f>
        <v>11</v>
      </c>
      <c r="F568" s="2">
        <f>VLOOKUP(cukier[[#This Row],[year]],cennik[#All],2)</f>
        <v>2.09</v>
      </c>
      <c r="G568" s="2">
        <f>cukier[[#This Row],[sugar_bought_kg]]*cukier[[#This Row],[price]]</f>
        <v>351.12</v>
      </c>
      <c r="H568" s="2">
        <f>SUMIF($B$2:B568,B568,$C$2:C568)</f>
        <v>869</v>
      </c>
      <c r="I568" s="2">
        <f>IF(cukier[[#This Row],[bought_so_far]]&lt;100,0,IF(cukier[[#This Row],[bought_so_far]]&lt;1000,0.05,IF(cukier[[#This Row],[bought_so_far]]&lt;10000,0.1,0.2)))*cukier[[#This Row],[sugar_bought_kg]]</f>
        <v>8.4</v>
      </c>
      <c r="J568" s="6">
        <f t="shared" si="41"/>
        <v>4736</v>
      </c>
      <c r="K568" s="6">
        <f t="shared" si="40"/>
        <v>4568</v>
      </c>
      <c r="L568" s="6" t="b">
        <f t="shared" si="42"/>
        <v>0</v>
      </c>
      <c r="M568" s="6">
        <f t="shared" si="43"/>
        <v>1</v>
      </c>
      <c r="N568" s="6">
        <f t="shared" si="44"/>
        <v>0</v>
      </c>
    </row>
    <row r="569" spans="1:14" x14ac:dyDescent="0.25">
      <c r="A569" s="1">
        <v>39399</v>
      </c>
      <c r="B569" s="2" t="s">
        <v>69</v>
      </c>
      <c r="C569" s="2">
        <v>69</v>
      </c>
      <c r="D569" s="2">
        <f>YEAR(cukier[[#This Row],[date]])</f>
        <v>2007</v>
      </c>
      <c r="E569" s="2">
        <f>MONTH(cukier[[#This Row],[date]])</f>
        <v>11</v>
      </c>
      <c r="F569" s="2">
        <f>VLOOKUP(cukier[[#This Row],[year]],cennik[#All],2)</f>
        <v>2.09</v>
      </c>
      <c r="G569" s="2">
        <f>cukier[[#This Row],[sugar_bought_kg]]*cukier[[#This Row],[price]]</f>
        <v>144.20999999999998</v>
      </c>
      <c r="H569" s="2">
        <f>SUMIF($B$2:B569,B569,$C$2:C569)</f>
        <v>938</v>
      </c>
      <c r="I569" s="2">
        <f>IF(cukier[[#This Row],[bought_so_far]]&lt;100,0,IF(cukier[[#This Row],[bought_so_far]]&lt;1000,0.05,IF(cukier[[#This Row],[bought_so_far]]&lt;10000,0.1,0.2)))*cukier[[#This Row],[sugar_bought_kg]]</f>
        <v>3.45</v>
      </c>
      <c r="J569" s="7">
        <f t="shared" si="41"/>
        <v>4568</v>
      </c>
      <c r="K569" s="7">
        <f t="shared" si="40"/>
        <v>4499</v>
      </c>
      <c r="L569" s="7" t="b">
        <f t="shared" si="42"/>
        <v>0</v>
      </c>
      <c r="M569" s="7">
        <f t="shared" si="43"/>
        <v>1</v>
      </c>
      <c r="N569" s="7">
        <f t="shared" si="44"/>
        <v>0</v>
      </c>
    </row>
    <row r="570" spans="1:14" x14ac:dyDescent="0.25">
      <c r="A570" s="1">
        <v>39407</v>
      </c>
      <c r="B570" s="2" t="s">
        <v>30</v>
      </c>
      <c r="C570" s="2">
        <v>99</v>
      </c>
      <c r="D570" s="2">
        <f>YEAR(cukier[[#This Row],[date]])</f>
        <v>2007</v>
      </c>
      <c r="E570" s="2">
        <f>MONTH(cukier[[#This Row],[date]])</f>
        <v>11</v>
      </c>
      <c r="F570" s="2">
        <f>VLOOKUP(cukier[[#This Row],[year]],cennik[#All],2)</f>
        <v>2.09</v>
      </c>
      <c r="G570" s="2">
        <f>cukier[[#This Row],[sugar_bought_kg]]*cukier[[#This Row],[price]]</f>
        <v>206.91</v>
      </c>
      <c r="H570" s="2">
        <f>SUMIF($B$2:B570,B570,$C$2:C570)</f>
        <v>1791</v>
      </c>
      <c r="I570" s="2">
        <f>IF(cukier[[#This Row],[bought_so_far]]&lt;100,0,IF(cukier[[#This Row],[bought_so_far]]&lt;1000,0.05,IF(cukier[[#This Row],[bought_so_far]]&lt;10000,0.1,0.2)))*cukier[[#This Row],[sugar_bought_kg]]</f>
        <v>9.9</v>
      </c>
      <c r="J570" s="6">
        <f t="shared" si="41"/>
        <v>4499</v>
      </c>
      <c r="K570" s="6">
        <f t="shared" si="40"/>
        <v>4400</v>
      </c>
      <c r="L570" s="6" t="b">
        <f t="shared" si="42"/>
        <v>0</v>
      </c>
      <c r="M570" s="6">
        <f t="shared" si="43"/>
        <v>1</v>
      </c>
      <c r="N570" s="6">
        <f t="shared" si="44"/>
        <v>0</v>
      </c>
    </row>
    <row r="571" spans="1:14" x14ac:dyDescent="0.25">
      <c r="A571" s="1">
        <v>39407</v>
      </c>
      <c r="B571" s="2" t="s">
        <v>123</v>
      </c>
      <c r="C571" s="2">
        <v>57</v>
      </c>
      <c r="D571" s="2">
        <f>YEAR(cukier[[#This Row],[date]])</f>
        <v>2007</v>
      </c>
      <c r="E571" s="2">
        <f>MONTH(cukier[[#This Row],[date]])</f>
        <v>11</v>
      </c>
      <c r="F571" s="2">
        <f>VLOOKUP(cukier[[#This Row],[year]],cennik[#All],2)</f>
        <v>2.09</v>
      </c>
      <c r="G571" s="2">
        <f>cukier[[#This Row],[sugar_bought_kg]]*cukier[[#This Row],[price]]</f>
        <v>119.13</v>
      </c>
      <c r="H571" s="2">
        <f>SUMIF($B$2:B571,B571,$C$2:C571)</f>
        <v>289</v>
      </c>
      <c r="I571" s="2">
        <f>IF(cukier[[#This Row],[bought_so_far]]&lt;100,0,IF(cukier[[#This Row],[bought_so_far]]&lt;1000,0.05,IF(cukier[[#This Row],[bought_so_far]]&lt;10000,0.1,0.2)))*cukier[[#This Row],[sugar_bought_kg]]</f>
        <v>2.85</v>
      </c>
      <c r="J571" s="7">
        <f t="shared" si="41"/>
        <v>4400</v>
      </c>
      <c r="K571" s="7">
        <f t="shared" si="40"/>
        <v>4343</v>
      </c>
      <c r="L571" s="7" t="b">
        <f t="shared" si="42"/>
        <v>0</v>
      </c>
      <c r="M571" s="7">
        <f t="shared" si="43"/>
        <v>1</v>
      </c>
      <c r="N571" s="7">
        <f t="shared" si="44"/>
        <v>0</v>
      </c>
    </row>
    <row r="572" spans="1:14" x14ac:dyDescent="0.25">
      <c r="A572" s="1">
        <v>39408</v>
      </c>
      <c r="B572" s="2" t="s">
        <v>6</v>
      </c>
      <c r="C572" s="2">
        <v>103</v>
      </c>
      <c r="D572" s="2">
        <f>YEAR(cukier[[#This Row],[date]])</f>
        <v>2007</v>
      </c>
      <c r="E572" s="2">
        <f>MONTH(cukier[[#This Row],[date]])</f>
        <v>11</v>
      </c>
      <c r="F572" s="2">
        <f>VLOOKUP(cukier[[#This Row],[year]],cennik[#All],2)</f>
        <v>2.09</v>
      </c>
      <c r="G572" s="2">
        <f>cukier[[#This Row],[sugar_bought_kg]]*cukier[[#This Row],[price]]</f>
        <v>215.26999999999998</v>
      </c>
      <c r="H572" s="2">
        <f>SUMIF($B$2:B572,B572,$C$2:C572)</f>
        <v>1162</v>
      </c>
      <c r="I572" s="2">
        <f>IF(cukier[[#This Row],[bought_so_far]]&lt;100,0,IF(cukier[[#This Row],[bought_so_far]]&lt;1000,0.05,IF(cukier[[#This Row],[bought_so_far]]&lt;10000,0.1,0.2)))*cukier[[#This Row],[sugar_bought_kg]]</f>
        <v>10.3</v>
      </c>
      <c r="J572" s="6">
        <f t="shared" si="41"/>
        <v>4343</v>
      </c>
      <c r="K572" s="6">
        <f t="shared" si="40"/>
        <v>4240</v>
      </c>
      <c r="L572" s="6" t="b">
        <f t="shared" si="42"/>
        <v>0</v>
      </c>
      <c r="M572" s="6">
        <f t="shared" si="43"/>
        <v>1</v>
      </c>
      <c r="N572" s="6">
        <f t="shared" si="44"/>
        <v>0</v>
      </c>
    </row>
    <row r="573" spans="1:14" x14ac:dyDescent="0.25">
      <c r="A573" s="1">
        <v>39409</v>
      </c>
      <c r="B573" s="2" t="s">
        <v>124</v>
      </c>
      <c r="C573" s="2">
        <v>2</v>
      </c>
      <c r="D573" s="2">
        <f>YEAR(cukier[[#This Row],[date]])</f>
        <v>2007</v>
      </c>
      <c r="E573" s="2">
        <f>MONTH(cukier[[#This Row],[date]])</f>
        <v>11</v>
      </c>
      <c r="F573" s="2">
        <f>VLOOKUP(cukier[[#This Row],[year]],cennik[#All],2)</f>
        <v>2.09</v>
      </c>
      <c r="G573" s="2">
        <f>cukier[[#This Row],[sugar_bought_kg]]*cukier[[#This Row],[price]]</f>
        <v>4.18</v>
      </c>
      <c r="H573" s="2">
        <f>SUMIF($B$2:B573,B573,$C$2:C573)</f>
        <v>6</v>
      </c>
      <c r="I573" s="2">
        <f>IF(cukier[[#This Row],[bought_so_far]]&lt;100,0,IF(cukier[[#This Row],[bought_so_far]]&lt;1000,0.05,IF(cukier[[#This Row],[bought_so_far]]&lt;10000,0.1,0.2)))*cukier[[#This Row],[sugar_bought_kg]]</f>
        <v>0</v>
      </c>
      <c r="J573" s="7">
        <f t="shared" si="41"/>
        <v>4240</v>
      </c>
      <c r="K573" s="7">
        <f t="shared" si="40"/>
        <v>4238</v>
      </c>
      <c r="L573" s="7" t="b">
        <f t="shared" si="42"/>
        <v>0</v>
      </c>
      <c r="M573" s="7">
        <f t="shared" si="43"/>
        <v>1</v>
      </c>
      <c r="N573" s="7">
        <f t="shared" si="44"/>
        <v>0</v>
      </c>
    </row>
    <row r="574" spans="1:14" x14ac:dyDescent="0.25">
      <c r="A574" s="1">
        <v>39412</v>
      </c>
      <c r="B574" s="2" t="s">
        <v>52</v>
      </c>
      <c r="C574" s="2">
        <v>88</v>
      </c>
      <c r="D574" s="2">
        <f>YEAR(cukier[[#This Row],[date]])</f>
        <v>2007</v>
      </c>
      <c r="E574" s="2">
        <f>MONTH(cukier[[#This Row],[date]])</f>
        <v>11</v>
      </c>
      <c r="F574" s="2">
        <f>VLOOKUP(cukier[[#This Row],[year]],cennik[#All],2)</f>
        <v>2.09</v>
      </c>
      <c r="G574" s="2">
        <f>cukier[[#This Row],[sugar_bought_kg]]*cukier[[#This Row],[price]]</f>
        <v>183.92</v>
      </c>
      <c r="H574" s="2">
        <f>SUMIF($B$2:B574,B574,$C$2:C574)</f>
        <v>1091</v>
      </c>
      <c r="I574" s="2">
        <f>IF(cukier[[#This Row],[bought_so_far]]&lt;100,0,IF(cukier[[#This Row],[bought_so_far]]&lt;1000,0.05,IF(cukier[[#This Row],[bought_so_far]]&lt;10000,0.1,0.2)))*cukier[[#This Row],[sugar_bought_kg]]</f>
        <v>8.8000000000000007</v>
      </c>
      <c r="J574" s="6">
        <f t="shared" si="41"/>
        <v>4238</v>
      </c>
      <c r="K574" s="6">
        <f t="shared" si="40"/>
        <v>4150</v>
      </c>
      <c r="L574" s="6" t="b">
        <f t="shared" si="42"/>
        <v>0</v>
      </c>
      <c r="M574" s="6">
        <f t="shared" si="43"/>
        <v>1</v>
      </c>
      <c r="N574" s="6">
        <f t="shared" si="44"/>
        <v>0</v>
      </c>
    </row>
    <row r="575" spans="1:14" x14ac:dyDescent="0.25">
      <c r="A575" s="1">
        <v>39414</v>
      </c>
      <c r="B575" s="2" t="s">
        <v>37</v>
      </c>
      <c r="C575" s="2">
        <v>85</v>
      </c>
      <c r="D575" s="2">
        <f>YEAR(cukier[[#This Row],[date]])</f>
        <v>2007</v>
      </c>
      <c r="E575" s="2">
        <f>MONTH(cukier[[#This Row],[date]])</f>
        <v>11</v>
      </c>
      <c r="F575" s="2">
        <f>VLOOKUP(cukier[[#This Row],[year]],cennik[#All],2)</f>
        <v>2.09</v>
      </c>
      <c r="G575" s="2">
        <f>cukier[[#This Row],[sugar_bought_kg]]*cukier[[#This Row],[price]]</f>
        <v>177.64999999999998</v>
      </c>
      <c r="H575" s="2">
        <f>SUMIF($B$2:B575,B575,$C$2:C575)</f>
        <v>1388</v>
      </c>
      <c r="I575" s="2">
        <f>IF(cukier[[#This Row],[bought_so_far]]&lt;100,0,IF(cukier[[#This Row],[bought_so_far]]&lt;1000,0.05,IF(cukier[[#This Row],[bought_so_far]]&lt;10000,0.1,0.2)))*cukier[[#This Row],[sugar_bought_kg]]</f>
        <v>8.5</v>
      </c>
      <c r="J575" s="7">
        <f t="shared" si="41"/>
        <v>4150</v>
      </c>
      <c r="K575" s="7">
        <f t="shared" si="40"/>
        <v>4065</v>
      </c>
      <c r="L575" s="7" t="b">
        <f t="shared" si="42"/>
        <v>0</v>
      </c>
      <c r="M575" s="7">
        <f t="shared" si="43"/>
        <v>1</v>
      </c>
      <c r="N575" s="7">
        <f t="shared" si="44"/>
        <v>0</v>
      </c>
    </row>
    <row r="576" spans="1:14" x14ac:dyDescent="0.25">
      <c r="A576" s="1">
        <v>39414</v>
      </c>
      <c r="B576" s="2" t="s">
        <v>7</v>
      </c>
      <c r="C576" s="2">
        <v>216</v>
      </c>
      <c r="D576" s="2">
        <f>YEAR(cukier[[#This Row],[date]])</f>
        <v>2007</v>
      </c>
      <c r="E576" s="2">
        <f>MONTH(cukier[[#This Row],[date]])</f>
        <v>11</v>
      </c>
      <c r="F576" s="2">
        <f>VLOOKUP(cukier[[#This Row],[year]],cennik[#All],2)</f>
        <v>2.09</v>
      </c>
      <c r="G576" s="2">
        <f>cukier[[#This Row],[sugar_bought_kg]]*cukier[[#This Row],[price]]</f>
        <v>451.43999999999994</v>
      </c>
      <c r="H576" s="2">
        <f>SUMIF($B$2:B576,B576,$C$2:C576)</f>
        <v>8521</v>
      </c>
      <c r="I576" s="2">
        <f>IF(cukier[[#This Row],[bought_so_far]]&lt;100,0,IF(cukier[[#This Row],[bought_so_far]]&lt;1000,0.05,IF(cukier[[#This Row],[bought_so_far]]&lt;10000,0.1,0.2)))*cukier[[#This Row],[sugar_bought_kg]]</f>
        <v>21.6</v>
      </c>
      <c r="J576" s="6">
        <f t="shared" si="41"/>
        <v>4065</v>
      </c>
      <c r="K576" s="6">
        <f t="shared" si="40"/>
        <v>3849</v>
      </c>
      <c r="L576" s="6" t="b">
        <f t="shared" si="42"/>
        <v>0</v>
      </c>
      <c r="M576" s="6">
        <f t="shared" si="43"/>
        <v>2</v>
      </c>
      <c r="N576" s="6">
        <f t="shared" si="44"/>
        <v>0</v>
      </c>
    </row>
    <row r="577" spans="1:14" x14ac:dyDescent="0.25">
      <c r="A577" s="1">
        <v>39416</v>
      </c>
      <c r="B577" s="2" t="s">
        <v>7</v>
      </c>
      <c r="C577" s="2">
        <v>140</v>
      </c>
      <c r="D577" s="2">
        <f>YEAR(cukier[[#This Row],[date]])</f>
        <v>2007</v>
      </c>
      <c r="E577" s="2">
        <f>MONTH(cukier[[#This Row],[date]])</f>
        <v>11</v>
      </c>
      <c r="F577" s="2">
        <f>VLOOKUP(cukier[[#This Row],[year]],cennik[#All],2)</f>
        <v>2.09</v>
      </c>
      <c r="G577" s="2">
        <f>cukier[[#This Row],[sugar_bought_kg]]*cukier[[#This Row],[price]]</f>
        <v>292.59999999999997</v>
      </c>
      <c r="H577" s="2">
        <f>SUMIF($B$2:B577,B577,$C$2:C577)</f>
        <v>8661</v>
      </c>
      <c r="I577" s="2">
        <f>IF(cukier[[#This Row],[bought_so_far]]&lt;100,0,IF(cukier[[#This Row],[bought_so_far]]&lt;1000,0.05,IF(cukier[[#This Row],[bought_so_far]]&lt;10000,0.1,0.2)))*cukier[[#This Row],[sugar_bought_kg]]</f>
        <v>14</v>
      </c>
      <c r="J577" s="7">
        <f t="shared" si="41"/>
        <v>3849</v>
      </c>
      <c r="K577" s="7">
        <f t="shared" si="40"/>
        <v>3709</v>
      </c>
      <c r="L577" s="7" t="b">
        <f t="shared" si="42"/>
        <v>1</v>
      </c>
      <c r="M577" s="7">
        <f t="shared" si="43"/>
        <v>2</v>
      </c>
      <c r="N577" s="7">
        <f t="shared" si="44"/>
        <v>2000</v>
      </c>
    </row>
    <row r="578" spans="1:14" x14ac:dyDescent="0.25">
      <c r="A578" s="1">
        <v>39421</v>
      </c>
      <c r="B578" s="2" t="s">
        <v>50</v>
      </c>
      <c r="C578" s="2">
        <v>377</v>
      </c>
      <c r="D578" s="2">
        <f>YEAR(cukier[[#This Row],[date]])</f>
        <v>2007</v>
      </c>
      <c r="E578" s="2">
        <f>MONTH(cukier[[#This Row],[date]])</f>
        <v>12</v>
      </c>
      <c r="F578" s="2">
        <f>VLOOKUP(cukier[[#This Row],[year]],cennik[#All],2)</f>
        <v>2.09</v>
      </c>
      <c r="G578" s="2">
        <f>cukier[[#This Row],[sugar_bought_kg]]*cukier[[#This Row],[price]]</f>
        <v>787.93</v>
      </c>
      <c r="H578" s="2">
        <f>SUMIF($B$2:B578,B578,$C$2:C578)</f>
        <v>6142</v>
      </c>
      <c r="I578" s="2">
        <f>IF(cukier[[#This Row],[bought_so_far]]&lt;100,0,IF(cukier[[#This Row],[bought_so_far]]&lt;1000,0.05,IF(cukier[[#This Row],[bought_so_far]]&lt;10000,0.1,0.2)))*cukier[[#This Row],[sugar_bought_kg]]</f>
        <v>37.700000000000003</v>
      </c>
      <c r="J578" s="6">
        <f t="shared" si="41"/>
        <v>5709</v>
      </c>
      <c r="K578" s="6">
        <f t="shared" si="40"/>
        <v>5332</v>
      </c>
      <c r="L578" s="6" t="b">
        <f t="shared" si="42"/>
        <v>0</v>
      </c>
      <c r="M578" s="6">
        <f t="shared" si="43"/>
        <v>-1</v>
      </c>
      <c r="N578" s="6">
        <f t="shared" si="44"/>
        <v>0</v>
      </c>
    </row>
    <row r="579" spans="1:14" x14ac:dyDescent="0.25">
      <c r="A579" s="1">
        <v>39423</v>
      </c>
      <c r="B579" s="2" t="s">
        <v>35</v>
      </c>
      <c r="C579" s="2">
        <v>89</v>
      </c>
      <c r="D579" s="2">
        <f>YEAR(cukier[[#This Row],[date]])</f>
        <v>2007</v>
      </c>
      <c r="E579" s="2">
        <f>MONTH(cukier[[#This Row],[date]])</f>
        <v>12</v>
      </c>
      <c r="F579" s="2">
        <f>VLOOKUP(cukier[[#This Row],[year]],cennik[#All],2)</f>
        <v>2.09</v>
      </c>
      <c r="G579" s="2">
        <f>cukier[[#This Row],[sugar_bought_kg]]*cukier[[#This Row],[price]]</f>
        <v>186.01</v>
      </c>
      <c r="H579" s="2">
        <f>SUMIF($B$2:B579,B579,$C$2:C579)</f>
        <v>867</v>
      </c>
      <c r="I579" s="2">
        <f>IF(cukier[[#This Row],[bought_so_far]]&lt;100,0,IF(cukier[[#This Row],[bought_so_far]]&lt;1000,0.05,IF(cukier[[#This Row],[bought_so_far]]&lt;10000,0.1,0.2)))*cukier[[#This Row],[sugar_bought_kg]]</f>
        <v>4.45</v>
      </c>
      <c r="J579" s="7">
        <f t="shared" si="41"/>
        <v>5332</v>
      </c>
      <c r="K579" s="7">
        <f t="shared" ref="K579:K642" si="45">J579-C579</f>
        <v>5243</v>
      </c>
      <c r="L579" s="7" t="b">
        <f t="shared" si="42"/>
        <v>0</v>
      </c>
      <c r="M579" s="7">
        <f t="shared" si="43"/>
        <v>-1</v>
      </c>
      <c r="N579" s="7">
        <f t="shared" si="44"/>
        <v>0</v>
      </c>
    </row>
    <row r="580" spans="1:14" x14ac:dyDescent="0.25">
      <c r="A580" s="1">
        <v>39425</v>
      </c>
      <c r="B580" s="2" t="s">
        <v>12</v>
      </c>
      <c r="C580" s="2">
        <v>181</v>
      </c>
      <c r="D580" s="2">
        <f>YEAR(cukier[[#This Row],[date]])</f>
        <v>2007</v>
      </c>
      <c r="E580" s="2">
        <f>MONTH(cukier[[#This Row],[date]])</f>
        <v>12</v>
      </c>
      <c r="F580" s="2">
        <f>VLOOKUP(cukier[[#This Row],[year]],cennik[#All],2)</f>
        <v>2.09</v>
      </c>
      <c r="G580" s="2">
        <f>cukier[[#This Row],[sugar_bought_kg]]*cukier[[#This Row],[price]]</f>
        <v>378.28999999999996</v>
      </c>
      <c r="H580" s="2">
        <f>SUMIF($B$2:B580,B580,$C$2:C580)</f>
        <v>1988</v>
      </c>
      <c r="I580" s="2">
        <f>IF(cukier[[#This Row],[bought_so_far]]&lt;100,0,IF(cukier[[#This Row],[bought_so_far]]&lt;1000,0.05,IF(cukier[[#This Row],[bought_so_far]]&lt;10000,0.1,0.2)))*cukier[[#This Row],[sugar_bought_kg]]</f>
        <v>18.100000000000001</v>
      </c>
      <c r="J580" s="6">
        <f t="shared" ref="J580:J643" si="46">K579+N579</f>
        <v>5243</v>
      </c>
      <c r="K580" s="6">
        <f t="shared" si="45"/>
        <v>5062</v>
      </c>
      <c r="L580" s="6" t="b">
        <f t="shared" ref="L580:L643" si="47">AND(E580&lt;&gt;E581,K580&lt;5000)</f>
        <v>0</v>
      </c>
      <c r="M580" s="6">
        <f t="shared" ref="M580:M643" si="48">ROUNDUP((5000-K580)/1000,0)</f>
        <v>-1</v>
      </c>
      <c r="N580" s="6">
        <f t="shared" ref="N580:N643" si="49">IF(L580,M580*1000,0)</f>
        <v>0</v>
      </c>
    </row>
    <row r="581" spans="1:14" x14ac:dyDescent="0.25">
      <c r="A581" s="1">
        <v>39427</v>
      </c>
      <c r="B581" s="2" t="s">
        <v>69</v>
      </c>
      <c r="C581" s="2">
        <v>131</v>
      </c>
      <c r="D581" s="2">
        <f>YEAR(cukier[[#This Row],[date]])</f>
        <v>2007</v>
      </c>
      <c r="E581" s="2">
        <f>MONTH(cukier[[#This Row],[date]])</f>
        <v>12</v>
      </c>
      <c r="F581" s="2">
        <f>VLOOKUP(cukier[[#This Row],[year]],cennik[#All],2)</f>
        <v>2.09</v>
      </c>
      <c r="G581" s="2">
        <f>cukier[[#This Row],[sugar_bought_kg]]*cukier[[#This Row],[price]]</f>
        <v>273.78999999999996</v>
      </c>
      <c r="H581" s="2">
        <f>SUMIF($B$2:B581,B581,$C$2:C581)</f>
        <v>1069</v>
      </c>
      <c r="I581" s="2">
        <f>IF(cukier[[#This Row],[bought_so_far]]&lt;100,0,IF(cukier[[#This Row],[bought_so_far]]&lt;1000,0.05,IF(cukier[[#This Row],[bought_so_far]]&lt;10000,0.1,0.2)))*cukier[[#This Row],[sugar_bought_kg]]</f>
        <v>13.100000000000001</v>
      </c>
      <c r="J581" s="7">
        <f t="shared" si="46"/>
        <v>5062</v>
      </c>
      <c r="K581" s="7">
        <f t="shared" si="45"/>
        <v>4931</v>
      </c>
      <c r="L581" s="7" t="b">
        <f t="shared" si="47"/>
        <v>0</v>
      </c>
      <c r="M581" s="7">
        <f t="shared" si="48"/>
        <v>1</v>
      </c>
      <c r="N581" s="7">
        <f t="shared" si="49"/>
        <v>0</v>
      </c>
    </row>
    <row r="582" spans="1:14" x14ac:dyDescent="0.25">
      <c r="A582" s="1">
        <v>39427</v>
      </c>
      <c r="B582" s="2" t="s">
        <v>80</v>
      </c>
      <c r="C582" s="2">
        <v>43</v>
      </c>
      <c r="D582" s="2">
        <f>YEAR(cukier[[#This Row],[date]])</f>
        <v>2007</v>
      </c>
      <c r="E582" s="2">
        <f>MONTH(cukier[[#This Row],[date]])</f>
        <v>12</v>
      </c>
      <c r="F582" s="2">
        <f>VLOOKUP(cukier[[#This Row],[year]],cennik[#All],2)</f>
        <v>2.09</v>
      </c>
      <c r="G582" s="2">
        <f>cukier[[#This Row],[sugar_bought_kg]]*cukier[[#This Row],[price]]</f>
        <v>89.86999999999999</v>
      </c>
      <c r="H582" s="2">
        <f>SUMIF($B$2:B582,B582,$C$2:C582)</f>
        <v>443</v>
      </c>
      <c r="I582" s="2">
        <f>IF(cukier[[#This Row],[bought_so_far]]&lt;100,0,IF(cukier[[#This Row],[bought_so_far]]&lt;1000,0.05,IF(cukier[[#This Row],[bought_so_far]]&lt;10000,0.1,0.2)))*cukier[[#This Row],[sugar_bought_kg]]</f>
        <v>2.15</v>
      </c>
      <c r="J582" s="6">
        <f t="shared" si="46"/>
        <v>4931</v>
      </c>
      <c r="K582" s="6">
        <f t="shared" si="45"/>
        <v>4888</v>
      </c>
      <c r="L582" s="6" t="b">
        <f t="shared" si="47"/>
        <v>0</v>
      </c>
      <c r="M582" s="6">
        <f t="shared" si="48"/>
        <v>1</v>
      </c>
      <c r="N582" s="6">
        <f t="shared" si="49"/>
        <v>0</v>
      </c>
    </row>
    <row r="583" spans="1:14" x14ac:dyDescent="0.25">
      <c r="A583" s="1">
        <v>39428</v>
      </c>
      <c r="B583" s="2" t="s">
        <v>30</v>
      </c>
      <c r="C583" s="2">
        <v>166</v>
      </c>
      <c r="D583" s="2">
        <f>YEAR(cukier[[#This Row],[date]])</f>
        <v>2007</v>
      </c>
      <c r="E583" s="2">
        <f>MONTH(cukier[[#This Row],[date]])</f>
        <v>12</v>
      </c>
      <c r="F583" s="2">
        <f>VLOOKUP(cukier[[#This Row],[year]],cennik[#All],2)</f>
        <v>2.09</v>
      </c>
      <c r="G583" s="2">
        <f>cukier[[#This Row],[sugar_bought_kg]]*cukier[[#This Row],[price]]</f>
        <v>346.94</v>
      </c>
      <c r="H583" s="2">
        <f>SUMIF($B$2:B583,B583,$C$2:C583)</f>
        <v>1957</v>
      </c>
      <c r="I583" s="2">
        <f>IF(cukier[[#This Row],[bought_so_far]]&lt;100,0,IF(cukier[[#This Row],[bought_so_far]]&lt;1000,0.05,IF(cukier[[#This Row],[bought_so_far]]&lt;10000,0.1,0.2)))*cukier[[#This Row],[sugar_bought_kg]]</f>
        <v>16.600000000000001</v>
      </c>
      <c r="J583" s="7">
        <f t="shared" si="46"/>
        <v>4888</v>
      </c>
      <c r="K583" s="7">
        <f t="shared" si="45"/>
        <v>4722</v>
      </c>
      <c r="L583" s="7" t="b">
        <f t="shared" si="47"/>
        <v>0</v>
      </c>
      <c r="M583" s="7">
        <f t="shared" si="48"/>
        <v>1</v>
      </c>
      <c r="N583" s="7">
        <f t="shared" si="49"/>
        <v>0</v>
      </c>
    </row>
    <row r="584" spans="1:14" x14ac:dyDescent="0.25">
      <c r="A584" s="1">
        <v>39428</v>
      </c>
      <c r="B584" s="2" t="s">
        <v>78</v>
      </c>
      <c r="C584" s="2">
        <v>192</v>
      </c>
      <c r="D584" s="2">
        <f>YEAR(cukier[[#This Row],[date]])</f>
        <v>2007</v>
      </c>
      <c r="E584" s="2">
        <f>MONTH(cukier[[#This Row],[date]])</f>
        <v>12</v>
      </c>
      <c r="F584" s="2">
        <f>VLOOKUP(cukier[[#This Row],[year]],cennik[#All],2)</f>
        <v>2.09</v>
      </c>
      <c r="G584" s="2">
        <f>cukier[[#This Row],[sugar_bought_kg]]*cukier[[#This Row],[price]]</f>
        <v>401.28</v>
      </c>
      <c r="H584" s="2">
        <f>SUMIF($B$2:B584,B584,$C$2:C584)</f>
        <v>776</v>
      </c>
      <c r="I584" s="2">
        <f>IF(cukier[[#This Row],[bought_so_far]]&lt;100,0,IF(cukier[[#This Row],[bought_so_far]]&lt;1000,0.05,IF(cukier[[#This Row],[bought_so_far]]&lt;10000,0.1,0.2)))*cukier[[#This Row],[sugar_bought_kg]]</f>
        <v>9.6000000000000014</v>
      </c>
      <c r="J584" s="6">
        <f t="shared" si="46"/>
        <v>4722</v>
      </c>
      <c r="K584" s="6">
        <f t="shared" si="45"/>
        <v>4530</v>
      </c>
      <c r="L584" s="6" t="b">
        <f t="shared" si="47"/>
        <v>0</v>
      </c>
      <c r="M584" s="6">
        <f t="shared" si="48"/>
        <v>1</v>
      </c>
      <c r="N584" s="6">
        <f t="shared" si="49"/>
        <v>0</v>
      </c>
    </row>
    <row r="585" spans="1:14" x14ac:dyDescent="0.25">
      <c r="A585" s="1">
        <v>39430</v>
      </c>
      <c r="B585" s="2" t="s">
        <v>16</v>
      </c>
      <c r="C585" s="2">
        <v>7</v>
      </c>
      <c r="D585" s="2">
        <f>YEAR(cukier[[#This Row],[date]])</f>
        <v>2007</v>
      </c>
      <c r="E585" s="2">
        <f>MONTH(cukier[[#This Row],[date]])</f>
        <v>12</v>
      </c>
      <c r="F585" s="2">
        <f>VLOOKUP(cukier[[#This Row],[year]],cennik[#All],2)</f>
        <v>2.09</v>
      </c>
      <c r="G585" s="2">
        <f>cukier[[#This Row],[sugar_bought_kg]]*cukier[[#This Row],[price]]</f>
        <v>14.629999999999999</v>
      </c>
      <c r="H585" s="2">
        <f>SUMIF($B$2:B585,B585,$C$2:C585)</f>
        <v>21</v>
      </c>
      <c r="I585" s="2">
        <f>IF(cukier[[#This Row],[bought_so_far]]&lt;100,0,IF(cukier[[#This Row],[bought_so_far]]&lt;1000,0.05,IF(cukier[[#This Row],[bought_so_far]]&lt;10000,0.1,0.2)))*cukier[[#This Row],[sugar_bought_kg]]</f>
        <v>0</v>
      </c>
      <c r="J585" s="7">
        <f t="shared" si="46"/>
        <v>4530</v>
      </c>
      <c r="K585" s="7">
        <f t="shared" si="45"/>
        <v>4523</v>
      </c>
      <c r="L585" s="7" t="b">
        <f t="shared" si="47"/>
        <v>0</v>
      </c>
      <c r="M585" s="7">
        <f t="shared" si="48"/>
        <v>1</v>
      </c>
      <c r="N585" s="7">
        <f t="shared" si="49"/>
        <v>0</v>
      </c>
    </row>
    <row r="586" spans="1:14" x14ac:dyDescent="0.25">
      <c r="A586" s="1">
        <v>39432</v>
      </c>
      <c r="B586" s="2" t="s">
        <v>53</v>
      </c>
      <c r="C586" s="2">
        <v>11</v>
      </c>
      <c r="D586" s="2">
        <f>YEAR(cukier[[#This Row],[date]])</f>
        <v>2007</v>
      </c>
      <c r="E586" s="2">
        <f>MONTH(cukier[[#This Row],[date]])</f>
        <v>12</v>
      </c>
      <c r="F586" s="2">
        <f>VLOOKUP(cukier[[#This Row],[year]],cennik[#All],2)</f>
        <v>2.09</v>
      </c>
      <c r="G586" s="2">
        <f>cukier[[#This Row],[sugar_bought_kg]]*cukier[[#This Row],[price]]</f>
        <v>22.99</v>
      </c>
      <c r="H586" s="2">
        <f>SUMIF($B$2:B586,B586,$C$2:C586)</f>
        <v>40</v>
      </c>
      <c r="I586" s="2">
        <f>IF(cukier[[#This Row],[bought_so_far]]&lt;100,0,IF(cukier[[#This Row],[bought_so_far]]&lt;1000,0.05,IF(cukier[[#This Row],[bought_so_far]]&lt;10000,0.1,0.2)))*cukier[[#This Row],[sugar_bought_kg]]</f>
        <v>0</v>
      </c>
      <c r="J586" s="6">
        <f t="shared" si="46"/>
        <v>4523</v>
      </c>
      <c r="K586" s="6">
        <f t="shared" si="45"/>
        <v>4512</v>
      </c>
      <c r="L586" s="6" t="b">
        <f t="shared" si="47"/>
        <v>0</v>
      </c>
      <c r="M586" s="6">
        <f t="shared" si="48"/>
        <v>1</v>
      </c>
      <c r="N586" s="6">
        <f t="shared" si="49"/>
        <v>0</v>
      </c>
    </row>
    <row r="587" spans="1:14" x14ac:dyDescent="0.25">
      <c r="A587" s="1">
        <v>39432</v>
      </c>
      <c r="B587" s="2" t="s">
        <v>19</v>
      </c>
      <c r="C587" s="2">
        <v>146</v>
      </c>
      <c r="D587" s="2">
        <f>YEAR(cukier[[#This Row],[date]])</f>
        <v>2007</v>
      </c>
      <c r="E587" s="2">
        <f>MONTH(cukier[[#This Row],[date]])</f>
        <v>12</v>
      </c>
      <c r="F587" s="2">
        <f>VLOOKUP(cukier[[#This Row],[year]],cennik[#All],2)</f>
        <v>2.09</v>
      </c>
      <c r="G587" s="2">
        <f>cukier[[#This Row],[sugar_bought_kg]]*cukier[[#This Row],[price]]</f>
        <v>305.14</v>
      </c>
      <c r="H587" s="2">
        <f>SUMIF($B$2:B587,B587,$C$2:C587)</f>
        <v>1287</v>
      </c>
      <c r="I587" s="2">
        <f>IF(cukier[[#This Row],[bought_so_far]]&lt;100,0,IF(cukier[[#This Row],[bought_so_far]]&lt;1000,0.05,IF(cukier[[#This Row],[bought_so_far]]&lt;10000,0.1,0.2)))*cukier[[#This Row],[sugar_bought_kg]]</f>
        <v>14.600000000000001</v>
      </c>
      <c r="J587" s="7">
        <f t="shared" si="46"/>
        <v>4512</v>
      </c>
      <c r="K587" s="7">
        <f t="shared" si="45"/>
        <v>4366</v>
      </c>
      <c r="L587" s="7" t="b">
        <f t="shared" si="47"/>
        <v>0</v>
      </c>
      <c r="M587" s="7">
        <f t="shared" si="48"/>
        <v>1</v>
      </c>
      <c r="N587" s="7">
        <f t="shared" si="49"/>
        <v>0</v>
      </c>
    </row>
    <row r="588" spans="1:14" x14ac:dyDescent="0.25">
      <c r="A588" s="1">
        <v>39433</v>
      </c>
      <c r="B588" s="2" t="s">
        <v>45</v>
      </c>
      <c r="C588" s="2">
        <v>138</v>
      </c>
      <c r="D588" s="2">
        <f>YEAR(cukier[[#This Row],[date]])</f>
        <v>2007</v>
      </c>
      <c r="E588" s="2">
        <f>MONTH(cukier[[#This Row],[date]])</f>
        <v>12</v>
      </c>
      <c r="F588" s="2">
        <f>VLOOKUP(cukier[[#This Row],[year]],cennik[#All],2)</f>
        <v>2.09</v>
      </c>
      <c r="G588" s="2">
        <f>cukier[[#This Row],[sugar_bought_kg]]*cukier[[#This Row],[price]]</f>
        <v>288.41999999999996</v>
      </c>
      <c r="H588" s="2">
        <f>SUMIF($B$2:B588,B588,$C$2:C588)</f>
        <v>6959</v>
      </c>
      <c r="I588" s="2">
        <f>IF(cukier[[#This Row],[bought_so_far]]&lt;100,0,IF(cukier[[#This Row],[bought_so_far]]&lt;1000,0.05,IF(cukier[[#This Row],[bought_so_far]]&lt;10000,0.1,0.2)))*cukier[[#This Row],[sugar_bought_kg]]</f>
        <v>13.8</v>
      </c>
      <c r="J588" s="6">
        <f t="shared" si="46"/>
        <v>4366</v>
      </c>
      <c r="K588" s="6">
        <f t="shared" si="45"/>
        <v>4228</v>
      </c>
      <c r="L588" s="6" t="b">
        <f t="shared" si="47"/>
        <v>0</v>
      </c>
      <c r="M588" s="6">
        <f t="shared" si="48"/>
        <v>1</v>
      </c>
      <c r="N588" s="6">
        <f t="shared" si="49"/>
        <v>0</v>
      </c>
    </row>
    <row r="589" spans="1:14" x14ac:dyDescent="0.25">
      <c r="A589" s="1">
        <v>39434</v>
      </c>
      <c r="B589" s="2" t="s">
        <v>23</v>
      </c>
      <c r="C589" s="2">
        <v>138</v>
      </c>
      <c r="D589" s="2">
        <f>YEAR(cukier[[#This Row],[date]])</f>
        <v>2007</v>
      </c>
      <c r="E589" s="2">
        <f>MONTH(cukier[[#This Row],[date]])</f>
        <v>12</v>
      </c>
      <c r="F589" s="2">
        <f>VLOOKUP(cukier[[#This Row],[year]],cennik[#All],2)</f>
        <v>2.09</v>
      </c>
      <c r="G589" s="2">
        <f>cukier[[#This Row],[sugar_bought_kg]]*cukier[[#This Row],[price]]</f>
        <v>288.41999999999996</v>
      </c>
      <c r="H589" s="2">
        <f>SUMIF($B$2:B589,B589,$C$2:C589)</f>
        <v>1575</v>
      </c>
      <c r="I589" s="2">
        <f>IF(cukier[[#This Row],[bought_so_far]]&lt;100,0,IF(cukier[[#This Row],[bought_so_far]]&lt;1000,0.05,IF(cukier[[#This Row],[bought_so_far]]&lt;10000,0.1,0.2)))*cukier[[#This Row],[sugar_bought_kg]]</f>
        <v>13.8</v>
      </c>
      <c r="J589" s="7">
        <f t="shared" si="46"/>
        <v>4228</v>
      </c>
      <c r="K589" s="7">
        <f t="shared" si="45"/>
        <v>4090</v>
      </c>
      <c r="L589" s="7" t="b">
        <f t="shared" si="47"/>
        <v>0</v>
      </c>
      <c r="M589" s="7">
        <f t="shared" si="48"/>
        <v>1</v>
      </c>
      <c r="N589" s="7">
        <f t="shared" si="49"/>
        <v>0</v>
      </c>
    </row>
    <row r="590" spans="1:14" x14ac:dyDescent="0.25">
      <c r="A590" s="1">
        <v>39434</v>
      </c>
      <c r="B590" s="2" t="s">
        <v>50</v>
      </c>
      <c r="C590" s="2">
        <v>482</v>
      </c>
      <c r="D590" s="2">
        <f>YEAR(cukier[[#This Row],[date]])</f>
        <v>2007</v>
      </c>
      <c r="E590" s="2">
        <f>MONTH(cukier[[#This Row],[date]])</f>
        <v>12</v>
      </c>
      <c r="F590" s="2">
        <f>VLOOKUP(cukier[[#This Row],[year]],cennik[#All],2)</f>
        <v>2.09</v>
      </c>
      <c r="G590" s="2">
        <f>cukier[[#This Row],[sugar_bought_kg]]*cukier[[#This Row],[price]]</f>
        <v>1007.3799999999999</v>
      </c>
      <c r="H590" s="2">
        <f>SUMIF($B$2:B590,B590,$C$2:C590)</f>
        <v>6624</v>
      </c>
      <c r="I590" s="2">
        <f>IF(cukier[[#This Row],[bought_so_far]]&lt;100,0,IF(cukier[[#This Row],[bought_so_far]]&lt;1000,0.05,IF(cukier[[#This Row],[bought_so_far]]&lt;10000,0.1,0.2)))*cukier[[#This Row],[sugar_bought_kg]]</f>
        <v>48.2</v>
      </c>
      <c r="J590" s="6">
        <f t="shared" si="46"/>
        <v>4090</v>
      </c>
      <c r="K590" s="6">
        <f t="shared" si="45"/>
        <v>3608</v>
      </c>
      <c r="L590" s="6" t="b">
        <f t="shared" si="47"/>
        <v>0</v>
      </c>
      <c r="M590" s="6">
        <f t="shared" si="48"/>
        <v>2</v>
      </c>
      <c r="N590" s="6">
        <f t="shared" si="49"/>
        <v>0</v>
      </c>
    </row>
    <row r="591" spans="1:14" x14ac:dyDescent="0.25">
      <c r="A591" s="1">
        <v>39436</v>
      </c>
      <c r="B591" s="2" t="s">
        <v>50</v>
      </c>
      <c r="C591" s="2">
        <v>481</v>
      </c>
      <c r="D591" s="2">
        <f>YEAR(cukier[[#This Row],[date]])</f>
        <v>2007</v>
      </c>
      <c r="E591" s="2">
        <f>MONTH(cukier[[#This Row],[date]])</f>
        <v>12</v>
      </c>
      <c r="F591" s="2">
        <f>VLOOKUP(cukier[[#This Row],[year]],cennik[#All],2)</f>
        <v>2.09</v>
      </c>
      <c r="G591" s="2">
        <f>cukier[[#This Row],[sugar_bought_kg]]*cukier[[#This Row],[price]]</f>
        <v>1005.29</v>
      </c>
      <c r="H591" s="2">
        <f>SUMIF($B$2:B591,B591,$C$2:C591)</f>
        <v>7105</v>
      </c>
      <c r="I591" s="2">
        <f>IF(cukier[[#This Row],[bought_so_far]]&lt;100,0,IF(cukier[[#This Row],[bought_so_far]]&lt;1000,0.05,IF(cukier[[#This Row],[bought_so_far]]&lt;10000,0.1,0.2)))*cukier[[#This Row],[sugar_bought_kg]]</f>
        <v>48.1</v>
      </c>
      <c r="J591" s="7">
        <f t="shared" si="46"/>
        <v>3608</v>
      </c>
      <c r="K591" s="7">
        <f t="shared" si="45"/>
        <v>3127</v>
      </c>
      <c r="L591" s="7" t="b">
        <f t="shared" si="47"/>
        <v>0</v>
      </c>
      <c r="M591" s="7">
        <f t="shared" si="48"/>
        <v>2</v>
      </c>
      <c r="N591" s="7">
        <f t="shared" si="49"/>
        <v>0</v>
      </c>
    </row>
    <row r="592" spans="1:14" x14ac:dyDescent="0.25">
      <c r="A592" s="1">
        <v>39438</v>
      </c>
      <c r="B592" s="2" t="s">
        <v>45</v>
      </c>
      <c r="C592" s="2">
        <v>258</v>
      </c>
      <c r="D592" s="2">
        <f>YEAR(cukier[[#This Row],[date]])</f>
        <v>2007</v>
      </c>
      <c r="E592" s="2">
        <f>MONTH(cukier[[#This Row],[date]])</f>
        <v>12</v>
      </c>
      <c r="F592" s="2">
        <f>VLOOKUP(cukier[[#This Row],[year]],cennik[#All],2)</f>
        <v>2.09</v>
      </c>
      <c r="G592" s="2">
        <f>cukier[[#This Row],[sugar_bought_kg]]*cukier[[#This Row],[price]]</f>
        <v>539.21999999999991</v>
      </c>
      <c r="H592" s="2">
        <f>SUMIF($B$2:B592,B592,$C$2:C592)</f>
        <v>7217</v>
      </c>
      <c r="I592" s="2">
        <f>IF(cukier[[#This Row],[bought_so_far]]&lt;100,0,IF(cukier[[#This Row],[bought_so_far]]&lt;1000,0.05,IF(cukier[[#This Row],[bought_so_far]]&lt;10000,0.1,0.2)))*cukier[[#This Row],[sugar_bought_kg]]</f>
        <v>25.8</v>
      </c>
      <c r="J592" s="6">
        <f t="shared" si="46"/>
        <v>3127</v>
      </c>
      <c r="K592" s="6">
        <f t="shared" si="45"/>
        <v>2869</v>
      </c>
      <c r="L592" s="6" t="b">
        <f t="shared" si="47"/>
        <v>0</v>
      </c>
      <c r="M592" s="6">
        <f t="shared" si="48"/>
        <v>3</v>
      </c>
      <c r="N592" s="6">
        <f t="shared" si="49"/>
        <v>0</v>
      </c>
    </row>
    <row r="593" spans="1:14" x14ac:dyDescent="0.25">
      <c r="A593" s="1">
        <v>39440</v>
      </c>
      <c r="B593" s="2" t="s">
        <v>19</v>
      </c>
      <c r="C593" s="2">
        <v>100</v>
      </c>
      <c r="D593" s="2">
        <f>YEAR(cukier[[#This Row],[date]])</f>
        <v>2007</v>
      </c>
      <c r="E593" s="2">
        <f>MONTH(cukier[[#This Row],[date]])</f>
        <v>12</v>
      </c>
      <c r="F593" s="2">
        <f>VLOOKUP(cukier[[#This Row],[year]],cennik[#All],2)</f>
        <v>2.09</v>
      </c>
      <c r="G593" s="2">
        <f>cukier[[#This Row],[sugar_bought_kg]]*cukier[[#This Row],[price]]</f>
        <v>209</v>
      </c>
      <c r="H593" s="2">
        <f>SUMIF($B$2:B593,B593,$C$2:C593)</f>
        <v>1387</v>
      </c>
      <c r="I593" s="2">
        <f>IF(cukier[[#This Row],[bought_so_far]]&lt;100,0,IF(cukier[[#This Row],[bought_so_far]]&lt;1000,0.05,IF(cukier[[#This Row],[bought_so_far]]&lt;10000,0.1,0.2)))*cukier[[#This Row],[sugar_bought_kg]]</f>
        <v>10</v>
      </c>
      <c r="J593" s="7">
        <f t="shared" si="46"/>
        <v>2869</v>
      </c>
      <c r="K593" s="7">
        <f t="shared" si="45"/>
        <v>2769</v>
      </c>
      <c r="L593" s="7" t="b">
        <f t="shared" si="47"/>
        <v>0</v>
      </c>
      <c r="M593" s="7">
        <f t="shared" si="48"/>
        <v>3</v>
      </c>
      <c r="N593" s="7">
        <f t="shared" si="49"/>
        <v>0</v>
      </c>
    </row>
    <row r="594" spans="1:14" x14ac:dyDescent="0.25">
      <c r="A594" s="1">
        <v>39440</v>
      </c>
      <c r="B594" s="2" t="s">
        <v>69</v>
      </c>
      <c r="C594" s="2">
        <v>86</v>
      </c>
      <c r="D594" s="2">
        <f>YEAR(cukier[[#This Row],[date]])</f>
        <v>2007</v>
      </c>
      <c r="E594" s="2">
        <f>MONTH(cukier[[#This Row],[date]])</f>
        <v>12</v>
      </c>
      <c r="F594" s="2">
        <f>VLOOKUP(cukier[[#This Row],[year]],cennik[#All],2)</f>
        <v>2.09</v>
      </c>
      <c r="G594" s="2">
        <f>cukier[[#This Row],[sugar_bought_kg]]*cukier[[#This Row],[price]]</f>
        <v>179.73999999999998</v>
      </c>
      <c r="H594" s="2">
        <f>SUMIF($B$2:B594,B594,$C$2:C594)</f>
        <v>1155</v>
      </c>
      <c r="I594" s="2">
        <f>IF(cukier[[#This Row],[bought_so_far]]&lt;100,0,IF(cukier[[#This Row],[bought_so_far]]&lt;1000,0.05,IF(cukier[[#This Row],[bought_so_far]]&lt;10000,0.1,0.2)))*cukier[[#This Row],[sugar_bought_kg]]</f>
        <v>8.6</v>
      </c>
      <c r="J594" s="6">
        <f t="shared" si="46"/>
        <v>2769</v>
      </c>
      <c r="K594" s="6">
        <f t="shared" si="45"/>
        <v>2683</v>
      </c>
      <c r="L594" s="6" t="b">
        <f t="shared" si="47"/>
        <v>0</v>
      </c>
      <c r="M594" s="6">
        <f t="shared" si="48"/>
        <v>3</v>
      </c>
      <c r="N594" s="6">
        <f t="shared" si="49"/>
        <v>0</v>
      </c>
    </row>
    <row r="595" spans="1:14" x14ac:dyDescent="0.25">
      <c r="A595" s="1">
        <v>39443</v>
      </c>
      <c r="B595" s="2" t="s">
        <v>28</v>
      </c>
      <c r="C595" s="2">
        <v>165</v>
      </c>
      <c r="D595" s="2">
        <f>YEAR(cukier[[#This Row],[date]])</f>
        <v>2007</v>
      </c>
      <c r="E595" s="2">
        <f>MONTH(cukier[[#This Row],[date]])</f>
        <v>12</v>
      </c>
      <c r="F595" s="2">
        <f>VLOOKUP(cukier[[#This Row],[year]],cennik[#All],2)</f>
        <v>2.09</v>
      </c>
      <c r="G595" s="2">
        <f>cukier[[#This Row],[sugar_bought_kg]]*cukier[[#This Row],[price]]</f>
        <v>344.84999999999997</v>
      </c>
      <c r="H595" s="2">
        <f>SUMIF($B$2:B595,B595,$C$2:C595)</f>
        <v>1172</v>
      </c>
      <c r="I595" s="2">
        <f>IF(cukier[[#This Row],[bought_so_far]]&lt;100,0,IF(cukier[[#This Row],[bought_so_far]]&lt;1000,0.05,IF(cukier[[#This Row],[bought_so_far]]&lt;10000,0.1,0.2)))*cukier[[#This Row],[sugar_bought_kg]]</f>
        <v>16.5</v>
      </c>
      <c r="J595" s="7">
        <f t="shared" si="46"/>
        <v>2683</v>
      </c>
      <c r="K595" s="7">
        <f t="shared" si="45"/>
        <v>2518</v>
      </c>
      <c r="L595" s="7" t="b">
        <f t="shared" si="47"/>
        <v>0</v>
      </c>
      <c r="M595" s="7">
        <f t="shared" si="48"/>
        <v>3</v>
      </c>
      <c r="N595" s="7">
        <f t="shared" si="49"/>
        <v>0</v>
      </c>
    </row>
    <row r="596" spans="1:14" x14ac:dyDescent="0.25">
      <c r="A596" s="1">
        <v>39444</v>
      </c>
      <c r="B596" s="2" t="s">
        <v>100</v>
      </c>
      <c r="C596" s="2">
        <v>4</v>
      </c>
      <c r="D596" s="2">
        <f>YEAR(cukier[[#This Row],[date]])</f>
        <v>2007</v>
      </c>
      <c r="E596" s="2">
        <f>MONTH(cukier[[#This Row],[date]])</f>
        <v>12</v>
      </c>
      <c r="F596" s="2">
        <f>VLOOKUP(cukier[[#This Row],[year]],cennik[#All],2)</f>
        <v>2.09</v>
      </c>
      <c r="G596" s="2">
        <f>cukier[[#This Row],[sugar_bought_kg]]*cukier[[#This Row],[price]]</f>
        <v>8.36</v>
      </c>
      <c r="H596" s="2">
        <f>SUMIF($B$2:B596,B596,$C$2:C596)</f>
        <v>48</v>
      </c>
      <c r="I596" s="2">
        <f>IF(cukier[[#This Row],[bought_so_far]]&lt;100,0,IF(cukier[[#This Row],[bought_so_far]]&lt;1000,0.05,IF(cukier[[#This Row],[bought_so_far]]&lt;10000,0.1,0.2)))*cukier[[#This Row],[sugar_bought_kg]]</f>
        <v>0</v>
      </c>
      <c r="J596" s="6">
        <f t="shared" si="46"/>
        <v>2518</v>
      </c>
      <c r="K596" s="6">
        <f t="shared" si="45"/>
        <v>2514</v>
      </c>
      <c r="L596" s="6" t="b">
        <f t="shared" si="47"/>
        <v>0</v>
      </c>
      <c r="M596" s="6">
        <f t="shared" si="48"/>
        <v>3</v>
      </c>
      <c r="N596" s="6">
        <f t="shared" si="49"/>
        <v>0</v>
      </c>
    </row>
    <row r="597" spans="1:14" x14ac:dyDescent="0.25">
      <c r="A597" s="1">
        <v>39445</v>
      </c>
      <c r="B597" s="2" t="s">
        <v>23</v>
      </c>
      <c r="C597" s="2">
        <v>156</v>
      </c>
      <c r="D597" s="2">
        <f>YEAR(cukier[[#This Row],[date]])</f>
        <v>2007</v>
      </c>
      <c r="E597" s="2">
        <f>MONTH(cukier[[#This Row],[date]])</f>
        <v>12</v>
      </c>
      <c r="F597" s="2">
        <f>VLOOKUP(cukier[[#This Row],[year]],cennik[#All],2)</f>
        <v>2.09</v>
      </c>
      <c r="G597" s="2">
        <f>cukier[[#This Row],[sugar_bought_kg]]*cukier[[#This Row],[price]]</f>
        <v>326.03999999999996</v>
      </c>
      <c r="H597" s="2">
        <f>SUMIF($B$2:B597,B597,$C$2:C597)</f>
        <v>1731</v>
      </c>
      <c r="I597" s="2">
        <f>IF(cukier[[#This Row],[bought_so_far]]&lt;100,0,IF(cukier[[#This Row],[bought_so_far]]&lt;1000,0.05,IF(cukier[[#This Row],[bought_so_far]]&lt;10000,0.1,0.2)))*cukier[[#This Row],[sugar_bought_kg]]</f>
        <v>15.600000000000001</v>
      </c>
      <c r="J597" s="7">
        <f t="shared" si="46"/>
        <v>2514</v>
      </c>
      <c r="K597" s="7">
        <f t="shared" si="45"/>
        <v>2358</v>
      </c>
      <c r="L597" s="7" t="b">
        <f t="shared" si="47"/>
        <v>0</v>
      </c>
      <c r="M597" s="7">
        <f t="shared" si="48"/>
        <v>3</v>
      </c>
      <c r="N597" s="7">
        <f t="shared" si="49"/>
        <v>0</v>
      </c>
    </row>
    <row r="598" spans="1:14" x14ac:dyDescent="0.25">
      <c r="A598" s="1">
        <v>39446</v>
      </c>
      <c r="B598" s="2" t="s">
        <v>45</v>
      </c>
      <c r="C598" s="2">
        <v>320</v>
      </c>
      <c r="D598" s="2">
        <f>YEAR(cukier[[#This Row],[date]])</f>
        <v>2007</v>
      </c>
      <c r="E598" s="2">
        <f>MONTH(cukier[[#This Row],[date]])</f>
        <v>12</v>
      </c>
      <c r="F598" s="2">
        <f>VLOOKUP(cukier[[#This Row],[year]],cennik[#All],2)</f>
        <v>2.09</v>
      </c>
      <c r="G598" s="2">
        <f>cukier[[#This Row],[sugar_bought_kg]]*cukier[[#This Row],[price]]</f>
        <v>668.8</v>
      </c>
      <c r="H598" s="2">
        <f>SUMIF($B$2:B598,B598,$C$2:C598)</f>
        <v>7537</v>
      </c>
      <c r="I598" s="2">
        <f>IF(cukier[[#This Row],[bought_so_far]]&lt;100,0,IF(cukier[[#This Row],[bought_so_far]]&lt;1000,0.05,IF(cukier[[#This Row],[bought_so_far]]&lt;10000,0.1,0.2)))*cukier[[#This Row],[sugar_bought_kg]]</f>
        <v>32</v>
      </c>
      <c r="J598" s="6">
        <f t="shared" si="46"/>
        <v>2358</v>
      </c>
      <c r="K598" s="6">
        <f t="shared" si="45"/>
        <v>2038</v>
      </c>
      <c r="L598" s="6" t="b">
        <f t="shared" si="47"/>
        <v>1</v>
      </c>
      <c r="M598" s="6">
        <f t="shared" si="48"/>
        <v>3</v>
      </c>
      <c r="N598" s="6">
        <f t="shared" si="49"/>
        <v>3000</v>
      </c>
    </row>
    <row r="599" spans="1:14" x14ac:dyDescent="0.25">
      <c r="A599" s="1">
        <v>39448</v>
      </c>
      <c r="B599" s="2" t="s">
        <v>15</v>
      </c>
      <c r="C599" s="2">
        <v>1</v>
      </c>
      <c r="D599" s="2">
        <f>YEAR(cukier[[#This Row],[date]])</f>
        <v>2008</v>
      </c>
      <c r="E599" s="2">
        <f>MONTH(cukier[[#This Row],[date]])</f>
        <v>1</v>
      </c>
      <c r="F599" s="2">
        <f>VLOOKUP(cukier[[#This Row],[year]],cennik[#All],2)</f>
        <v>2.15</v>
      </c>
      <c r="G599" s="2">
        <f>cukier[[#This Row],[sugar_bought_kg]]*cukier[[#This Row],[price]]</f>
        <v>2.15</v>
      </c>
      <c r="H599" s="2">
        <f>SUMIF($B$2:B599,B599,$C$2:C599)</f>
        <v>18</v>
      </c>
      <c r="I599" s="2">
        <f>IF(cukier[[#This Row],[bought_so_far]]&lt;100,0,IF(cukier[[#This Row],[bought_so_far]]&lt;1000,0.05,IF(cukier[[#This Row],[bought_so_far]]&lt;10000,0.1,0.2)))*cukier[[#This Row],[sugar_bought_kg]]</f>
        <v>0</v>
      </c>
      <c r="J599" s="7">
        <f t="shared" si="46"/>
        <v>5038</v>
      </c>
      <c r="K599" s="7">
        <f t="shared" si="45"/>
        <v>5037</v>
      </c>
      <c r="L599" s="7" t="b">
        <f t="shared" si="47"/>
        <v>0</v>
      </c>
      <c r="M599" s="7">
        <f t="shared" si="48"/>
        <v>-1</v>
      </c>
      <c r="N599" s="7">
        <f t="shared" si="49"/>
        <v>0</v>
      </c>
    </row>
    <row r="600" spans="1:14" x14ac:dyDescent="0.25">
      <c r="A600" s="1">
        <v>39448</v>
      </c>
      <c r="B600" s="2" t="s">
        <v>8</v>
      </c>
      <c r="C600" s="2">
        <v>81</v>
      </c>
      <c r="D600" s="2">
        <f>YEAR(cukier[[#This Row],[date]])</f>
        <v>2008</v>
      </c>
      <c r="E600" s="2">
        <f>MONTH(cukier[[#This Row],[date]])</f>
        <v>1</v>
      </c>
      <c r="F600" s="2">
        <f>VLOOKUP(cukier[[#This Row],[year]],cennik[#All],2)</f>
        <v>2.15</v>
      </c>
      <c r="G600" s="2">
        <f>cukier[[#This Row],[sugar_bought_kg]]*cukier[[#This Row],[price]]</f>
        <v>174.15</v>
      </c>
      <c r="H600" s="2">
        <f>SUMIF($B$2:B600,B600,$C$2:C600)</f>
        <v>912</v>
      </c>
      <c r="I600" s="2">
        <f>IF(cukier[[#This Row],[bought_so_far]]&lt;100,0,IF(cukier[[#This Row],[bought_so_far]]&lt;1000,0.05,IF(cukier[[#This Row],[bought_so_far]]&lt;10000,0.1,0.2)))*cukier[[#This Row],[sugar_bought_kg]]</f>
        <v>4.05</v>
      </c>
      <c r="J600" s="6">
        <f t="shared" si="46"/>
        <v>5037</v>
      </c>
      <c r="K600" s="6">
        <f t="shared" si="45"/>
        <v>4956</v>
      </c>
      <c r="L600" s="6" t="b">
        <f t="shared" si="47"/>
        <v>0</v>
      </c>
      <c r="M600" s="6">
        <f t="shared" si="48"/>
        <v>1</v>
      </c>
      <c r="N600" s="6">
        <f t="shared" si="49"/>
        <v>0</v>
      </c>
    </row>
    <row r="601" spans="1:14" x14ac:dyDescent="0.25">
      <c r="A601" s="1">
        <v>39448</v>
      </c>
      <c r="B601" s="2" t="s">
        <v>50</v>
      </c>
      <c r="C601" s="2">
        <v>438</v>
      </c>
      <c r="D601" s="2">
        <f>YEAR(cukier[[#This Row],[date]])</f>
        <v>2008</v>
      </c>
      <c r="E601" s="2">
        <f>MONTH(cukier[[#This Row],[date]])</f>
        <v>1</v>
      </c>
      <c r="F601" s="2">
        <f>VLOOKUP(cukier[[#This Row],[year]],cennik[#All],2)</f>
        <v>2.15</v>
      </c>
      <c r="G601" s="2">
        <f>cukier[[#This Row],[sugar_bought_kg]]*cukier[[#This Row],[price]]</f>
        <v>941.69999999999993</v>
      </c>
      <c r="H601" s="2">
        <f>SUMIF($B$2:B601,B601,$C$2:C601)</f>
        <v>7543</v>
      </c>
      <c r="I601" s="2">
        <f>IF(cukier[[#This Row],[bought_so_far]]&lt;100,0,IF(cukier[[#This Row],[bought_so_far]]&lt;1000,0.05,IF(cukier[[#This Row],[bought_so_far]]&lt;10000,0.1,0.2)))*cukier[[#This Row],[sugar_bought_kg]]</f>
        <v>43.800000000000004</v>
      </c>
      <c r="J601" s="7">
        <f t="shared" si="46"/>
        <v>4956</v>
      </c>
      <c r="K601" s="7">
        <f t="shared" si="45"/>
        <v>4518</v>
      </c>
      <c r="L601" s="7" t="b">
        <f t="shared" si="47"/>
        <v>0</v>
      </c>
      <c r="M601" s="7">
        <f t="shared" si="48"/>
        <v>1</v>
      </c>
      <c r="N601" s="7">
        <f t="shared" si="49"/>
        <v>0</v>
      </c>
    </row>
    <row r="602" spans="1:14" x14ac:dyDescent="0.25">
      <c r="A602" s="1">
        <v>39449</v>
      </c>
      <c r="B602" s="2" t="s">
        <v>38</v>
      </c>
      <c r="C602" s="2">
        <v>1</v>
      </c>
      <c r="D602" s="2">
        <f>YEAR(cukier[[#This Row],[date]])</f>
        <v>2008</v>
      </c>
      <c r="E602" s="2">
        <f>MONTH(cukier[[#This Row],[date]])</f>
        <v>1</v>
      </c>
      <c r="F602" s="2">
        <f>VLOOKUP(cukier[[#This Row],[year]],cennik[#All],2)</f>
        <v>2.15</v>
      </c>
      <c r="G602" s="2">
        <f>cukier[[#This Row],[sugar_bought_kg]]*cukier[[#This Row],[price]]</f>
        <v>2.15</v>
      </c>
      <c r="H602" s="2">
        <f>SUMIF($B$2:B602,B602,$C$2:C602)</f>
        <v>4</v>
      </c>
      <c r="I602" s="2">
        <f>IF(cukier[[#This Row],[bought_so_far]]&lt;100,0,IF(cukier[[#This Row],[bought_so_far]]&lt;1000,0.05,IF(cukier[[#This Row],[bought_so_far]]&lt;10000,0.1,0.2)))*cukier[[#This Row],[sugar_bought_kg]]</f>
        <v>0</v>
      </c>
      <c r="J602" s="6">
        <f t="shared" si="46"/>
        <v>4518</v>
      </c>
      <c r="K602" s="6">
        <f t="shared" si="45"/>
        <v>4517</v>
      </c>
      <c r="L602" s="6" t="b">
        <f t="shared" si="47"/>
        <v>0</v>
      </c>
      <c r="M602" s="6">
        <f t="shared" si="48"/>
        <v>1</v>
      </c>
      <c r="N602" s="6">
        <f t="shared" si="49"/>
        <v>0</v>
      </c>
    </row>
    <row r="603" spans="1:14" x14ac:dyDescent="0.25">
      <c r="A603" s="1">
        <v>39453</v>
      </c>
      <c r="B603" s="2" t="s">
        <v>78</v>
      </c>
      <c r="C603" s="2">
        <v>173</v>
      </c>
      <c r="D603" s="2">
        <f>YEAR(cukier[[#This Row],[date]])</f>
        <v>2008</v>
      </c>
      <c r="E603" s="2">
        <f>MONTH(cukier[[#This Row],[date]])</f>
        <v>1</v>
      </c>
      <c r="F603" s="2">
        <f>VLOOKUP(cukier[[#This Row],[year]],cennik[#All],2)</f>
        <v>2.15</v>
      </c>
      <c r="G603" s="2">
        <f>cukier[[#This Row],[sugar_bought_kg]]*cukier[[#This Row],[price]]</f>
        <v>371.95</v>
      </c>
      <c r="H603" s="2">
        <f>SUMIF($B$2:B603,B603,$C$2:C603)</f>
        <v>949</v>
      </c>
      <c r="I603" s="2">
        <f>IF(cukier[[#This Row],[bought_so_far]]&lt;100,0,IF(cukier[[#This Row],[bought_so_far]]&lt;1000,0.05,IF(cukier[[#This Row],[bought_so_far]]&lt;10000,0.1,0.2)))*cukier[[#This Row],[sugar_bought_kg]]</f>
        <v>8.65</v>
      </c>
      <c r="J603" s="7">
        <f t="shared" si="46"/>
        <v>4517</v>
      </c>
      <c r="K603" s="7">
        <f t="shared" si="45"/>
        <v>4344</v>
      </c>
      <c r="L603" s="7" t="b">
        <f t="shared" si="47"/>
        <v>0</v>
      </c>
      <c r="M603" s="7">
        <f t="shared" si="48"/>
        <v>1</v>
      </c>
      <c r="N603" s="7">
        <f t="shared" si="49"/>
        <v>0</v>
      </c>
    </row>
    <row r="604" spans="1:14" x14ac:dyDescent="0.25">
      <c r="A604" s="1">
        <v>39456</v>
      </c>
      <c r="B604" s="2" t="s">
        <v>24</v>
      </c>
      <c r="C604" s="2">
        <v>412</v>
      </c>
      <c r="D604" s="2">
        <f>YEAR(cukier[[#This Row],[date]])</f>
        <v>2008</v>
      </c>
      <c r="E604" s="2">
        <f>MONTH(cukier[[#This Row],[date]])</f>
        <v>1</v>
      </c>
      <c r="F604" s="2">
        <f>VLOOKUP(cukier[[#This Row],[year]],cennik[#All],2)</f>
        <v>2.15</v>
      </c>
      <c r="G604" s="2">
        <f>cukier[[#This Row],[sugar_bought_kg]]*cukier[[#This Row],[price]]</f>
        <v>885.8</v>
      </c>
      <c r="H604" s="2">
        <f>SUMIF($B$2:B604,B604,$C$2:C604)</f>
        <v>2643</v>
      </c>
      <c r="I604" s="2">
        <f>IF(cukier[[#This Row],[bought_so_far]]&lt;100,0,IF(cukier[[#This Row],[bought_so_far]]&lt;1000,0.05,IF(cukier[[#This Row],[bought_so_far]]&lt;10000,0.1,0.2)))*cukier[[#This Row],[sugar_bought_kg]]</f>
        <v>41.2</v>
      </c>
      <c r="J604" s="6">
        <f t="shared" si="46"/>
        <v>4344</v>
      </c>
      <c r="K604" s="6">
        <f t="shared" si="45"/>
        <v>3932</v>
      </c>
      <c r="L604" s="6" t="b">
        <f t="shared" si="47"/>
        <v>0</v>
      </c>
      <c r="M604" s="6">
        <f t="shared" si="48"/>
        <v>2</v>
      </c>
      <c r="N604" s="6">
        <f t="shared" si="49"/>
        <v>0</v>
      </c>
    </row>
    <row r="605" spans="1:14" x14ac:dyDescent="0.25">
      <c r="A605" s="1">
        <v>39456</v>
      </c>
      <c r="B605" s="2" t="s">
        <v>151</v>
      </c>
      <c r="C605" s="2">
        <v>13</v>
      </c>
      <c r="D605" s="2">
        <f>YEAR(cukier[[#This Row],[date]])</f>
        <v>2008</v>
      </c>
      <c r="E605" s="2">
        <f>MONTH(cukier[[#This Row],[date]])</f>
        <v>1</v>
      </c>
      <c r="F605" s="2">
        <f>VLOOKUP(cukier[[#This Row],[year]],cennik[#All],2)</f>
        <v>2.15</v>
      </c>
      <c r="G605" s="2">
        <f>cukier[[#This Row],[sugar_bought_kg]]*cukier[[#This Row],[price]]</f>
        <v>27.95</v>
      </c>
      <c r="H605" s="2">
        <f>SUMIF($B$2:B605,B605,$C$2:C605)</f>
        <v>13</v>
      </c>
      <c r="I605" s="2">
        <f>IF(cukier[[#This Row],[bought_so_far]]&lt;100,0,IF(cukier[[#This Row],[bought_so_far]]&lt;1000,0.05,IF(cukier[[#This Row],[bought_so_far]]&lt;10000,0.1,0.2)))*cukier[[#This Row],[sugar_bought_kg]]</f>
        <v>0</v>
      </c>
      <c r="J605" s="7">
        <f t="shared" si="46"/>
        <v>3932</v>
      </c>
      <c r="K605" s="7">
        <f t="shared" si="45"/>
        <v>3919</v>
      </c>
      <c r="L605" s="7" t="b">
        <f t="shared" si="47"/>
        <v>0</v>
      </c>
      <c r="M605" s="7">
        <f t="shared" si="48"/>
        <v>2</v>
      </c>
      <c r="N605" s="7">
        <f t="shared" si="49"/>
        <v>0</v>
      </c>
    </row>
    <row r="606" spans="1:14" x14ac:dyDescent="0.25">
      <c r="A606" s="1">
        <v>39457</v>
      </c>
      <c r="B606" s="2" t="s">
        <v>55</v>
      </c>
      <c r="C606" s="2">
        <v>130</v>
      </c>
      <c r="D606" s="2">
        <f>YEAR(cukier[[#This Row],[date]])</f>
        <v>2008</v>
      </c>
      <c r="E606" s="2">
        <f>MONTH(cukier[[#This Row],[date]])</f>
        <v>1</v>
      </c>
      <c r="F606" s="2">
        <f>VLOOKUP(cukier[[#This Row],[year]],cennik[#All],2)</f>
        <v>2.15</v>
      </c>
      <c r="G606" s="2">
        <f>cukier[[#This Row],[sugar_bought_kg]]*cukier[[#This Row],[price]]</f>
        <v>279.5</v>
      </c>
      <c r="H606" s="2">
        <f>SUMIF($B$2:B606,B606,$C$2:C606)</f>
        <v>1185</v>
      </c>
      <c r="I606" s="2">
        <f>IF(cukier[[#This Row],[bought_so_far]]&lt;100,0,IF(cukier[[#This Row],[bought_so_far]]&lt;1000,0.05,IF(cukier[[#This Row],[bought_so_far]]&lt;10000,0.1,0.2)))*cukier[[#This Row],[sugar_bought_kg]]</f>
        <v>13</v>
      </c>
      <c r="J606" s="6">
        <f t="shared" si="46"/>
        <v>3919</v>
      </c>
      <c r="K606" s="6">
        <f t="shared" si="45"/>
        <v>3789</v>
      </c>
      <c r="L606" s="6" t="b">
        <f t="shared" si="47"/>
        <v>0</v>
      </c>
      <c r="M606" s="6">
        <f t="shared" si="48"/>
        <v>2</v>
      </c>
      <c r="N606" s="6">
        <f t="shared" si="49"/>
        <v>0</v>
      </c>
    </row>
    <row r="607" spans="1:14" x14ac:dyDescent="0.25">
      <c r="A607" s="1">
        <v>39459</v>
      </c>
      <c r="B607" s="2" t="s">
        <v>152</v>
      </c>
      <c r="C607" s="2">
        <v>4</v>
      </c>
      <c r="D607" s="2">
        <f>YEAR(cukier[[#This Row],[date]])</f>
        <v>2008</v>
      </c>
      <c r="E607" s="2">
        <f>MONTH(cukier[[#This Row],[date]])</f>
        <v>1</v>
      </c>
      <c r="F607" s="2">
        <f>VLOOKUP(cukier[[#This Row],[year]],cennik[#All],2)</f>
        <v>2.15</v>
      </c>
      <c r="G607" s="2">
        <f>cukier[[#This Row],[sugar_bought_kg]]*cukier[[#This Row],[price]]</f>
        <v>8.6</v>
      </c>
      <c r="H607" s="2">
        <f>SUMIF($B$2:B607,B607,$C$2:C607)</f>
        <v>4</v>
      </c>
      <c r="I607" s="2">
        <f>IF(cukier[[#This Row],[bought_so_far]]&lt;100,0,IF(cukier[[#This Row],[bought_so_far]]&lt;1000,0.05,IF(cukier[[#This Row],[bought_so_far]]&lt;10000,0.1,0.2)))*cukier[[#This Row],[sugar_bought_kg]]</f>
        <v>0</v>
      </c>
      <c r="J607" s="7">
        <f t="shared" si="46"/>
        <v>3789</v>
      </c>
      <c r="K607" s="7">
        <f t="shared" si="45"/>
        <v>3785</v>
      </c>
      <c r="L607" s="7" t="b">
        <f t="shared" si="47"/>
        <v>0</v>
      </c>
      <c r="M607" s="7">
        <f t="shared" si="48"/>
        <v>2</v>
      </c>
      <c r="N607" s="7">
        <f t="shared" si="49"/>
        <v>0</v>
      </c>
    </row>
    <row r="608" spans="1:14" x14ac:dyDescent="0.25">
      <c r="A608" s="1">
        <v>39462</v>
      </c>
      <c r="B608" s="2" t="s">
        <v>55</v>
      </c>
      <c r="C608" s="2">
        <v>176</v>
      </c>
      <c r="D608" s="2">
        <f>YEAR(cukier[[#This Row],[date]])</f>
        <v>2008</v>
      </c>
      <c r="E608" s="2">
        <f>MONTH(cukier[[#This Row],[date]])</f>
        <v>1</v>
      </c>
      <c r="F608" s="2">
        <f>VLOOKUP(cukier[[#This Row],[year]],cennik[#All],2)</f>
        <v>2.15</v>
      </c>
      <c r="G608" s="2">
        <f>cukier[[#This Row],[sugar_bought_kg]]*cukier[[#This Row],[price]]</f>
        <v>378.4</v>
      </c>
      <c r="H608" s="2">
        <f>SUMIF($B$2:B608,B608,$C$2:C608)</f>
        <v>1361</v>
      </c>
      <c r="I608" s="2">
        <f>IF(cukier[[#This Row],[bought_so_far]]&lt;100,0,IF(cukier[[#This Row],[bought_so_far]]&lt;1000,0.05,IF(cukier[[#This Row],[bought_so_far]]&lt;10000,0.1,0.2)))*cukier[[#This Row],[sugar_bought_kg]]</f>
        <v>17.600000000000001</v>
      </c>
      <c r="J608" s="6">
        <f t="shared" si="46"/>
        <v>3785</v>
      </c>
      <c r="K608" s="6">
        <f t="shared" si="45"/>
        <v>3609</v>
      </c>
      <c r="L608" s="6" t="b">
        <f t="shared" si="47"/>
        <v>0</v>
      </c>
      <c r="M608" s="6">
        <f t="shared" si="48"/>
        <v>2</v>
      </c>
      <c r="N608" s="6">
        <f t="shared" si="49"/>
        <v>0</v>
      </c>
    </row>
    <row r="609" spans="1:14" x14ac:dyDescent="0.25">
      <c r="A609" s="1">
        <v>39464</v>
      </c>
      <c r="B609" s="2" t="s">
        <v>89</v>
      </c>
      <c r="C609" s="2">
        <v>14</v>
      </c>
      <c r="D609" s="2">
        <f>YEAR(cukier[[#This Row],[date]])</f>
        <v>2008</v>
      </c>
      <c r="E609" s="2">
        <f>MONTH(cukier[[#This Row],[date]])</f>
        <v>1</v>
      </c>
      <c r="F609" s="2">
        <f>VLOOKUP(cukier[[#This Row],[year]],cennik[#All],2)</f>
        <v>2.15</v>
      </c>
      <c r="G609" s="2">
        <f>cukier[[#This Row],[sugar_bought_kg]]*cukier[[#This Row],[price]]</f>
        <v>30.099999999999998</v>
      </c>
      <c r="H609" s="2">
        <f>SUMIF($B$2:B609,B609,$C$2:C609)</f>
        <v>25</v>
      </c>
      <c r="I609" s="2">
        <f>IF(cukier[[#This Row],[bought_so_far]]&lt;100,0,IF(cukier[[#This Row],[bought_so_far]]&lt;1000,0.05,IF(cukier[[#This Row],[bought_so_far]]&lt;10000,0.1,0.2)))*cukier[[#This Row],[sugar_bought_kg]]</f>
        <v>0</v>
      </c>
      <c r="J609" s="7">
        <f t="shared" si="46"/>
        <v>3609</v>
      </c>
      <c r="K609" s="7">
        <f t="shared" si="45"/>
        <v>3595</v>
      </c>
      <c r="L609" s="7" t="b">
        <f t="shared" si="47"/>
        <v>0</v>
      </c>
      <c r="M609" s="7">
        <f t="shared" si="48"/>
        <v>2</v>
      </c>
      <c r="N609" s="7">
        <f t="shared" si="49"/>
        <v>0</v>
      </c>
    </row>
    <row r="610" spans="1:14" x14ac:dyDescent="0.25">
      <c r="A610" s="1">
        <v>39465</v>
      </c>
      <c r="B610" s="2" t="s">
        <v>55</v>
      </c>
      <c r="C610" s="2">
        <v>97</v>
      </c>
      <c r="D610" s="2">
        <f>YEAR(cukier[[#This Row],[date]])</f>
        <v>2008</v>
      </c>
      <c r="E610" s="2">
        <f>MONTH(cukier[[#This Row],[date]])</f>
        <v>1</v>
      </c>
      <c r="F610" s="2">
        <f>VLOOKUP(cukier[[#This Row],[year]],cennik[#All],2)</f>
        <v>2.15</v>
      </c>
      <c r="G610" s="2">
        <f>cukier[[#This Row],[sugar_bought_kg]]*cukier[[#This Row],[price]]</f>
        <v>208.54999999999998</v>
      </c>
      <c r="H610" s="2">
        <f>SUMIF($B$2:B610,B610,$C$2:C610)</f>
        <v>1458</v>
      </c>
      <c r="I610" s="2">
        <f>IF(cukier[[#This Row],[bought_so_far]]&lt;100,0,IF(cukier[[#This Row],[bought_so_far]]&lt;1000,0.05,IF(cukier[[#This Row],[bought_so_far]]&lt;10000,0.1,0.2)))*cukier[[#This Row],[sugar_bought_kg]]</f>
        <v>9.7000000000000011</v>
      </c>
      <c r="J610" s="6">
        <f t="shared" si="46"/>
        <v>3595</v>
      </c>
      <c r="K610" s="6">
        <f t="shared" si="45"/>
        <v>3498</v>
      </c>
      <c r="L610" s="6" t="b">
        <f t="shared" si="47"/>
        <v>0</v>
      </c>
      <c r="M610" s="6">
        <f t="shared" si="48"/>
        <v>2</v>
      </c>
      <c r="N610" s="6">
        <f t="shared" si="49"/>
        <v>0</v>
      </c>
    </row>
    <row r="611" spans="1:14" x14ac:dyDescent="0.25">
      <c r="A611" s="1">
        <v>39468</v>
      </c>
      <c r="B611" s="2" t="s">
        <v>61</v>
      </c>
      <c r="C611" s="2">
        <v>81</v>
      </c>
      <c r="D611" s="2">
        <f>YEAR(cukier[[#This Row],[date]])</f>
        <v>2008</v>
      </c>
      <c r="E611" s="2">
        <f>MONTH(cukier[[#This Row],[date]])</f>
        <v>1</v>
      </c>
      <c r="F611" s="2">
        <f>VLOOKUP(cukier[[#This Row],[year]],cennik[#All],2)</f>
        <v>2.15</v>
      </c>
      <c r="G611" s="2">
        <f>cukier[[#This Row],[sugar_bought_kg]]*cukier[[#This Row],[price]]</f>
        <v>174.15</v>
      </c>
      <c r="H611" s="2">
        <f>SUMIF($B$2:B611,B611,$C$2:C611)</f>
        <v>540</v>
      </c>
      <c r="I611" s="2">
        <f>IF(cukier[[#This Row],[bought_so_far]]&lt;100,0,IF(cukier[[#This Row],[bought_so_far]]&lt;1000,0.05,IF(cukier[[#This Row],[bought_so_far]]&lt;10000,0.1,0.2)))*cukier[[#This Row],[sugar_bought_kg]]</f>
        <v>4.05</v>
      </c>
      <c r="J611" s="7">
        <f t="shared" si="46"/>
        <v>3498</v>
      </c>
      <c r="K611" s="7">
        <f t="shared" si="45"/>
        <v>3417</v>
      </c>
      <c r="L611" s="7" t="b">
        <f t="shared" si="47"/>
        <v>0</v>
      </c>
      <c r="M611" s="7">
        <f t="shared" si="48"/>
        <v>2</v>
      </c>
      <c r="N611" s="7">
        <f t="shared" si="49"/>
        <v>0</v>
      </c>
    </row>
    <row r="612" spans="1:14" x14ac:dyDescent="0.25">
      <c r="A612" s="1">
        <v>39469</v>
      </c>
      <c r="B612" s="2" t="s">
        <v>23</v>
      </c>
      <c r="C612" s="2">
        <v>179</v>
      </c>
      <c r="D612" s="2">
        <f>YEAR(cukier[[#This Row],[date]])</f>
        <v>2008</v>
      </c>
      <c r="E612" s="2">
        <f>MONTH(cukier[[#This Row],[date]])</f>
        <v>1</v>
      </c>
      <c r="F612" s="2">
        <f>VLOOKUP(cukier[[#This Row],[year]],cennik[#All],2)</f>
        <v>2.15</v>
      </c>
      <c r="G612" s="2">
        <f>cukier[[#This Row],[sugar_bought_kg]]*cukier[[#This Row],[price]]</f>
        <v>384.84999999999997</v>
      </c>
      <c r="H612" s="2">
        <f>SUMIF($B$2:B612,B612,$C$2:C612)</f>
        <v>1910</v>
      </c>
      <c r="I612" s="2">
        <f>IF(cukier[[#This Row],[bought_so_far]]&lt;100,0,IF(cukier[[#This Row],[bought_so_far]]&lt;1000,0.05,IF(cukier[[#This Row],[bought_so_far]]&lt;10000,0.1,0.2)))*cukier[[#This Row],[sugar_bought_kg]]</f>
        <v>17.900000000000002</v>
      </c>
      <c r="J612" s="6">
        <f t="shared" si="46"/>
        <v>3417</v>
      </c>
      <c r="K612" s="6">
        <f t="shared" si="45"/>
        <v>3238</v>
      </c>
      <c r="L612" s="6" t="b">
        <f t="shared" si="47"/>
        <v>0</v>
      </c>
      <c r="M612" s="6">
        <f t="shared" si="48"/>
        <v>2</v>
      </c>
      <c r="N612" s="6">
        <f t="shared" si="49"/>
        <v>0</v>
      </c>
    </row>
    <row r="613" spans="1:14" x14ac:dyDescent="0.25">
      <c r="A613" s="1">
        <v>39470</v>
      </c>
      <c r="B613" s="2" t="s">
        <v>37</v>
      </c>
      <c r="C613" s="2">
        <v>132</v>
      </c>
      <c r="D613" s="2">
        <f>YEAR(cukier[[#This Row],[date]])</f>
        <v>2008</v>
      </c>
      <c r="E613" s="2">
        <f>MONTH(cukier[[#This Row],[date]])</f>
        <v>1</v>
      </c>
      <c r="F613" s="2">
        <f>VLOOKUP(cukier[[#This Row],[year]],cennik[#All],2)</f>
        <v>2.15</v>
      </c>
      <c r="G613" s="2">
        <f>cukier[[#This Row],[sugar_bought_kg]]*cukier[[#This Row],[price]]</f>
        <v>283.8</v>
      </c>
      <c r="H613" s="2">
        <f>SUMIF($B$2:B613,B613,$C$2:C613)</f>
        <v>1520</v>
      </c>
      <c r="I613" s="2">
        <f>IF(cukier[[#This Row],[bought_so_far]]&lt;100,0,IF(cukier[[#This Row],[bought_so_far]]&lt;1000,0.05,IF(cukier[[#This Row],[bought_so_far]]&lt;10000,0.1,0.2)))*cukier[[#This Row],[sugar_bought_kg]]</f>
        <v>13.200000000000001</v>
      </c>
      <c r="J613" s="7">
        <f t="shared" si="46"/>
        <v>3238</v>
      </c>
      <c r="K613" s="7">
        <f t="shared" si="45"/>
        <v>3106</v>
      </c>
      <c r="L613" s="7" t="b">
        <f t="shared" si="47"/>
        <v>0</v>
      </c>
      <c r="M613" s="7">
        <f t="shared" si="48"/>
        <v>2</v>
      </c>
      <c r="N613" s="7">
        <f t="shared" si="49"/>
        <v>0</v>
      </c>
    </row>
    <row r="614" spans="1:14" x14ac:dyDescent="0.25">
      <c r="A614" s="1">
        <v>39470</v>
      </c>
      <c r="B614" s="2" t="s">
        <v>153</v>
      </c>
      <c r="C614" s="2">
        <v>5</v>
      </c>
      <c r="D614" s="2">
        <f>YEAR(cukier[[#This Row],[date]])</f>
        <v>2008</v>
      </c>
      <c r="E614" s="2">
        <f>MONTH(cukier[[#This Row],[date]])</f>
        <v>1</v>
      </c>
      <c r="F614" s="2">
        <f>VLOOKUP(cukier[[#This Row],[year]],cennik[#All],2)</f>
        <v>2.15</v>
      </c>
      <c r="G614" s="2">
        <f>cukier[[#This Row],[sugar_bought_kg]]*cukier[[#This Row],[price]]</f>
        <v>10.75</v>
      </c>
      <c r="H614" s="2">
        <f>SUMIF($B$2:B614,B614,$C$2:C614)</f>
        <v>5</v>
      </c>
      <c r="I614" s="2">
        <f>IF(cukier[[#This Row],[bought_so_far]]&lt;100,0,IF(cukier[[#This Row],[bought_so_far]]&lt;1000,0.05,IF(cukier[[#This Row],[bought_so_far]]&lt;10000,0.1,0.2)))*cukier[[#This Row],[sugar_bought_kg]]</f>
        <v>0</v>
      </c>
      <c r="J614" s="6">
        <f t="shared" si="46"/>
        <v>3106</v>
      </c>
      <c r="K614" s="6">
        <f t="shared" si="45"/>
        <v>3101</v>
      </c>
      <c r="L614" s="6" t="b">
        <f t="shared" si="47"/>
        <v>0</v>
      </c>
      <c r="M614" s="6">
        <f t="shared" si="48"/>
        <v>2</v>
      </c>
      <c r="N614" s="6">
        <f t="shared" si="49"/>
        <v>0</v>
      </c>
    </row>
    <row r="615" spans="1:14" x14ac:dyDescent="0.25">
      <c r="A615" s="1">
        <v>39470</v>
      </c>
      <c r="B615" s="2" t="s">
        <v>18</v>
      </c>
      <c r="C615" s="2">
        <v>100</v>
      </c>
      <c r="D615" s="2">
        <f>YEAR(cukier[[#This Row],[date]])</f>
        <v>2008</v>
      </c>
      <c r="E615" s="2">
        <f>MONTH(cukier[[#This Row],[date]])</f>
        <v>1</v>
      </c>
      <c r="F615" s="2">
        <f>VLOOKUP(cukier[[#This Row],[year]],cennik[#All],2)</f>
        <v>2.15</v>
      </c>
      <c r="G615" s="2">
        <f>cukier[[#This Row],[sugar_bought_kg]]*cukier[[#This Row],[price]]</f>
        <v>215</v>
      </c>
      <c r="H615" s="2">
        <f>SUMIF($B$2:B615,B615,$C$2:C615)</f>
        <v>1951</v>
      </c>
      <c r="I615" s="2">
        <f>IF(cukier[[#This Row],[bought_so_far]]&lt;100,0,IF(cukier[[#This Row],[bought_so_far]]&lt;1000,0.05,IF(cukier[[#This Row],[bought_so_far]]&lt;10000,0.1,0.2)))*cukier[[#This Row],[sugar_bought_kg]]</f>
        <v>10</v>
      </c>
      <c r="J615" s="7">
        <f t="shared" si="46"/>
        <v>3101</v>
      </c>
      <c r="K615" s="7">
        <f t="shared" si="45"/>
        <v>3001</v>
      </c>
      <c r="L615" s="7" t="b">
        <f t="shared" si="47"/>
        <v>0</v>
      </c>
      <c r="M615" s="7">
        <f t="shared" si="48"/>
        <v>2</v>
      </c>
      <c r="N615" s="7">
        <f t="shared" si="49"/>
        <v>0</v>
      </c>
    </row>
    <row r="616" spans="1:14" x14ac:dyDescent="0.25">
      <c r="A616" s="1">
        <v>39474</v>
      </c>
      <c r="B616" s="2" t="s">
        <v>154</v>
      </c>
      <c r="C616" s="2">
        <v>6</v>
      </c>
      <c r="D616" s="2">
        <f>YEAR(cukier[[#This Row],[date]])</f>
        <v>2008</v>
      </c>
      <c r="E616" s="2">
        <f>MONTH(cukier[[#This Row],[date]])</f>
        <v>1</v>
      </c>
      <c r="F616" s="2">
        <f>VLOOKUP(cukier[[#This Row],[year]],cennik[#All],2)</f>
        <v>2.15</v>
      </c>
      <c r="G616" s="2">
        <f>cukier[[#This Row],[sugar_bought_kg]]*cukier[[#This Row],[price]]</f>
        <v>12.899999999999999</v>
      </c>
      <c r="H616" s="2">
        <f>SUMIF($B$2:B616,B616,$C$2:C616)</f>
        <v>6</v>
      </c>
      <c r="I616" s="2">
        <f>IF(cukier[[#This Row],[bought_so_far]]&lt;100,0,IF(cukier[[#This Row],[bought_so_far]]&lt;1000,0.05,IF(cukier[[#This Row],[bought_so_far]]&lt;10000,0.1,0.2)))*cukier[[#This Row],[sugar_bought_kg]]</f>
        <v>0</v>
      </c>
      <c r="J616" s="6">
        <f t="shared" si="46"/>
        <v>3001</v>
      </c>
      <c r="K616" s="6">
        <f t="shared" si="45"/>
        <v>2995</v>
      </c>
      <c r="L616" s="6" t="b">
        <f t="shared" si="47"/>
        <v>1</v>
      </c>
      <c r="M616" s="6">
        <f t="shared" si="48"/>
        <v>3</v>
      </c>
      <c r="N616" s="6">
        <f t="shared" si="49"/>
        <v>3000</v>
      </c>
    </row>
    <row r="617" spans="1:14" x14ac:dyDescent="0.25">
      <c r="A617" s="1">
        <v>39481</v>
      </c>
      <c r="B617" s="2" t="s">
        <v>24</v>
      </c>
      <c r="C617" s="2">
        <v>171</v>
      </c>
      <c r="D617" s="2">
        <f>YEAR(cukier[[#This Row],[date]])</f>
        <v>2008</v>
      </c>
      <c r="E617" s="2">
        <f>MONTH(cukier[[#This Row],[date]])</f>
        <v>2</v>
      </c>
      <c r="F617" s="2">
        <f>VLOOKUP(cukier[[#This Row],[year]],cennik[#All],2)</f>
        <v>2.15</v>
      </c>
      <c r="G617" s="2">
        <f>cukier[[#This Row],[sugar_bought_kg]]*cukier[[#This Row],[price]]</f>
        <v>367.65</v>
      </c>
      <c r="H617" s="2">
        <f>SUMIF($B$2:B617,B617,$C$2:C617)</f>
        <v>2814</v>
      </c>
      <c r="I617" s="2">
        <f>IF(cukier[[#This Row],[bought_so_far]]&lt;100,0,IF(cukier[[#This Row],[bought_so_far]]&lt;1000,0.05,IF(cukier[[#This Row],[bought_so_far]]&lt;10000,0.1,0.2)))*cukier[[#This Row],[sugar_bought_kg]]</f>
        <v>17.100000000000001</v>
      </c>
      <c r="J617" s="7">
        <f t="shared" si="46"/>
        <v>5995</v>
      </c>
      <c r="K617" s="7">
        <f t="shared" si="45"/>
        <v>5824</v>
      </c>
      <c r="L617" s="7" t="b">
        <f t="shared" si="47"/>
        <v>0</v>
      </c>
      <c r="M617" s="7">
        <f t="shared" si="48"/>
        <v>-1</v>
      </c>
      <c r="N617" s="7">
        <f t="shared" si="49"/>
        <v>0</v>
      </c>
    </row>
    <row r="618" spans="1:14" x14ac:dyDescent="0.25">
      <c r="A618" s="1">
        <v>39483</v>
      </c>
      <c r="B618" s="2" t="s">
        <v>14</v>
      </c>
      <c r="C618" s="2">
        <v>333</v>
      </c>
      <c r="D618" s="2">
        <f>YEAR(cukier[[#This Row],[date]])</f>
        <v>2008</v>
      </c>
      <c r="E618" s="2">
        <f>MONTH(cukier[[#This Row],[date]])</f>
        <v>2</v>
      </c>
      <c r="F618" s="2">
        <f>VLOOKUP(cukier[[#This Row],[year]],cennik[#All],2)</f>
        <v>2.15</v>
      </c>
      <c r="G618" s="2">
        <f>cukier[[#This Row],[sugar_bought_kg]]*cukier[[#This Row],[price]]</f>
        <v>715.94999999999993</v>
      </c>
      <c r="H618" s="2">
        <f>SUMIF($B$2:B618,B618,$C$2:C618)</f>
        <v>6561</v>
      </c>
      <c r="I618" s="2">
        <f>IF(cukier[[#This Row],[bought_so_far]]&lt;100,0,IF(cukier[[#This Row],[bought_so_far]]&lt;1000,0.05,IF(cukier[[#This Row],[bought_so_far]]&lt;10000,0.1,0.2)))*cukier[[#This Row],[sugar_bought_kg]]</f>
        <v>33.300000000000004</v>
      </c>
      <c r="J618" s="6">
        <f t="shared" si="46"/>
        <v>5824</v>
      </c>
      <c r="K618" s="6">
        <f t="shared" si="45"/>
        <v>5491</v>
      </c>
      <c r="L618" s="6" t="b">
        <f t="shared" si="47"/>
        <v>0</v>
      </c>
      <c r="M618" s="6">
        <f t="shared" si="48"/>
        <v>-1</v>
      </c>
      <c r="N618" s="6">
        <f t="shared" si="49"/>
        <v>0</v>
      </c>
    </row>
    <row r="619" spans="1:14" x14ac:dyDescent="0.25">
      <c r="A619" s="1">
        <v>39484</v>
      </c>
      <c r="B619" s="2" t="s">
        <v>24</v>
      </c>
      <c r="C619" s="2">
        <v>365</v>
      </c>
      <c r="D619" s="2">
        <f>YEAR(cukier[[#This Row],[date]])</f>
        <v>2008</v>
      </c>
      <c r="E619" s="2">
        <f>MONTH(cukier[[#This Row],[date]])</f>
        <v>2</v>
      </c>
      <c r="F619" s="2">
        <f>VLOOKUP(cukier[[#This Row],[year]],cennik[#All],2)</f>
        <v>2.15</v>
      </c>
      <c r="G619" s="2">
        <f>cukier[[#This Row],[sugar_bought_kg]]*cukier[[#This Row],[price]]</f>
        <v>784.75</v>
      </c>
      <c r="H619" s="2">
        <f>SUMIF($B$2:B619,B619,$C$2:C619)</f>
        <v>3179</v>
      </c>
      <c r="I619" s="2">
        <f>IF(cukier[[#This Row],[bought_so_far]]&lt;100,0,IF(cukier[[#This Row],[bought_so_far]]&lt;1000,0.05,IF(cukier[[#This Row],[bought_so_far]]&lt;10000,0.1,0.2)))*cukier[[#This Row],[sugar_bought_kg]]</f>
        <v>36.5</v>
      </c>
      <c r="J619" s="7">
        <f t="shared" si="46"/>
        <v>5491</v>
      </c>
      <c r="K619" s="7">
        <f t="shared" si="45"/>
        <v>5126</v>
      </c>
      <c r="L619" s="7" t="b">
        <f t="shared" si="47"/>
        <v>0</v>
      </c>
      <c r="M619" s="7">
        <f t="shared" si="48"/>
        <v>-1</v>
      </c>
      <c r="N619" s="7">
        <f t="shared" si="49"/>
        <v>0</v>
      </c>
    </row>
    <row r="620" spans="1:14" x14ac:dyDescent="0.25">
      <c r="A620" s="1">
        <v>39484</v>
      </c>
      <c r="B620" s="2" t="s">
        <v>112</v>
      </c>
      <c r="C620" s="2">
        <v>16</v>
      </c>
      <c r="D620" s="2">
        <f>YEAR(cukier[[#This Row],[date]])</f>
        <v>2008</v>
      </c>
      <c r="E620" s="2">
        <f>MONTH(cukier[[#This Row],[date]])</f>
        <v>2</v>
      </c>
      <c r="F620" s="2">
        <f>VLOOKUP(cukier[[#This Row],[year]],cennik[#All],2)</f>
        <v>2.15</v>
      </c>
      <c r="G620" s="2">
        <f>cukier[[#This Row],[sugar_bought_kg]]*cukier[[#This Row],[price]]</f>
        <v>34.4</v>
      </c>
      <c r="H620" s="2">
        <f>SUMIF($B$2:B620,B620,$C$2:C620)</f>
        <v>42</v>
      </c>
      <c r="I620" s="2">
        <f>IF(cukier[[#This Row],[bought_so_far]]&lt;100,0,IF(cukier[[#This Row],[bought_so_far]]&lt;1000,0.05,IF(cukier[[#This Row],[bought_so_far]]&lt;10000,0.1,0.2)))*cukier[[#This Row],[sugar_bought_kg]]</f>
        <v>0</v>
      </c>
      <c r="J620" s="6">
        <f t="shared" si="46"/>
        <v>5126</v>
      </c>
      <c r="K620" s="6">
        <f t="shared" si="45"/>
        <v>5110</v>
      </c>
      <c r="L620" s="6" t="b">
        <f t="shared" si="47"/>
        <v>0</v>
      </c>
      <c r="M620" s="6">
        <f t="shared" si="48"/>
        <v>-1</v>
      </c>
      <c r="N620" s="6">
        <f t="shared" si="49"/>
        <v>0</v>
      </c>
    </row>
    <row r="621" spans="1:14" x14ac:dyDescent="0.25">
      <c r="A621" s="1">
        <v>39485</v>
      </c>
      <c r="B621" s="2" t="s">
        <v>5</v>
      </c>
      <c r="C621" s="2">
        <v>211</v>
      </c>
      <c r="D621" s="2">
        <f>YEAR(cukier[[#This Row],[date]])</f>
        <v>2008</v>
      </c>
      <c r="E621" s="2">
        <f>MONTH(cukier[[#This Row],[date]])</f>
        <v>2</v>
      </c>
      <c r="F621" s="2">
        <f>VLOOKUP(cukier[[#This Row],[year]],cennik[#All],2)</f>
        <v>2.15</v>
      </c>
      <c r="G621" s="2">
        <f>cukier[[#This Row],[sugar_bought_kg]]*cukier[[#This Row],[price]]</f>
        <v>453.65</v>
      </c>
      <c r="H621" s="2">
        <f>SUMIF($B$2:B621,B621,$C$2:C621)</f>
        <v>4451</v>
      </c>
      <c r="I621" s="2">
        <f>IF(cukier[[#This Row],[bought_so_far]]&lt;100,0,IF(cukier[[#This Row],[bought_so_far]]&lt;1000,0.05,IF(cukier[[#This Row],[bought_so_far]]&lt;10000,0.1,0.2)))*cukier[[#This Row],[sugar_bought_kg]]</f>
        <v>21.1</v>
      </c>
      <c r="J621" s="7">
        <f t="shared" si="46"/>
        <v>5110</v>
      </c>
      <c r="K621" s="7">
        <f t="shared" si="45"/>
        <v>4899</v>
      </c>
      <c r="L621" s="7" t="b">
        <f t="shared" si="47"/>
        <v>0</v>
      </c>
      <c r="M621" s="7">
        <f t="shared" si="48"/>
        <v>1</v>
      </c>
      <c r="N621" s="7">
        <f t="shared" si="49"/>
        <v>0</v>
      </c>
    </row>
    <row r="622" spans="1:14" x14ac:dyDescent="0.25">
      <c r="A622" s="1">
        <v>39489</v>
      </c>
      <c r="B622" s="2" t="s">
        <v>45</v>
      </c>
      <c r="C622" s="2">
        <v>196</v>
      </c>
      <c r="D622" s="2">
        <f>YEAR(cukier[[#This Row],[date]])</f>
        <v>2008</v>
      </c>
      <c r="E622" s="2">
        <f>MONTH(cukier[[#This Row],[date]])</f>
        <v>2</v>
      </c>
      <c r="F622" s="2">
        <f>VLOOKUP(cukier[[#This Row],[year]],cennik[#All],2)</f>
        <v>2.15</v>
      </c>
      <c r="G622" s="2">
        <f>cukier[[#This Row],[sugar_bought_kg]]*cukier[[#This Row],[price]]</f>
        <v>421.4</v>
      </c>
      <c r="H622" s="2">
        <f>SUMIF($B$2:B622,B622,$C$2:C622)</f>
        <v>7733</v>
      </c>
      <c r="I622" s="2">
        <f>IF(cukier[[#This Row],[bought_so_far]]&lt;100,0,IF(cukier[[#This Row],[bought_so_far]]&lt;1000,0.05,IF(cukier[[#This Row],[bought_so_far]]&lt;10000,0.1,0.2)))*cukier[[#This Row],[sugar_bought_kg]]</f>
        <v>19.600000000000001</v>
      </c>
      <c r="J622" s="6">
        <f t="shared" si="46"/>
        <v>4899</v>
      </c>
      <c r="K622" s="6">
        <f t="shared" si="45"/>
        <v>4703</v>
      </c>
      <c r="L622" s="6" t="b">
        <f t="shared" si="47"/>
        <v>0</v>
      </c>
      <c r="M622" s="6">
        <f t="shared" si="48"/>
        <v>1</v>
      </c>
      <c r="N622" s="6">
        <f t="shared" si="49"/>
        <v>0</v>
      </c>
    </row>
    <row r="623" spans="1:14" x14ac:dyDescent="0.25">
      <c r="A623" s="1">
        <v>39490</v>
      </c>
      <c r="B623" s="2" t="s">
        <v>155</v>
      </c>
      <c r="C623" s="2">
        <v>11</v>
      </c>
      <c r="D623" s="2">
        <f>YEAR(cukier[[#This Row],[date]])</f>
        <v>2008</v>
      </c>
      <c r="E623" s="2">
        <f>MONTH(cukier[[#This Row],[date]])</f>
        <v>2</v>
      </c>
      <c r="F623" s="2">
        <f>VLOOKUP(cukier[[#This Row],[year]],cennik[#All],2)</f>
        <v>2.15</v>
      </c>
      <c r="G623" s="2">
        <f>cukier[[#This Row],[sugar_bought_kg]]*cukier[[#This Row],[price]]</f>
        <v>23.65</v>
      </c>
      <c r="H623" s="2">
        <f>SUMIF($B$2:B623,B623,$C$2:C623)</f>
        <v>11</v>
      </c>
      <c r="I623" s="2">
        <f>IF(cukier[[#This Row],[bought_so_far]]&lt;100,0,IF(cukier[[#This Row],[bought_so_far]]&lt;1000,0.05,IF(cukier[[#This Row],[bought_so_far]]&lt;10000,0.1,0.2)))*cukier[[#This Row],[sugar_bought_kg]]</f>
        <v>0</v>
      </c>
      <c r="J623" s="7">
        <f t="shared" si="46"/>
        <v>4703</v>
      </c>
      <c r="K623" s="7">
        <f t="shared" si="45"/>
        <v>4692</v>
      </c>
      <c r="L623" s="7" t="b">
        <f t="shared" si="47"/>
        <v>0</v>
      </c>
      <c r="M623" s="7">
        <f t="shared" si="48"/>
        <v>1</v>
      </c>
      <c r="N623" s="7">
        <f t="shared" si="49"/>
        <v>0</v>
      </c>
    </row>
    <row r="624" spans="1:14" x14ac:dyDescent="0.25">
      <c r="A624" s="1">
        <v>39491</v>
      </c>
      <c r="B624" s="2" t="s">
        <v>112</v>
      </c>
      <c r="C624" s="2">
        <v>17</v>
      </c>
      <c r="D624" s="2">
        <f>YEAR(cukier[[#This Row],[date]])</f>
        <v>2008</v>
      </c>
      <c r="E624" s="2">
        <f>MONTH(cukier[[#This Row],[date]])</f>
        <v>2</v>
      </c>
      <c r="F624" s="2">
        <f>VLOOKUP(cukier[[#This Row],[year]],cennik[#All],2)</f>
        <v>2.15</v>
      </c>
      <c r="G624" s="2">
        <f>cukier[[#This Row],[sugar_bought_kg]]*cukier[[#This Row],[price]]</f>
        <v>36.549999999999997</v>
      </c>
      <c r="H624" s="2">
        <f>SUMIF($B$2:B624,B624,$C$2:C624)</f>
        <v>59</v>
      </c>
      <c r="I624" s="2">
        <f>IF(cukier[[#This Row],[bought_so_far]]&lt;100,0,IF(cukier[[#This Row],[bought_so_far]]&lt;1000,0.05,IF(cukier[[#This Row],[bought_so_far]]&lt;10000,0.1,0.2)))*cukier[[#This Row],[sugar_bought_kg]]</f>
        <v>0</v>
      </c>
      <c r="J624" s="6">
        <f t="shared" si="46"/>
        <v>4692</v>
      </c>
      <c r="K624" s="6">
        <f t="shared" si="45"/>
        <v>4675</v>
      </c>
      <c r="L624" s="6" t="b">
        <f t="shared" si="47"/>
        <v>0</v>
      </c>
      <c r="M624" s="6">
        <f t="shared" si="48"/>
        <v>1</v>
      </c>
      <c r="N624" s="6">
        <f t="shared" si="49"/>
        <v>0</v>
      </c>
    </row>
    <row r="625" spans="1:14" x14ac:dyDescent="0.25">
      <c r="A625" s="1">
        <v>39494</v>
      </c>
      <c r="B625" s="2" t="s">
        <v>66</v>
      </c>
      <c r="C625" s="2">
        <v>62</v>
      </c>
      <c r="D625" s="2">
        <f>YEAR(cukier[[#This Row],[date]])</f>
        <v>2008</v>
      </c>
      <c r="E625" s="2">
        <f>MONTH(cukier[[#This Row],[date]])</f>
        <v>2</v>
      </c>
      <c r="F625" s="2">
        <f>VLOOKUP(cukier[[#This Row],[year]],cennik[#All],2)</f>
        <v>2.15</v>
      </c>
      <c r="G625" s="2">
        <f>cukier[[#This Row],[sugar_bought_kg]]*cukier[[#This Row],[price]]</f>
        <v>133.29999999999998</v>
      </c>
      <c r="H625" s="2">
        <f>SUMIF($B$2:B625,B625,$C$2:C625)</f>
        <v>809</v>
      </c>
      <c r="I625" s="2">
        <f>IF(cukier[[#This Row],[bought_so_far]]&lt;100,0,IF(cukier[[#This Row],[bought_so_far]]&lt;1000,0.05,IF(cukier[[#This Row],[bought_so_far]]&lt;10000,0.1,0.2)))*cukier[[#This Row],[sugar_bought_kg]]</f>
        <v>3.1</v>
      </c>
      <c r="J625" s="7">
        <f t="shared" si="46"/>
        <v>4675</v>
      </c>
      <c r="K625" s="7">
        <f t="shared" si="45"/>
        <v>4613</v>
      </c>
      <c r="L625" s="7" t="b">
        <f t="shared" si="47"/>
        <v>0</v>
      </c>
      <c r="M625" s="7">
        <f t="shared" si="48"/>
        <v>1</v>
      </c>
      <c r="N625" s="7">
        <f t="shared" si="49"/>
        <v>0</v>
      </c>
    </row>
    <row r="626" spans="1:14" x14ac:dyDescent="0.25">
      <c r="A626" s="1">
        <v>39494</v>
      </c>
      <c r="B626" s="2" t="s">
        <v>9</v>
      </c>
      <c r="C626" s="2">
        <v>103</v>
      </c>
      <c r="D626" s="2">
        <f>YEAR(cukier[[#This Row],[date]])</f>
        <v>2008</v>
      </c>
      <c r="E626" s="2">
        <f>MONTH(cukier[[#This Row],[date]])</f>
        <v>2</v>
      </c>
      <c r="F626" s="2">
        <f>VLOOKUP(cukier[[#This Row],[year]],cennik[#All],2)</f>
        <v>2.15</v>
      </c>
      <c r="G626" s="2">
        <f>cukier[[#This Row],[sugar_bought_kg]]*cukier[[#This Row],[price]]</f>
        <v>221.45</v>
      </c>
      <c r="H626" s="2">
        <f>SUMIF($B$2:B626,B626,$C$2:C626)</f>
        <v>8139</v>
      </c>
      <c r="I626" s="2">
        <f>IF(cukier[[#This Row],[bought_so_far]]&lt;100,0,IF(cukier[[#This Row],[bought_so_far]]&lt;1000,0.05,IF(cukier[[#This Row],[bought_so_far]]&lt;10000,0.1,0.2)))*cukier[[#This Row],[sugar_bought_kg]]</f>
        <v>10.3</v>
      </c>
      <c r="J626" s="6">
        <f t="shared" si="46"/>
        <v>4613</v>
      </c>
      <c r="K626" s="6">
        <f t="shared" si="45"/>
        <v>4510</v>
      </c>
      <c r="L626" s="6" t="b">
        <f t="shared" si="47"/>
        <v>0</v>
      </c>
      <c r="M626" s="6">
        <f t="shared" si="48"/>
        <v>1</v>
      </c>
      <c r="N626" s="6">
        <f t="shared" si="49"/>
        <v>0</v>
      </c>
    </row>
    <row r="627" spans="1:14" x14ac:dyDescent="0.25">
      <c r="A627" s="1">
        <v>39494</v>
      </c>
      <c r="B627" s="2" t="s">
        <v>32</v>
      </c>
      <c r="C627" s="2">
        <v>9</v>
      </c>
      <c r="D627" s="2">
        <f>YEAR(cukier[[#This Row],[date]])</f>
        <v>2008</v>
      </c>
      <c r="E627" s="2">
        <f>MONTH(cukier[[#This Row],[date]])</f>
        <v>2</v>
      </c>
      <c r="F627" s="2">
        <f>VLOOKUP(cukier[[#This Row],[year]],cennik[#All],2)</f>
        <v>2.15</v>
      </c>
      <c r="G627" s="2">
        <f>cukier[[#This Row],[sugar_bought_kg]]*cukier[[#This Row],[price]]</f>
        <v>19.349999999999998</v>
      </c>
      <c r="H627" s="2">
        <f>SUMIF($B$2:B627,B627,$C$2:C627)</f>
        <v>16</v>
      </c>
      <c r="I627" s="2">
        <f>IF(cukier[[#This Row],[bought_so_far]]&lt;100,0,IF(cukier[[#This Row],[bought_so_far]]&lt;1000,0.05,IF(cukier[[#This Row],[bought_so_far]]&lt;10000,0.1,0.2)))*cukier[[#This Row],[sugar_bought_kg]]</f>
        <v>0</v>
      </c>
      <c r="J627" s="7">
        <f t="shared" si="46"/>
        <v>4510</v>
      </c>
      <c r="K627" s="7">
        <f t="shared" si="45"/>
        <v>4501</v>
      </c>
      <c r="L627" s="7" t="b">
        <f t="shared" si="47"/>
        <v>0</v>
      </c>
      <c r="M627" s="7">
        <f t="shared" si="48"/>
        <v>1</v>
      </c>
      <c r="N627" s="7">
        <f t="shared" si="49"/>
        <v>0</v>
      </c>
    </row>
    <row r="628" spans="1:14" x14ac:dyDescent="0.25">
      <c r="A628" s="1">
        <v>39495</v>
      </c>
      <c r="B628" s="2" t="s">
        <v>156</v>
      </c>
      <c r="C628" s="2">
        <v>5</v>
      </c>
      <c r="D628" s="2">
        <f>YEAR(cukier[[#This Row],[date]])</f>
        <v>2008</v>
      </c>
      <c r="E628" s="2">
        <f>MONTH(cukier[[#This Row],[date]])</f>
        <v>2</v>
      </c>
      <c r="F628" s="2">
        <f>VLOOKUP(cukier[[#This Row],[year]],cennik[#All],2)</f>
        <v>2.15</v>
      </c>
      <c r="G628" s="2">
        <f>cukier[[#This Row],[sugar_bought_kg]]*cukier[[#This Row],[price]]</f>
        <v>10.75</v>
      </c>
      <c r="H628" s="2">
        <f>SUMIF($B$2:B628,B628,$C$2:C628)</f>
        <v>5</v>
      </c>
      <c r="I628" s="2">
        <f>IF(cukier[[#This Row],[bought_so_far]]&lt;100,0,IF(cukier[[#This Row],[bought_so_far]]&lt;1000,0.05,IF(cukier[[#This Row],[bought_so_far]]&lt;10000,0.1,0.2)))*cukier[[#This Row],[sugar_bought_kg]]</f>
        <v>0</v>
      </c>
      <c r="J628" s="6">
        <f t="shared" si="46"/>
        <v>4501</v>
      </c>
      <c r="K628" s="6">
        <f t="shared" si="45"/>
        <v>4496</v>
      </c>
      <c r="L628" s="6" t="b">
        <f t="shared" si="47"/>
        <v>0</v>
      </c>
      <c r="M628" s="6">
        <f t="shared" si="48"/>
        <v>1</v>
      </c>
      <c r="N628" s="6">
        <f t="shared" si="49"/>
        <v>0</v>
      </c>
    </row>
    <row r="629" spans="1:14" x14ac:dyDescent="0.25">
      <c r="A629" s="1">
        <v>39495</v>
      </c>
      <c r="B629" s="2" t="s">
        <v>45</v>
      </c>
      <c r="C629" s="2">
        <v>452</v>
      </c>
      <c r="D629" s="2">
        <f>YEAR(cukier[[#This Row],[date]])</f>
        <v>2008</v>
      </c>
      <c r="E629" s="2">
        <f>MONTH(cukier[[#This Row],[date]])</f>
        <v>2</v>
      </c>
      <c r="F629" s="2">
        <f>VLOOKUP(cukier[[#This Row],[year]],cennik[#All],2)</f>
        <v>2.15</v>
      </c>
      <c r="G629" s="2">
        <f>cukier[[#This Row],[sugar_bought_kg]]*cukier[[#This Row],[price]]</f>
        <v>971.8</v>
      </c>
      <c r="H629" s="2">
        <f>SUMIF($B$2:B629,B629,$C$2:C629)</f>
        <v>8185</v>
      </c>
      <c r="I629" s="2">
        <f>IF(cukier[[#This Row],[bought_so_far]]&lt;100,0,IF(cukier[[#This Row],[bought_so_far]]&lt;1000,0.05,IF(cukier[[#This Row],[bought_so_far]]&lt;10000,0.1,0.2)))*cukier[[#This Row],[sugar_bought_kg]]</f>
        <v>45.2</v>
      </c>
      <c r="J629" s="7">
        <f t="shared" si="46"/>
        <v>4496</v>
      </c>
      <c r="K629" s="7">
        <f t="shared" si="45"/>
        <v>4044</v>
      </c>
      <c r="L629" s="7" t="b">
        <f t="shared" si="47"/>
        <v>0</v>
      </c>
      <c r="M629" s="7">
        <f t="shared" si="48"/>
        <v>1</v>
      </c>
      <c r="N629" s="7">
        <f t="shared" si="49"/>
        <v>0</v>
      </c>
    </row>
    <row r="630" spans="1:14" x14ac:dyDescent="0.25">
      <c r="A630" s="1">
        <v>39496</v>
      </c>
      <c r="B630" s="2" t="s">
        <v>157</v>
      </c>
      <c r="C630" s="2">
        <v>2</v>
      </c>
      <c r="D630" s="2">
        <f>YEAR(cukier[[#This Row],[date]])</f>
        <v>2008</v>
      </c>
      <c r="E630" s="2">
        <f>MONTH(cukier[[#This Row],[date]])</f>
        <v>2</v>
      </c>
      <c r="F630" s="2">
        <f>VLOOKUP(cukier[[#This Row],[year]],cennik[#All],2)</f>
        <v>2.15</v>
      </c>
      <c r="G630" s="2">
        <f>cukier[[#This Row],[sugar_bought_kg]]*cukier[[#This Row],[price]]</f>
        <v>4.3</v>
      </c>
      <c r="H630" s="2">
        <f>SUMIF($B$2:B630,B630,$C$2:C630)</f>
        <v>2</v>
      </c>
      <c r="I630" s="2">
        <f>IF(cukier[[#This Row],[bought_so_far]]&lt;100,0,IF(cukier[[#This Row],[bought_so_far]]&lt;1000,0.05,IF(cukier[[#This Row],[bought_so_far]]&lt;10000,0.1,0.2)))*cukier[[#This Row],[sugar_bought_kg]]</f>
        <v>0</v>
      </c>
      <c r="J630" s="6">
        <f t="shared" si="46"/>
        <v>4044</v>
      </c>
      <c r="K630" s="6">
        <f t="shared" si="45"/>
        <v>4042</v>
      </c>
      <c r="L630" s="6" t="b">
        <f t="shared" si="47"/>
        <v>0</v>
      </c>
      <c r="M630" s="6">
        <f t="shared" si="48"/>
        <v>1</v>
      </c>
      <c r="N630" s="6">
        <f t="shared" si="49"/>
        <v>0</v>
      </c>
    </row>
    <row r="631" spans="1:14" x14ac:dyDescent="0.25">
      <c r="A631" s="1">
        <v>39497</v>
      </c>
      <c r="B631" s="2" t="s">
        <v>50</v>
      </c>
      <c r="C631" s="2">
        <v>335</v>
      </c>
      <c r="D631" s="2">
        <f>YEAR(cukier[[#This Row],[date]])</f>
        <v>2008</v>
      </c>
      <c r="E631" s="2">
        <f>MONTH(cukier[[#This Row],[date]])</f>
        <v>2</v>
      </c>
      <c r="F631" s="2">
        <f>VLOOKUP(cukier[[#This Row],[year]],cennik[#All],2)</f>
        <v>2.15</v>
      </c>
      <c r="G631" s="2">
        <f>cukier[[#This Row],[sugar_bought_kg]]*cukier[[#This Row],[price]]</f>
        <v>720.25</v>
      </c>
      <c r="H631" s="2">
        <f>SUMIF($B$2:B631,B631,$C$2:C631)</f>
        <v>7878</v>
      </c>
      <c r="I631" s="2">
        <f>IF(cukier[[#This Row],[bought_so_far]]&lt;100,0,IF(cukier[[#This Row],[bought_so_far]]&lt;1000,0.05,IF(cukier[[#This Row],[bought_so_far]]&lt;10000,0.1,0.2)))*cukier[[#This Row],[sugar_bought_kg]]</f>
        <v>33.5</v>
      </c>
      <c r="J631" s="7">
        <f t="shared" si="46"/>
        <v>4042</v>
      </c>
      <c r="K631" s="7">
        <f t="shared" si="45"/>
        <v>3707</v>
      </c>
      <c r="L631" s="7" t="b">
        <f t="shared" si="47"/>
        <v>0</v>
      </c>
      <c r="M631" s="7">
        <f t="shared" si="48"/>
        <v>2</v>
      </c>
      <c r="N631" s="7">
        <f t="shared" si="49"/>
        <v>0</v>
      </c>
    </row>
    <row r="632" spans="1:14" x14ac:dyDescent="0.25">
      <c r="A632" s="1">
        <v>39498</v>
      </c>
      <c r="B632" s="2" t="s">
        <v>158</v>
      </c>
      <c r="C632" s="2">
        <v>12</v>
      </c>
      <c r="D632" s="2">
        <f>YEAR(cukier[[#This Row],[date]])</f>
        <v>2008</v>
      </c>
      <c r="E632" s="2">
        <f>MONTH(cukier[[#This Row],[date]])</f>
        <v>2</v>
      </c>
      <c r="F632" s="2">
        <f>VLOOKUP(cukier[[#This Row],[year]],cennik[#All],2)</f>
        <v>2.15</v>
      </c>
      <c r="G632" s="2">
        <f>cukier[[#This Row],[sugar_bought_kg]]*cukier[[#This Row],[price]]</f>
        <v>25.799999999999997</v>
      </c>
      <c r="H632" s="2">
        <f>SUMIF($B$2:B632,B632,$C$2:C632)</f>
        <v>12</v>
      </c>
      <c r="I632" s="2">
        <f>IF(cukier[[#This Row],[bought_so_far]]&lt;100,0,IF(cukier[[#This Row],[bought_so_far]]&lt;1000,0.05,IF(cukier[[#This Row],[bought_so_far]]&lt;10000,0.1,0.2)))*cukier[[#This Row],[sugar_bought_kg]]</f>
        <v>0</v>
      </c>
      <c r="J632" s="6">
        <f t="shared" si="46"/>
        <v>3707</v>
      </c>
      <c r="K632" s="6">
        <f t="shared" si="45"/>
        <v>3695</v>
      </c>
      <c r="L632" s="6" t="b">
        <f t="shared" si="47"/>
        <v>0</v>
      </c>
      <c r="M632" s="6">
        <f t="shared" si="48"/>
        <v>2</v>
      </c>
      <c r="N632" s="6">
        <f t="shared" si="49"/>
        <v>0</v>
      </c>
    </row>
    <row r="633" spans="1:14" x14ac:dyDescent="0.25">
      <c r="A633" s="1">
        <v>39499</v>
      </c>
      <c r="B633" s="2" t="s">
        <v>79</v>
      </c>
      <c r="C633" s="2">
        <v>12</v>
      </c>
      <c r="D633" s="2">
        <f>YEAR(cukier[[#This Row],[date]])</f>
        <v>2008</v>
      </c>
      <c r="E633" s="2">
        <f>MONTH(cukier[[#This Row],[date]])</f>
        <v>2</v>
      </c>
      <c r="F633" s="2">
        <f>VLOOKUP(cukier[[#This Row],[year]],cennik[#All],2)</f>
        <v>2.15</v>
      </c>
      <c r="G633" s="2">
        <f>cukier[[#This Row],[sugar_bought_kg]]*cukier[[#This Row],[price]]</f>
        <v>25.799999999999997</v>
      </c>
      <c r="H633" s="2">
        <f>SUMIF($B$2:B633,B633,$C$2:C633)</f>
        <v>35</v>
      </c>
      <c r="I633" s="2">
        <f>IF(cukier[[#This Row],[bought_so_far]]&lt;100,0,IF(cukier[[#This Row],[bought_so_far]]&lt;1000,0.05,IF(cukier[[#This Row],[bought_so_far]]&lt;10000,0.1,0.2)))*cukier[[#This Row],[sugar_bought_kg]]</f>
        <v>0</v>
      </c>
      <c r="J633" s="7">
        <f t="shared" si="46"/>
        <v>3695</v>
      </c>
      <c r="K633" s="7">
        <f t="shared" si="45"/>
        <v>3683</v>
      </c>
      <c r="L633" s="7" t="b">
        <f t="shared" si="47"/>
        <v>0</v>
      </c>
      <c r="M633" s="7">
        <f t="shared" si="48"/>
        <v>2</v>
      </c>
      <c r="N633" s="7">
        <f t="shared" si="49"/>
        <v>0</v>
      </c>
    </row>
    <row r="634" spans="1:14" x14ac:dyDescent="0.25">
      <c r="A634" s="1">
        <v>39500</v>
      </c>
      <c r="B634" s="2" t="s">
        <v>159</v>
      </c>
      <c r="C634" s="2">
        <v>5</v>
      </c>
      <c r="D634" s="2">
        <f>YEAR(cukier[[#This Row],[date]])</f>
        <v>2008</v>
      </c>
      <c r="E634" s="2">
        <f>MONTH(cukier[[#This Row],[date]])</f>
        <v>2</v>
      </c>
      <c r="F634" s="2">
        <f>VLOOKUP(cukier[[#This Row],[year]],cennik[#All],2)</f>
        <v>2.15</v>
      </c>
      <c r="G634" s="2">
        <f>cukier[[#This Row],[sugar_bought_kg]]*cukier[[#This Row],[price]]</f>
        <v>10.75</v>
      </c>
      <c r="H634" s="2">
        <f>SUMIF($B$2:B634,B634,$C$2:C634)</f>
        <v>5</v>
      </c>
      <c r="I634" s="2">
        <f>IF(cukier[[#This Row],[bought_so_far]]&lt;100,0,IF(cukier[[#This Row],[bought_so_far]]&lt;1000,0.05,IF(cukier[[#This Row],[bought_so_far]]&lt;10000,0.1,0.2)))*cukier[[#This Row],[sugar_bought_kg]]</f>
        <v>0</v>
      </c>
      <c r="J634" s="6">
        <f t="shared" si="46"/>
        <v>3683</v>
      </c>
      <c r="K634" s="6">
        <f t="shared" si="45"/>
        <v>3678</v>
      </c>
      <c r="L634" s="6" t="b">
        <f t="shared" si="47"/>
        <v>0</v>
      </c>
      <c r="M634" s="6">
        <f t="shared" si="48"/>
        <v>2</v>
      </c>
      <c r="N634" s="6">
        <f t="shared" si="49"/>
        <v>0</v>
      </c>
    </row>
    <row r="635" spans="1:14" x14ac:dyDescent="0.25">
      <c r="A635" s="1">
        <v>39500</v>
      </c>
      <c r="B635" s="2" t="s">
        <v>160</v>
      </c>
      <c r="C635" s="2">
        <v>2</v>
      </c>
      <c r="D635" s="2">
        <f>YEAR(cukier[[#This Row],[date]])</f>
        <v>2008</v>
      </c>
      <c r="E635" s="2">
        <f>MONTH(cukier[[#This Row],[date]])</f>
        <v>2</v>
      </c>
      <c r="F635" s="2">
        <f>VLOOKUP(cukier[[#This Row],[year]],cennik[#All],2)</f>
        <v>2.15</v>
      </c>
      <c r="G635" s="2">
        <f>cukier[[#This Row],[sugar_bought_kg]]*cukier[[#This Row],[price]]</f>
        <v>4.3</v>
      </c>
      <c r="H635" s="2">
        <f>SUMIF($B$2:B635,B635,$C$2:C635)</f>
        <v>2</v>
      </c>
      <c r="I635" s="2">
        <f>IF(cukier[[#This Row],[bought_so_far]]&lt;100,0,IF(cukier[[#This Row],[bought_so_far]]&lt;1000,0.05,IF(cukier[[#This Row],[bought_so_far]]&lt;10000,0.1,0.2)))*cukier[[#This Row],[sugar_bought_kg]]</f>
        <v>0</v>
      </c>
      <c r="J635" s="7">
        <f t="shared" si="46"/>
        <v>3678</v>
      </c>
      <c r="K635" s="7">
        <f t="shared" si="45"/>
        <v>3676</v>
      </c>
      <c r="L635" s="7" t="b">
        <f t="shared" si="47"/>
        <v>0</v>
      </c>
      <c r="M635" s="7">
        <f t="shared" si="48"/>
        <v>2</v>
      </c>
      <c r="N635" s="7">
        <f t="shared" si="49"/>
        <v>0</v>
      </c>
    </row>
    <row r="636" spans="1:14" x14ac:dyDescent="0.25">
      <c r="A636" s="1">
        <v>39501</v>
      </c>
      <c r="B636" s="2" t="s">
        <v>161</v>
      </c>
      <c r="C636" s="2">
        <v>10</v>
      </c>
      <c r="D636" s="2">
        <f>YEAR(cukier[[#This Row],[date]])</f>
        <v>2008</v>
      </c>
      <c r="E636" s="2">
        <f>MONTH(cukier[[#This Row],[date]])</f>
        <v>2</v>
      </c>
      <c r="F636" s="2">
        <f>VLOOKUP(cukier[[#This Row],[year]],cennik[#All],2)</f>
        <v>2.15</v>
      </c>
      <c r="G636" s="2">
        <f>cukier[[#This Row],[sugar_bought_kg]]*cukier[[#This Row],[price]]</f>
        <v>21.5</v>
      </c>
      <c r="H636" s="2">
        <f>SUMIF($B$2:B636,B636,$C$2:C636)</f>
        <v>10</v>
      </c>
      <c r="I636" s="2">
        <f>IF(cukier[[#This Row],[bought_so_far]]&lt;100,0,IF(cukier[[#This Row],[bought_so_far]]&lt;1000,0.05,IF(cukier[[#This Row],[bought_so_far]]&lt;10000,0.1,0.2)))*cukier[[#This Row],[sugar_bought_kg]]</f>
        <v>0</v>
      </c>
      <c r="J636" s="6">
        <f t="shared" si="46"/>
        <v>3676</v>
      </c>
      <c r="K636" s="6">
        <f t="shared" si="45"/>
        <v>3666</v>
      </c>
      <c r="L636" s="6" t="b">
        <f t="shared" si="47"/>
        <v>0</v>
      </c>
      <c r="M636" s="6">
        <f t="shared" si="48"/>
        <v>2</v>
      </c>
      <c r="N636" s="6">
        <f t="shared" si="49"/>
        <v>0</v>
      </c>
    </row>
    <row r="637" spans="1:14" x14ac:dyDescent="0.25">
      <c r="A637" s="1">
        <v>39503</v>
      </c>
      <c r="B637" s="2" t="s">
        <v>45</v>
      </c>
      <c r="C637" s="2">
        <v>308</v>
      </c>
      <c r="D637" s="2">
        <f>YEAR(cukier[[#This Row],[date]])</f>
        <v>2008</v>
      </c>
      <c r="E637" s="2">
        <f>MONTH(cukier[[#This Row],[date]])</f>
        <v>2</v>
      </c>
      <c r="F637" s="2">
        <f>VLOOKUP(cukier[[#This Row],[year]],cennik[#All],2)</f>
        <v>2.15</v>
      </c>
      <c r="G637" s="2">
        <f>cukier[[#This Row],[sugar_bought_kg]]*cukier[[#This Row],[price]]</f>
        <v>662.19999999999993</v>
      </c>
      <c r="H637" s="2">
        <f>SUMIF($B$2:B637,B637,$C$2:C637)</f>
        <v>8493</v>
      </c>
      <c r="I637" s="2">
        <f>IF(cukier[[#This Row],[bought_so_far]]&lt;100,0,IF(cukier[[#This Row],[bought_so_far]]&lt;1000,0.05,IF(cukier[[#This Row],[bought_so_far]]&lt;10000,0.1,0.2)))*cukier[[#This Row],[sugar_bought_kg]]</f>
        <v>30.8</v>
      </c>
      <c r="J637" s="7">
        <f t="shared" si="46"/>
        <v>3666</v>
      </c>
      <c r="K637" s="7">
        <f t="shared" si="45"/>
        <v>3358</v>
      </c>
      <c r="L637" s="7" t="b">
        <f t="shared" si="47"/>
        <v>0</v>
      </c>
      <c r="M637" s="7">
        <f t="shared" si="48"/>
        <v>2</v>
      </c>
      <c r="N637" s="7">
        <f t="shared" si="49"/>
        <v>0</v>
      </c>
    </row>
    <row r="638" spans="1:14" x14ac:dyDescent="0.25">
      <c r="A638" s="1">
        <v>39505</v>
      </c>
      <c r="B638" s="2" t="s">
        <v>119</v>
      </c>
      <c r="C638" s="2">
        <v>5</v>
      </c>
      <c r="D638" s="2">
        <f>YEAR(cukier[[#This Row],[date]])</f>
        <v>2008</v>
      </c>
      <c r="E638" s="2">
        <f>MONTH(cukier[[#This Row],[date]])</f>
        <v>2</v>
      </c>
      <c r="F638" s="2">
        <f>VLOOKUP(cukier[[#This Row],[year]],cennik[#All],2)</f>
        <v>2.15</v>
      </c>
      <c r="G638" s="2">
        <f>cukier[[#This Row],[sugar_bought_kg]]*cukier[[#This Row],[price]]</f>
        <v>10.75</v>
      </c>
      <c r="H638" s="2">
        <f>SUMIF($B$2:B638,B638,$C$2:C638)</f>
        <v>25</v>
      </c>
      <c r="I638" s="2">
        <f>IF(cukier[[#This Row],[bought_so_far]]&lt;100,0,IF(cukier[[#This Row],[bought_so_far]]&lt;1000,0.05,IF(cukier[[#This Row],[bought_so_far]]&lt;10000,0.1,0.2)))*cukier[[#This Row],[sugar_bought_kg]]</f>
        <v>0</v>
      </c>
      <c r="J638" s="6">
        <f t="shared" si="46"/>
        <v>3358</v>
      </c>
      <c r="K638" s="6">
        <f t="shared" si="45"/>
        <v>3353</v>
      </c>
      <c r="L638" s="6" t="b">
        <f t="shared" si="47"/>
        <v>0</v>
      </c>
      <c r="M638" s="6">
        <f t="shared" si="48"/>
        <v>2</v>
      </c>
      <c r="N638" s="6">
        <f t="shared" si="49"/>
        <v>0</v>
      </c>
    </row>
    <row r="639" spans="1:14" x14ac:dyDescent="0.25">
      <c r="A639" s="1">
        <v>39505</v>
      </c>
      <c r="B639" s="2" t="s">
        <v>14</v>
      </c>
      <c r="C639" s="2">
        <v>446</v>
      </c>
      <c r="D639" s="2">
        <f>YEAR(cukier[[#This Row],[date]])</f>
        <v>2008</v>
      </c>
      <c r="E639" s="2">
        <f>MONTH(cukier[[#This Row],[date]])</f>
        <v>2</v>
      </c>
      <c r="F639" s="2">
        <f>VLOOKUP(cukier[[#This Row],[year]],cennik[#All],2)</f>
        <v>2.15</v>
      </c>
      <c r="G639" s="2">
        <f>cukier[[#This Row],[sugar_bought_kg]]*cukier[[#This Row],[price]]</f>
        <v>958.9</v>
      </c>
      <c r="H639" s="2">
        <f>SUMIF($B$2:B639,B639,$C$2:C639)</f>
        <v>7007</v>
      </c>
      <c r="I639" s="2">
        <f>IF(cukier[[#This Row],[bought_so_far]]&lt;100,0,IF(cukier[[#This Row],[bought_so_far]]&lt;1000,0.05,IF(cukier[[#This Row],[bought_so_far]]&lt;10000,0.1,0.2)))*cukier[[#This Row],[sugar_bought_kg]]</f>
        <v>44.6</v>
      </c>
      <c r="J639" s="7">
        <f t="shared" si="46"/>
        <v>3353</v>
      </c>
      <c r="K639" s="7">
        <f t="shared" si="45"/>
        <v>2907</v>
      </c>
      <c r="L639" s="7" t="b">
        <f t="shared" si="47"/>
        <v>0</v>
      </c>
      <c r="M639" s="7">
        <f t="shared" si="48"/>
        <v>3</v>
      </c>
      <c r="N639" s="7">
        <f t="shared" si="49"/>
        <v>0</v>
      </c>
    </row>
    <row r="640" spans="1:14" x14ac:dyDescent="0.25">
      <c r="A640" s="1">
        <v>39506</v>
      </c>
      <c r="B640" s="2" t="s">
        <v>7</v>
      </c>
      <c r="C640" s="2">
        <v>281</v>
      </c>
      <c r="D640" s="2">
        <f>YEAR(cukier[[#This Row],[date]])</f>
        <v>2008</v>
      </c>
      <c r="E640" s="2">
        <f>MONTH(cukier[[#This Row],[date]])</f>
        <v>2</v>
      </c>
      <c r="F640" s="2">
        <f>VLOOKUP(cukier[[#This Row],[year]],cennik[#All],2)</f>
        <v>2.15</v>
      </c>
      <c r="G640" s="2">
        <f>cukier[[#This Row],[sugar_bought_kg]]*cukier[[#This Row],[price]]</f>
        <v>604.15</v>
      </c>
      <c r="H640" s="2">
        <f>SUMIF($B$2:B640,B640,$C$2:C640)</f>
        <v>8942</v>
      </c>
      <c r="I640" s="2">
        <f>IF(cukier[[#This Row],[bought_so_far]]&lt;100,0,IF(cukier[[#This Row],[bought_so_far]]&lt;1000,0.05,IF(cukier[[#This Row],[bought_so_far]]&lt;10000,0.1,0.2)))*cukier[[#This Row],[sugar_bought_kg]]</f>
        <v>28.1</v>
      </c>
      <c r="J640" s="6">
        <f t="shared" si="46"/>
        <v>2907</v>
      </c>
      <c r="K640" s="6">
        <f t="shared" si="45"/>
        <v>2626</v>
      </c>
      <c r="L640" s="6" t="b">
        <f t="shared" si="47"/>
        <v>1</v>
      </c>
      <c r="M640" s="6">
        <f t="shared" si="48"/>
        <v>3</v>
      </c>
      <c r="N640" s="6">
        <f t="shared" si="49"/>
        <v>3000</v>
      </c>
    </row>
    <row r="641" spans="1:14" x14ac:dyDescent="0.25">
      <c r="A641" s="1">
        <v>39510</v>
      </c>
      <c r="B641" s="2" t="s">
        <v>11</v>
      </c>
      <c r="C641" s="2">
        <v>6</v>
      </c>
      <c r="D641" s="2">
        <f>YEAR(cukier[[#This Row],[date]])</f>
        <v>2008</v>
      </c>
      <c r="E641" s="2">
        <f>MONTH(cukier[[#This Row],[date]])</f>
        <v>3</v>
      </c>
      <c r="F641" s="2">
        <f>VLOOKUP(cukier[[#This Row],[year]],cennik[#All],2)</f>
        <v>2.15</v>
      </c>
      <c r="G641" s="2">
        <f>cukier[[#This Row],[sugar_bought_kg]]*cukier[[#This Row],[price]]</f>
        <v>12.899999999999999</v>
      </c>
      <c r="H641" s="2">
        <f>SUMIF($B$2:B641,B641,$C$2:C641)</f>
        <v>17</v>
      </c>
      <c r="I641" s="2">
        <f>IF(cukier[[#This Row],[bought_so_far]]&lt;100,0,IF(cukier[[#This Row],[bought_so_far]]&lt;1000,0.05,IF(cukier[[#This Row],[bought_so_far]]&lt;10000,0.1,0.2)))*cukier[[#This Row],[sugar_bought_kg]]</f>
        <v>0</v>
      </c>
      <c r="J641" s="7">
        <f t="shared" si="46"/>
        <v>5626</v>
      </c>
      <c r="K641" s="7">
        <f t="shared" si="45"/>
        <v>5620</v>
      </c>
      <c r="L641" s="7" t="b">
        <f t="shared" si="47"/>
        <v>0</v>
      </c>
      <c r="M641" s="7">
        <f t="shared" si="48"/>
        <v>-1</v>
      </c>
      <c r="N641" s="7">
        <f t="shared" si="49"/>
        <v>0</v>
      </c>
    </row>
    <row r="642" spans="1:14" x14ac:dyDescent="0.25">
      <c r="A642" s="1">
        <v>39511</v>
      </c>
      <c r="B642" s="2" t="s">
        <v>7</v>
      </c>
      <c r="C642" s="2">
        <v>409</v>
      </c>
      <c r="D642" s="2">
        <f>YEAR(cukier[[#This Row],[date]])</f>
        <v>2008</v>
      </c>
      <c r="E642" s="2">
        <f>MONTH(cukier[[#This Row],[date]])</f>
        <v>3</v>
      </c>
      <c r="F642" s="2">
        <f>VLOOKUP(cukier[[#This Row],[year]],cennik[#All],2)</f>
        <v>2.15</v>
      </c>
      <c r="G642" s="2">
        <f>cukier[[#This Row],[sugar_bought_kg]]*cukier[[#This Row],[price]]</f>
        <v>879.34999999999991</v>
      </c>
      <c r="H642" s="2">
        <f>SUMIF($B$2:B642,B642,$C$2:C642)</f>
        <v>9351</v>
      </c>
      <c r="I642" s="2">
        <f>IF(cukier[[#This Row],[bought_so_far]]&lt;100,0,IF(cukier[[#This Row],[bought_so_far]]&lt;1000,0.05,IF(cukier[[#This Row],[bought_so_far]]&lt;10000,0.1,0.2)))*cukier[[#This Row],[sugar_bought_kg]]</f>
        <v>40.900000000000006</v>
      </c>
      <c r="J642" s="6">
        <f t="shared" si="46"/>
        <v>5620</v>
      </c>
      <c r="K642" s="6">
        <f t="shared" si="45"/>
        <v>5211</v>
      </c>
      <c r="L642" s="6" t="b">
        <f t="shared" si="47"/>
        <v>0</v>
      </c>
      <c r="M642" s="6">
        <f t="shared" si="48"/>
        <v>-1</v>
      </c>
      <c r="N642" s="6">
        <f t="shared" si="49"/>
        <v>0</v>
      </c>
    </row>
    <row r="643" spans="1:14" x14ac:dyDescent="0.25">
      <c r="A643" s="1">
        <v>39511</v>
      </c>
      <c r="B643" s="2" t="s">
        <v>66</v>
      </c>
      <c r="C643" s="2">
        <v>191</v>
      </c>
      <c r="D643" s="2">
        <f>YEAR(cukier[[#This Row],[date]])</f>
        <v>2008</v>
      </c>
      <c r="E643" s="2">
        <f>MONTH(cukier[[#This Row],[date]])</f>
        <v>3</v>
      </c>
      <c r="F643" s="2">
        <f>VLOOKUP(cukier[[#This Row],[year]],cennik[#All],2)</f>
        <v>2.15</v>
      </c>
      <c r="G643" s="2">
        <f>cukier[[#This Row],[sugar_bought_kg]]*cukier[[#This Row],[price]]</f>
        <v>410.65</v>
      </c>
      <c r="H643" s="2">
        <f>SUMIF($B$2:B643,B643,$C$2:C643)</f>
        <v>1000</v>
      </c>
      <c r="I643" s="2">
        <f>IF(cukier[[#This Row],[bought_so_far]]&lt;100,0,IF(cukier[[#This Row],[bought_so_far]]&lt;1000,0.05,IF(cukier[[#This Row],[bought_so_far]]&lt;10000,0.1,0.2)))*cukier[[#This Row],[sugar_bought_kg]]</f>
        <v>19.100000000000001</v>
      </c>
      <c r="J643" s="7">
        <f t="shared" si="46"/>
        <v>5211</v>
      </c>
      <c r="K643" s="7">
        <f t="shared" ref="K643:K706" si="50">J643-C643</f>
        <v>5020</v>
      </c>
      <c r="L643" s="7" t="b">
        <f t="shared" si="47"/>
        <v>0</v>
      </c>
      <c r="M643" s="7">
        <f t="shared" si="48"/>
        <v>-1</v>
      </c>
      <c r="N643" s="7">
        <f t="shared" si="49"/>
        <v>0</v>
      </c>
    </row>
    <row r="644" spans="1:14" x14ac:dyDescent="0.25">
      <c r="A644" s="1">
        <v>39512</v>
      </c>
      <c r="B644" s="2" t="s">
        <v>50</v>
      </c>
      <c r="C644" s="2">
        <v>404</v>
      </c>
      <c r="D644" s="2">
        <f>YEAR(cukier[[#This Row],[date]])</f>
        <v>2008</v>
      </c>
      <c r="E644" s="2">
        <f>MONTH(cukier[[#This Row],[date]])</f>
        <v>3</v>
      </c>
      <c r="F644" s="2">
        <f>VLOOKUP(cukier[[#This Row],[year]],cennik[#All],2)</f>
        <v>2.15</v>
      </c>
      <c r="G644" s="2">
        <f>cukier[[#This Row],[sugar_bought_kg]]*cukier[[#This Row],[price]]</f>
        <v>868.59999999999991</v>
      </c>
      <c r="H644" s="2">
        <f>SUMIF($B$2:B644,B644,$C$2:C644)</f>
        <v>8282</v>
      </c>
      <c r="I644" s="2">
        <f>IF(cukier[[#This Row],[bought_so_far]]&lt;100,0,IF(cukier[[#This Row],[bought_so_far]]&lt;1000,0.05,IF(cukier[[#This Row],[bought_so_far]]&lt;10000,0.1,0.2)))*cukier[[#This Row],[sugar_bought_kg]]</f>
        <v>40.400000000000006</v>
      </c>
      <c r="J644" s="6">
        <f t="shared" ref="J644:J707" si="51">K643+N643</f>
        <v>5020</v>
      </c>
      <c r="K644" s="6">
        <f t="shared" si="50"/>
        <v>4616</v>
      </c>
      <c r="L644" s="6" t="b">
        <f t="shared" ref="L644:L707" si="52">AND(E644&lt;&gt;E645,K644&lt;5000)</f>
        <v>0</v>
      </c>
      <c r="M644" s="6">
        <f t="shared" ref="M644:M707" si="53">ROUNDUP((5000-K644)/1000,0)</f>
        <v>1</v>
      </c>
      <c r="N644" s="6">
        <f t="shared" ref="N644:N707" si="54">IF(L644,M644*1000,0)</f>
        <v>0</v>
      </c>
    </row>
    <row r="645" spans="1:14" x14ac:dyDescent="0.25">
      <c r="A645" s="1">
        <v>39512</v>
      </c>
      <c r="B645" s="2" t="s">
        <v>28</v>
      </c>
      <c r="C645" s="2">
        <v>135</v>
      </c>
      <c r="D645" s="2">
        <f>YEAR(cukier[[#This Row],[date]])</f>
        <v>2008</v>
      </c>
      <c r="E645" s="2">
        <f>MONTH(cukier[[#This Row],[date]])</f>
        <v>3</v>
      </c>
      <c r="F645" s="2">
        <f>VLOOKUP(cukier[[#This Row],[year]],cennik[#All],2)</f>
        <v>2.15</v>
      </c>
      <c r="G645" s="2">
        <f>cukier[[#This Row],[sugar_bought_kg]]*cukier[[#This Row],[price]]</f>
        <v>290.25</v>
      </c>
      <c r="H645" s="2">
        <f>SUMIF($B$2:B645,B645,$C$2:C645)</f>
        <v>1307</v>
      </c>
      <c r="I645" s="2">
        <f>IF(cukier[[#This Row],[bought_so_far]]&lt;100,0,IF(cukier[[#This Row],[bought_so_far]]&lt;1000,0.05,IF(cukier[[#This Row],[bought_so_far]]&lt;10000,0.1,0.2)))*cukier[[#This Row],[sugar_bought_kg]]</f>
        <v>13.5</v>
      </c>
      <c r="J645" s="7">
        <f t="shared" si="51"/>
        <v>4616</v>
      </c>
      <c r="K645" s="7">
        <f t="shared" si="50"/>
        <v>4481</v>
      </c>
      <c r="L645" s="7" t="b">
        <f t="shared" si="52"/>
        <v>0</v>
      </c>
      <c r="M645" s="7">
        <f t="shared" si="53"/>
        <v>1</v>
      </c>
      <c r="N645" s="7">
        <f t="shared" si="54"/>
        <v>0</v>
      </c>
    </row>
    <row r="646" spans="1:14" x14ac:dyDescent="0.25">
      <c r="A646" s="1">
        <v>39512</v>
      </c>
      <c r="B646" s="2" t="s">
        <v>27</v>
      </c>
      <c r="C646" s="2">
        <v>20</v>
      </c>
      <c r="D646" s="2">
        <f>YEAR(cukier[[#This Row],[date]])</f>
        <v>2008</v>
      </c>
      <c r="E646" s="2">
        <f>MONTH(cukier[[#This Row],[date]])</f>
        <v>3</v>
      </c>
      <c r="F646" s="2">
        <f>VLOOKUP(cukier[[#This Row],[year]],cennik[#All],2)</f>
        <v>2.15</v>
      </c>
      <c r="G646" s="2">
        <f>cukier[[#This Row],[sugar_bought_kg]]*cukier[[#This Row],[price]]</f>
        <v>43</v>
      </c>
      <c r="H646" s="2">
        <f>SUMIF($B$2:B646,B646,$C$2:C646)</f>
        <v>48</v>
      </c>
      <c r="I646" s="2">
        <f>IF(cukier[[#This Row],[bought_so_far]]&lt;100,0,IF(cukier[[#This Row],[bought_so_far]]&lt;1000,0.05,IF(cukier[[#This Row],[bought_so_far]]&lt;10000,0.1,0.2)))*cukier[[#This Row],[sugar_bought_kg]]</f>
        <v>0</v>
      </c>
      <c r="J646" s="6">
        <f t="shared" si="51"/>
        <v>4481</v>
      </c>
      <c r="K646" s="6">
        <f t="shared" si="50"/>
        <v>4461</v>
      </c>
      <c r="L646" s="6" t="b">
        <f t="shared" si="52"/>
        <v>0</v>
      </c>
      <c r="M646" s="6">
        <f t="shared" si="53"/>
        <v>1</v>
      </c>
      <c r="N646" s="6">
        <f t="shared" si="54"/>
        <v>0</v>
      </c>
    </row>
    <row r="647" spans="1:14" x14ac:dyDescent="0.25">
      <c r="A647" s="1">
        <v>39514</v>
      </c>
      <c r="B647" s="2" t="s">
        <v>58</v>
      </c>
      <c r="C647" s="2">
        <v>54</v>
      </c>
      <c r="D647" s="2">
        <f>YEAR(cukier[[#This Row],[date]])</f>
        <v>2008</v>
      </c>
      <c r="E647" s="2">
        <f>MONTH(cukier[[#This Row],[date]])</f>
        <v>3</v>
      </c>
      <c r="F647" s="2">
        <f>VLOOKUP(cukier[[#This Row],[year]],cennik[#All],2)</f>
        <v>2.15</v>
      </c>
      <c r="G647" s="2">
        <f>cukier[[#This Row],[sugar_bought_kg]]*cukier[[#This Row],[price]]</f>
        <v>116.1</v>
      </c>
      <c r="H647" s="2">
        <f>SUMIF($B$2:B647,B647,$C$2:C647)</f>
        <v>420</v>
      </c>
      <c r="I647" s="2">
        <f>IF(cukier[[#This Row],[bought_so_far]]&lt;100,0,IF(cukier[[#This Row],[bought_so_far]]&lt;1000,0.05,IF(cukier[[#This Row],[bought_so_far]]&lt;10000,0.1,0.2)))*cukier[[#This Row],[sugar_bought_kg]]</f>
        <v>2.7</v>
      </c>
      <c r="J647" s="7">
        <f t="shared" si="51"/>
        <v>4461</v>
      </c>
      <c r="K647" s="7">
        <f t="shared" si="50"/>
        <v>4407</v>
      </c>
      <c r="L647" s="7" t="b">
        <f t="shared" si="52"/>
        <v>0</v>
      </c>
      <c r="M647" s="7">
        <f t="shared" si="53"/>
        <v>1</v>
      </c>
      <c r="N647" s="7">
        <f t="shared" si="54"/>
        <v>0</v>
      </c>
    </row>
    <row r="648" spans="1:14" x14ac:dyDescent="0.25">
      <c r="A648" s="1">
        <v>39514</v>
      </c>
      <c r="B648" s="2" t="s">
        <v>52</v>
      </c>
      <c r="C648" s="2">
        <v>129</v>
      </c>
      <c r="D648" s="2">
        <f>YEAR(cukier[[#This Row],[date]])</f>
        <v>2008</v>
      </c>
      <c r="E648" s="2">
        <f>MONTH(cukier[[#This Row],[date]])</f>
        <v>3</v>
      </c>
      <c r="F648" s="2">
        <f>VLOOKUP(cukier[[#This Row],[year]],cennik[#All],2)</f>
        <v>2.15</v>
      </c>
      <c r="G648" s="2">
        <f>cukier[[#This Row],[sugar_bought_kg]]*cukier[[#This Row],[price]]</f>
        <v>277.34999999999997</v>
      </c>
      <c r="H648" s="2">
        <f>SUMIF($B$2:B648,B648,$C$2:C648)</f>
        <v>1220</v>
      </c>
      <c r="I648" s="2">
        <f>IF(cukier[[#This Row],[bought_so_far]]&lt;100,0,IF(cukier[[#This Row],[bought_so_far]]&lt;1000,0.05,IF(cukier[[#This Row],[bought_so_far]]&lt;10000,0.1,0.2)))*cukier[[#This Row],[sugar_bought_kg]]</f>
        <v>12.9</v>
      </c>
      <c r="J648" s="6">
        <f t="shared" si="51"/>
        <v>4407</v>
      </c>
      <c r="K648" s="6">
        <f t="shared" si="50"/>
        <v>4278</v>
      </c>
      <c r="L648" s="6" t="b">
        <f t="shared" si="52"/>
        <v>0</v>
      </c>
      <c r="M648" s="6">
        <f t="shared" si="53"/>
        <v>1</v>
      </c>
      <c r="N648" s="6">
        <f t="shared" si="54"/>
        <v>0</v>
      </c>
    </row>
    <row r="649" spans="1:14" x14ac:dyDescent="0.25">
      <c r="A649" s="1">
        <v>39517</v>
      </c>
      <c r="B649" s="2" t="s">
        <v>162</v>
      </c>
      <c r="C649" s="2">
        <v>11</v>
      </c>
      <c r="D649" s="2">
        <f>YEAR(cukier[[#This Row],[date]])</f>
        <v>2008</v>
      </c>
      <c r="E649" s="2">
        <f>MONTH(cukier[[#This Row],[date]])</f>
        <v>3</v>
      </c>
      <c r="F649" s="2">
        <f>VLOOKUP(cukier[[#This Row],[year]],cennik[#All],2)</f>
        <v>2.15</v>
      </c>
      <c r="G649" s="2">
        <f>cukier[[#This Row],[sugar_bought_kg]]*cukier[[#This Row],[price]]</f>
        <v>23.65</v>
      </c>
      <c r="H649" s="2">
        <f>SUMIF($B$2:B649,B649,$C$2:C649)</f>
        <v>11</v>
      </c>
      <c r="I649" s="2">
        <f>IF(cukier[[#This Row],[bought_so_far]]&lt;100,0,IF(cukier[[#This Row],[bought_so_far]]&lt;1000,0.05,IF(cukier[[#This Row],[bought_so_far]]&lt;10000,0.1,0.2)))*cukier[[#This Row],[sugar_bought_kg]]</f>
        <v>0</v>
      </c>
      <c r="J649" s="7">
        <f t="shared" si="51"/>
        <v>4278</v>
      </c>
      <c r="K649" s="7">
        <f t="shared" si="50"/>
        <v>4267</v>
      </c>
      <c r="L649" s="7" t="b">
        <f t="shared" si="52"/>
        <v>0</v>
      </c>
      <c r="M649" s="7">
        <f t="shared" si="53"/>
        <v>1</v>
      </c>
      <c r="N649" s="7">
        <f t="shared" si="54"/>
        <v>0</v>
      </c>
    </row>
    <row r="650" spans="1:14" x14ac:dyDescent="0.25">
      <c r="A650" s="1">
        <v>39518</v>
      </c>
      <c r="B650" s="2" t="s">
        <v>22</v>
      </c>
      <c r="C650" s="2">
        <v>383</v>
      </c>
      <c r="D650" s="2">
        <f>YEAR(cukier[[#This Row],[date]])</f>
        <v>2008</v>
      </c>
      <c r="E650" s="2">
        <f>MONTH(cukier[[#This Row],[date]])</f>
        <v>3</v>
      </c>
      <c r="F650" s="2">
        <f>VLOOKUP(cukier[[#This Row],[year]],cennik[#All],2)</f>
        <v>2.15</v>
      </c>
      <c r="G650" s="2">
        <f>cukier[[#This Row],[sugar_bought_kg]]*cukier[[#This Row],[price]]</f>
        <v>823.44999999999993</v>
      </c>
      <c r="H650" s="2">
        <f>SUMIF($B$2:B650,B650,$C$2:C650)</f>
        <v>6720</v>
      </c>
      <c r="I650" s="2">
        <f>IF(cukier[[#This Row],[bought_so_far]]&lt;100,0,IF(cukier[[#This Row],[bought_so_far]]&lt;1000,0.05,IF(cukier[[#This Row],[bought_so_far]]&lt;10000,0.1,0.2)))*cukier[[#This Row],[sugar_bought_kg]]</f>
        <v>38.300000000000004</v>
      </c>
      <c r="J650" s="6">
        <f t="shared" si="51"/>
        <v>4267</v>
      </c>
      <c r="K650" s="6">
        <f t="shared" si="50"/>
        <v>3884</v>
      </c>
      <c r="L650" s="6" t="b">
        <f t="shared" si="52"/>
        <v>0</v>
      </c>
      <c r="M650" s="6">
        <f t="shared" si="53"/>
        <v>2</v>
      </c>
      <c r="N650" s="6">
        <f t="shared" si="54"/>
        <v>0</v>
      </c>
    </row>
    <row r="651" spans="1:14" x14ac:dyDescent="0.25">
      <c r="A651" s="1">
        <v>39519</v>
      </c>
      <c r="B651" s="2" t="s">
        <v>10</v>
      </c>
      <c r="C651" s="2">
        <v>46</v>
      </c>
      <c r="D651" s="2">
        <f>YEAR(cukier[[#This Row],[date]])</f>
        <v>2008</v>
      </c>
      <c r="E651" s="2">
        <f>MONTH(cukier[[#This Row],[date]])</f>
        <v>3</v>
      </c>
      <c r="F651" s="2">
        <f>VLOOKUP(cukier[[#This Row],[year]],cennik[#All],2)</f>
        <v>2.15</v>
      </c>
      <c r="G651" s="2">
        <f>cukier[[#This Row],[sugar_bought_kg]]*cukier[[#This Row],[price]]</f>
        <v>98.899999999999991</v>
      </c>
      <c r="H651" s="2">
        <f>SUMIF($B$2:B651,B651,$C$2:C651)</f>
        <v>1357</v>
      </c>
      <c r="I651" s="2">
        <f>IF(cukier[[#This Row],[bought_so_far]]&lt;100,0,IF(cukier[[#This Row],[bought_so_far]]&lt;1000,0.05,IF(cukier[[#This Row],[bought_so_far]]&lt;10000,0.1,0.2)))*cukier[[#This Row],[sugar_bought_kg]]</f>
        <v>4.6000000000000005</v>
      </c>
      <c r="J651" s="7">
        <f t="shared" si="51"/>
        <v>3884</v>
      </c>
      <c r="K651" s="7">
        <f t="shared" si="50"/>
        <v>3838</v>
      </c>
      <c r="L651" s="7" t="b">
        <f t="shared" si="52"/>
        <v>0</v>
      </c>
      <c r="M651" s="7">
        <f t="shared" si="53"/>
        <v>2</v>
      </c>
      <c r="N651" s="7">
        <f t="shared" si="54"/>
        <v>0</v>
      </c>
    </row>
    <row r="652" spans="1:14" x14ac:dyDescent="0.25">
      <c r="A652" s="1">
        <v>39520</v>
      </c>
      <c r="B652" s="2" t="s">
        <v>131</v>
      </c>
      <c r="C652" s="2">
        <v>61</v>
      </c>
      <c r="D652" s="2">
        <f>YEAR(cukier[[#This Row],[date]])</f>
        <v>2008</v>
      </c>
      <c r="E652" s="2">
        <f>MONTH(cukier[[#This Row],[date]])</f>
        <v>3</v>
      </c>
      <c r="F652" s="2">
        <f>VLOOKUP(cukier[[#This Row],[year]],cennik[#All],2)</f>
        <v>2.15</v>
      </c>
      <c r="G652" s="2">
        <f>cukier[[#This Row],[sugar_bought_kg]]*cukier[[#This Row],[price]]</f>
        <v>131.15</v>
      </c>
      <c r="H652" s="2">
        <f>SUMIF($B$2:B652,B652,$C$2:C652)</f>
        <v>342</v>
      </c>
      <c r="I652" s="2">
        <f>IF(cukier[[#This Row],[bought_so_far]]&lt;100,0,IF(cukier[[#This Row],[bought_so_far]]&lt;1000,0.05,IF(cukier[[#This Row],[bought_so_far]]&lt;10000,0.1,0.2)))*cukier[[#This Row],[sugar_bought_kg]]</f>
        <v>3.0500000000000003</v>
      </c>
      <c r="J652" s="6">
        <f t="shared" si="51"/>
        <v>3838</v>
      </c>
      <c r="K652" s="6">
        <f t="shared" si="50"/>
        <v>3777</v>
      </c>
      <c r="L652" s="6" t="b">
        <f t="shared" si="52"/>
        <v>0</v>
      </c>
      <c r="M652" s="6">
        <f t="shared" si="53"/>
        <v>2</v>
      </c>
      <c r="N652" s="6">
        <f t="shared" si="54"/>
        <v>0</v>
      </c>
    </row>
    <row r="653" spans="1:14" x14ac:dyDescent="0.25">
      <c r="A653" s="1">
        <v>39522</v>
      </c>
      <c r="B653" s="2" t="s">
        <v>28</v>
      </c>
      <c r="C653" s="2">
        <v>166</v>
      </c>
      <c r="D653" s="2">
        <f>YEAR(cukier[[#This Row],[date]])</f>
        <v>2008</v>
      </c>
      <c r="E653" s="2">
        <f>MONTH(cukier[[#This Row],[date]])</f>
        <v>3</v>
      </c>
      <c r="F653" s="2">
        <f>VLOOKUP(cukier[[#This Row],[year]],cennik[#All],2)</f>
        <v>2.15</v>
      </c>
      <c r="G653" s="2">
        <f>cukier[[#This Row],[sugar_bought_kg]]*cukier[[#This Row],[price]]</f>
        <v>356.9</v>
      </c>
      <c r="H653" s="2">
        <f>SUMIF($B$2:B653,B653,$C$2:C653)</f>
        <v>1473</v>
      </c>
      <c r="I653" s="2">
        <f>IF(cukier[[#This Row],[bought_so_far]]&lt;100,0,IF(cukier[[#This Row],[bought_so_far]]&lt;1000,0.05,IF(cukier[[#This Row],[bought_so_far]]&lt;10000,0.1,0.2)))*cukier[[#This Row],[sugar_bought_kg]]</f>
        <v>16.600000000000001</v>
      </c>
      <c r="J653" s="7">
        <f t="shared" si="51"/>
        <v>3777</v>
      </c>
      <c r="K653" s="7">
        <f t="shared" si="50"/>
        <v>3611</v>
      </c>
      <c r="L653" s="7" t="b">
        <f t="shared" si="52"/>
        <v>0</v>
      </c>
      <c r="M653" s="7">
        <f t="shared" si="53"/>
        <v>2</v>
      </c>
      <c r="N653" s="7">
        <f t="shared" si="54"/>
        <v>0</v>
      </c>
    </row>
    <row r="654" spans="1:14" x14ac:dyDescent="0.25">
      <c r="A654" s="1">
        <v>39523</v>
      </c>
      <c r="B654" s="2" t="s">
        <v>69</v>
      </c>
      <c r="C654" s="2">
        <v>91</v>
      </c>
      <c r="D654" s="2">
        <f>YEAR(cukier[[#This Row],[date]])</f>
        <v>2008</v>
      </c>
      <c r="E654" s="2">
        <f>MONTH(cukier[[#This Row],[date]])</f>
        <v>3</v>
      </c>
      <c r="F654" s="2">
        <f>VLOOKUP(cukier[[#This Row],[year]],cennik[#All],2)</f>
        <v>2.15</v>
      </c>
      <c r="G654" s="2">
        <f>cukier[[#This Row],[sugar_bought_kg]]*cukier[[#This Row],[price]]</f>
        <v>195.65</v>
      </c>
      <c r="H654" s="2">
        <f>SUMIF($B$2:B654,B654,$C$2:C654)</f>
        <v>1246</v>
      </c>
      <c r="I654" s="2">
        <f>IF(cukier[[#This Row],[bought_so_far]]&lt;100,0,IF(cukier[[#This Row],[bought_so_far]]&lt;1000,0.05,IF(cukier[[#This Row],[bought_so_far]]&lt;10000,0.1,0.2)))*cukier[[#This Row],[sugar_bought_kg]]</f>
        <v>9.1</v>
      </c>
      <c r="J654" s="6">
        <f t="shared" si="51"/>
        <v>3611</v>
      </c>
      <c r="K654" s="6">
        <f t="shared" si="50"/>
        <v>3520</v>
      </c>
      <c r="L654" s="6" t="b">
        <f t="shared" si="52"/>
        <v>0</v>
      </c>
      <c r="M654" s="6">
        <f t="shared" si="53"/>
        <v>2</v>
      </c>
      <c r="N654" s="6">
        <f t="shared" si="54"/>
        <v>0</v>
      </c>
    </row>
    <row r="655" spans="1:14" x14ac:dyDescent="0.25">
      <c r="A655" s="1">
        <v>39524</v>
      </c>
      <c r="B655" s="2" t="s">
        <v>163</v>
      </c>
      <c r="C655" s="2">
        <v>10</v>
      </c>
      <c r="D655" s="2">
        <f>YEAR(cukier[[#This Row],[date]])</f>
        <v>2008</v>
      </c>
      <c r="E655" s="2">
        <f>MONTH(cukier[[#This Row],[date]])</f>
        <v>3</v>
      </c>
      <c r="F655" s="2">
        <f>VLOOKUP(cukier[[#This Row],[year]],cennik[#All],2)</f>
        <v>2.15</v>
      </c>
      <c r="G655" s="2">
        <f>cukier[[#This Row],[sugar_bought_kg]]*cukier[[#This Row],[price]]</f>
        <v>21.5</v>
      </c>
      <c r="H655" s="2">
        <f>SUMIF($B$2:B655,B655,$C$2:C655)</f>
        <v>10</v>
      </c>
      <c r="I655" s="2">
        <f>IF(cukier[[#This Row],[bought_so_far]]&lt;100,0,IF(cukier[[#This Row],[bought_so_far]]&lt;1000,0.05,IF(cukier[[#This Row],[bought_so_far]]&lt;10000,0.1,0.2)))*cukier[[#This Row],[sugar_bought_kg]]</f>
        <v>0</v>
      </c>
      <c r="J655" s="7">
        <f t="shared" si="51"/>
        <v>3520</v>
      </c>
      <c r="K655" s="7">
        <f t="shared" si="50"/>
        <v>3510</v>
      </c>
      <c r="L655" s="7" t="b">
        <f t="shared" si="52"/>
        <v>0</v>
      </c>
      <c r="M655" s="7">
        <f t="shared" si="53"/>
        <v>2</v>
      </c>
      <c r="N655" s="7">
        <f t="shared" si="54"/>
        <v>0</v>
      </c>
    </row>
    <row r="656" spans="1:14" x14ac:dyDescent="0.25">
      <c r="A656" s="1">
        <v>39526</v>
      </c>
      <c r="B656" s="2" t="s">
        <v>164</v>
      </c>
      <c r="C656" s="2">
        <v>19</v>
      </c>
      <c r="D656" s="2">
        <f>YEAR(cukier[[#This Row],[date]])</f>
        <v>2008</v>
      </c>
      <c r="E656" s="2">
        <f>MONTH(cukier[[#This Row],[date]])</f>
        <v>3</v>
      </c>
      <c r="F656" s="2">
        <f>VLOOKUP(cukier[[#This Row],[year]],cennik[#All],2)</f>
        <v>2.15</v>
      </c>
      <c r="G656" s="2">
        <f>cukier[[#This Row],[sugar_bought_kg]]*cukier[[#This Row],[price]]</f>
        <v>40.85</v>
      </c>
      <c r="H656" s="2">
        <f>SUMIF($B$2:B656,B656,$C$2:C656)</f>
        <v>19</v>
      </c>
      <c r="I656" s="2">
        <f>IF(cukier[[#This Row],[bought_so_far]]&lt;100,0,IF(cukier[[#This Row],[bought_so_far]]&lt;1000,0.05,IF(cukier[[#This Row],[bought_so_far]]&lt;10000,0.1,0.2)))*cukier[[#This Row],[sugar_bought_kg]]</f>
        <v>0</v>
      </c>
      <c r="J656" s="6">
        <f t="shared" si="51"/>
        <v>3510</v>
      </c>
      <c r="K656" s="6">
        <f t="shared" si="50"/>
        <v>3491</v>
      </c>
      <c r="L656" s="6" t="b">
        <f t="shared" si="52"/>
        <v>0</v>
      </c>
      <c r="M656" s="6">
        <f t="shared" si="53"/>
        <v>2</v>
      </c>
      <c r="N656" s="6">
        <f t="shared" si="54"/>
        <v>0</v>
      </c>
    </row>
    <row r="657" spans="1:14" x14ac:dyDescent="0.25">
      <c r="A657" s="1">
        <v>39526</v>
      </c>
      <c r="B657" s="2" t="s">
        <v>165</v>
      </c>
      <c r="C657" s="2">
        <v>2</v>
      </c>
      <c r="D657" s="2">
        <f>YEAR(cukier[[#This Row],[date]])</f>
        <v>2008</v>
      </c>
      <c r="E657" s="2">
        <f>MONTH(cukier[[#This Row],[date]])</f>
        <v>3</v>
      </c>
      <c r="F657" s="2">
        <f>VLOOKUP(cukier[[#This Row],[year]],cennik[#All],2)</f>
        <v>2.15</v>
      </c>
      <c r="G657" s="2">
        <f>cukier[[#This Row],[sugar_bought_kg]]*cukier[[#This Row],[price]]</f>
        <v>4.3</v>
      </c>
      <c r="H657" s="2">
        <f>SUMIF($B$2:B657,B657,$C$2:C657)</f>
        <v>2</v>
      </c>
      <c r="I657" s="2">
        <f>IF(cukier[[#This Row],[bought_so_far]]&lt;100,0,IF(cukier[[#This Row],[bought_so_far]]&lt;1000,0.05,IF(cukier[[#This Row],[bought_so_far]]&lt;10000,0.1,0.2)))*cukier[[#This Row],[sugar_bought_kg]]</f>
        <v>0</v>
      </c>
      <c r="J657" s="7">
        <f t="shared" si="51"/>
        <v>3491</v>
      </c>
      <c r="K657" s="7">
        <f t="shared" si="50"/>
        <v>3489</v>
      </c>
      <c r="L657" s="7" t="b">
        <f t="shared" si="52"/>
        <v>0</v>
      </c>
      <c r="M657" s="7">
        <f t="shared" si="53"/>
        <v>2</v>
      </c>
      <c r="N657" s="7">
        <f t="shared" si="54"/>
        <v>0</v>
      </c>
    </row>
    <row r="658" spans="1:14" x14ac:dyDescent="0.25">
      <c r="A658" s="1">
        <v>39527</v>
      </c>
      <c r="B658" s="2" t="s">
        <v>35</v>
      </c>
      <c r="C658" s="2">
        <v>125</v>
      </c>
      <c r="D658" s="2">
        <f>YEAR(cukier[[#This Row],[date]])</f>
        <v>2008</v>
      </c>
      <c r="E658" s="2">
        <f>MONTH(cukier[[#This Row],[date]])</f>
        <v>3</v>
      </c>
      <c r="F658" s="2">
        <f>VLOOKUP(cukier[[#This Row],[year]],cennik[#All],2)</f>
        <v>2.15</v>
      </c>
      <c r="G658" s="2">
        <f>cukier[[#This Row],[sugar_bought_kg]]*cukier[[#This Row],[price]]</f>
        <v>268.75</v>
      </c>
      <c r="H658" s="2">
        <f>SUMIF($B$2:B658,B658,$C$2:C658)</f>
        <v>992</v>
      </c>
      <c r="I658" s="2">
        <f>IF(cukier[[#This Row],[bought_so_far]]&lt;100,0,IF(cukier[[#This Row],[bought_so_far]]&lt;1000,0.05,IF(cukier[[#This Row],[bought_so_far]]&lt;10000,0.1,0.2)))*cukier[[#This Row],[sugar_bought_kg]]</f>
        <v>6.25</v>
      </c>
      <c r="J658" s="6">
        <f t="shared" si="51"/>
        <v>3489</v>
      </c>
      <c r="K658" s="6">
        <f t="shared" si="50"/>
        <v>3364</v>
      </c>
      <c r="L658" s="6" t="b">
        <f t="shared" si="52"/>
        <v>0</v>
      </c>
      <c r="M658" s="6">
        <f t="shared" si="53"/>
        <v>2</v>
      </c>
      <c r="N658" s="6">
        <f t="shared" si="54"/>
        <v>0</v>
      </c>
    </row>
    <row r="659" spans="1:14" x14ac:dyDescent="0.25">
      <c r="A659" s="1">
        <v>39527</v>
      </c>
      <c r="B659" s="2" t="s">
        <v>22</v>
      </c>
      <c r="C659" s="2">
        <v>248</v>
      </c>
      <c r="D659" s="2">
        <f>YEAR(cukier[[#This Row],[date]])</f>
        <v>2008</v>
      </c>
      <c r="E659" s="2">
        <f>MONTH(cukier[[#This Row],[date]])</f>
        <v>3</v>
      </c>
      <c r="F659" s="2">
        <f>VLOOKUP(cukier[[#This Row],[year]],cennik[#All],2)</f>
        <v>2.15</v>
      </c>
      <c r="G659" s="2">
        <f>cukier[[#This Row],[sugar_bought_kg]]*cukier[[#This Row],[price]]</f>
        <v>533.19999999999993</v>
      </c>
      <c r="H659" s="2">
        <f>SUMIF($B$2:B659,B659,$C$2:C659)</f>
        <v>6968</v>
      </c>
      <c r="I659" s="2">
        <f>IF(cukier[[#This Row],[bought_so_far]]&lt;100,0,IF(cukier[[#This Row],[bought_so_far]]&lt;1000,0.05,IF(cukier[[#This Row],[bought_so_far]]&lt;10000,0.1,0.2)))*cukier[[#This Row],[sugar_bought_kg]]</f>
        <v>24.8</v>
      </c>
      <c r="J659" s="7">
        <f t="shared" si="51"/>
        <v>3364</v>
      </c>
      <c r="K659" s="7">
        <f t="shared" si="50"/>
        <v>3116</v>
      </c>
      <c r="L659" s="7" t="b">
        <f t="shared" si="52"/>
        <v>0</v>
      </c>
      <c r="M659" s="7">
        <f t="shared" si="53"/>
        <v>2</v>
      </c>
      <c r="N659" s="7">
        <f t="shared" si="54"/>
        <v>0</v>
      </c>
    </row>
    <row r="660" spans="1:14" x14ac:dyDescent="0.25">
      <c r="A660" s="1">
        <v>39527</v>
      </c>
      <c r="B660" s="2" t="s">
        <v>102</v>
      </c>
      <c r="C660" s="2">
        <v>298</v>
      </c>
      <c r="D660" s="2">
        <f>YEAR(cukier[[#This Row],[date]])</f>
        <v>2008</v>
      </c>
      <c r="E660" s="2">
        <f>MONTH(cukier[[#This Row],[date]])</f>
        <v>3</v>
      </c>
      <c r="F660" s="2">
        <f>VLOOKUP(cukier[[#This Row],[year]],cennik[#All],2)</f>
        <v>2.15</v>
      </c>
      <c r="G660" s="2">
        <f>cukier[[#This Row],[sugar_bought_kg]]*cukier[[#This Row],[price]]</f>
        <v>640.69999999999993</v>
      </c>
      <c r="H660" s="2">
        <f>SUMIF($B$2:B660,B660,$C$2:C660)</f>
        <v>1437</v>
      </c>
      <c r="I660" s="2">
        <f>IF(cukier[[#This Row],[bought_so_far]]&lt;100,0,IF(cukier[[#This Row],[bought_so_far]]&lt;1000,0.05,IF(cukier[[#This Row],[bought_so_far]]&lt;10000,0.1,0.2)))*cukier[[#This Row],[sugar_bought_kg]]</f>
        <v>29.8</v>
      </c>
      <c r="J660" s="6">
        <f t="shared" si="51"/>
        <v>3116</v>
      </c>
      <c r="K660" s="6">
        <f t="shared" si="50"/>
        <v>2818</v>
      </c>
      <c r="L660" s="6" t="b">
        <f t="shared" si="52"/>
        <v>0</v>
      </c>
      <c r="M660" s="6">
        <f t="shared" si="53"/>
        <v>3</v>
      </c>
      <c r="N660" s="6">
        <f t="shared" si="54"/>
        <v>0</v>
      </c>
    </row>
    <row r="661" spans="1:14" x14ac:dyDescent="0.25">
      <c r="A661" s="1">
        <v>39528</v>
      </c>
      <c r="B661" s="2" t="s">
        <v>22</v>
      </c>
      <c r="C661" s="2">
        <v>406</v>
      </c>
      <c r="D661" s="2">
        <f>YEAR(cukier[[#This Row],[date]])</f>
        <v>2008</v>
      </c>
      <c r="E661" s="2">
        <f>MONTH(cukier[[#This Row],[date]])</f>
        <v>3</v>
      </c>
      <c r="F661" s="2">
        <f>VLOOKUP(cukier[[#This Row],[year]],cennik[#All],2)</f>
        <v>2.15</v>
      </c>
      <c r="G661" s="2">
        <f>cukier[[#This Row],[sugar_bought_kg]]*cukier[[#This Row],[price]]</f>
        <v>872.9</v>
      </c>
      <c r="H661" s="2">
        <f>SUMIF($B$2:B661,B661,$C$2:C661)</f>
        <v>7374</v>
      </c>
      <c r="I661" s="2">
        <f>IF(cukier[[#This Row],[bought_so_far]]&lt;100,0,IF(cukier[[#This Row],[bought_so_far]]&lt;1000,0.05,IF(cukier[[#This Row],[bought_so_far]]&lt;10000,0.1,0.2)))*cukier[[#This Row],[sugar_bought_kg]]</f>
        <v>40.6</v>
      </c>
      <c r="J661" s="7">
        <f t="shared" si="51"/>
        <v>2818</v>
      </c>
      <c r="K661" s="7">
        <f t="shared" si="50"/>
        <v>2412</v>
      </c>
      <c r="L661" s="7" t="b">
        <f t="shared" si="52"/>
        <v>0</v>
      </c>
      <c r="M661" s="7">
        <f t="shared" si="53"/>
        <v>3</v>
      </c>
      <c r="N661" s="7">
        <f t="shared" si="54"/>
        <v>0</v>
      </c>
    </row>
    <row r="662" spans="1:14" x14ac:dyDescent="0.25">
      <c r="A662" s="1">
        <v>39529</v>
      </c>
      <c r="B662" s="2" t="s">
        <v>19</v>
      </c>
      <c r="C662" s="2">
        <v>46</v>
      </c>
      <c r="D662" s="2">
        <f>YEAR(cukier[[#This Row],[date]])</f>
        <v>2008</v>
      </c>
      <c r="E662" s="2">
        <f>MONTH(cukier[[#This Row],[date]])</f>
        <v>3</v>
      </c>
      <c r="F662" s="2">
        <f>VLOOKUP(cukier[[#This Row],[year]],cennik[#All],2)</f>
        <v>2.15</v>
      </c>
      <c r="G662" s="2">
        <f>cukier[[#This Row],[sugar_bought_kg]]*cukier[[#This Row],[price]]</f>
        <v>98.899999999999991</v>
      </c>
      <c r="H662" s="2">
        <f>SUMIF($B$2:B662,B662,$C$2:C662)</f>
        <v>1433</v>
      </c>
      <c r="I662" s="2">
        <f>IF(cukier[[#This Row],[bought_so_far]]&lt;100,0,IF(cukier[[#This Row],[bought_so_far]]&lt;1000,0.05,IF(cukier[[#This Row],[bought_so_far]]&lt;10000,0.1,0.2)))*cukier[[#This Row],[sugar_bought_kg]]</f>
        <v>4.6000000000000005</v>
      </c>
      <c r="J662" s="6">
        <f t="shared" si="51"/>
        <v>2412</v>
      </c>
      <c r="K662" s="6">
        <f t="shared" si="50"/>
        <v>2366</v>
      </c>
      <c r="L662" s="6" t="b">
        <f t="shared" si="52"/>
        <v>0</v>
      </c>
      <c r="M662" s="6">
        <f t="shared" si="53"/>
        <v>3</v>
      </c>
      <c r="N662" s="6">
        <f t="shared" si="54"/>
        <v>0</v>
      </c>
    </row>
    <row r="663" spans="1:14" x14ac:dyDescent="0.25">
      <c r="A663" s="1">
        <v>39530</v>
      </c>
      <c r="B663" s="2" t="s">
        <v>69</v>
      </c>
      <c r="C663" s="2">
        <v>106</v>
      </c>
      <c r="D663" s="2">
        <f>YEAR(cukier[[#This Row],[date]])</f>
        <v>2008</v>
      </c>
      <c r="E663" s="2">
        <f>MONTH(cukier[[#This Row],[date]])</f>
        <v>3</v>
      </c>
      <c r="F663" s="2">
        <f>VLOOKUP(cukier[[#This Row],[year]],cennik[#All],2)</f>
        <v>2.15</v>
      </c>
      <c r="G663" s="2">
        <f>cukier[[#This Row],[sugar_bought_kg]]*cukier[[#This Row],[price]]</f>
        <v>227.89999999999998</v>
      </c>
      <c r="H663" s="2">
        <f>SUMIF($B$2:B663,B663,$C$2:C663)</f>
        <v>1352</v>
      </c>
      <c r="I663" s="2">
        <f>IF(cukier[[#This Row],[bought_so_far]]&lt;100,0,IF(cukier[[#This Row],[bought_so_far]]&lt;1000,0.05,IF(cukier[[#This Row],[bought_so_far]]&lt;10000,0.1,0.2)))*cukier[[#This Row],[sugar_bought_kg]]</f>
        <v>10.600000000000001</v>
      </c>
      <c r="J663" s="7">
        <f t="shared" si="51"/>
        <v>2366</v>
      </c>
      <c r="K663" s="7">
        <f t="shared" si="50"/>
        <v>2260</v>
      </c>
      <c r="L663" s="7" t="b">
        <f t="shared" si="52"/>
        <v>0</v>
      </c>
      <c r="M663" s="7">
        <f t="shared" si="53"/>
        <v>3</v>
      </c>
      <c r="N663" s="7">
        <f t="shared" si="54"/>
        <v>0</v>
      </c>
    </row>
    <row r="664" spans="1:14" x14ac:dyDescent="0.25">
      <c r="A664" s="1">
        <v>39532</v>
      </c>
      <c r="B664" s="2" t="s">
        <v>9</v>
      </c>
      <c r="C664" s="2">
        <v>121</v>
      </c>
      <c r="D664" s="2">
        <f>YEAR(cukier[[#This Row],[date]])</f>
        <v>2008</v>
      </c>
      <c r="E664" s="2">
        <f>MONTH(cukier[[#This Row],[date]])</f>
        <v>3</v>
      </c>
      <c r="F664" s="2">
        <f>VLOOKUP(cukier[[#This Row],[year]],cennik[#All],2)</f>
        <v>2.15</v>
      </c>
      <c r="G664" s="2">
        <f>cukier[[#This Row],[sugar_bought_kg]]*cukier[[#This Row],[price]]</f>
        <v>260.14999999999998</v>
      </c>
      <c r="H664" s="2">
        <f>SUMIF($B$2:B664,B664,$C$2:C664)</f>
        <v>8260</v>
      </c>
      <c r="I664" s="2">
        <f>IF(cukier[[#This Row],[bought_so_far]]&lt;100,0,IF(cukier[[#This Row],[bought_so_far]]&lt;1000,0.05,IF(cukier[[#This Row],[bought_so_far]]&lt;10000,0.1,0.2)))*cukier[[#This Row],[sugar_bought_kg]]</f>
        <v>12.100000000000001</v>
      </c>
      <c r="J664" s="6">
        <f t="shared" si="51"/>
        <v>2260</v>
      </c>
      <c r="K664" s="6">
        <f t="shared" si="50"/>
        <v>2139</v>
      </c>
      <c r="L664" s="6" t="b">
        <f t="shared" si="52"/>
        <v>0</v>
      </c>
      <c r="M664" s="6">
        <f t="shared" si="53"/>
        <v>3</v>
      </c>
      <c r="N664" s="6">
        <f t="shared" si="54"/>
        <v>0</v>
      </c>
    </row>
    <row r="665" spans="1:14" x14ac:dyDescent="0.25">
      <c r="A665" s="1">
        <v>39536</v>
      </c>
      <c r="B665" s="2" t="s">
        <v>45</v>
      </c>
      <c r="C665" s="2">
        <v>170</v>
      </c>
      <c r="D665" s="2">
        <f>YEAR(cukier[[#This Row],[date]])</f>
        <v>2008</v>
      </c>
      <c r="E665" s="2">
        <f>MONTH(cukier[[#This Row],[date]])</f>
        <v>3</v>
      </c>
      <c r="F665" s="2">
        <f>VLOOKUP(cukier[[#This Row],[year]],cennik[#All],2)</f>
        <v>2.15</v>
      </c>
      <c r="G665" s="2">
        <f>cukier[[#This Row],[sugar_bought_kg]]*cukier[[#This Row],[price]]</f>
        <v>365.5</v>
      </c>
      <c r="H665" s="2">
        <f>SUMIF($B$2:B665,B665,$C$2:C665)</f>
        <v>8663</v>
      </c>
      <c r="I665" s="2">
        <f>IF(cukier[[#This Row],[bought_so_far]]&lt;100,0,IF(cukier[[#This Row],[bought_so_far]]&lt;1000,0.05,IF(cukier[[#This Row],[bought_so_far]]&lt;10000,0.1,0.2)))*cukier[[#This Row],[sugar_bought_kg]]</f>
        <v>17</v>
      </c>
      <c r="J665" s="7">
        <f t="shared" si="51"/>
        <v>2139</v>
      </c>
      <c r="K665" s="7">
        <f t="shared" si="50"/>
        <v>1969</v>
      </c>
      <c r="L665" s="7" t="b">
        <f t="shared" si="52"/>
        <v>0</v>
      </c>
      <c r="M665" s="7">
        <f t="shared" si="53"/>
        <v>4</v>
      </c>
      <c r="N665" s="7">
        <f t="shared" si="54"/>
        <v>0</v>
      </c>
    </row>
    <row r="666" spans="1:14" x14ac:dyDescent="0.25">
      <c r="A666" s="1">
        <v>39536</v>
      </c>
      <c r="B666" s="2" t="s">
        <v>14</v>
      </c>
      <c r="C666" s="2">
        <v>431</v>
      </c>
      <c r="D666" s="2">
        <f>YEAR(cukier[[#This Row],[date]])</f>
        <v>2008</v>
      </c>
      <c r="E666" s="2">
        <f>MONTH(cukier[[#This Row],[date]])</f>
        <v>3</v>
      </c>
      <c r="F666" s="2">
        <f>VLOOKUP(cukier[[#This Row],[year]],cennik[#All],2)</f>
        <v>2.15</v>
      </c>
      <c r="G666" s="2">
        <f>cukier[[#This Row],[sugar_bought_kg]]*cukier[[#This Row],[price]]</f>
        <v>926.65</v>
      </c>
      <c r="H666" s="2">
        <f>SUMIF($B$2:B666,B666,$C$2:C666)</f>
        <v>7438</v>
      </c>
      <c r="I666" s="2">
        <f>IF(cukier[[#This Row],[bought_so_far]]&lt;100,0,IF(cukier[[#This Row],[bought_so_far]]&lt;1000,0.05,IF(cukier[[#This Row],[bought_so_far]]&lt;10000,0.1,0.2)))*cukier[[#This Row],[sugar_bought_kg]]</f>
        <v>43.1</v>
      </c>
      <c r="J666" s="6">
        <f t="shared" si="51"/>
        <v>1969</v>
      </c>
      <c r="K666" s="6">
        <f t="shared" si="50"/>
        <v>1538</v>
      </c>
      <c r="L666" s="6" t="b">
        <f t="shared" si="52"/>
        <v>0</v>
      </c>
      <c r="M666" s="6">
        <f t="shared" si="53"/>
        <v>4</v>
      </c>
      <c r="N666" s="6">
        <f t="shared" si="54"/>
        <v>0</v>
      </c>
    </row>
    <row r="667" spans="1:14" x14ac:dyDescent="0.25">
      <c r="A667" s="1">
        <v>39537</v>
      </c>
      <c r="B667" s="2" t="s">
        <v>50</v>
      </c>
      <c r="C667" s="2">
        <v>483</v>
      </c>
      <c r="D667" s="2">
        <f>YEAR(cukier[[#This Row],[date]])</f>
        <v>2008</v>
      </c>
      <c r="E667" s="2">
        <f>MONTH(cukier[[#This Row],[date]])</f>
        <v>3</v>
      </c>
      <c r="F667" s="2">
        <f>VLOOKUP(cukier[[#This Row],[year]],cennik[#All],2)</f>
        <v>2.15</v>
      </c>
      <c r="G667" s="2">
        <f>cukier[[#This Row],[sugar_bought_kg]]*cukier[[#This Row],[price]]</f>
        <v>1038.45</v>
      </c>
      <c r="H667" s="2">
        <f>SUMIF($B$2:B667,B667,$C$2:C667)</f>
        <v>8765</v>
      </c>
      <c r="I667" s="2">
        <f>IF(cukier[[#This Row],[bought_so_far]]&lt;100,0,IF(cukier[[#This Row],[bought_so_far]]&lt;1000,0.05,IF(cukier[[#This Row],[bought_so_far]]&lt;10000,0.1,0.2)))*cukier[[#This Row],[sugar_bought_kg]]</f>
        <v>48.300000000000004</v>
      </c>
      <c r="J667" s="7">
        <f t="shared" si="51"/>
        <v>1538</v>
      </c>
      <c r="K667" s="7">
        <f t="shared" si="50"/>
        <v>1055</v>
      </c>
      <c r="L667" s="7" t="b">
        <f t="shared" si="52"/>
        <v>1</v>
      </c>
      <c r="M667" s="7">
        <f t="shared" si="53"/>
        <v>4</v>
      </c>
      <c r="N667" s="7">
        <f t="shared" si="54"/>
        <v>4000</v>
      </c>
    </row>
    <row r="668" spans="1:14" x14ac:dyDescent="0.25">
      <c r="A668" s="1">
        <v>39539</v>
      </c>
      <c r="B668" s="2" t="s">
        <v>7</v>
      </c>
      <c r="C668" s="2">
        <v>354</v>
      </c>
      <c r="D668" s="2">
        <f>YEAR(cukier[[#This Row],[date]])</f>
        <v>2008</v>
      </c>
      <c r="E668" s="2">
        <f>MONTH(cukier[[#This Row],[date]])</f>
        <v>4</v>
      </c>
      <c r="F668" s="2">
        <f>VLOOKUP(cukier[[#This Row],[year]],cennik[#All],2)</f>
        <v>2.15</v>
      </c>
      <c r="G668" s="2">
        <f>cukier[[#This Row],[sugar_bought_kg]]*cukier[[#This Row],[price]]</f>
        <v>761.1</v>
      </c>
      <c r="H668" s="2">
        <f>SUMIF($B$2:B668,B668,$C$2:C668)</f>
        <v>9705</v>
      </c>
      <c r="I668" s="2">
        <f>IF(cukier[[#This Row],[bought_so_far]]&lt;100,0,IF(cukier[[#This Row],[bought_so_far]]&lt;1000,0.05,IF(cukier[[#This Row],[bought_so_far]]&lt;10000,0.1,0.2)))*cukier[[#This Row],[sugar_bought_kg]]</f>
        <v>35.4</v>
      </c>
      <c r="J668" s="6">
        <f t="shared" si="51"/>
        <v>5055</v>
      </c>
      <c r="K668" s="6">
        <f t="shared" si="50"/>
        <v>4701</v>
      </c>
      <c r="L668" s="6" t="b">
        <f t="shared" si="52"/>
        <v>0</v>
      </c>
      <c r="M668" s="6">
        <f t="shared" si="53"/>
        <v>1</v>
      </c>
      <c r="N668" s="6">
        <f t="shared" si="54"/>
        <v>0</v>
      </c>
    </row>
    <row r="669" spans="1:14" x14ac:dyDescent="0.25">
      <c r="A669" s="1">
        <v>39541</v>
      </c>
      <c r="B669" s="2" t="s">
        <v>69</v>
      </c>
      <c r="C669" s="2">
        <v>65</v>
      </c>
      <c r="D669" s="2">
        <f>YEAR(cukier[[#This Row],[date]])</f>
        <v>2008</v>
      </c>
      <c r="E669" s="2">
        <f>MONTH(cukier[[#This Row],[date]])</f>
        <v>4</v>
      </c>
      <c r="F669" s="2">
        <f>VLOOKUP(cukier[[#This Row],[year]],cennik[#All],2)</f>
        <v>2.15</v>
      </c>
      <c r="G669" s="2">
        <f>cukier[[#This Row],[sugar_bought_kg]]*cukier[[#This Row],[price]]</f>
        <v>139.75</v>
      </c>
      <c r="H669" s="2">
        <f>SUMIF($B$2:B669,B669,$C$2:C669)</f>
        <v>1417</v>
      </c>
      <c r="I669" s="2">
        <f>IF(cukier[[#This Row],[bought_so_far]]&lt;100,0,IF(cukier[[#This Row],[bought_so_far]]&lt;1000,0.05,IF(cukier[[#This Row],[bought_so_far]]&lt;10000,0.1,0.2)))*cukier[[#This Row],[sugar_bought_kg]]</f>
        <v>6.5</v>
      </c>
      <c r="J669" s="7">
        <f t="shared" si="51"/>
        <v>4701</v>
      </c>
      <c r="K669" s="7">
        <f t="shared" si="50"/>
        <v>4636</v>
      </c>
      <c r="L669" s="7" t="b">
        <f t="shared" si="52"/>
        <v>0</v>
      </c>
      <c r="M669" s="7">
        <f t="shared" si="53"/>
        <v>1</v>
      </c>
      <c r="N669" s="7">
        <f t="shared" si="54"/>
        <v>0</v>
      </c>
    </row>
    <row r="670" spans="1:14" x14ac:dyDescent="0.25">
      <c r="A670" s="1">
        <v>39544</v>
      </c>
      <c r="B670" s="2" t="s">
        <v>24</v>
      </c>
      <c r="C670" s="2">
        <v>176</v>
      </c>
      <c r="D670" s="2">
        <f>YEAR(cukier[[#This Row],[date]])</f>
        <v>2008</v>
      </c>
      <c r="E670" s="2">
        <f>MONTH(cukier[[#This Row],[date]])</f>
        <v>4</v>
      </c>
      <c r="F670" s="2">
        <f>VLOOKUP(cukier[[#This Row],[year]],cennik[#All],2)</f>
        <v>2.15</v>
      </c>
      <c r="G670" s="2">
        <f>cukier[[#This Row],[sugar_bought_kg]]*cukier[[#This Row],[price]]</f>
        <v>378.4</v>
      </c>
      <c r="H670" s="2">
        <f>SUMIF($B$2:B670,B670,$C$2:C670)</f>
        <v>3355</v>
      </c>
      <c r="I670" s="2">
        <f>IF(cukier[[#This Row],[bought_so_far]]&lt;100,0,IF(cukier[[#This Row],[bought_so_far]]&lt;1000,0.05,IF(cukier[[#This Row],[bought_so_far]]&lt;10000,0.1,0.2)))*cukier[[#This Row],[sugar_bought_kg]]</f>
        <v>17.600000000000001</v>
      </c>
      <c r="J670" s="6">
        <f t="shared" si="51"/>
        <v>4636</v>
      </c>
      <c r="K670" s="6">
        <f t="shared" si="50"/>
        <v>4460</v>
      </c>
      <c r="L670" s="6" t="b">
        <f t="shared" si="52"/>
        <v>0</v>
      </c>
      <c r="M670" s="6">
        <f t="shared" si="53"/>
        <v>1</v>
      </c>
      <c r="N670" s="6">
        <f t="shared" si="54"/>
        <v>0</v>
      </c>
    </row>
    <row r="671" spans="1:14" x14ac:dyDescent="0.25">
      <c r="A671" s="1">
        <v>39545</v>
      </c>
      <c r="B671" s="2" t="s">
        <v>51</v>
      </c>
      <c r="C671" s="2">
        <v>2</v>
      </c>
      <c r="D671" s="2">
        <f>YEAR(cukier[[#This Row],[date]])</f>
        <v>2008</v>
      </c>
      <c r="E671" s="2">
        <f>MONTH(cukier[[#This Row],[date]])</f>
        <v>4</v>
      </c>
      <c r="F671" s="2">
        <f>VLOOKUP(cukier[[#This Row],[year]],cennik[#All],2)</f>
        <v>2.15</v>
      </c>
      <c r="G671" s="2">
        <f>cukier[[#This Row],[sugar_bought_kg]]*cukier[[#This Row],[price]]</f>
        <v>4.3</v>
      </c>
      <c r="H671" s="2">
        <f>SUMIF($B$2:B671,B671,$C$2:C671)</f>
        <v>9</v>
      </c>
      <c r="I671" s="2">
        <f>IF(cukier[[#This Row],[bought_so_far]]&lt;100,0,IF(cukier[[#This Row],[bought_so_far]]&lt;1000,0.05,IF(cukier[[#This Row],[bought_so_far]]&lt;10000,0.1,0.2)))*cukier[[#This Row],[sugar_bought_kg]]</f>
        <v>0</v>
      </c>
      <c r="J671" s="7">
        <f t="shared" si="51"/>
        <v>4460</v>
      </c>
      <c r="K671" s="7">
        <f t="shared" si="50"/>
        <v>4458</v>
      </c>
      <c r="L671" s="7" t="b">
        <f t="shared" si="52"/>
        <v>0</v>
      </c>
      <c r="M671" s="7">
        <f t="shared" si="53"/>
        <v>1</v>
      </c>
      <c r="N671" s="7">
        <f t="shared" si="54"/>
        <v>0</v>
      </c>
    </row>
    <row r="672" spans="1:14" x14ac:dyDescent="0.25">
      <c r="A672" s="1">
        <v>39546</v>
      </c>
      <c r="B672" s="2" t="s">
        <v>66</v>
      </c>
      <c r="C672" s="2">
        <v>46</v>
      </c>
      <c r="D672" s="2">
        <f>YEAR(cukier[[#This Row],[date]])</f>
        <v>2008</v>
      </c>
      <c r="E672" s="2">
        <f>MONTH(cukier[[#This Row],[date]])</f>
        <v>4</v>
      </c>
      <c r="F672" s="2">
        <f>VLOOKUP(cukier[[#This Row],[year]],cennik[#All],2)</f>
        <v>2.15</v>
      </c>
      <c r="G672" s="2">
        <f>cukier[[#This Row],[sugar_bought_kg]]*cukier[[#This Row],[price]]</f>
        <v>98.899999999999991</v>
      </c>
      <c r="H672" s="2">
        <f>SUMIF($B$2:B672,B672,$C$2:C672)</f>
        <v>1046</v>
      </c>
      <c r="I672" s="2">
        <f>IF(cukier[[#This Row],[bought_so_far]]&lt;100,0,IF(cukier[[#This Row],[bought_so_far]]&lt;1000,0.05,IF(cukier[[#This Row],[bought_so_far]]&lt;10000,0.1,0.2)))*cukier[[#This Row],[sugar_bought_kg]]</f>
        <v>4.6000000000000005</v>
      </c>
      <c r="J672" s="6">
        <f t="shared" si="51"/>
        <v>4458</v>
      </c>
      <c r="K672" s="6">
        <f t="shared" si="50"/>
        <v>4412</v>
      </c>
      <c r="L672" s="6" t="b">
        <f t="shared" si="52"/>
        <v>0</v>
      </c>
      <c r="M672" s="6">
        <f t="shared" si="53"/>
        <v>1</v>
      </c>
      <c r="N672" s="6">
        <f t="shared" si="54"/>
        <v>0</v>
      </c>
    </row>
    <row r="673" spans="1:14" x14ac:dyDescent="0.25">
      <c r="A673" s="1">
        <v>39549</v>
      </c>
      <c r="B673" s="2" t="s">
        <v>102</v>
      </c>
      <c r="C673" s="2">
        <v>477</v>
      </c>
      <c r="D673" s="2">
        <f>YEAR(cukier[[#This Row],[date]])</f>
        <v>2008</v>
      </c>
      <c r="E673" s="2">
        <f>MONTH(cukier[[#This Row],[date]])</f>
        <v>4</v>
      </c>
      <c r="F673" s="2">
        <f>VLOOKUP(cukier[[#This Row],[year]],cennik[#All],2)</f>
        <v>2.15</v>
      </c>
      <c r="G673" s="2">
        <f>cukier[[#This Row],[sugar_bought_kg]]*cukier[[#This Row],[price]]</f>
        <v>1025.55</v>
      </c>
      <c r="H673" s="2">
        <f>SUMIF($B$2:B673,B673,$C$2:C673)</f>
        <v>1914</v>
      </c>
      <c r="I673" s="2">
        <f>IF(cukier[[#This Row],[bought_so_far]]&lt;100,0,IF(cukier[[#This Row],[bought_so_far]]&lt;1000,0.05,IF(cukier[[#This Row],[bought_so_far]]&lt;10000,0.1,0.2)))*cukier[[#This Row],[sugar_bought_kg]]</f>
        <v>47.7</v>
      </c>
      <c r="J673" s="7">
        <f t="shared" si="51"/>
        <v>4412</v>
      </c>
      <c r="K673" s="7">
        <f t="shared" si="50"/>
        <v>3935</v>
      </c>
      <c r="L673" s="7" t="b">
        <f t="shared" si="52"/>
        <v>0</v>
      </c>
      <c r="M673" s="7">
        <f t="shared" si="53"/>
        <v>2</v>
      </c>
      <c r="N673" s="7">
        <f t="shared" si="54"/>
        <v>0</v>
      </c>
    </row>
    <row r="674" spans="1:14" x14ac:dyDescent="0.25">
      <c r="A674" s="1">
        <v>39550</v>
      </c>
      <c r="B674" s="2" t="s">
        <v>57</v>
      </c>
      <c r="C674" s="2">
        <v>6</v>
      </c>
      <c r="D674" s="2">
        <f>YEAR(cukier[[#This Row],[date]])</f>
        <v>2008</v>
      </c>
      <c r="E674" s="2">
        <f>MONTH(cukier[[#This Row],[date]])</f>
        <v>4</v>
      </c>
      <c r="F674" s="2">
        <f>VLOOKUP(cukier[[#This Row],[year]],cennik[#All],2)</f>
        <v>2.15</v>
      </c>
      <c r="G674" s="2">
        <f>cukier[[#This Row],[sugar_bought_kg]]*cukier[[#This Row],[price]]</f>
        <v>12.899999999999999</v>
      </c>
      <c r="H674" s="2">
        <f>SUMIF($B$2:B674,B674,$C$2:C674)</f>
        <v>29</v>
      </c>
      <c r="I674" s="2">
        <f>IF(cukier[[#This Row],[bought_so_far]]&lt;100,0,IF(cukier[[#This Row],[bought_so_far]]&lt;1000,0.05,IF(cukier[[#This Row],[bought_so_far]]&lt;10000,0.1,0.2)))*cukier[[#This Row],[sugar_bought_kg]]</f>
        <v>0</v>
      </c>
      <c r="J674" s="6">
        <f t="shared" si="51"/>
        <v>3935</v>
      </c>
      <c r="K674" s="6">
        <f t="shared" si="50"/>
        <v>3929</v>
      </c>
      <c r="L674" s="6" t="b">
        <f t="shared" si="52"/>
        <v>0</v>
      </c>
      <c r="M674" s="6">
        <f t="shared" si="53"/>
        <v>2</v>
      </c>
      <c r="N674" s="6">
        <f t="shared" si="54"/>
        <v>0</v>
      </c>
    </row>
    <row r="675" spans="1:14" x14ac:dyDescent="0.25">
      <c r="A675" s="1">
        <v>39552</v>
      </c>
      <c r="B675" s="2" t="s">
        <v>48</v>
      </c>
      <c r="C675" s="2">
        <v>11</v>
      </c>
      <c r="D675" s="2">
        <f>YEAR(cukier[[#This Row],[date]])</f>
        <v>2008</v>
      </c>
      <c r="E675" s="2">
        <f>MONTH(cukier[[#This Row],[date]])</f>
        <v>4</v>
      </c>
      <c r="F675" s="2">
        <f>VLOOKUP(cukier[[#This Row],[year]],cennik[#All],2)</f>
        <v>2.15</v>
      </c>
      <c r="G675" s="2">
        <f>cukier[[#This Row],[sugar_bought_kg]]*cukier[[#This Row],[price]]</f>
        <v>23.65</v>
      </c>
      <c r="H675" s="2">
        <f>SUMIF($B$2:B675,B675,$C$2:C675)</f>
        <v>24</v>
      </c>
      <c r="I675" s="2">
        <f>IF(cukier[[#This Row],[bought_so_far]]&lt;100,0,IF(cukier[[#This Row],[bought_so_far]]&lt;1000,0.05,IF(cukier[[#This Row],[bought_so_far]]&lt;10000,0.1,0.2)))*cukier[[#This Row],[sugar_bought_kg]]</f>
        <v>0</v>
      </c>
      <c r="J675" s="7">
        <f t="shared" si="51"/>
        <v>3929</v>
      </c>
      <c r="K675" s="7">
        <f t="shared" si="50"/>
        <v>3918</v>
      </c>
      <c r="L675" s="7" t="b">
        <f t="shared" si="52"/>
        <v>0</v>
      </c>
      <c r="M675" s="7">
        <f t="shared" si="53"/>
        <v>2</v>
      </c>
      <c r="N675" s="7">
        <f t="shared" si="54"/>
        <v>0</v>
      </c>
    </row>
    <row r="676" spans="1:14" x14ac:dyDescent="0.25">
      <c r="A676" s="1">
        <v>39552</v>
      </c>
      <c r="B676" s="2" t="s">
        <v>66</v>
      </c>
      <c r="C676" s="2">
        <v>126</v>
      </c>
      <c r="D676" s="2">
        <f>YEAR(cukier[[#This Row],[date]])</f>
        <v>2008</v>
      </c>
      <c r="E676" s="2">
        <f>MONTH(cukier[[#This Row],[date]])</f>
        <v>4</v>
      </c>
      <c r="F676" s="2">
        <f>VLOOKUP(cukier[[#This Row],[year]],cennik[#All],2)</f>
        <v>2.15</v>
      </c>
      <c r="G676" s="2">
        <f>cukier[[#This Row],[sugar_bought_kg]]*cukier[[#This Row],[price]]</f>
        <v>270.89999999999998</v>
      </c>
      <c r="H676" s="2">
        <f>SUMIF($B$2:B676,B676,$C$2:C676)</f>
        <v>1172</v>
      </c>
      <c r="I676" s="2">
        <f>IF(cukier[[#This Row],[bought_so_far]]&lt;100,0,IF(cukier[[#This Row],[bought_so_far]]&lt;1000,0.05,IF(cukier[[#This Row],[bought_so_far]]&lt;10000,0.1,0.2)))*cukier[[#This Row],[sugar_bought_kg]]</f>
        <v>12.600000000000001</v>
      </c>
      <c r="J676" s="6">
        <f t="shared" si="51"/>
        <v>3918</v>
      </c>
      <c r="K676" s="6">
        <f t="shared" si="50"/>
        <v>3792</v>
      </c>
      <c r="L676" s="6" t="b">
        <f t="shared" si="52"/>
        <v>0</v>
      </c>
      <c r="M676" s="6">
        <f t="shared" si="53"/>
        <v>2</v>
      </c>
      <c r="N676" s="6">
        <f t="shared" si="54"/>
        <v>0</v>
      </c>
    </row>
    <row r="677" spans="1:14" x14ac:dyDescent="0.25">
      <c r="A677" s="1">
        <v>39552</v>
      </c>
      <c r="B677" s="2" t="s">
        <v>18</v>
      </c>
      <c r="C677" s="2">
        <v>190</v>
      </c>
      <c r="D677" s="2">
        <f>YEAR(cukier[[#This Row],[date]])</f>
        <v>2008</v>
      </c>
      <c r="E677" s="2">
        <f>MONTH(cukier[[#This Row],[date]])</f>
        <v>4</v>
      </c>
      <c r="F677" s="2">
        <f>VLOOKUP(cukier[[#This Row],[year]],cennik[#All],2)</f>
        <v>2.15</v>
      </c>
      <c r="G677" s="2">
        <f>cukier[[#This Row],[sugar_bought_kg]]*cukier[[#This Row],[price]]</f>
        <v>408.5</v>
      </c>
      <c r="H677" s="2">
        <f>SUMIF($B$2:B677,B677,$C$2:C677)</f>
        <v>2141</v>
      </c>
      <c r="I677" s="2">
        <f>IF(cukier[[#This Row],[bought_so_far]]&lt;100,0,IF(cukier[[#This Row],[bought_so_far]]&lt;1000,0.05,IF(cukier[[#This Row],[bought_so_far]]&lt;10000,0.1,0.2)))*cukier[[#This Row],[sugar_bought_kg]]</f>
        <v>19</v>
      </c>
      <c r="J677" s="7">
        <f t="shared" si="51"/>
        <v>3792</v>
      </c>
      <c r="K677" s="7">
        <f t="shared" si="50"/>
        <v>3602</v>
      </c>
      <c r="L677" s="7" t="b">
        <f t="shared" si="52"/>
        <v>0</v>
      </c>
      <c r="M677" s="7">
        <f t="shared" si="53"/>
        <v>2</v>
      </c>
      <c r="N677" s="7">
        <f t="shared" si="54"/>
        <v>0</v>
      </c>
    </row>
    <row r="678" spans="1:14" x14ac:dyDescent="0.25">
      <c r="A678" s="1">
        <v>39553</v>
      </c>
      <c r="B678" s="2" t="s">
        <v>50</v>
      </c>
      <c r="C678" s="2">
        <v>358</v>
      </c>
      <c r="D678" s="2">
        <f>YEAR(cukier[[#This Row],[date]])</f>
        <v>2008</v>
      </c>
      <c r="E678" s="2">
        <f>MONTH(cukier[[#This Row],[date]])</f>
        <v>4</v>
      </c>
      <c r="F678" s="2">
        <f>VLOOKUP(cukier[[#This Row],[year]],cennik[#All],2)</f>
        <v>2.15</v>
      </c>
      <c r="G678" s="2">
        <f>cukier[[#This Row],[sugar_bought_kg]]*cukier[[#This Row],[price]]</f>
        <v>769.69999999999993</v>
      </c>
      <c r="H678" s="2">
        <f>SUMIF($B$2:B678,B678,$C$2:C678)</f>
        <v>9123</v>
      </c>
      <c r="I678" s="2">
        <f>IF(cukier[[#This Row],[bought_so_far]]&lt;100,0,IF(cukier[[#This Row],[bought_so_far]]&lt;1000,0.05,IF(cukier[[#This Row],[bought_so_far]]&lt;10000,0.1,0.2)))*cukier[[#This Row],[sugar_bought_kg]]</f>
        <v>35.800000000000004</v>
      </c>
      <c r="J678" s="6">
        <f t="shared" si="51"/>
        <v>3602</v>
      </c>
      <c r="K678" s="6">
        <f t="shared" si="50"/>
        <v>3244</v>
      </c>
      <c r="L678" s="6" t="b">
        <f t="shared" si="52"/>
        <v>0</v>
      </c>
      <c r="M678" s="6">
        <f t="shared" si="53"/>
        <v>2</v>
      </c>
      <c r="N678" s="6">
        <f t="shared" si="54"/>
        <v>0</v>
      </c>
    </row>
    <row r="679" spans="1:14" x14ac:dyDescent="0.25">
      <c r="A679" s="1">
        <v>39553</v>
      </c>
      <c r="B679" s="2" t="s">
        <v>39</v>
      </c>
      <c r="C679" s="2">
        <v>78</v>
      </c>
      <c r="D679" s="2">
        <f>YEAR(cukier[[#This Row],[date]])</f>
        <v>2008</v>
      </c>
      <c r="E679" s="2">
        <f>MONTH(cukier[[#This Row],[date]])</f>
        <v>4</v>
      </c>
      <c r="F679" s="2">
        <f>VLOOKUP(cukier[[#This Row],[year]],cennik[#All],2)</f>
        <v>2.15</v>
      </c>
      <c r="G679" s="2">
        <f>cukier[[#This Row],[sugar_bought_kg]]*cukier[[#This Row],[price]]</f>
        <v>167.7</v>
      </c>
      <c r="H679" s="2">
        <f>SUMIF($B$2:B679,B679,$C$2:C679)</f>
        <v>802</v>
      </c>
      <c r="I679" s="2">
        <f>IF(cukier[[#This Row],[bought_so_far]]&lt;100,0,IF(cukier[[#This Row],[bought_so_far]]&lt;1000,0.05,IF(cukier[[#This Row],[bought_so_far]]&lt;10000,0.1,0.2)))*cukier[[#This Row],[sugar_bought_kg]]</f>
        <v>3.9000000000000004</v>
      </c>
      <c r="J679" s="7">
        <f t="shared" si="51"/>
        <v>3244</v>
      </c>
      <c r="K679" s="7">
        <f t="shared" si="50"/>
        <v>3166</v>
      </c>
      <c r="L679" s="7" t="b">
        <f t="shared" si="52"/>
        <v>0</v>
      </c>
      <c r="M679" s="7">
        <f t="shared" si="53"/>
        <v>2</v>
      </c>
      <c r="N679" s="7">
        <f t="shared" si="54"/>
        <v>0</v>
      </c>
    </row>
    <row r="680" spans="1:14" x14ac:dyDescent="0.25">
      <c r="A680" s="1">
        <v>39553</v>
      </c>
      <c r="B680" s="2" t="s">
        <v>71</v>
      </c>
      <c r="C680" s="2">
        <v>129</v>
      </c>
      <c r="D680" s="2">
        <f>YEAR(cukier[[#This Row],[date]])</f>
        <v>2008</v>
      </c>
      <c r="E680" s="2">
        <f>MONTH(cukier[[#This Row],[date]])</f>
        <v>4</v>
      </c>
      <c r="F680" s="2">
        <f>VLOOKUP(cukier[[#This Row],[year]],cennik[#All],2)</f>
        <v>2.15</v>
      </c>
      <c r="G680" s="2">
        <f>cukier[[#This Row],[sugar_bought_kg]]*cukier[[#This Row],[price]]</f>
        <v>277.34999999999997</v>
      </c>
      <c r="H680" s="2">
        <f>SUMIF($B$2:B680,B680,$C$2:C680)</f>
        <v>900</v>
      </c>
      <c r="I680" s="2">
        <f>IF(cukier[[#This Row],[bought_so_far]]&lt;100,0,IF(cukier[[#This Row],[bought_so_far]]&lt;1000,0.05,IF(cukier[[#This Row],[bought_so_far]]&lt;10000,0.1,0.2)))*cukier[[#This Row],[sugar_bought_kg]]</f>
        <v>6.45</v>
      </c>
      <c r="J680" s="6">
        <f t="shared" si="51"/>
        <v>3166</v>
      </c>
      <c r="K680" s="6">
        <f t="shared" si="50"/>
        <v>3037</v>
      </c>
      <c r="L680" s="6" t="b">
        <f t="shared" si="52"/>
        <v>0</v>
      </c>
      <c r="M680" s="6">
        <f t="shared" si="53"/>
        <v>2</v>
      </c>
      <c r="N680" s="6">
        <f t="shared" si="54"/>
        <v>0</v>
      </c>
    </row>
    <row r="681" spans="1:14" x14ac:dyDescent="0.25">
      <c r="A681" s="1">
        <v>39554</v>
      </c>
      <c r="B681" s="2" t="s">
        <v>14</v>
      </c>
      <c r="C681" s="2">
        <v>433</v>
      </c>
      <c r="D681" s="2">
        <f>YEAR(cukier[[#This Row],[date]])</f>
        <v>2008</v>
      </c>
      <c r="E681" s="2">
        <f>MONTH(cukier[[#This Row],[date]])</f>
        <v>4</v>
      </c>
      <c r="F681" s="2">
        <f>VLOOKUP(cukier[[#This Row],[year]],cennik[#All],2)</f>
        <v>2.15</v>
      </c>
      <c r="G681" s="2">
        <f>cukier[[#This Row],[sugar_bought_kg]]*cukier[[#This Row],[price]]</f>
        <v>930.94999999999993</v>
      </c>
      <c r="H681" s="2">
        <f>SUMIF($B$2:B681,B681,$C$2:C681)</f>
        <v>7871</v>
      </c>
      <c r="I681" s="2">
        <f>IF(cukier[[#This Row],[bought_so_far]]&lt;100,0,IF(cukier[[#This Row],[bought_so_far]]&lt;1000,0.05,IF(cukier[[#This Row],[bought_so_far]]&lt;10000,0.1,0.2)))*cukier[[#This Row],[sugar_bought_kg]]</f>
        <v>43.300000000000004</v>
      </c>
      <c r="J681" s="7">
        <f t="shared" si="51"/>
        <v>3037</v>
      </c>
      <c r="K681" s="7">
        <f t="shared" si="50"/>
        <v>2604</v>
      </c>
      <c r="L681" s="7" t="b">
        <f t="shared" si="52"/>
        <v>0</v>
      </c>
      <c r="M681" s="7">
        <f t="shared" si="53"/>
        <v>3</v>
      </c>
      <c r="N681" s="7">
        <f t="shared" si="54"/>
        <v>0</v>
      </c>
    </row>
    <row r="682" spans="1:14" x14ac:dyDescent="0.25">
      <c r="A682" s="1">
        <v>39555</v>
      </c>
      <c r="B682" s="2" t="s">
        <v>90</v>
      </c>
      <c r="C682" s="2">
        <v>18</v>
      </c>
      <c r="D682" s="2">
        <f>YEAR(cukier[[#This Row],[date]])</f>
        <v>2008</v>
      </c>
      <c r="E682" s="2">
        <f>MONTH(cukier[[#This Row],[date]])</f>
        <v>4</v>
      </c>
      <c r="F682" s="2">
        <f>VLOOKUP(cukier[[#This Row],[year]],cennik[#All],2)</f>
        <v>2.15</v>
      </c>
      <c r="G682" s="2">
        <f>cukier[[#This Row],[sugar_bought_kg]]*cukier[[#This Row],[price]]</f>
        <v>38.699999999999996</v>
      </c>
      <c r="H682" s="2">
        <f>SUMIF($B$2:B682,B682,$C$2:C682)</f>
        <v>60</v>
      </c>
      <c r="I682" s="2">
        <f>IF(cukier[[#This Row],[bought_so_far]]&lt;100,0,IF(cukier[[#This Row],[bought_so_far]]&lt;1000,0.05,IF(cukier[[#This Row],[bought_so_far]]&lt;10000,0.1,0.2)))*cukier[[#This Row],[sugar_bought_kg]]</f>
        <v>0</v>
      </c>
      <c r="J682" s="6">
        <f t="shared" si="51"/>
        <v>2604</v>
      </c>
      <c r="K682" s="6">
        <f t="shared" si="50"/>
        <v>2586</v>
      </c>
      <c r="L682" s="6" t="b">
        <f t="shared" si="52"/>
        <v>0</v>
      </c>
      <c r="M682" s="6">
        <f t="shared" si="53"/>
        <v>3</v>
      </c>
      <c r="N682" s="6">
        <f t="shared" si="54"/>
        <v>0</v>
      </c>
    </row>
    <row r="683" spans="1:14" x14ac:dyDescent="0.25">
      <c r="A683" s="1">
        <v>39556</v>
      </c>
      <c r="B683" s="2" t="s">
        <v>80</v>
      </c>
      <c r="C683" s="2">
        <v>30</v>
      </c>
      <c r="D683" s="2">
        <f>YEAR(cukier[[#This Row],[date]])</f>
        <v>2008</v>
      </c>
      <c r="E683" s="2">
        <f>MONTH(cukier[[#This Row],[date]])</f>
        <v>4</v>
      </c>
      <c r="F683" s="2">
        <f>VLOOKUP(cukier[[#This Row],[year]],cennik[#All],2)</f>
        <v>2.15</v>
      </c>
      <c r="G683" s="2">
        <f>cukier[[#This Row],[sugar_bought_kg]]*cukier[[#This Row],[price]]</f>
        <v>64.5</v>
      </c>
      <c r="H683" s="2">
        <f>SUMIF($B$2:B683,B683,$C$2:C683)</f>
        <v>473</v>
      </c>
      <c r="I683" s="2">
        <f>IF(cukier[[#This Row],[bought_so_far]]&lt;100,0,IF(cukier[[#This Row],[bought_so_far]]&lt;1000,0.05,IF(cukier[[#This Row],[bought_so_far]]&lt;10000,0.1,0.2)))*cukier[[#This Row],[sugar_bought_kg]]</f>
        <v>1.5</v>
      </c>
      <c r="J683" s="7">
        <f t="shared" si="51"/>
        <v>2586</v>
      </c>
      <c r="K683" s="7">
        <f t="shared" si="50"/>
        <v>2556</v>
      </c>
      <c r="L683" s="7" t="b">
        <f t="shared" si="52"/>
        <v>0</v>
      </c>
      <c r="M683" s="7">
        <f t="shared" si="53"/>
        <v>3</v>
      </c>
      <c r="N683" s="7">
        <f t="shared" si="54"/>
        <v>0</v>
      </c>
    </row>
    <row r="684" spans="1:14" x14ac:dyDescent="0.25">
      <c r="A684" s="1">
        <v>39557</v>
      </c>
      <c r="B684" s="2" t="s">
        <v>42</v>
      </c>
      <c r="C684" s="2">
        <v>18</v>
      </c>
      <c r="D684" s="2">
        <f>YEAR(cukier[[#This Row],[date]])</f>
        <v>2008</v>
      </c>
      <c r="E684" s="2">
        <f>MONTH(cukier[[#This Row],[date]])</f>
        <v>4</v>
      </c>
      <c r="F684" s="2">
        <f>VLOOKUP(cukier[[#This Row],[year]],cennik[#All],2)</f>
        <v>2.15</v>
      </c>
      <c r="G684" s="2">
        <f>cukier[[#This Row],[sugar_bought_kg]]*cukier[[#This Row],[price]]</f>
        <v>38.699999999999996</v>
      </c>
      <c r="H684" s="2">
        <f>SUMIF($B$2:B684,B684,$C$2:C684)</f>
        <v>27</v>
      </c>
      <c r="I684" s="2">
        <f>IF(cukier[[#This Row],[bought_so_far]]&lt;100,0,IF(cukier[[#This Row],[bought_so_far]]&lt;1000,0.05,IF(cukier[[#This Row],[bought_so_far]]&lt;10000,0.1,0.2)))*cukier[[#This Row],[sugar_bought_kg]]</f>
        <v>0</v>
      </c>
      <c r="J684" s="6">
        <f t="shared" si="51"/>
        <v>2556</v>
      </c>
      <c r="K684" s="6">
        <f t="shared" si="50"/>
        <v>2538</v>
      </c>
      <c r="L684" s="6" t="b">
        <f t="shared" si="52"/>
        <v>0</v>
      </c>
      <c r="M684" s="6">
        <f t="shared" si="53"/>
        <v>3</v>
      </c>
      <c r="N684" s="6">
        <f t="shared" si="54"/>
        <v>0</v>
      </c>
    </row>
    <row r="685" spans="1:14" x14ac:dyDescent="0.25">
      <c r="A685" s="1">
        <v>39558</v>
      </c>
      <c r="B685" s="2" t="s">
        <v>66</v>
      </c>
      <c r="C685" s="2">
        <v>146</v>
      </c>
      <c r="D685" s="2">
        <f>YEAR(cukier[[#This Row],[date]])</f>
        <v>2008</v>
      </c>
      <c r="E685" s="2">
        <f>MONTH(cukier[[#This Row],[date]])</f>
        <v>4</v>
      </c>
      <c r="F685" s="2">
        <f>VLOOKUP(cukier[[#This Row],[year]],cennik[#All],2)</f>
        <v>2.15</v>
      </c>
      <c r="G685" s="2">
        <f>cukier[[#This Row],[sugar_bought_kg]]*cukier[[#This Row],[price]]</f>
        <v>313.89999999999998</v>
      </c>
      <c r="H685" s="2">
        <f>SUMIF($B$2:B685,B685,$C$2:C685)</f>
        <v>1318</v>
      </c>
      <c r="I685" s="2">
        <f>IF(cukier[[#This Row],[bought_so_far]]&lt;100,0,IF(cukier[[#This Row],[bought_so_far]]&lt;1000,0.05,IF(cukier[[#This Row],[bought_so_far]]&lt;10000,0.1,0.2)))*cukier[[#This Row],[sugar_bought_kg]]</f>
        <v>14.600000000000001</v>
      </c>
      <c r="J685" s="7">
        <f t="shared" si="51"/>
        <v>2538</v>
      </c>
      <c r="K685" s="7">
        <f t="shared" si="50"/>
        <v>2392</v>
      </c>
      <c r="L685" s="7" t="b">
        <f t="shared" si="52"/>
        <v>0</v>
      </c>
      <c r="M685" s="7">
        <f t="shared" si="53"/>
        <v>3</v>
      </c>
      <c r="N685" s="7">
        <f t="shared" si="54"/>
        <v>0</v>
      </c>
    </row>
    <row r="686" spans="1:14" x14ac:dyDescent="0.25">
      <c r="A686" s="1">
        <v>39558</v>
      </c>
      <c r="B686" s="2" t="s">
        <v>162</v>
      </c>
      <c r="C686" s="2">
        <v>19</v>
      </c>
      <c r="D686" s="2">
        <f>YEAR(cukier[[#This Row],[date]])</f>
        <v>2008</v>
      </c>
      <c r="E686" s="2">
        <f>MONTH(cukier[[#This Row],[date]])</f>
        <v>4</v>
      </c>
      <c r="F686" s="2">
        <f>VLOOKUP(cukier[[#This Row],[year]],cennik[#All],2)</f>
        <v>2.15</v>
      </c>
      <c r="G686" s="2">
        <f>cukier[[#This Row],[sugar_bought_kg]]*cukier[[#This Row],[price]]</f>
        <v>40.85</v>
      </c>
      <c r="H686" s="2">
        <f>SUMIF($B$2:B686,B686,$C$2:C686)</f>
        <v>30</v>
      </c>
      <c r="I686" s="2">
        <f>IF(cukier[[#This Row],[bought_so_far]]&lt;100,0,IF(cukier[[#This Row],[bought_so_far]]&lt;1000,0.05,IF(cukier[[#This Row],[bought_so_far]]&lt;10000,0.1,0.2)))*cukier[[#This Row],[sugar_bought_kg]]</f>
        <v>0</v>
      </c>
      <c r="J686" s="6">
        <f t="shared" si="51"/>
        <v>2392</v>
      </c>
      <c r="K686" s="6">
        <f t="shared" si="50"/>
        <v>2373</v>
      </c>
      <c r="L686" s="6" t="b">
        <f t="shared" si="52"/>
        <v>0</v>
      </c>
      <c r="M686" s="6">
        <f t="shared" si="53"/>
        <v>3</v>
      </c>
      <c r="N686" s="6">
        <f t="shared" si="54"/>
        <v>0</v>
      </c>
    </row>
    <row r="687" spans="1:14" x14ac:dyDescent="0.25">
      <c r="A687" s="1">
        <v>39559</v>
      </c>
      <c r="B687" s="2" t="s">
        <v>23</v>
      </c>
      <c r="C687" s="2">
        <v>170</v>
      </c>
      <c r="D687" s="2">
        <f>YEAR(cukier[[#This Row],[date]])</f>
        <v>2008</v>
      </c>
      <c r="E687" s="2">
        <f>MONTH(cukier[[#This Row],[date]])</f>
        <v>4</v>
      </c>
      <c r="F687" s="2">
        <f>VLOOKUP(cukier[[#This Row],[year]],cennik[#All],2)</f>
        <v>2.15</v>
      </c>
      <c r="G687" s="2">
        <f>cukier[[#This Row],[sugar_bought_kg]]*cukier[[#This Row],[price]]</f>
        <v>365.5</v>
      </c>
      <c r="H687" s="2">
        <f>SUMIF($B$2:B687,B687,$C$2:C687)</f>
        <v>2080</v>
      </c>
      <c r="I687" s="2">
        <f>IF(cukier[[#This Row],[bought_so_far]]&lt;100,0,IF(cukier[[#This Row],[bought_so_far]]&lt;1000,0.05,IF(cukier[[#This Row],[bought_so_far]]&lt;10000,0.1,0.2)))*cukier[[#This Row],[sugar_bought_kg]]</f>
        <v>17</v>
      </c>
      <c r="J687" s="7">
        <f t="shared" si="51"/>
        <v>2373</v>
      </c>
      <c r="K687" s="7">
        <f t="shared" si="50"/>
        <v>2203</v>
      </c>
      <c r="L687" s="7" t="b">
        <f t="shared" si="52"/>
        <v>0</v>
      </c>
      <c r="M687" s="7">
        <f t="shared" si="53"/>
        <v>3</v>
      </c>
      <c r="N687" s="7">
        <f t="shared" si="54"/>
        <v>0</v>
      </c>
    </row>
    <row r="688" spans="1:14" x14ac:dyDescent="0.25">
      <c r="A688" s="1">
        <v>39561</v>
      </c>
      <c r="B688" s="2" t="s">
        <v>5</v>
      </c>
      <c r="C688" s="2">
        <v>428</v>
      </c>
      <c r="D688" s="2">
        <f>YEAR(cukier[[#This Row],[date]])</f>
        <v>2008</v>
      </c>
      <c r="E688" s="2">
        <f>MONTH(cukier[[#This Row],[date]])</f>
        <v>4</v>
      </c>
      <c r="F688" s="2">
        <f>VLOOKUP(cukier[[#This Row],[year]],cennik[#All],2)</f>
        <v>2.15</v>
      </c>
      <c r="G688" s="2">
        <f>cukier[[#This Row],[sugar_bought_kg]]*cukier[[#This Row],[price]]</f>
        <v>920.19999999999993</v>
      </c>
      <c r="H688" s="2">
        <f>SUMIF($B$2:B688,B688,$C$2:C688)</f>
        <v>4879</v>
      </c>
      <c r="I688" s="2">
        <f>IF(cukier[[#This Row],[bought_so_far]]&lt;100,0,IF(cukier[[#This Row],[bought_so_far]]&lt;1000,0.05,IF(cukier[[#This Row],[bought_so_far]]&lt;10000,0.1,0.2)))*cukier[[#This Row],[sugar_bought_kg]]</f>
        <v>42.800000000000004</v>
      </c>
      <c r="J688" s="6">
        <f t="shared" si="51"/>
        <v>2203</v>
      </c>
      <c r="K688" s="6">
        <f t="shared" si="50"/>
        <v>1775</v>
      </c>
      <c r="L688" s="6" t="b">
        <f t="shared" si="52"/>
        <v>0</v>
      </c>
      <c r="M688" s="6">
        <f t="shared" si="53"/>
        <v>4</v>
      </c>
      <c r="N688" s="6">
        <f t="shared" si="54"/>
        <v>0</v>
      </c>
    </row>
    <row r="689" spans="1:14" x14ac:dyDescent="0.25">
      <c r="A689" s="1">
        <v>39563</v>
      </c>
      <c r="B689" s="2" t="s">
        <v>50</v>
      </c>
      <c r="C689" s="2">
        <v>129</v>
      </c>
      <c r="D689" s="2">
        <f>YEAR(cukier[[#This Row],[date]])</f>
        <v>2008</v>
      </c>
      <c r="E689" s="2">
        <f>MONTH(cukier[[#This Row],[date]])</f>
        <v>4</v>
      </c>
      <c r="F689" s="2">
        <f>VLOOKUP(cukier[[#This Row],[year]],cennik[#All],2)</f>
        <v>2.15</v>
      </c>
      <c r="G689" s="2">
        <f>cukier[[#This Row],[sugar_bought_kg]]*cukier[[#This Row],[price]]</f>
        <v>277.34999999999997</v>
      </c>
      <c r="H689" s="2">
        <f>SUMIF($B$2:B689,B689,$C$2:C689)</f>
        <v>9252</v>
      </c>
      <c r="I689" s="2">
        <f>IF(cukier[[#This Row],[bought_so_far]]&lt;100,0,IF(cukier[[#This Row],[bought_so_far]]&lt;1000,0.05,IF(cukier[[#This Row],[bought_so_far]]&lt;10000,0.1,0.2)))*cukier[[#This Row],[sugar_bought_kg]]</f>
        <v>12.9</v>
      </c>
      <c r="J689" s="7">
        <f t="shared" si="51"/>
        <v>1775</v>
      </c>
      <c r="K689" s="7">
        <f t="shared" si="50"/>
        <v>1646</v>
      </c>
      <c r="L689" s="7" t="b">
        <f t="shared" si="52"/>
        <v>0</v>
      </c>
      <c r="M689" s="7">
        <f t="shared" si="53"/>
        <v>4</v>
      </c>
      <c r="N689" s="7">
        <f t="shared" si="54"/>
        <v>0</v>
      </c>
    </row>
    <row r="690" spans="1:14" x14ac:dyDescent="0.25">
      <c r="A690" s="1">
        <v>39564</v>
      </c>
      <c r="B690" s="2" t="s">
        <v>17</v>
      </c>
      <c r="C690" s="2">
        <v>304</v>
      </c>
      <c r="D690" s="2">
        <f>YEAR(cukier[[#This Row],[date]])</f>
        <v>2008</v>
      </c>
      <c r="E690" s="2">
        <f>MONTH(cukier[[#This Row],[date]])</f>
        <v>4</v>
      </c>
      <c r="F690" s="2">
        <f>VLOOKUP(cukier[[#This Row],[year]],cennik[#All],2)</f>
        <v>2.15</v>
      </c>
      <c r="G690" s="2">
        <f>cukier[[#This Row],[sugar_bought_kg]]*cukier[[#This Row],[price]]</f>
        <v>653.6</v>
      </c>
      <c r="H690" s="2">
        <f>SUMIF($B$2:B690,B690,$C$2:C690)</f>
        <v>7145</v>
      </c>
      <c r="I690" s="2">
        <f>IF(cukier[[#This Row],[bought_so_far]]&lt;100,0,IF(cukier[[#This Row],[bought_so_far]]&lt;1000,0.05,IF(cukier[[#This Row],[bought_so_far]]&lt;10000,0.1,0.2)))*cukier[[#This Row],[sugar_bought_kg]]</f>
        <v>30.400000000000002</v>
      </c>
      <c r="J690" s="6">
        <f t="shared" si="51"/>
        <v>1646</v>
      </c>
      <c r="K690" s="6">
        <f t="shared" si="50"/>
        <v>1342</v>
      </c>
      <c r="L690" s="6" t="b">
        <f t="shared" si="52"/>
        <v>0</v>
      </c>
      <c r="M690" s="6">
        <f t="shared" si="53"/>
        <v>4</v>
      </c>
      <c r="N690" s="6">
        <f t="shared" si="54"/>
        <v>0</v>
      </c>
    </row>
    <row r="691" spans="1:14" x14ac:dyDescent="0.25">
      <c r="A691" s="1">
        <v>39568</v>
      </c>
      <c r="B691" s="2" t="s">
        <v>151</v>
      </c>
      <c r="C691" s="2">
        <v>15</v>
      </c>
      <c r="D691" s="2">
        <f>YEAR(cukier[[#This Row],[date]])</f>
        <v>2008</v>
      </c>
      <c r="E691" s="2">
        <f>MONTH(cukier[[#This Row],[date]])</f>
        <v>4</v>
      </c>
      <c r="F691" s="2">
        <f>VLOOKUP(cukier[[#This Row],[year]],cennik[#All],2)</f>
        <v>2.15</v>
      </c>
      <c r="G691" s="2">
        <f>cukier[[#This Row],[sugar_bought_kg]]*cukier[[#This Row],[price]]</f>
        <v>32.25</v>
      </c>
      <c r="H691" s="2">
        <f>SUMIF($B$2:B691,B691,$C$2:C691)</f>
        <v>28</v>
      </c>
      <c r="I691" s="2">
        <f>IF(cukier[[#This Row],[bought_so_far]]&lt;100,0,IF(cukier[[#This Row],[bought_so_far]]&lt;1000,0.05,IF(cukier[[#This Row],[bought_so_far]]&lt;10000,0.1,0.2)))*cukier[[#This Row],[sugar_bought_kg]]</f>
        <v>0</v>
      </c>
      <c r="J691" s="7">
        <f t="shared" si="51"/>
        <v>1342</v>
      </c>
      <c r="K691" s="7">
        <f t="shared" si="50"/>
        <v>1327</v>
      </c>
      <c r="L691" s="7" t="b">
        <f t="shared" si="52"/>
        <v>1</v>
      </c>
      <c r="M691" s="7">
        <f t="shared" si="53"/>
        <v>4</v>
      </c>
      <c r="N691" s="7">
        <f t="shared" si="54"/>
        <v>4000</v>
      </c>
    </row>
    <row r="692" spans="1:14" x14ac:dyDescent="0.25">
      <c r="A692" s="1">
        <v>39569</v>
      </c>
      <c r="B692" s="2" t="s">
        <v>166</v>
      </c>
      <c r="C692" s="2">
        <v>14</v>
      </c>
      <c r="D692" s="2">
        <f>YEAR(cukier[[#This Row],[date]])</f>
        <v>2008</v>
      </c>
      <c r="E692" s="2">
        <f>MONTH(cukier[[#This Row],[date]])</f>
        <v>5</v>
      </c>
      <c r="F692" s="2">
        <f>VLOOKUP(cukier[[#This Row],[year]],cennik[#All],2)</f>
        <v>2.15</v>
      </c>
      <c r="G692" s="2">
        <f>cukier[[#This Row],[sugar_bought_kg]]*cukier[[#This Row],[price]]</f>
        <v>30.099999999999998</v>
      </c>
      <c r="H692" s="2">
        <f>SUMIF($B$2:B692,B692,$C$2:C692)</f>
        <v>14</v>
      </c>
      <c r="I692" s="2">
        <f>IF(cukier[[#This Row],[bought_so_far]]&lt;100,0,IF(cukier[[#This Row],[bought_so_far]]&lt;1000,0.05,IF(cukier[[#This Row],[bought_so_far]]&lt;10000,0.1,0.2)))*cukier[[#This Row],[sugar_bought_kg]]</f>
        <v>0</v>
      </c>
      <c r="J692" s="6">
        <f t="shared" si="51"/>
        <v>5327</v>
      </c>
      <c r="K692" s="6">
        <f t="shared" si="50"/>
        <v>5313</v>
      </c>
      <c r="L692" s="6" t="b">
        <f t="shared" si="52"/>
        <v>0</v>
      </c>
      <c r="M692" s="6">
        <f t="shared" si="53"/>
        <v>-1</v>
      </c>
      <c r="N692" s="6">
        <f t="shared" si="54"/>
        <v>0</v>
      </c>
    </row>
    <row r="693" spans="1:14" x14ac:dyDescent="0.25">
      <c r="A693" s="1">
        <v>39571</v>
      </c>
      <c r="B693" s="2" t="s">
        <v>14</v>
      </c>
      <c r="C693" s="2">
        <v>320</v>
      </c>
      <c r="D693" s="2">
        <f>YEAR(cukier[[#This Row],[date]])</f>
        <v>2008</v>
      </c>
      <c r="E693" s="2">
        <f>MONTH(cukier[[#This Row],[date]])</f>
        <v>5</v>
      </c>
      <c r="F693" s="2">
        <f>VLOOKUP(cukier[[#This Row],[year]],cennik[#All],2)</f>
        <v>2.15</v>
      </c>
      <c r="G693" s="2">
        <f>cukier[[#This Row],[sugar_bought_kg]]*cukier[[#This Row],[price]]</f>
        <v>688</v>
      </c>
      <c r="H693" s="2">
        <f>SUMIF($B$2:B693,B693,$C$2:C693)</f>
        <v>8191</v>
      </c>
      <c r="I693" s="2">
        <f>IF(cukier[[#This Row],[bought_so_far]]&lt;100,0,IF(cukier[[#This Row],[bought_so_far]]&lt;1000,0.05,IF(cukier[[#This Row],[bought_so_far]]&lt;10000,0.1,0.2)))*cukier[[#This Row],[sugar_bought_kg]]</f>
        <v>32</v>
      </c>
      <c r="J693" s="7">
        <f t="shared" si="51"/>
        <v>5313</v>
      </c>
      <c r="K693" s="7">
        <f t="shared" si="50"/>
        <v>4993</v>
      </c>
      <c r="L693" s="7" t="b">
        <f t="shared" si="52"/>
        <v>0</v>
      </c>
      <c r="M693" s="7">
        <f t="shared" si="53"/>
        <v>1</v>
      </c>
      <c r="N693" s="7">
        <f t="shared" si="54"/>
        <v>0</v>
      </c>
    </row>
    <row r="694" spans="1:14" x14ac:dyDescent="0.25">
      <c r="A694" s="1">
        <v>39572</v>
      </c>
      <c r="B694" s="2" t="s">
        <v>55</v>
      </c>
      <c r="C694" s="2">
        <v>44</v>
      </c>
      <c r="D694" s="2">
        <f>YEAR(cukier[[#This Row],[date]])</f>
        <v>2008</v>
      </c>
      <c r="E694" s="2">
        <f>MONTH(cukier[[#This Row],[date]])</f>
        <v>5</v>
      </c>
      <c r="F694" s="2">
        <f>VLOOKUP(cukier[[#This Row],[year]],cennik[#All],2)</f>
        <v>2.15</v>
      </c>
      <c r="G694" s="2">
        <f>cukier[[#This Row],[sugar_bought_kg]]*cukier[[#This Row],[price]]</f>
        <v>94.6</v>
      </c>
      <c r="H694" s="2">
        <f>SUMIF($B$2:B694,B694,$C$2:C694)</f>
        <v>1502</v>
      </c>
      <c r="I694" s="2">
        <f>IF(cukier[[#This Row],[bought_so_far]]&lt;100,0,IF(cukier[[#This Row],[bought_so_far]]&lt;1000,0.05,IF(cukier[[#This Row],[bought_so_far]]&lt;10000,0.1,0.2)))*cukier[[#This Row],[sugar_bought_kg]]</f>
        <v>4.4000000000000004</v>
      </c>
      <c r="J694" s="6">
        <f t="shared" si="51"/>
        <v>4993</v>
      </c>
      <c r="K694" s="6">
        <f t="shared" si="50"/>
        <v>4949</v>
      </c>
      <c r="L694" s="6" t="b">
        <f t="shared" si="52"/>
        <v>0</v>
      </c>
      <c r="M694" s="6">
        <f t="shared" si="53"/>
        <v>1</v>
      </c>
      <c r="N694" s="6">
        <f t="shared" si="54"/>
        <v>0</v>
      </c>
    </row>
    <row r="695" spans="1:14" x14ac:dyDescent="0.25">
      <c r="A695" s="1">
        <v>39573</v>
      </c>
      <c r="B695" s="2" t="s">
        <v>10</v>
      </c>
      <c r="C695" s="2">
        <v>71</v>
      </c>
      <c r="D695" s="2">
        <f>YEAR(cukier[[#This Row],[date]])</f>
        <v>2008</v>
      </c>
      <c r="E695" s="2">
        <f>MONTH(cukier[[#This Row],[date]])</f>
        <v>5</v>
      </c>
      <c r="F695" s="2">
        <f>VLOOKUP(cukier[[#This Row],[year]],cennik[#All],2)</f>
        <v>2.15</v>
      </c>
      <c r="G695" s="2">
        <f>cukier[[#This Row],[sugar_bought_kg]]*cukier[[#This Row],[price]]</f>
        <v>152.65</v>
      </c>
      <c r="H695" s="2">
        <f>SUMIF($B$2:B695,B695,$C$2:C695)</f>
        <v>1428</v>
      </c>
      <c r="I695" s="2">
        <f>IF(cukier[[#This Row],[bought_so_far]]&lt;100,0,IF(cukier[[#This Row],[bought_so_far]]&lt;1000,0.05,IF(cukier[[#This Row],[bought_so_far]]&lt;10000,0.1,0.2)))*cukier[[#This Row],[sugar_bought_kg]]</f>
        <v>7.1000000000000005</v>
      </c>
      <c r="J695" s="7">
        <f t="shared" si="51"/>
        <v>4949</v>
      </c>
      <c r="K695" s="7">
        <f t="shared" si="50"/>
        <v>4878</v>
      </c>
      <c r="L695" s="7" t="b">
        <f t="shared" si="52"/>
        <v>0</v>
      </c>
      <c r="M695" s="7">
        <f t="shared" si="53"/>
        <v>1</v>
      </c>
      <c r="N695" s="7">
        <f t="shared" si="54"/>
        <v>0</v>
      </c>
    </row>
    <row r="696" spans="1:14" x14ac:dyDescent="0.25">
      <c r="A696" s="1">
        <v>39573</v>
      </c>
      <c r="B696" s="2" t="s">
        <v>72</v>
      </c>
      <c r="C696" s="2">
        <v>8</v>
      </c>
      <c r="D696" s="2">
        <f>YEAR(cukier[[#This Row],[date]])</f>
        <v>2008</v>
      </c>
      <c r="E696" s="2">
        <f>MONTH(cukier[[#This Row],[date]])</f>
        <v>5</v>
      </c>
      <c r="F696" s="2">
        <f>VLOOKUP(cukier[[#This Row],[year]],cennik[#All],2)</f>
        <v>2.15</v>
      </c>
      <c r="G696" s="2">
        <f>cukier[[#This Row],[sugar_bought_kg]]*cukier[[#This Row],[price]]</f>
        <v>17.2</v>
      </c>
      <c r="H696" s="2">
        <f>SUMIF($B$2:B696,B696,$C$2:C696)</f>
        <v>34</v>
      </c>
      <c r="I696" s="2">
        <f>IF(cukier[[#This Row],[bought_so_far]]&lt;100,0,IF(cukier[[#This Row],[bought_so_far]]&lt;1000,0.05,IF(cukier[[#This Row],[bought_so_far]]&lt;10000,0.1,0.2)))*cukier[[#This Row],[sugar_bought_kg]]</f>
        <v>0</v>
      </c>
      <c r="J696" s="6">
        <f t="shared" si="51"/>
        <v>4878</v>
      </c>
      <c r="K696" s="6">
        <f t="shared" si="50"/>
        <v>4870</v>
      </c>
      <c r="L696" s="6" t="b">
        <f t="shared" si="52"/>
        <v>0</v>
      </c>
      <c r="M696" s="6">
        <f t="shared" si="53"/>
        <v>1</v>
      </c>
      <c r="N696" s="6">
        <f t="shared" si="54"/>
        <v>0</v>
      </c>
    </row>
    <row r="697" spans="1:14" x14ac:dyDescent="0.25">
      <c r="A697" s="1">
        <v>39577</v>
      </c>
      <c r="B697" s="2" t="s">
        <v>9</v>
      </c>
      <c r="C697" s="2">
        <v>444</v>
      </c>
      <c r="D697" s="2">
        <f>YEAR(cukier[[#This Row],[date]])</f>
        <v>2008</v>
      </c>
      <c r="E697" s="2">
        <f>MONTH(cukier[[#This Row],[date]])</f>
        <v>5</v>
      </c>
      <c r="F697" s="2">
        <f>VLOOKUP(cukier[[#This Row],[year]],cennik[#All],2)</f>
        <v>2.15</v>
      </c>
      <c r="G697" s="2">
        <f>cukier[[#This Row],[sugar_bought_kg]]*cukier[[#This Row],[price]]</f>
        <v>954.59999999999991</v>
      </c>
      <c r="H697" s="2">
        <f>SUMIF($B$2:B697,B697,$C$2:C697)</f>
        <v>8704</v>
      </c>
      <c r="I697" s="2">
        <f>IF(cukier[[#This Row],[bought_so_far]]&lt;100,0,IF(cukier[[#This Row],[bought_so_far]]&lt;1000,0.05,IF(cukier[[#This Row],[bought_so_far]]&lt;10000,0.1,0.2)))*cukier[[#This Row],[sugar_bought_kg]]</f>
        <v>44.400000000000006</v>
      </c>
      <c r="J697" s="7">
        <f t="shared" si="51"/>
        <v>4870</v>
      </c>
      <c r="K697" s="7">
        <f t="shared" si="50"/>
        <v>4426</v>
      </c>
      <c r="L697" s="7" t="b">
        <f t="shared" si="52"/>
        <v>0</v>
      </c>
      <c r="M697" s="7">
        <f t="shared" si="53"/>
        <v>1</v>
      </c>
      <c r="N697" s="7">
        <f t="shared" si="54"/>
        <v>0</v>
      </c>
    </row>
    <row r="698" spans="1:14" x14ac:dyDescent="0.25">
      <c r="A698" s="1">
        <v>39577</v>
      </c>
      <c r="B698" s="2" t="s">
        <v>83</v>
      </c>
      <c r="C698" s="2">
        <v>1</v>
      </c>
      <c r="D698" s="2">
        <f>YEAR(cukier[[#This Row],[date]])</f>
        <v>2008</v>
      </c>
      <c r="E698" s="2">
        <f>MONTH(cukier[[#This Row],[date]])</f>
        <v>5</v>
      </c>
      <c r="F698" s="2">
        <f>VLOOKUP(cukier[[#This Row],[year]],cennik[#All],2)</f>
        <v>2.15</v>
      </c>
      <c r="G698" s="2">
        <f>cukier[[#This Row],[sugar_bought_kg]]*cukier[[#This Row],[price]]</f>
        <v>2.15</v>
      </c>
      <c r="H698" s="2">
        <f>SUMIF($B$2:B698,B698,$C$2:C698)</f>
        <v>3</v>
      </c>
      <c r="I698" s="2">
        <f>IF(cukier[[#This Row],[bought_so_far]]&lt;100,0,IF(cukier[[#This Row],[bought_so_far]]&lt;1000,0.05,IF(cukier[[#This Row],[bought_so_far]]&lt;10000,0.1,0.2)))*cukier[[#This Row],[sugar_bought_kg]]</f>
        <v>0</v>
      </c>
      <c r="J698" s="6">
        <f t="shared" si="51"/>
        <v>4426</v>
      </c>
      <c r="K698" s="6">
        <f t="shared" si="50"/>
        <v>4425</v>
      </c>
      <c r="L698" s="6" t="b">
        <f t="shared" si="52"/>
        <v>0</v>
      </c>
      <c r="M698" s="6">
        <f t="shared" si="53"/>
        <v>1</v>
      </c>
      <c r="N698" s="6">
        <f t="shared" si="54"/>
        <v>0</v>
      </c>
    </row>
    <row r="699" spans="1:14" x14ac:dyDescent="0.25">
      <c r="A699" s="1">
        <v>39579</v>
      </c>
      <c r="B699" s="2" t="s">
        <v>66</v>
      </c>
      <c r="C699" s="2">
        <v>102</v>
      </c>
      <c r="D699" s="2">
        <f>YEAR(cukier[[#This Row],[date]])</f>
        <v>2008</v>
      </c>
      <c r="E699" s="2">
        <f>MONTH(cukier[[#This Row],[date]])</f>
        <v>5</v>
      </c>
      <c r="F699" s="2">
        <f>VLOOKUP(cukier[[#This Row],[year]],cennik[#All],2)</f>
        <v>2.15</v>
      </c>
      <c r="G699" s="2">
        <f>cukier[[#This Row],[sugar_bought_kg]]*cukier[[#This Row],[price]]</f>
        <v>219.29999999999998</v>
      </c>
      <c r="H699" s="2">
        <f>SUMIF($B$2:B699,B699,$C$2:C699)</f>
        <v>1420</v>
      </c>
      <c r="I699" s="2">
        <f>IF(cukier[[#This Row],[bought_so_far]]&lt;100,0,IF(cukier[[#This Row],[bought_so_far]]&lt;1000,0.05,IF(cukier[[#This Row],[bought_so_far]]&lt;10000,0.1,0.2)))*cukier[[#This Row],[sugar_bought_kg]]</f>
        <v>10.200000000000001</v>
      </c>
      <c r="J699" s="7">
        <f t="shared" si="51"/>
        <v>4425</v>
      </c>
      <c r="K699" s="7">
        <f t="shared" si="50"/>
        <v>4323</v>
      </c>
      <c r="L699" s="7" t="b">
        <f t="shared" si="52"/>
        <v>0</v>
      </c>
      <c r="M699" s="7">
        <f t="shared" si="53"/>
        <v>1</v>
      </c>
      <c r="N699" s="7">
        <f t="shared" si="54"/>
        <v>0</v>
      </c>
    </row>
    <row r="700" spans="1:14" x14ac:dyDescent="0.25">
      <c r="A700" s="1">
        <v>39579</v>
      </c>
      <c r="B700" s="2" t="s">
        <v>26</v>
      </c>
      <c r="C700" s="2">
        <v>181</v>
      </c>
      <c r="D700" s="2">
        <f>YEAR(cukier[[#This Row],[date]])</f>
        <v>2008</v>
      </c>
      <c r="E700" s="2">
        <f>MONTH(cukier[[#This Row],[date]])</f>
        <v>5</v>
      </c>
      <c r="F700" s="2">
        <f>VLOOKUP(cukier[[#This Row],[year]],cennik[#All],2)</f>
        <v>2.15</v>
      </c>
      <c r="G700" s="2">
        <f>cukier[[#This Row],[sugar_bought_kg]]*cukier[[#This Row],[price]]</f>
        <v>389.15</v>
      </c>
      <c r="H700" s="2">
        <f>SUMIF($B$2:B700,B700,$C$2:C700)</f>
        <v>488</v>
      </c>
      <c r="I700" s="2">
        <f>IF(cukier[[#This Row],[bought_so_far]]&lt;100,0,IF(cukier[[#This Row],[bought_so_far]]&lt;1000,0.05,IF(cukier[[#This Row],[bought_so_far]]&lt;10000,0.1,0.2)))*cukier[[#This Row],[sugar_bought_kg]]</f>
        <v>9.0500000000000007</v>
      </c>
      <c r="J700" s="6">
        <f t="shared" si="51"/>
        <v>4323</v>
      </c>
      <c r="K700" s="6">
        <f t="shared" si="50"/>
        <v>4142</v>
      </c>
      <c r="L700" s="6" t="b">
        <f t="shared" si="52"/>
        <v>0</v>
      </c>
      <c r="M700" s="6">
        <f t="shared" si="53"/>
        <v>1</v>
      </c>
      <c r="N700" s="6">
        <f t="shared" si="54"/>
        <v>0</v>
      </c>
    </row>
    <row r="701" spans="1:14" x14ac:dyDescent="0.25">
      <c r="A701" s="1">
        <v>39579</v>
      </c>
      <c r="B701" s="2" t="s">
        <v>52</v>
      </c>
      <c r="C701" s="2">
        <v>82</v>
      </c>
      <c r="D701" s="2">
        <f>YEAR(cukier[[#This Row],[date]])</f>
        <v>2008</v>
      </c>
      <c r="E701" s="2">
        <f>MONTH(cukier[[#This Row],[date]])</f>
        <v>5</v>
      </c>
      <c r="F701" s="2">
        <f>VLOOKUP(cukier[[#This Row],[year]],cennik[#All],2)</f>
        <v>2.15</v>
      </c>
      <c r="G701" s="2">
        <f>cukier[[#This Row],[sugar_bought_kg]]*cukier[[#This Row],[price]]</f>
        <v>176.29999999999998</v>
      </c>
      <c r="H701" s="2">
        <f>SUMIF($B$2:B701,B701,$C$2:C701)</f>
        <v>1302</v>
      </c>
      <c r="I701" s="2">
        <f>IF(cukier[[#This Row],[bought_so_far]]&lt;100,0,IF(cukier[[#This Row],[bought_so_far]]&lt;1000,0.05,IF(cukier[[#This Row],[bought_so_far]]&lt;10000,0.1,0.2)))*cukier[[#This Row],[sugar_bought_kg]]</f>
        <v>8.2000000000000011</v>
      </c>
      <c r="J701" s="7">
        <f t="shared" si="51"/>
        <v>4142</v>
      </c>
      <c r="K701" s="7">
        <f t="shared" si="50"/>
        <v>4060</v>
      </c>
      <c r="L701" s="7" t="b">
        <f t="shared" si="52"/>
        <v>0</v>
      </c>
      <c r="M701" s="7">
        <f t="shared" si="53"/>
        <v>1</v>
      </c>
      <c r="N701" s="7">
        <f t="shared" si="54"/>
        <v>0</v>
      </c>
    </row>
    <row r="702" spans="1:14" x14ac:dyDescent="0.25">
      <c r="A702" s="1">
        <v>39582</v>
      </c>
      <c r="B702" s="2" t="s">
        <v>167</v>
      </c>
      <c r="C702" s="2">
        <v>19</v>
      </c>
      <c r="D702" s="2">
        <f>YEAR(cukier[[#This Row],[date]])</f>
        <v>2008</v>
      </c>
      <c r="E702" s="2">
        <f>MONTH(cukier[[#This Row],[date]])</f>
        <v>5</v>
      </c>
      <c r="F702" s="2">
        <f>VLOOKUP(cukier[[#This Row],[year]],cennik[#All],2)</f>
        <v>2.15</v>
      </c>
      <c r="G702" s="2">
        <f>cukier[[#This Row],[sugar_bought_kg]]*cukier[[#This Row],[price]]</f>
        <v>40.85</v>
      </c>
      <c r="H702" s="2">
        <f>SUMIF($B$2:B702,B702,$C$2:C702)</f>
        <v>19</v>
      </c>
      <c r="I702" s="2">
        <f>IF(cukier[[#This Row],[bought_so_far]]&lt;100,0,IF(cukier[[#This Row],[bought_so_far]]&lt;1000,0.05,IF(cukier[[#This Row],[bought_so_far]]&lt;10000,0.1,0.2)))*cukier[[#This Row],[sugar_bought_kg]]</f>
        <v>0</v>
      </c>
      <c r="J702" s="6">
        <f t="shared" si="51"/>
        <v>4060</v>
      </c>
      <c r="K702" s="6">
        <f t="shared" si="50"/>
        <v>4041</v>
      </c>
      <c r="L702" s="6" t="b">
        <f t="shared" si="52"/>
        <v>0</v>
      </c>
      <c r="M702" s="6">
        <f t="shared" si="53"/>
        <v>1</v>
      </c>
      <c r="N702" s="6">
        <f t="shared" si="54"/>
        <v>0</v>
      </c>
    </row>
    <row r="703" spans="1:14" x14ac:dyDescent="0.25">
      <c r="A703" s="1">
        <v>39582</v>
      </c>
      <c r="B703" s="2" t="s">
        <v>17</v>
      </c>
      <c r="C703" s="2">
        <v>245</v>
      </c>
      <c r="D703" s="2">
        <f>YEAR(cukier[[#This Row],[date]])</f>
        <v>2008</v>
      </c>
      <c r="E703" s="2">
        <f>MONTH(cukier[[#This Row],[date]])</f>
        <v>5</v>
      </c>
      <c r="F703" s="2">
        <f>VLOOKUP(cukier[[#This Row],[year]],cennik[#All],2)</f>
        <v>2.15</v>
      </c>
      <c r="G703" s="2">
        <f>cukier[[#This Row],[sugar_bought_kg]]*cukier[[#This Row],[price]]</f>
        <v>526.75</v>
      </c>
      <c r="H703" s="2">
        <f>SUMIF($B$2:B703,B703,$C$2:C703)</f>
        <v>7390</v>
      </c>
      <c r="I703" s="2">
        <f>IF(cukier[[#This Row],[bought_so_far]]&lt;100,0,IF(cukier[[#This Row],[bought_so_far]]&lt;1000,0.05,IF(cukier[[#This Row],[bought_so_far]]&lt;10000,0.1,0.2)))*cukier[[#This Row],[sugar_bought_kg]]</f>
        <v>24.5</v>
      </c>
      <c r="J703" s="7">
        <f t="shared" si="51"/>
        <v>4041</v>
      </c>
      <c r="K703" s="7">
        <f t="shared" si="50"/>
        <v>3796</v>
      </c>
      <c r="L703" s="7" t="b">
        <f t="shared" si="52"/>
        <v>0</v>
      </c>
      <c r="M703" s="7">
        <f t="shared" si="53"/>
        <v>2</v>
      </c>
      <c r="N703" s="7">
        <f t="shared" si="54"/>
        <v>0</v>
      </c>
    </row>
    <row r="704" spans="1:14" x14ac:dyDescent="0.25">
      <c r="A704" s="1">
        <v>39584</v>
      </c>
      <c r="B704" s="2" t="s">
        <v>102</v>
      </c>
      <c r="C704" s="2">
        <v>431</v>
      </c>
      <c r="D704" s="2">
        <f>YEAR(cukier[[#This Row],[date]])</f>
        <v>2008</v>
      </c>
      <c r="E704" s="2">
        <f>MONTH(cukier[[#This Row],[date]])</f>
        <v>5</v>
      </c>
      <c r="F704" s="2">
        <f>VLOOKUP(cukier[[#This Row],[year]],cennik[#All],2)</f>
        <v>2.15</v>
      </c>
      <c r="G704" s="2">
        <f>cukier[[#This Row],[sugar_bought_kg]]*cukier[[#This Row],[price]]</f>
        <v>926.65</v>
      </c>
      <c r="H704" s="2">
        <f>SUMIF($B$2:B704,B704,$C$2:C704)</f>
        <v>2345</v>
      </c>
      <c r="I704" s="2">
        <f>IF(cukier[[#This Row],[bought_so_far]]&lt;100,0,IF(cukier[[#This Row],[bought_so_far]]&lt;1000,0.05,IF(cukier[[#This Row],[bought_so_far]]&lt;10000,0.1,0.2)))*cukier[[#This Row],[sugar_bought_kg]]</f>
        <v>43.1</v>
      </c>
      <c r="J704" s="6">
        <f t="shared" si="51"/>
        <v>3796</v>
      </c>
      <c r="K704" s="6">
        <f t="shared" si="50"/>
        <v>3365</v>
      </c>
      <c r="L704" s="6" t="b">
        <f t="shared" si="52"/>
        <v>0</v>
      </c>
      <c r="M704" s="6">
        <f t="shared" si="53"/>
        <v>2</v>
      </c>
      <c r="N704" s="6">
        <f t="shared" si="54"/>
        <v>0</v>
      </c>
    </row>
    <row r="705" spans="1:14" x14ac:dyDescent="0.25">
      <c r="A705" s="1">
        <v>39584</v>
      </c>
      <c r="B705" s="2" t="s">
        <v>7</v>
      </c>
      <c r="C705" s="2">
        <v>252</v>
      </c>
      <c r="D705" s="2">
        <f>YEAR(cukier[[#This Row],[date]])</f>
        <v>2008</v>
      </c>
      <c r="E705" s="2">
        <f>MONTH(cukier[[#This Row],[date]])</f>
        <v>5</v>
      </c>
      <c r="F705" s="2">
        <f>VLOOKUP(cukier[[#This Row],[year]],cennik[#All],2)</f>
        <v>2.15</v>
      </c>
      <c r="G705" s="2">
        <f>cukier[[#This Row],[sugar_bought_kg]]*cukier[[#This Row],[price]]</f>
        <v>541.79999999999995</v>
      </c>
      <c r="H705" s="2">
        <f>SUMIF($B$2:B705,B705,$C$2:C705)</f>
        <v>9957</v>
      </c>
      <c r="I705" s="2">
        <f>IF(cukier[[#This Row],[bought_so_far]]&lt;100,0,IF(cukier[[#This Row],[bought_so_far]]&lt;1000,0.05,IF(cukier[[#This Row],[bought_so_far]]&lt;10000,0.1,0.2)))*cukier[[#This Row],[sugar_bought_kg]]</f>
        <v>25.200000000000003</v>
      </c>
      <c r="J705" s="7">
        <f t="shared" si="51"/>
        <v>3365</v>
      </c>
      <c r="K705" s="7">
        <f t="shared" si="50"/>
        <v>3113</v>
      </c>
      <c r="L705" s="7" t="b">
        <f t="shared" si="52"/>
        <v>0</v>
      </c>
      <c r="M705" s="7">
        <f t="shared" si="53"/>
        <v>2</v>
      </c>
      <c r="N705" s="7">
        <f t="shared" si="54"/>
        <v>0</v>
      </c>
    </row>
    <row r="706" spans="1:14" x14ac:dyDescent="0.25">
      <c r="A706" s="1">
        <v>39585</v>
      </c>
      <c r="B706" s="2" t="s">
        <v>62</v>
      </c>
      <c r="C706" s="2">
        <v>2</v>
      </c>
      <c r="D706" s="2">
        <f>YEAR(cukier[[#This Row],[date]])</f>
        <v>2008</v>
      </c>
      <c r="E706" s="2">
        <f>MONTH(cukier[[#This Row],[date]])</f>
        <v>5</v>
      </c>
      <c r="F706" s="2">
        <f>VLOOKUP(cukier[[#This Row],[year]],cennik[#All],2)</f>
        <v>2.15</v>
      </c>
      <c r="G706" s="2">
        <f>cukier[[#This Row],[sugar_bought_kg]]*cukier[[#This Row],[price]]</f>
        <v>4.3</v>
      </c>
      <c r="H706" s="2">
        <f>SUMIF($B$2:B706,B706,$C$2:C706)</f>
        <v>17</v>
      </c>
      <c r="I706" s="2">
        <f>IF(cukier[[#This Row],[bought_so_far]]&lt;100,0,IF(cukier[[#This Row],[bought_so_far]]&lt;1000,0.05,IF(cukier[[#This Row],[bought_so_far]]&lt;10000,0.1,0.2)))*cukier[[#This Row],[sugar_bought_kg]]</f>
        <v>0</v>
      </c>
      <c r="J706" s="6">
        <f t="shared" si="51"/>
        <v>3113</v>
      </c>
      <c r="K706" s="6">
        <f t="shared" si="50"/>
        <v>3111</v>
      </c>
      <c r="L706" s="6" t="b">
        <f t="shared" si="52"/>
        <v>0</v>
      </c>
      <c r="M706" s="6">
        <f t="shared" si="53"/>
        <v>2</v>
      </c>
      <c r="N706" s="6">
        <f t="shared" si="54"/>
        <v>0</v>
      </c>
    </row>
    <row r="707" spans="1:14" x14ac:dyDescent="0.25">
      <c r="A707" s="1">
        <v>39586</v>
      </c>
      <c r="B707" s="2" t="s">
        <v>6</v>
      </c>
      <c r="C707" s="2">
        <v>52</v>
      </c>
      <c r="D707" s="2">
        <f>YEAR(cukier[[#This Row],[date]])</f>
        <v>2008</v>
      </c>
      <c r="E707" s="2">
        <f>MONTH(cukier[[#This Row],[date]])</f>
        <v>5</v>
      </c>
      <c r="F707" s="2">
        <f>VLOOKUP(cukier[[#This Row],[year]],cennik[#All],2)</f>
        <v>2.15</v>
      </c>
      <c r="G707" s="2">
        <f>cukier[[#This Row],[sugar_bought_kg]]*cukier[[#This Row],[price]]</f>
        <v>111.8</v>
      </c>
      <c r="H707" s="2">
        <f>SUMIF($B$2:B707,B707,$C$2:C707)</f>
        <v>1214</v>
      </c>
      <c r="I707" s="2">
        <f>IF(cukier[[#This Row],[bought_so_far]]&lt;100,0,IF(cukier[[#This Row],[bought_so_far]]&lt;1000,0.05,IF(cukier[[#This Row],[bought_so_far]]&lt;10000,0.1,0.2)))*cukier[[#This Row],[sugar_bought_kg]]</f>
        <v>5.2</v>
      </c>
      <c r="J707" s="7">
        <f t="shared" si="51"/>
        <v>3111</v>
      </c>
      <c r="K707" s="7">
        <f t="shared" ref="K707:K770" si="55">J707-C707</f>
        <v>3059</v>
      </c>
      <c r="L707" s="7" t="b">
        <f t="shared" si="52"/>
        <v>0</v>
      </c>
      <c r="M707" s="7">
        <f t="shared" si="53"/>
        <v>2</v>
      </c>
      <c r="N707" s="7">
        <f t="shared" si="54"/>
        <v>0</v>
      </c>
    </row>
    <row r="708" spans="1:14" x14ac:dyDescent="0.25">
      <c r="A708" s="1">
        <v>39587</v>
      </c>
      <c r="B708" s="2" t="s">
        <v>23</v>
      </c>
      <c r="C708" s="2">
        <v>54</v>
      </c>
      <c r="D708" s="2">
        <f>YEAR(cukier[[#This Row],[date]])</f>
        <v>2008</v>
      </c>
      <c r="E708" s="2">
        <f>MONTH(cukier[[#This Row],[date]])</f>
        <v>5</v>
      </c>
      <c r="F708" s="2">
        <f>VLOOKUP(cukier[[#This Row],[year]],cennik[#All],2)</f>
        <v>2.15</v>
      </c>
      <c r="G708" s="2">
        <f>cukier[[#This Row],[sugar_bought_kg]]*cukier[[#This Row],[price]]</f>
        <v>116.1</v>
      </c>
      <c r="H708" s="2">
        <f>SUMIF($B$2:B708,B708,$C$2:C708)</f>
        <v>2134</v>
      </c>
      <c r="I708" s="2">
        <f>IF(cukier[[#This Row],[bought_so_far]]&lt;100,0,IF(cukier[[#This Row],[bought_so_far]]&lt;1000,0.05,IF(cukier[[#This Row],[bought_so_far]]&lt;10000,0.1,0.2)))*cukier[[#This Row],[sugar_bought_kg]]</f>
        <v>5.4</v>
      </c>
      <c r="J708" s="6">
        <f t="shared" ref="J708:J771" si="56">K707+N707</f>
        <v>3059</v>
      </c>
      <c r="K708" s="6">
        <f t="shared" si="55"/>
        <v>3005</v>
      </c>
      <c r="L708" s="6" t="b">
        <f t="shared" ref="L708:L771" si="57">AND(E708&lt;&gt;E709,K708&lt;5000)</f>
        <v>0</v>
      </c>
      <c r="M708" s="6">
        <f t="shared" ref="M708:M771" si="58">ROUNDUP((5000-K708)/1000,0)</f>
        <v>2</v>
      </c>
      <c r="N708" s="6">
        <f t="shared" ref="N708:N771" si="59">IF(L708,M708*1000,0)</f>
        <v>0</v>
      </c>
    </row>
    <row r="709" spans="1:14" x14ac:dyDescent="0.25">
      <c r="A709" s="1">
        <v>39587</v>
      </c>
      <c r="B709" s="2" t="s">
        <v>59</v>
      </c>
      <c r="C709" s="2">
        <v>4</v>
      </c>
      <c r="D709" s="2">
        <f>YEAR(cukier[[#This Row],[date]])</f>
        <v>2008</v>
      </c>
      <c r="E709" s="2">
        <f>MONTH(cukier[[#This Row],[date]])</f>
        <v>5</v>
      </c>
      <c r="F709" s="2">
        <f>VLOOKUP(cukier[[#This Row],[year]],cennik[#All],2)</f>
        <v>2.15</v>
      </c>
      <c r="G709" s="2">
        <f>cukier[[#This Row],[sugar_bought_kg]]*cukier[[#This Row],[price]]</f>
        <v>8.6</v>
      </c>
      <c r="H709" s="2">
        <f>SUMIF($B$2:B709,B709,$C$2:C709)</f>
        <v>18</v>
      </c>
      <c r="I709" s="2">
        <f>IF(cukier[[#This Row],[bought_so_far]]&lt;100,0,IF(cukier[[#This Row],[bought_so_far]]&lt;1000,0.05,IF(cukier[[#This Row],[bought_so_far]]&lt;10000,0.1,0.2)))*cukier[[#This Row],[sugar_bought_kg]]</f>
        <v>0</v>
      </c>
      <c r="J709" s="7">
        <f t="shared" si="56"/>
        <v>3005</v>
      </c>
      <c r="K709" s="7">
        <f t="shared" si="55"/>
        <v>3001</v>
      </c>
      <c r="L709" s="7" t="b">
        <f t="shared" si="57"/>
        <v>0</v>
      </c>
      <c r="M709" s="7">
        <f t="shared" si="58"/>
        <v>2</v>
      </c>
      <c r="N709" s="7">
        <f t="shared" si="59"/>
        <v>0</v>
      </c>
    </row>
    <row r="710" spans="1:14" x14ac:dyDescent="0.25">
      <c r="A710" s="1">
        <v>39587</v>
      </c>
      <c r="B710" s="2" t="s">
        <v>61</v>
      </c>
      <c r="C710" s="2">
        <v>88</v>
      </c>
      <c r="D710" s="2">
        <f>YEAR(cukier[[#This Row],[date]])</f>
        <v>2008</v>
      </c>
      <c r="E710" s="2">
        <f>MONTH(cukier[[#This Row],[date]])</f>
        <v>5</v>
      </c>
      <c r="F710" s="2">
        <f>VLOOKUP(cukier[[#This Row],[year]],cennik[#All],2)</f>
        <v>2.15</v>
      </c>
      <c r="G710" s="2">
        <f>cukier[[#This Row],[sugar_bought_kg]]*cukier[[#This Row],[price]]</f>
        <v>189.2</v>
      </c>
      <c r="H710" s="2">
        <f>SUMIF($B$2:B710,B710,$C$2:C710)</f>
        <v>628</v>
      </c>
      <c r="I710" s="2">
        <f>IF(cukier[[#This Row],[bought_so_far]]&lt;100,0,IF(cukier[[#This Row],[bought_so_far]]&lt;1000,0.05,IF(cukier[[#This Row],[bought_so_far]]&lt;10000,0.1,0.2)))*cukier[[#This Row],[sugar_bought_kg]]</f>
        <v>4.4000000000000004</v>
      </c>
      <c r="J710" s="6">
        <f t="shared" si="56"/>
        <v>3001</v>
      </c>
      <c r="K710" s="6">
        <f t="shared" si="55"/>
        <v>2913</v>
      </c>
      <c r="L710" s="6" t="b">
        <f t="shared" si="57"/>
        <v>0</v>
      </c>
      <c r="M710" s="6">
        <f t="shared" si="58"/>
        <v>3</v>
      </c>
      <c r="N710" s="6">
        <f t="shared" si="59"/>
        <v>0</v>
      </c>
    </row>
    <row r="711" spans="1:14" x14ac:dyDescent="0.25">
      <c r="A711" s="1">
        <v>39590</v>
      </c>
      <c r="B711" s="2" t="s">
        <v>18</v>
      </c>
      <c r="C711" s="2">
        <v>152</v>
      </c>
      <c r="D711" s="2">
        <f>YEAR(cukier[[#This Row],[date]])</f>
        <v>2008</v>
      </c>
      <c r="E711" s="2">
        <f>MONTH(cukier[[#This Row],[date]])</f>
        <v>5</v>
      </c>
      <c r="F711" s="2">
        <f>VLOOKUP(cukier[[#This Row],[year]],cennik[#All],2)</f>
        <v>2.15</v>
      </c>
      <c r="G711" s="2">
        <f>cukier[[#This Row],[sugar_bought_kg]]*cukier[[#This Row],[price]]</f>
        <v>326.8</v>
      </c>
      <c r="H711" s="2">
        <f>SUMIF($B$2:B711,B711,$C$2:C711)</f>
        <v>2293</v>
      </c>
      <c r="I711" s="2">
        <f>IF(cukier[[#This Row],[bought_so_far]]&lt;100,0,IF(cukier[[#This Row],[bought_so_far]]&lt;1000,0.05,IF(cukier[[#This Row],[bought_so_far]]&lt;10000,0.1,0.2)))*cukier[[#This Row],[sugar_bought_kg]]</f>
        <v>15.200000000000001</v>
      </c>
      <c r="J711" s="7">
        <f t="shared" si="56"/>
        <v>2913</v>
      </c>
      <c r="K711" s="7">
        <f t="shared" si="55"/>
        <v>2761</v>
      </c>
      <c r="L711" s="7" t="b">
        <f t="shared" si="57"/>
        <v>0</v>
      </c>
      <c r="M711" s="7">
        <f t="shared" si="58"/>
        <v>3</v>
      </c>
      <c r="N711" s="7">
        <f t="shared" si="59"/>
        <v>0</v>
      </c>
    </row>
    <row r="712" spans="1:14" x14ac:dyDescent="0.25">
      <c r="A712" s="1">
        <v>39591</v>
      </c>
      <c r="B712" s="2" t="s">
        <v>55</v>
      </c>
      <c r="C712" s="2">
        <v>121</v>
      </c>
      <c r="D712" s="2">
        <f>YEAR(cukier[[#This Row],[date]])</f>
        <v>2008</v>
      </c>
      <c r="E712" s="2">
        <f>MONTH(cukier[[#This Row],[date]])</f>
        <v>5</v>
      </c>
      <c r="F712" s="2">
        <f>VLOOKUP(cukier[[#This Row],[year]],cennik[#All],2)</f>
        <v>2.15</v>
      </c>
      <c r="G712" s="2">
        <f>cukier[[#This Row],[sugar_bought_kg]]*cukier[[#This Row],[price]]</f>
        <v>260.14999999999998</v>
      </c>
      <c r="H712" s="2">
        <f>SUMIF($B$2:B712,B712,$C$2:C712)</f>
        <v>1623</v>
      </c>
      <c r="I712" s="2">
        <f>IF(cukier[[#This Row],[bought_so_far]]&lt;100,0,IF(cukier[[#This Row],[bought_so_far]]&lt;1000,0.05,IF(cukier[[#This Row],[bought_so_far]]&lt;10000,0.1,0.2)))*cukier[[#This Row],[sugar_bought_kg]]</f>
        <v>12.100000000000001</v>
      </c>
      <c r="J712" s="6">
        <f t="shared" si="56"/>
        <v>2761</v>
      </c>
      <c r="K712" s="6">
        <f t="shared" si="55"/>
        <v>2640</v>
      </c>
      <c r="L712" s="6" t="b">
        <f t="shared" si="57"/>
        <v>0</v>
      </c>
      <c r="M712" s="6">
        <f t="shared" si="58"/>
        <v>3</v>
      </c>
      <c r="N712" s="6">
        <f t="shared" si="59"/>
        <v>0</v>
      </c>
    </row>
    <row r="713" spans="1:14" x14ac:dyDescent="0.25">
      <c r="A713" s="1">
        <v>39592</v>
      </c>
      <c r="B713" s="2" t="s">
        <v>18</v>
      </c>
      <c r="C713" s="2">
        <v>77</v>
      </c>
      <c r="D713" s="2">
        <f>YEAR(cukier[[#This Row],[date]])</f>
        <v>2008</v>
      </c>
      <c r="E713" s="2">
        <f>MONTH(cukier[[#This Row],[date]])</f>
        <v>5</v>
      </c>
      <c r="F713" s="2">
        <f>VLOOKUP(cukier[[#This Row],[year]],cennik[#All],2)</f>
        <v>2.15</v>
      </c>
      <c r="G713" s="2">
        <f>cukier[[#This Row],[sugar_bought_kg]]*cukier[[#This Row],[price]]</f>
        <v>165.54999999999998</v>
      </c>
      <c r="H713" s="2">
        <f>SUMIF($B$2:B713,B713,$C$2:C713)</f>
        <v>2370</v>
      </c>
      <c r="I713" s="2">
        <f>IF(cukier[[#This Row],[bought_so_far]]&lt;100,0,IF(cukier[[#This Row],[bought_so_far]]&lt;1000,0.05,IF(cukier[[#This Row],[bought_so_far]]&lt;10000,0.1,0.2)))*cukier[[#This Row],[sugar_bought_kg]]</f>
        <v>7.7</v>
      </c>
      <c r="J713" s="7">
        <f t="shared" si="56"/>
        <v>2640</v>
      </c>
      <c r="K713" s="7">
        <f t="shared" si="55"/>
        <v>2563</v>
      </c>
      <c r="L713" s="7" t="b">
        <f t="shared" si="57"/>
        <v>0</v>
      </c>
      <c r="M713" s="7">
        <f t="shared" si="58"/>
        <v>3</v>
      </c>
      <c r="N713" s="7">
        <f t="shared" si="59"/>
        <v>0</v>
      </c>
    </row>
    <row r="714" spans="1:14" x14ac:dyDescent="0.25">
      <c r="A714" s="1">
        <v>39595</v>
      </c>
      <c r="B714" s="2" t="s">
        <v>131</v>
      </c>
      <c r="C714" s="2">
        <v>21</v>
      </c>
      <c r="D714" s="2">
        <f>YEAR(cukier[[#This Row],[date]])</f>
        <v>2008</v>
      </c>
      <c r="E714" s="2">
        <f>MONTH(cukier[[#This Row],[date]])</f>
        <v>5</v>
      </c>
      <c r="F714" s="2">
        <f>VLOOKUP(cukier[[#This Row],[year]],cennik[#All],2)</f>
        <v>2.15</v>
      </c>
      <c r="G714" s="2">
        <f>cukier[[#This Row],[sugar_bought_kg]]*cukier[[#This Row],[price]]</f>
        <v>45.15</v>
      </c>
      <c r="H714" s="2">
        <f>SUMIF($B$2:B714,B714,$C$2:C714)</f>
        <v>363</v>
      </c>
      <c r="I714" s="2">
        <f>IF(cukier[[#This Row],[bought_so_far]]&lt;100,0,IF(cukier[[#This Row],[bought_so_far]]&lt;1000,0.05,IF(cukier[[#This Row],[bought_so_far]]&lt;10000,0.1,0.2)))*cukier[[#This Row],[sugar_bought_kg]]</f>
        <v>1.05</v>
      </c>
      <c r="J714" s="6">
        <f t="shared" si="56"/>
        <v>2563</v>
      </c>
      <c r="K714" s="6">
        <f t="shared" si="55"/>
        <v>2542</v>
      </c>
      <c r="L714" s="6" t="b">
        <f t="shared" si="57"/>
        <v>0</v>
      </c>
      <c r="M714" s="6">
        <f t="shared" si="58"/>
        <v>3</v>
      </c>
      <c r="N714" s="6">
        <f t="shared" si="59"/>
        <v>0</v>
      </c>
    </row>
    <row r="715" spans="1:14" x14ac:dyDescent="0.25">
      <c r="A715" s="1">
        <v>39596</v>
      </c>
      <c r="B715" s="2" t="s">
        <v>61</v>
      </c>
      <c r="C715" s="2">
        <v>48</v>
      </c>
      <c r="D715" s="2">
        <f>YEAR(cukier[[#This Row],[date]])</f>
        <v>2008</v>
      </c>
      <c r="E715" s="2">
        <f>MONTH(cukier[[#This Row],[date]])</f>
        <v>5</v>
      </c>
      <c r="F715" s="2">
        <f>VLOOKUP(cukier[[#This Row],[year]],cennik[#All],2)</f>
        <v>2.15</v>
      </c>
      <c r="G715" s="2">
        <f>cukier[[#This Row],[sugar_bought_kg]]*cukier[[#This Row],[price]]</f>
        <v>103.19999999999999</v>
      </c>
      <c r="H715" s="2">
        <f>SUMIF($B$2:B715,B715,$C$2:C715)</f>
        <v>676</v>
      </c>
      <c r="I715" s="2">
        <f>IF(cukier[[#This Row],[bought_so_far]]&lt;100,0,IF(cukier[[#This Row],[bought_so_far]]&lt;1000,0.05,IF(cukier[[#This Row],[bought_so_far]]&lt;10000,0.1,0.2)))*cukier[[#This Row],[sugar_bought_kg]]</f>
        <v>2.4000000000000004</v>
      </c>
      <c r="J715" s="7">
        <f t="shared" si="56"/>
        <v>2542</v>
      </c>
      <c r="K715" s="7">
        <f t="shared" si="55"/>
        <v>2494</v>
      </c>
      <c r="L715" s="7" t="b">
        <f t="shared" si="57"/>
        <v>0</v>
      </c>
      <c r="M715" s="7">
        <f t="shared" si="58"/>
        <v>3</v>
      </c>
      <c r="N715" s="7">
        <f t="shared" si="59"/>
        <v>0</v>
      </c>
    </row>
    <row r="716" spans="1:14" x14ac:dyDescent="0.25">
      <c r="A716" s="1">
        <v>39597</v>
      </c>
      <c r="B716" s="2" t="s">
        <v>45</v>
      </c>
      <c r="C716" s="2">
        <v>420</v>
      </c>
      <c r="D716" s="2">
        <f>YEAR(cukier[[#This Row],[date]])</f>
        <v>2008</v>
      </c>
      <c r="E716" s="2">
        <f>MONTH(cukier[[#This Row],[date]])</f>
        <v>5</v>
      </c>
      <c r="F716" s="2">
        <f>VLOOKUP(cukier[[#This Row],[year]],cennik[#All],2)</f>
        <v>2.15</v>
      </c>
      <c r="G716" s="2">
        <f>cukier[[#This Row],[sugar_bought_kg]]*cukier[[#This Row],[price]]</f>
        <v>903</v>
      </c>
      <c r="H716" s="2">
        <f>SUMIF($B$2:B716,B716,$C$2:C716)</f>
        <v>9083</v>
      </c>
      <c r="I716" s="2">
        <f>IF(cukier[[#This Row],[bought_so_far]]&lt;100,0,IF(cukier[[#This Row],[bought_so_far]]&lt;1000,0.05,IF(cukier[[#This Row],[bought_so_far]]&lt;10000,0.1,0.2)))*cukier[[#This Row],[sugar_bought_kg]]</f>
        <v>42</v>
      </c>
      <c r="J716" s="6">
        <f t="shared" si="56"/>
        <v>2494</v>
      </c>
      <c r="K716" s="6">
        <f t="shared" si="55"/>
        <v>2074</v>
      </c>
      <c r="L716" s="6" t="b">
        <f t="shared" si="57"/>
        <v>0</v>
      </c>
      <c r="M716" s="6">
        <f t="shared" si="58"/>
        <v>3</v>
      </c>
      <c r="N716" s="6">
        <f t="shared" si="59"/>
        <v>0</v>
      </c>
    </row>
    <row r="717" spans="1:14" x14ac:dyDescent="0.25">
      <c r="A717" s="1">
        <v>39598</v>
      </c>
      <c r="B717" s="2" t="s">
        <v>7</v>
      </c>
      <c r="C717" s="2">
        <v>443</v>
      </c>
      <c r="D717" s="2">
        <f>YEAR(cukier[[#This Row],[date]])</f>
        <v>2008</v>
      </c>
      <c r="E717" s="2">
        <f>MONTH(cukier[[#This Row],[date]])</f>
        <v>5</v>
      </c>
      <c r="F717" s="2">
        <f>VLOOKUP(cukier[[#This Row],[year]],cennik[#All],2)</f>
        <v>2.15</v>
      </c>
      <c r="G717" s="2">
        <f>cukier[[#This Row],[sugar_bought_kg]]*cukier[[#This Row],[price]]</f>
        <v>952.44999999999993</v>
      </c>
      <c r="H717" s="2">
        <f>SUMIF($B$2:B717,B717,$C$2:C717)</f>
        <v>10400</v>
      </c>
      <c r="I717" s="2">
        <f>IF(cukier[[#This Row],[bought_so_far]]&lt;100,0,IF(cukier[[#This Row],[bought_so_far]]&lt;1000,0.05,IF(cukier[[#This Row],[bought_so_far]]&lt;10000,0.1,0.2)))*cukier[[#This Row],[sugar_bought_kg]]</f>
        <v>88.600000000000009</v>
      </c>
      <c r="J717" s="7">
        <f t="shared" si="56"/>
        <v>2074</v>
      </c>
      <c r="K717" s="7">
        <f t="shared" si="55"/>
        <v>1631</v>
      </c>
      <c r="L717" s="7" t="b">
        <f t="shared" si="57"/>
        <v>1</v>
      </c>
      <c r="M717" s="7">
        <f t="shared" si="58"/>
        <v>4</v>
      </c>
      <c r="N717" s="7">
        <f t="shared" si="59"/>
        <v>4000</v>
      </c>
    </row>
    <row r="718" spans="1:14" x14ac:dyDescent="0.25">
      <c r="A718" s="1">
        <v>39602</v>
      </c>
      <c r="B718" s="2" t="s">
        <v>55</v>
      </c>
      <c r="C718" s="2">
        <v>46</v>
      </c>
      <c r="D718" s="2">
        <f>YEAR(cukier[[#This Row],[date]])</f>
        <v>2008</v>
      </c>
      <c r="E718" s="2">
        <f>MONTH(cukier[[#This Row],[date]])</f>
        <v>6</v>
      </c>
      <c r="F718" s="2">
        <f>VLOOKUP(cukier[[#This Row],[year]],cennik[#All],2)</f>
        <v>2.15</v>
      </c>
      <c r="G718" s="2">
        <f>cukier[[#This Row],[sugar_bought_kg]]*cukier[[#This Row],[price]]</f>
        <v>98.899999999999991</v>
      </c>
      <c r="H718" s="2">
        <f>SUMIF($B$2:B718,B718,$C$2:C718)</f>
        <v>1669</v>
      </c>
      <c r="I718" s="2">
        <f>IF(cukier[[#This Row],[bought_so_far]]&lt;100,0,IF(cukier[[#This Row],[bought_so_far]]&lt;1000,0.05,IF(cukier[[#This Row],[bought_so_far]]&lt;10000,0.1,0.2)))*cukier[[#This Row],[sugar_bought_kg]]</f>
        <v>4.6000000000000005</v>
      </c>
      <c r="J718" s="6">
        <f t="shared" si="56"/>
        <v>5631</v>
      </c>
      <c r="K718" s="6">
        <f t="shared" si="55"/>
        <v>5585</v>
      </c>
      <c r="L718" s="6" t="b">
        <f t="shared" si="57"/>
        <v>0</v>
      </c>
      <c r="M718" s="6">
        <f t="shared" si="58"/>
        <v>-1</v>
      </c>
      <c r="N718" s="6">
        <f t="shared" si="59"/>
        <v>0</v>
      </c>
    </row>
    <row r="719" spans="1:14" x14ac:dyDescent="0.25">
      <c r="A719" s="1">
        <v>39603</v>
      </c>
      <c r="B719" s="2" t="s">
        <v>134</v>
      </c>
      <c r="C719" s="2">
        <v>3</v>
      </c>
      <c r="D719" s="2">
        <f>YEAR(cukier[[#This Row],[date]])</f>
        <v>2008</v>
      </c>
      <c r="E719" s="2">
        <f>MONTH(cukier[[#This Row],[date]])</f>
        <v>6</v>
      </c>
      <c r="F719" s="2">
        <f>VLOOKUP(cukier[[#This Row],[year]],cennik[#All],2)</f>
        <v>2.15</v>
      </c>
      <c r="G719" s="2">
        <f>cukier[[#This Row],[sugar_bought_kg]]*cukier[[#This Row],[price]]</f>
        <v>6.4499999999999993</v>
      </c>
      <c r="H719" s="2">
        <f>SUMIF($B$2:B719,B719,$C$2:C719)</f>
        <v>16</v>
      </c>
      <c r="I719" s="2">
        <f>IF(cukier[[#This Row],[bought_so_far]]&lt;100,0,IF(cukier[[#This Row],[bought_so_far]]&lt;1000,0.05,IF(cukier[[#This Row],[bought_so_far]]&lt;10000,0.1,0.2)))*cukier[[#This Row],[sugar_bought_kg]]</f>
        <v>0</v>
      </c>
      <c r="J719" s="7">
        <f t="shared" si="56"/>
        <v>5585</v>
      </c>
      <c r="K719" s="7">
        <f t="shared" si="55"/>
        <v>5582</v>
      </c>
      <c r="L719" s="7" t="b">
        <f t="shared" si="57"/>
        <v>0</v>
      </c>
      <c r="M719" s="7">
        <f t="shared" si="58"/>
        <v>-1</v>
      </c>
      <c r="N719" s="7">
        <f t="shared" si="59"/>
        <v>0</v>
      </c>
    </row>
    <row r="720" spans="1:14" x14ac:dyDescent="0.25">
      <c r="A720" s="1">
        <v>39605</v>
      </c>
      <c r="B720" s="2" t="s">
        <v>55</v>
      </c>
      <c r="C720" s="2">
        <v>98</v>
      </c>
      <c r="D720" s="2">
        <f>YEAR(cukier[[#This Row],[date]])</f>
        <v>2008</v>
      </c>
      <c r="E720" s="2">
        <f>MONTH(cukier[[#This Row],[date]])</f>
        <v>6</v>
      </c>
      <c r="F720" s="2">
        <f>VLOOKUP(cukier[[#This Row],[year]],cennik[#All],2)</f>
        <v>2.15</v>
      </c>
      <c r="G720" s="2">
        <f>cukier[[#This Row],[sugar_bought_kg]]*cukier[[#This Row],[price]]</f>
        <v>210.7</v>
      </c>
      <c r="H720" s="2">
        <f>SUMIF($B$2:B720,B720,$C$2:C720)</f>
        <v>1767</v>
      </c>
      <c r="I720" s="2">
        <f>IF(cukier[[#This Row],[bought_so_far]]&lt;100,0,IF(cukier[[#This Row],[bought_so_far]]&lt;1000,0.05,IF(cukier[[#This Row],[bought_so_far]]&lt;10000,0.1,0.2)))*cukier[[#This Row],[sugar_bought_kg]]</f>
        <v>9.8000000000000007</v>
      </c>
      <c r="J720" s="6">
        <f t="shared" si="56"/>
        <v>5582</v>
      </c>
      <c r="K720" s="6">
        <f t="shared" si="55"/>
        <v>5484</v>
      </c>
      <c r="L720" s="6" t="b">
        <f t="shared" si="57"/>
        <v>0</v>
      </c>
      <c r="M720" s="6">
        <f t="shared" si="58"/>
        <v>-1</v>
      </c>
      <c r="N720" s="6">
        <f t="shared" si="59"/>
        <v>0</v>
      </c>
    </row>
    <row r="721" spans="1:14" x14ac:dyDescent="0.25">
      <c r="A721" s="1">
        <v>39605</v>
      </c>
      <c r="B721" s="2" t="s">
        <v>168</v>
      </c>
      <c r="C721" s="2">
        <v>18</v>
      </c>
      <c r="D721" s="2">
        <f>YEAR(cukier[[#This Row],[date]])</f>
        <v>2008</v>
      </c>
      <c r="E721" s="2">
        <f>MONTH(cukier[[#This Row],[date]])</f>
        <v>6</v>
      </c>
      <c r="F721" s="2">
        <f>VLOOKUP(cukier[[#This Row],[year]],cennik[#All],2)</f>
        <v>2.15</v>
      </c>
      <c r="G721" s="2">
        <f>cukier[[#This Row],[sugar_bought_kg]]*cukier[[#This Row],[price]]</f>
        <v>38.699999999999996</v>
      </c>
      <c r="H721" s="2">
        <f>SUMIF($B$2:B721,B721,$C$2:C721)</f>
        <v>18</v>
      </c>
      <c r="I721" s="2">
        <f>IF(cukier[[#This Row],[bought_so_far]]&lt;100,0,IF(cukier[[#This Row],[bought_so_far]]&lt;1000,0.05,IF(cukier[[#This Row],[bought_so_far]]&lt;10000,0.1,0.2)))*cukier[[#This Row],[sugar_bought_kg]]</f>
        <v>0</v>
      </c>
      <c r="J721" s="7">
        <f t="shared" si="56"/>
        <v>5484</v>
      </c>
      <c r="K721" s="7">
        <f t="shared" si="55"/>
        <v>5466</v>
      </c>
      <c r="L721" s="7" t="b">
        <f t="shared" si="57"/>
        <v>0</v>
      </c>
      <c r="M721" s="7">
        <f t="shared" si="58"/>
        <v>-1</v>
      </c>
      <c r="N721" s="7">
        <f t="shared" si="59"/>
        <v>0</v>
      </c>
    </row>
    <row r="722" spans="1:14" x14ac:dyDescent="0.25">
      <c r="A722" s="1">
        <v>39605</v>
      </c>
      <c r="B722" s="2" t="s">
        <v>50</v>
      </c>
      <c r="C722" s="2">
        <v>237</v>
      </c>
      <c r="D722" s="2">
        <f>YEAR(cukier[[#This Row],[date]])</f>
        <v>2008</v>
      </c>
      <c r="E722" s="2">
        <f>MONTH(cukier[[#This Row],[date]])</f>
        <v>6</v>
      </c>
      <c r="F722" s="2">
        <f>VLOOKUP(cukier[[#This Row],[year]],cennik[#All],2)</f>
        <v>2.15</v>
      </c>
      <c r="G722" s="2">
        <f>cukier[[#This Row],[sugar_bought_kg]]*cukier[[#This Row],[price]]</f>
        <v>509.54999999999995</v>
      </c>
      <c r="H722" s="2">
        <f>SUMIF($B$2:B722,B722,$C$2:C722)</f>
        <v>9489</v>
      </c>
      <c r="I722" s="2">
        <f>IF(cukier[[#This Row],[bought_so_far]]&lt;100,0,IF(cukier[[#This Row],[bought_so_far]]&lt;1000,0.05,IF(cukier[[#This Row],[bought_so_far]]&lt;10000,0.1,0.2)))*cukier[[#This Row],[sugar_bought_kg]]</f>
        <v>23.700000000000003</v>
      </c>
      <c r="J722" s="6">
        <f t="shared" si="56"/>
        <v>5466</v>
      </c>
      <c r="K722" s="6">
        <f t="shared" si="55"/>
        <v>5229</v>
      </c>
      <c r="L722" s="6" t="b">
        <f t="shared" si="57"/>
        <v>0</v>
      </c>
      <c r="M722" s="6">
        <f t="shared" si="58"/>
        <v>-1</v>
      </c>
      <c r="N722" s="6">
        <f t="shared" si="59"/>
        <v>0</v>
      </c>
    </row>
    <row r="723" spans="1:14" x14ac:dyDescent="0.25">
      <c r="A723" s="1">
        <v>39605</v>
      </c>
      <c r="B723" s="2" t="s">
        <v>31</v>
      </c>
      <c r="C723" s="2">
        <v>64</v>
      </c>
      <c r="D723" s="2">
        <f>YEAR(cukier[[#This Row],[date]])</f>
        <v>2008</v>
      </c>
      <c r="E723" s="2">
        <f>MONTH(cukier[[#This Row],[date]])</f>
        <v>6</v>
      </c>
      <c r="F723" s="2">
        <f>VLOOKUP(cukier[[#This Row],[year]],cennik[#All],2)</f>
        <v>2.15</v>
      </c>
      <c r="G723" s="2">
        <f>cukier[[#This Row],[sugar_bought_kg]]*cukier[[#This Row],[price]]</f>
        <v>137.6</v>
      </c>
      <c r="H723" s="2">
        <f>SUMIF($B$2:B723,B723,$C$2:C723)</f>
        <v>459</v>
      </c>
      <c r="I723" s="2">
        <f>IF(cukier[[#This Row],[bought_so_far]]&lt;100,0,IF(cukier[[#This Row],[bought_so_far]]&lt;1000,0.05,IF(cukier[[#This Row],[bought_so_far]]&lt;10000,0.1,0.2)))*cukier[[#This Row],[sugar_bought_kg]]</f>
        <v>3.2</v>
      </c>
      <c r="J723" s="7">
        <f t="shared" si="56"/>
        <v>5229</v>
      </c>
      <c r="K723" s="7">
        <f t="shared" si="55"/>
        <v>5165</v>
      </c>
      <c r="L723" s="7" t="b">
        <f t="shared" si="57"/>
        <v>0</v>
      </c>
      <c r="M723" s="7">
        <f t="shared" si="58"/>
        <v>-1</v>
      </c>
      <c r="N723" s="7">
        <f t="shared" si="59"/>
        <v>0</v>
      </c>
    </row>
    <row r="724" spans="1:14" x14ac:dyDescent="0.25">
      <c r="A724" s="1">
        <v>39609</v>
      </c>
      <c r="B724" s="2" t="s">
        <v>37</v>
      </c>
      <c r="C724" s="2">
        <v>32</v>
      </c>
      <c r="D724" s="2">
        <f>YEAR(cukier[[#This Row],[date]])</f>
        <v>2008</v>
      </c>
      <c r="E724" s="2">
        <f>MONTH(cukier[[#This Row],[date]])</f>
        <v>6</v>
      </c>
      <c r="F724" s="2">
        <f>VLOOKUP(cukier[[#This Row],[year]],cennik[#All],2)</f>
        <v>2.15</v>
      </c>
      <c r="G724" s="2">
        <f>cukier[[#This Row],[sugar_bought_kg]]*cukier[[#This Row],[price]]</f>
        <v>68.8</v>
      </c>
      <c r="H724" s="2">
        <f>SUMIF($B$2:B724,B724,$C$2:C724)</f>
        <v>1552</v>
      </c>
      <c r="I724" s="2">
        <f>IF(cukier[[#This Row],[bought_so_far]]&lt;100,0,IF(cukier[[#This Row],[bought_so_far]]&lt;1000,0.05,IF(cukier[[#This Row],[bought_so_far]]&lt;10000,0.1,0.2)))*cukier[[#This Row],[sugar_bought_kg]]</f>
        <v>3.2</v>
      </c>
      <c r="J724" s="6">
        <f t="shared" si="56"/>
        <v>5165</v>
      </c>
      <c r="K724" s="6">
        <f t="shared" si="55"/>
        <v>5133</v>
      </c>
      <c r="L724" s="6" t="b">
        <f t="shared" si="57"/>
        <v>0</v>
      </c>
      <c r="M724" s="6">
        <f t="shared" si="58"/>
        <v>-1</v>
      </c>
      <c r="N724" s="6">
        <f t="shared" si="59"/>
        <v>0</v>
      </c>
    </row>
    <row r="725" spans="1:14" x14ac:dyDescent="0.25">
      <c r="A725" s="1">
        <v>39614</v>
      </c>
      <c r="B725" s="2" t="s">
        <v>10</v>
      </c>
      <c r="C725" s="2">
        <v>30</v>
      </c>
      <c r="D725" s="2">
        <f>YEAR(cukier[[#This Row],[date]])</f>
        <v>2008</v>
      </c>
      <c r="E725" s="2">
        <f>MONTH(cukier[[#This Row],[date]])</f>
        <v>6</v>
      </c>
      <c r="F725" s="2">
        <f>VLOOKUP(cukier[[#This Row],[year]],cennik[#All],2)</f>
        <v>2.15</v>
      </c>
      <c r="G725" s="2">
        <f>cukier[[#This Row],[sugar_bought_kg]]*cukier[[#This Row],[price]]</f>
        <v>64.5</v>
      </c>
      <c r="H725" s="2">
        <f>SUMIF($B$2:B725,B725,$C$2:C725)</f>
        <v>1458</v>
      </c>
      <c r="I725" s="2">
        <f>IF(cukier[[#This Row],[bought_so_far]]&lt;100,0,IF(cukier[[#This Row],[bought_so_far]]&lt;1000,0.05,IF(cukier[[#This Row],[bought_so_far]]&lt;10000,0.1,0.2)))*cukier[[#This Row],[sugar_bought_kg]]</f>
        <v>3</v>
      </c>
      <c r="J725" s="7">
        <f t="shared" si="56"/>
        <v>5133</v>
      </c>
      <c r="K725" s="7">
        <f t="shared" si="55"/>
        <v>5103</v>
      </c>
      <c r="L725" s="7" t="b">
        <f t="shared" si="57"/>
        <v>0</v>
      </c>
      <c r="M725" s="7">
        <f t="shared" si="58"/>
        <v>-1</v>
      </c>
      <c r="N725" s="7">
        <f t="shared" si="59"/>
        <v>0</v>
      </c>
    </row>
    <row r="726" spans="1:14" x14ac:dyDescent="0.25">
      <c r="A726" s="1">
        <v>39614</v>
      </c>
      <c r="B726" s="2" t="s">
        <v>137</v>
      </c>
      <c r="C726" s="2">
        <v>12</v>
      </c>
      <c r="D726" s="2">
        <f>YEAR(cukier[[#This Row],[date]])</f>
        <v>2008</v>
      </c>
      <c r="E726" s="2">
        <f>MONTH(cukier[[#This Row],[date]])</f>
        <v>6</v>
      </c>
      <c r="F726" s="2">
        <f>VLOOKUP(cukier[[#This Row],[year]],cennik[#All],2)</f>
        <v>2.15</v>
      </c>
      <c r="G726" s="2">
        <f>cukier[[#This Row],[sugar_bought_kg]]*cukier[[#This Row],[price]]</f>
        <v>25.799999999999997</v>
      </c>
      <c r="H726" s="2">
        <f>SUMIF($B$2:B726,B726,$C$2:C726)</f>
        <v>25</v>
      </c>
      <c r="I726" s="2">
        <f>IF(cukier[[#This Row],[bought_so_far]]&lt;100,0,IF(cukier[[#This Row],[bought_so_far]]&lt;1000,0.05,IF(cukier[[#This Row],[bought_so_far]]&lt;10000,0.1,0.2)))*cukier[[#This Row],[sugar_bought_kg]]</f>
        <v>0</v>
      </c>
      <c r="J726" s="6">
        <f t="shared" si="56"/>
        <v>5103</v>
      </c>
      <c r="K726" s="6">
        <f t="shared" si="55"/>
        <v>5091</v>
      </c>
      <c r="L726" s="6" t="b">
        <f t="shared" si="57"/>
        <v>0</v>
      </c>
      <c r="M726" s="6">
        <f t="shared" si="58"/>
        <v>-1</v>
      </c>
      <c r="N726" s="6">
        <f t="shared" si="59"/>
        <v>0</v>
      </c>
    </row>
    <row r="727" spans="1:14" x14ac:dyDescent="0.25">
      <c r="A727" s="1">
        <v>39615</v>
      </c>
      <c r="B727" s="2" t="s">
        <v>71</v>
      </c>
      <c r="C727" s="2">
        <v>138</v>
      </c>
      <c r="D727" s="2">
        <f>YEAR(cukier[[#This Row],[date]])</f>
        <v>2008</v>
      </c>
      <c r="E727" s="2">
        <f>MONTH(cukier[[#This Row],[date]])</f>
        <v>6</v>
      </c>
      <c r="F727" s="2">
        <f>VLOOKUP(cukier[[#This Row],[year]],cennik[#All],2)</f>
        <v>2.15</v>
      </c>
      <c r="G727" s="2">
        <f>cukier[[#This Row],[sugar_bought_kg]]*cukier[[#This Row],[price]]</f>
        <v>296.7</v>
      </c>
      <c r="H727" s="2">
        <f>SUMIF($B$2:B727,B727,$C$2:C727)</f>
        <v>1038</v>
      </c>
      <c r="I727" s="2">
        <f>IF(cukier[[#This Row],[bought_so_far]]&lt;100,0,IF(cukier[[#This Row],[bought_so_far]]&lt;1000,0.05,IF(cukier[[#This Row],[bought_so_far]]&lt;10000,0.1,0.2)))*cukier[[#This Row],[sugar_bought_kg]]</f>
        <v>13.8</v>
      </c>
      <c r="J727" s="7">
        <f t="shared" si="56"/>
        <v>5091</v>
      </c>
      <c r="K727" s="7">
        <f t="shared" si="55"/>
        <v>4953</v>
      </c>
      <c r="L727" s="7" t="b">
        <f t="shared" si="57"/>
        <v>0</v>
      </c>
      <c r="M727" s="7">
        <f t="shared" si="58"/>
        <v>1</v>
      </c>
      <c r="N727" s="7">
        <f t="shared" si="59"/>
        <v>0</v>
      </c>
    </row>
    <row r="728" spans="1:14" x14ac:dyDescent="0.25">
      <c r="A728" s="1">
        <v>39619</v>
      </c>
      <c r="B728" s="2" t="s">
        <v>22</v>
      </c>
      <c r="C728" s="2">
        <v>411</v>
      </c>
      <c r="D728" s="2">
        <f>YEAR(cukier[[#This Row],[date]])</f>
        <v>2008</v>
      </c>
      <c r="E728" s="2">
        <f>MONTH(cukier[[#This Row],[date]])</f>
        <v>6</v>
      </c>
      <c r="F728" s="2">
        <f>VLOOKUP(cukier[[#This Row],[year]],cennik[#All],2)</f>
        <v>2.15</v>
      </c>
      <c r="G728" s="2">
        <f>cukier[[#This Row],[sugar_bought_kg]]*cukier[[#This Row],[price]]</f>
        <v>883.65</v>
      </c>
      <c r="H728" s="2">
        <f>SUMIF($B$2:B728,B728,$C$2:C728)</f>
        <v>7785</v>
      </c>
      <c r="I728" s="2">
        <f>IF(cukier[[#This Row],[bought_so_far]]&lt;100,0,IF(cukier[[#This Row],[bought_so_far]]&lt;1000,0.05,IF(cukier[[#This Row],[bought_so_far]]&lt;10000,0.1,0.2)))*cukier[[#This Row],[sugar_bought_kg]]</f>
        <v>41.1</v>
      </c>
      <c r="J728" s="6">
        <f t="shared" si="56"/>
        <v>4953</v>
      </c>
      <c r="K728" s="6">
        <f t="shared" si="55"/>
        <v>4542</v>
      </c>
      <c r="L728" s="6" t="b">
        <f t="shared" si="57"/>
        <v>0</v>
      </c>
      <c r="M728" s="6">
        <f t="shared" si="58"/>
        <v>1</v>
      </c>
      <c r="N728" s="6">
        <f t="shared" si="59"/>
        <v>0</v>
      </c>
    </row>
    <row r="729" spans="1:14" x14ac:dyDescent="0.25">
      <c r="A729" s="1">
        <v>39622</v>
      </c>
      <c r="B729" s="2" t="s">
        <v>23</v>
      </c>
      <c r="C729" s="2">
        <v>152</v>
      </c>
      <c r="D729" s="2">
        <f>YEAR(cukier[[#This Row],[date]])</f>
        <v>2008</v>
      </c>
      <c r="E729" s="2">
        <f>MONTH(cukier[[#This Row],[date]])</f>
        <v>6</v>
      </c>
      <c r="F729" s="2">
        <f>VLOOKUP(cukier[[#This Row],[year]],cennik[#All],2)</f>
        <v>2.15</v>
      </c>
      <c r="G729" s="2">
        <f>cukier[[#This Row],[sugar_bought_kg]]*cukier[[#This Row],[price]]</f>
        <v>326.8</v>
      </c>
      <c r="H729" s="2">
        <f>SUMIF($B$2:B729,B729,$C$2:C729)</f>
        <v>2286</v>
      </c>
      <c r="I729" s="2">
        <f>IF(cukier[[#This Row],[bought_so_far]]&lt;100,0,IF(cukier[[#This Row],[bought_so_far]]&lt;1000,0.05,IF(cukier[[#This Row],[bought_so_far]]&lt;10000,0.1,0.2)))*cukier[[#This Row],[sugar_bought_kg]]</f>
        <v>15.200000000000001</v>
      </c>
      <c r="J729" s="7">
        <f t="shared" si="56"/>
        <v>4542</v>
      </c>
      <c r="K729" s="7">
        <f t="shared" si="55"/>
        <v>4390</v>
      </c>
      <c r="L729" s="7" t="b">
        <f t="shared" si="57"/>
        <v>0</v>
      </c>
      <c r="M729" s="7">
        <f t="shared" si="58"/>
        <v>1</v>
      </c>
      <c r="N729" s="7">
        <f t="shared" si="59"/>
        <v>0</v>
      </c>
    </row>
    <row r="730" spans="1:14" x14ac:dyDescent="0.25">
      <c r="A730" s="1">
        <v>39623</v>
      </c>
      <c r="B730" s="2" t="s">
        <v>169</v>
      </c>
      <c r="C730" s="2">
        <v>10</v>
      </c>
      <c r="D730" s="2">
        <f>YEAR(cukier[[#This Row],[date]])</f>
        <v>2008</v>
      </c>
      <c r="E730" s="2">
        <f>MONTH(cukier[[#This Row],[date]])</f>
        <v>6</v>
      </c>
      <c r="F730" s="2">
        <f>VLOOKUP(cukier[[#This Row],[year]],cennik[#All],2)</f>
        <v>2.15</v>
      </c>
      <c r="G730" s="2">
        <f>cukier[[#This Row],[sugar_bought_kg]]*cukier[[#This Row],[price]]</f>
        <v>21.5</v>
      </c>
      <c r="H730" s="2">
        <f>SUMIF($B$2:B730,B730,$C$2:C730)</f>
        <v>10</v>
      </c>
      <c r="I730" s="2">
        <f>IF(cukier[[#This Row],[bought_so_far]]&lt;100,0,IF(cukier[[#This Row],[bought_so_far]]&lt;1000,0.05,IF(cukier[[#This Row],[bought_so_far]]&lt;10000,0.1,0.2)))*cukier[[#This Row],[sugar_bought_kg]]</f>
        <v>0</v>
      </c>
      <c r="J730" s="6">
        <f t="shared" si="56"/>
        <v>4390</v>
      </c>
      <c r="K730" s="6">
        <f t="shared" si="55"/>
        <v>4380</v>
      </c>
      <c r="L730" s="6" t="b">
        <f t="shared" si="57"/>
        <v>0</v>
      </c>
      <c r="M730" s="6">
        <f t="shared" si="58"/>
        <v>1</v>
      </c>
      <c r="N730" s="6">
        <f t="shared" si="59"/>
        <v>0</v>
      </c>
    </row>
    <row r="731" spans="1:14" x14ac:dyDescent="0.25">
      <c r="A731" s="1">
        <v>39624</v>
      </c>
      <c r="B731" s="2" t="s">
        <v>18</v>
      </c>
      <c r="C731" s="2">
        <v>75</v>
      </c>
      <c r="D731" s="2">
        <f>YEAR(cukier[[#This Row],[date]])</f>
        <v>2008</v>
      </c>
      <c r="E731" s="2">
        <f>MONTH(cukier[[#This Row],[date]])</f>
        <v>6</v>
      </c>
      <c r="F731" s="2">
        <f>VLOOKUP(cukier[[#This Row],[year]],cennik[#All],2)</f>
        <v>2.15</v>
      </c>
      <c r="G731" s="2">
        <f>cukier[[#This Row],[sugar_bought_kg]]*cukier[[#This Row],[price]]</f>
        <v>161.25</v>
      </c>
      <c r="H731" s="2">
        <f>SUMIF($B$2:B731,B731,$C$2:C731)</f>
        <v>2445</v>
      </c>
      <c r="I731" s="2">
        <f>IF(cukier[[#This Row],[bought_so_far]]&lt;100,0,IF(cukier[[#This Row],[bought_so_far]]&lt;1000,0.05,IF(cukier[[#This Row],[bought_so_far]]&lt;10000,0.1,0.2)))*cukier[[#This Row],[sugar_bought_kg]]</f>
        <v>7.5</v>
      </c>
      <c r="J731" s="7">
        <f t="shared" si="56"/>
        <v>4380</v>
      </c>
      <c r="K731" s="7">
        <f t="shared" si="55"/>
        <v>4305</v>
      </c>
      <c r="L731" s="7" t="b">
        <f t="shared" si="57"/>
        <v>0</v>
      </c>
      <c r="M731" s="7">
        <f t="shared" si="58"/>
        <v>1</v>
      </c>
      <c r="N731" s="7">
        <f t="shared" si="59"/>
        <v>0</v>
      </c>
    </row>
    <row r="732" spans="1:14" x14ac:dyDescent="0.25">
      <c r="A732" s="1">
        <v>39624</v>
      </c>
      <c r="B732" s="2" t="s">
        <v>170</v>
      </c>
      <c r="C732" s="2">
        <v>4</v>
      </c>
      <c r="D732" s="2">
        <f>YEAR(cukier[[#This Row],[date]])</f>
        <v>2008</v>
      </c>
      <c r="E732" s="2">
        <f>MONTH(cukier[[#This Row],[date]])</f>
        <v>6</v>
      </c>
      <c r="F732" s="2">
        <f>VLOOKUP(cukier[[#This Row],[year]],cennik[#All],2)</f>
        <v>2.15</v>
      </c>
      <c r="G732" s="2">
        <f>cukier[[#This Row],[sugar_bought_kg]]*cukier[[#This Row],[price]]</f>
        <v>8.6</v>
      </c>
      <c r="H732" s="2">
        <f>SUMIF($B$2:B732,B732,$C$2:C732)</f>
        <v>4</v>
      </c>
      <c r="I732" s="2">
        <f>IF(cukier[[#This Row],[bought_so_far]]&lt;100,0,IF(cukier[[#This Row],[bought_so_far]]&lt;1000,0.05,IF(cukier[[#This Row],[bought_so_far]]&lt;10000,0.1,0.2)))*cukier[[#This Row],[sugar_bought_kg]]</f>
        <v>0</v>
      </c>
      <c r="J732" s="6">
        <f t="shared" si="56"/>
        <v>4305</v>
      </c>
      <c r="K732" s="6">
        <f t="shared" si="55"/>
        <v>4301</v>
      </c>
      <c r="L732" s="6" t="b">
        <f t="shared" si="57"/>
        <v>0</v>
      </c>
      <c r="M732" s="6">
        <f t="shared" si="58"/>
        <v>1</v>
      </c>
      <c r="N732" s="6">
        <f t="shared" si="59"/>
        <v>0</v>
      </c>
    </row>
    <row r="733" spans="1:14" x14ac:dyDescent="0.25">
      <c r="A733" s="1">
        <v>39626</v>
      </c>
      <c r="B733" s="2" t="s">
        <v>171</v>
      </c>
      <c r="C733" s="2">
        <v>2</v>
      </c>
      <c r="D733" s="2">
        <f>YEAR(cukier[[#This Row],[date]])</f>
        <v>2008</v>
      </c>
      <c r="E733" s="2">
        <f>MONTH(cukier[[#This Row],[date]])</f>
        <v>6</v>
      </c>
      <c r="F733" s="2">
        <f>VLOOKUP(cukier[[#This Row],[year]],cennik[#All],2)</f>
        <v>2.15</v>
      </c>
      <c r="G733" s="2">
        <f>cukier[[#This Row],[sugar_bought_kg]]*cukier[[#This Row],[price]]</f>
        <v>4.3</v>
      </c>
      <c r="H733" s="2">
        <f>SUMIF($B$2:B733,B733,$C$2:C733)</f>
        <v>2</v>
      </c>
      <c r="I733" s="2">
        <f>IF(cukier[[#This Row],[bought_so_far]]&lt;100,0,IF(cukier[[#This Row],[bought_so_far]]&lt;1000,0.05,IF(cukier[[#This Row],[bought_so_far]]&lt;10000,0.1,0.2)))*cukier[[#This Row],[sugar_bought_kg]]</f>
        <v>0</v>
      </c>
      <c r="J733" s="7">
        <f t="shared" si="56"/>
        <v>4301</v>
      </c>
      <c r="K733" s="7">
        <f t="shared" si="55"/>
        <v>4299</v>
      </c>
      <c r="L733" s="7" t="b">
        <f t="shared" si="57"/>
        <v>0</v>
      </c>
      <c r="M733" s="7">
        <f t="shared" si="58"/>
        <v>1</v>
      </c>
      <c r="N733" s="7">
        <f t="shared" si="59"/>
        <v>0</v>
      </c>
    </row>
    <row r="734" spans="1:14" x14ac:dyDescent="0.25">
      <c r="A734" s="1">
        <v>39627</v>
      </c>
      <c r="B734" s="2" t="s">
        <v>61</v>
      </c>
      <c r="C734" s="2">
        <v>110</v>
      </c>
      <c r="D734" s="2">
        <f>YEAR(cukier[[#This Row],[date]])</f>
        <v>2008</v>
      </c>
      <c r="E734" s="2">
        <f>MONTH(cukier[[#This Row],[date]])</f>
        <v>6</v>
      </c>
      <c r="F734" s="2">
        <f>VLOOKUP(cukier[[#This Row],[year]],cennik[#All],2)</f>
        <v>2.15</v>
      </c>
      <c r="G734" s="2">
        <f>cukier[[#This Row],[sugar_bought_kg]]*cukier[[#This Row],[price]]</f>
        <v>236.5</v>
      </c>
      <c r="H734" s="2">
        <f>SUMIF($B$2:B734,B734,$C$2:C734)</f>
        <v>786</v>
      </c>
      <c r="I734" s="2">
        <f>IF(cukier[[#This Row],[bought_so_far]]&lt;100,0,IF(cukier[[#This Row],[bought_so_far]]&lt;1000,0.05,IF(cukier[[#This Row],[bought_so_far]]&lt;10000,0.1,0.2)))*cukier[[#This Row],[sugar_bought_kg]]</f>
        <v>5.5</v>
      </c>
      <c r="J734" s="6">
        <f t="shared" si="56"/>
        <v>4299</v>
      </c>
      <c r="K734" s="6">
        <f t="shared" si="55"/>
        <v>4189</v>
      </c>
      <c r="L734" s="6" t="b">
        <f t="shared" si="57"/>
        <v>0</v>
      </c>
      <c r="M734" s="6">
        <f t="shared" si="58"/>
        <v>1</v>
      </c>
      <c r="N734" s="6">
        <f t="shared" si="59"/>
        <v>0</v>
      </c>
    </row>
    <row r="735" spans="1:14" x14ac:dyDescent="0.25">
      <c r="A735" s="1">
        <v>39628</v>
      </c>
      <c r="B735" s="2" t="s">
        <v>35</v>
      </c>
      <c r="C735" s="2">
        <v>161</v>
      </c>
      <c r="D735" s="2">
        <f>YEAR(cukier[[#This Row],[date]])</f>
        <v>2008</v>
      </c>
      <c r="E735" s="2">
        <f>MONTH(cukier[[#This Row],[date]])</f>
        <v>6</v>
      </c>
      <c r="F735" s="2">
        <f>VLOOKUP(cukier[[#This Row],[year]],cennik[#All],2)</f>
        <v>2.15</v>
      </c>
      <c r="G735" s="2">
        <f>cukier[[#This Row],[sugar_bought_kg]]*cukier[[#This Row],[price]]</f>
        <v>346.15</v>
      </c>
      <c r="H735" s="2">
        <f>SUMIF($B$2:B735,B735,$C$2:C735)</f>
        <v>1153</v>
      </c>
      <c r="I735" s="2">
        <f>IF(cukier[[#This Row],[bought_so_far]]&lt;100,0,IF(cukier[[#This Row],[bought_so_far]]&lt;1000,0.05,IF(cukier[[#This Row],[bought_so_far]]&lt;10000,0.1,0.2)))*cukier[[#This Row],[sugar_bought_kg]]</f>
        <v>16.100000000000001</v>
      </c>
      <c r="J735" s="7">
        <f t="shared" si="56"/>
        <v>4189</v>
      </c>
      <c r="K735" s="7">
        <f t="shared" si="55"/>
        <v>4028</v>
      </c>
      <c r="L735" s="7" t="b">
        <f t="shared" si="57"/>
        <v>0</v>
      </c>
      <c r="M735" s="7">
        <f t="shared" si="58"/>
        <v>1</v>
      </c>
      <c r="N735" s="7">
        <f t="shared" si="59"/>
        <v>0</v>
      </c>
    </row>
    <row r="736" spans="1:14" x14ac:dyDescent="0.25">
      <c r="A736" s="1">
        <v>39629</v>
      </c>
      <c r="B736" s="2" t="s">
        <v>30</v>
      </c>
      <c r="C736" s="2">
        <v>68</v>
      </c>
      <c r="D736" s="2">
        <f>YEAR(cukier[[#This Row],[date]])</f>
        <v>2008</v>
      </c>
      <c r="E736" s="2">
        <f>MONTH(cukier[[#This Row],[date]])</f>
        <v>6</v>
      </c>
      <c r="F736" s="2">
        <f>VLOOKUP(cukier[[#This Row],[year]],cennik[#All],2)</f>
        <v>2.15</v>
      </c>
      <c r="G736" s="2">
        <f>cukier[[#This Row],[sugar_bought_kg]]*cukier[[#This Row],[price]]</f>
        <v>146.19999999999999</v>
      </c>
      <c r="H736" s="2">
        <f>SUMIF($B$2:B736,B736,$C$2:C736)</f>
        <v>2025</v>
      </c>
      <c r="I736" s="2">
        <f>IF(cukier[[#This Row],[bought_so_far]]&lt;100,0,IF(cukier[[#This Row],[bought_so_far]]&lt;1000,0.05,IF(cukier[[#This Row],[bought_so_far]]&lt;10000,0.1,0.2)))*cukier[[#This Row],[sugar_bought_kg]]</f>
        <v>6.8000000000000007</v>
      </c>
      <c r="J736" s="6">
        <f t="shared" si="56"/>
        <v>4028</v>
      </c>
      <c r="K736" s="6">
        <f t="shared" si="55"/>
        <v>3960</v>
      </c>
      <c r="L736" s="6" t="b">
        <f t="shared" si="57"/>
        <v>1</v>
      </c>
      <c r="M736" s="6">
        <f t="shared" si="58"/>
        <v>2</v>
      </c>
      <c r="N736" s="6">
        <f t="shared" si="59"/>
        <v>2000</v>
      </c>
    </row>
    <row r="737" spans="1:14" x14ac:dyDescent="0.25">
      <c r="A737" s="1">
        <v>39631</v>
      </c>
      <c r="B737" s="2" t="s">
        <v>55</v>
      </c>
      <c r="C737" s="2">
        <v>30</v>
      </c>
      <c r="D737" s="2">
        <f>YEAR(cukier[[#This Row],[date]])</f>
        <v>2008</v>
      </c>
      <c r="E737" s="2">
        <f>MONTH(cukier[[#This Row],[date]])</f>
        <v>7</v>
      </c>
      <c r="F737" s="2">
        <f>VLOOKUP(cukier[[#This Row],[year]],cennik[#All],2)</f>
        <v>2.15</v>
      </c>
      <c r="G737" s="2">
        <f>cukier[[#This Row],[sugar_bought_kg]]*cukier[[#This Row],[price]]</f>
        <v>64.5</v>
      </c>
      <c r="H737" s="2">
        <f>SUMIF($B$2:B737,B737,$C$2:C737)</f>
        <v>1797</v>
      </c>
      <c r="I737" s="2">
        <f>IF(cukier[[#This Row],[bought_so_far]]&lt;100,0,IF(cukier[[#This Row],[bought_so_far]]&lt;1000,0.05,IF(cukier[[#This Row],[bought_so_far]]&lt;10000,0.1,0.2)))*cukier[[#This Row],[sugar_bought_kg]]</f>
        <v>3</v>
      </c>
      <c r="J737" s="7">
        <f t="shared" si="56"/>
        <v>5960</v>
      </c>
      <c r="K737" s="7">
        <f t="shared" si="55"/>
        <v>5930</v>
      </c>
      <c r="L737" s="7" t="b">
        <f t="shared" si="57"/>
        <v>0</v>
      </c>
      <c r="M737" s="7">
        <f t="shared" si="58"/>
        <v>-1</v>
      </c>
      <c r="N737" s="7">
        <f t="shared" si="59"/>
        <v>0</v>
      </c>
    </row>
    <row r="738" spans="1:14" x14ac:dyDescent="0.25">
      <c r="A738" s="1">
        <v>39632</v>
      </c>
      <c r="B738" s="2" t="s">
        <v>64</v>
      </c>
      <c r="C738" s="2">
        <v>3</v>
      </c>
      <c r="D738" s="2">
        <f>YEAR(cukier[[#This Row],[date]])</f>
        <v>2008</v>
      </c>
      <c r="E738" s="2">
        <f>MONTH(cukier[[#This Row],[date]])</f>
        <v>7</v>
      </c>
      <c r="F738" s="2">
        <f>VLOOKUP(cukier[[#This Row],[year]],cennik[#All],2)</f>
        <v>2.15</v>
      </c>
      <c r="G738" s="2">
        <f>cukier[[#This Row],[sugar_bought_kg]]*cukier[[#This Row],[price]]</f>
        <v>6.4499999999999993</v>
      </c>
      <c r="H738" s="2">
        <f>SUMIF($B$2:B738,B738,$C$2:C738)</f>
        <v>6</v>
      </c>
      <c r="I738" s="2">
        <f>IF(cukier[[#This Row],[bought_so_far]]&lt;100,0,IF(cukier[[#This Row],[bought_so_far]]&lt;1000,0.05,IF(cukier[[#This Row],[bought_so_far]]&lt;10000,0.1,0.2)))*cukier[[#This Row],[sugar_bought_kg]]</f>
        <v>0</v>
      </c>
      <c r="J738" s="6">
        <f t="shared" si="56"/>
        <v>5930</v>
      </c>
      <c r="K738" s="6">
        <f t="shared" si="55"/>
        <v>5927</v>
      </c>
      <c r="L738" s="6" t="b">
        <f t="shared" si="57"/>
        <v>0</v>
      </c>
      <c r="M738" s="6">
        <f t="shared" si="58"/>
        <v>-1</v>
      </c>
      <c r="N738" s="6">
        <f t="shared" si="59"/>
        <v>0</v>
      </c>
    </row>
    <row r="739" spans="1:14" x14ac:dyDescent="0.25">
      <c r="A739" s="1">
        <v>39637</v>
      </c>
      <c r="B739" s="2" t="s">
        <v>50</v>
      </c>
      <c r="C739" s="2">
        <v>117</v>
      </c>
      <c r="D739" s="2">
        <f>YEAR(cukier[[#This Row],[date]])</f>
        <v>2008</v>
      </c>
      <c r="E739" s="2">
        <f>MONTH(cukier[[#This Row],[date]])</f>
        <v>7</v>
      </c>
      <c r="F739" s="2">
        <f>VLOOKUP(cukier[[#This Row],[year]],cennik[#All],2)</f>
        <v>2.15</v>
      </c>
      <c r="G739" s="2">
        <f>cukier[[#This Row],[sugar_bought_kg]]*cukier[[#This Row],[price]]</f>
        <v>251.54999999999998</v>
      </c>
      <c r="H739" s="2">
        <f>SUMIF($B$2:B739,B739,$C$2:C739)</f>
        <v>9606</v>
      </c>
      <c r="I739" s="2">
        <f>IF(cukier[[#This Row],[bought_so_far]]&lt;100,0,IF(cukier[[#This Row],[bought_so_far]]&lt;1000,0.05,IF(cukier[[#This Row],[bought_so_far]]&lt;10000,0.1,0.2)))*cukier[[#This Row],[sugar_bought_kg]]</f>
        <v>11.700000000000001</v>
      </c>
      <c r="J739" s="7">
        <f t="shared" si="56"/>
        <v>5927</v>
      </c>
      <c r="K739" s="7">
        <f t="shared" si="55"/>
        <v>5810</v>
      </c>
      <c r="L739" s="7" t="b">
        <f t="shared" si="57"/>
        <v>0</v>
      </c>
      <c r="M739" s="7">
        <f t="shared" si="58"/>
        <v>-1</v>
      </c>
      <c r="N739" s="7">
        <f t="shared" si="59"/>
        <v>0</v>
      </c>
    </row>
    <row r="740" spans="1:14" x14ac:dyDescent="0.25">
      <c r="A740" s="1">
        <v>39639</v>
      </c>
      <c r="B740" s="2" t="s">
        <v>8</v>
      </c>
      <c r="C740" s="2">
        <v>105</v>
      </c>
      <c r="D740" s="2">
        <f>YEAR(cukier[[#This Row],[date]])</f>
        <v>2008</v>
      </c>
      <c r="E740" s="2">
        <f>MONTH(cukier[[#This Row],[date]])</f>
        <v>7</v>
      </c>
      <c r="F740" s="2">
        <f>VLOOKUP(cukier[[#This Row],[year]],cennik[#All],2)</f>
        <v>2.15</v>
      </c>
      <c r="G740" s="2">
        <f>cukier[[#This Row],[sugar_bought_kg]]*cukier[[#This Row],[price]]</f>
        <v>225.75</v>
      </c>
      <c r="H740" s="2">
        <f>SUMIF($B$2:B740,B740,$C$2:C740)</f>
        <v>1017</v>
      </c>
      <c r="I740" s="2">
        <f>IF(cukier[[#This Row],[bought_so_far]]&lt;100,0,IF(cukier[[#This Row],[bought_so_far]]&lt;1000,0.05,IF(cukier[[#This Row],[bought_so_far]]&lt;10000,0.1,0.2)))*cukier[[#This Row],[sugar_bought_kg]]</f>
        <v>10.5</v>
      </c>
      <c r="J740" s="6">
        <f t="shared" si="56"/>
        <v>5810</v>
      </c>
      <c r="K740" s="6">
        <f t="shared" si="55"/>
        <v>5705</v>
      </c>
      <c r="L740" s="6" t="b">
        <f t="shared" si="57"/>
        <v>0</v>
      </c>
      <c r="M740" s="6">
        <f t="shared" si="58"/>
        <v>-1</v>
      </c>
      <c r="N740" s="6">
        <f t="shared" si="59"/>
        <v>0</v>
      </c>
    </row>
    <row r="741" spans="1:14" x14ac:dyDescent="0.25">
      <c r="A741" s="1">
        <v>39639</v>
      </c>
      <c r="B741" s="2" t="s">
        <v>46</v>
      </c>
      <c r="C741" s="2">
        <v>6</v>
      </c>
      <c r="D741" s="2">
        <f>YEAR(cukier[[#This Row],[date]])</f>
        <v>2008</v>
      </c>
      <c r="E741" s="2">
        <f>MONTH(cukier[[#This Row],[date]])</f>
        <v>7</v>
      </c>
      <c r="F741" s="2">
        <f>VLOOKUP(cukier[[#This Row],[year]],cennik[#All],2)</f>
        <v>2.15</v>
      </c>
      <c r="G741" s="2">
        <f>cukier[[#This Row],[sugar_bought_kg]]*cukier[[#This Row],[price]]</f>
        <v>12.899999999999999</v>
      </c>
      <c r="H741" s="2">
        <f>SUMIF($B$2:B741,B741,$C$2:C741)</f>
        <v>22</v>
      </c>
      <c r="I741" s="2">
        <f>IF(cukier[[#This Row],[bought_so_far]]&lt;100,0,IF(cukier[[#This Row],[bought_so_far]]&lt;1000,0.05,IF(cukier[[#This Row],[bought_so_far]]&lt;10000,0.1,0.2)))*cukier[[#This Row],[sugar_bought_kg]]</f>
        <v>0</v>
      </c>
      <c r="J741" s="7">
        <f t="shared" si="56"/>
        <v>5705</v>
      </c>
      <c r="K741" s="7">
        <f t="shared" si="55"/>
        <v>5699</v>
      </c>
      <c r="L741" s="7" t="b">
        <f t="shared" si="57"/>
        <v>0</v>
      </c>
      <c r="M741" s="7">
        <f t="shared" si="58"/>
        <v>-1</v>
      </c>
      <c r="N741" s="7">
        <f t="shared" si="59"/>
        <v>0</v>
      </c>
    </row>
    <row r="742" spans="1:14" x14ac:dyDescent="0.25">
      <c r="A742" s="1">
        <v>39640</v>
      </c>
      <c r="B742" s="2" t="s">
        <v>17</v>
      </c>
      <c r="C742" s="2">
        <v>378</v>
      </c>
      <c r="D742" s="2">
        <f>YEAR(cukier[[#This Row],[date]])</f>
        <v>2008</v>
      </c>
      <c r="E742" s="2">
        <f>MONTH(cukier[[#This Row],[date]])</f>
        <v>7</v>
      </c>
      <c r="F742" s="2">
        <f>VLOOKUP(cukier[[#This Row],[year]],cennik[#All],2)</f>
        <v>2.15</v>
      </c>
      <c r="G742" s="2">
        <f>cukier[[#This Row],[sugar_bought_kg]]*cukier[[#This Row],[price]]</f>
        <v>812.69999999999993</v>
      </c>
      <c r="H742" s="2">
        <f>SUMIF($B$2:B742,B742,$C$2:C742)</f>
        <v>7768</v>
      </c>
      <c r="I742" s="2">
        <f>IF(cukier[[#This Row],[bought_so_far]]&lt;100,0,IF(cukier[[#This Row],[bought_so_far]]&lt;1000,0.05,IF(cukier[[#This Row],[bought_so_far]]&lt;10000,0.1,0.2)))*cukier[[#This Row],[sugar_bought_kg]]</f>
        <v>37.800000000000004</v>
      </c>
      <c r="J742" s="6">
        <f t="shared" si="56"/>
        <v>5699</v>
      </c>
      <c r="K742" s="6">
        <f t="shared" si="55"/>
        <v>5321</v>
      </c>
      <c r="L742" s="6" t="b">
        <f t="shared" si="57"/>
        <v>0</v>
      </c>
      <c r="M742" s="6">
        <f t="shared" si="58"/>
        <v>-1</v>
      </c>
      <c r="N742" s="6">
        <f t="shared" si="59"/>
        <v>0</v>
      </c>
    </row>
    <row r="743" spans="1:14" x14ac:dyDescent="0.25">
      <c r="A743" s="1">
        <v>39643</v>
      </c>
      <c r="B743" s="2" t="s">
        <v>69</v>
      </c>
      <c r="C743" s="2">
        <v>76</v>
      </c>
      <c r="D743" s="2">
        <f>YEAR(cukier[[#This Row],[date]])</f>
        <v>2008</v>
      </c>
      <c r="E743" s="2">
        <f>MONTH(cukier[[#This Row],[date]])</f>
        <v>7</v>
      </c>
      <c r="F743" s="2">
        <f>VLOOKUP(cukier[[#This Row],[year]],cennik[#All],2)</f>
        <v>2.15</v>
      </c>
      <c r="G743" s="2">
        <f>cukier[[#This Row],[sugar_bought_kg]]*cukier[[#This Row],[price]]</f>
        <v>163.4</v>
      </c>
      <c r="H743" s="2">
        <f>SUMIF($B$2:B743,B743,$C$2:C743)</f>
        <v>1493</v>
      </c>
      <c r="I743" s="2">
        <f>IF(cukier[[#This Row],[bought_so_far]]&lt;100,0,IF(cukier[[#This Row],[bought_so_far]]&lt;1000,0.05,IF(cukier[[#This Row],[bought_so_far]]&lt;10000,0.1,0.2)))*cukier[[#This Row],[sugar_bought_kg]]</f>
        <v>7.6000000000000005</v>
      </c>
      <c r="J743" s="7">
        <f t="shared" si="56"/>
        <v>5321</v>
      </c>
      <c r="K743" s="7">
        <f t="shared" si="55"/>
        <v>5245</v>
      </c>
      <c r="L743" s="7" t="b">
        <f t="shared" si="57"/>
        <v>0</v>
      </c>
      <c r="M743" s="7">
        <f t="shared" si="58"/>
        <v>-1</v>
      </c>
      <c r="N743" s="7">
        <f t="shared" si="59"/>
        <v>0</v>
      </c>
    </row>
    <row r="744" spans="1:14" x14ac:dyDescent="0.25">
      <c r="A744" s="1">
        <v>39644</v>
      </c>
      <c r="B744" s="2" t="s">
        <v>22</v>
      </c>
      <c r="C744" s="2">
        <v>386</v>
      </c>
      <c r="D744" s="2">
        <f>YEAR(cukier[[#This Row],[date]])</f>
        <v>2008</v>
      </c>
      <c r="E744" s="2">
        <f>MONTH(cukier[[#This Row],[date]])</f>
        <v>7</v>
      </c>
      <c r="F744" s="2">
        <f>VLOOKUP(cukier[[#This Row],[year]],cennik[#All],2)</f>
        <v>2.15</v>
      </c>
      <c r="G744" s="2">
        <f>cukier[[#This Row],[sugar_bought_kg]]*cukier[[#This Row],[price]]</f>
        <v>829.9</v>
      </c>
      <c r="H744" s="2">
        <f>SUMIF($B$2:B744,B744,$C$2:C744)</f>
        <v>8171</v>
      </c>
      <c r="I744" s="2">
        <f>IF(cukier[[#This Row],[bought_so_far]]&lt;100,0,IF(cukier[[#This Row],[bought_so_far]]&lt;1000,0.05,IF(cukier[[#This Row],[bought_so_far]]&lt;10000,0.1,0.2)))*cukier[[#This Row],[sugar_bought_kg]]</f>
        <v>38.6</v>
      </c>
      <c r="J744" s="6">
        <f t="shared" si="56"/>
        <v>5245</v>
      </c>
      <c r="K744" s="6">
        <f t="shared" si="55"/>
        <v>4859</v>
      </c>
      <c r="L744" s="6" t="b">
        <f t="shared" si="57"/>
        <v>0</v>
      </c>
      <c r="M744" s="6">
        <f t="shared" si="58"/>
        <v>1</v>
      </c>
      <c r="N744" s="6">
        <f t="shared" si="59"/>
        <v>0</v>
      </c>
    </row>
    <row r="745" spans="1:14" x14ac:dyDescent="0.25">
      <c r="A745" s="1">
        <v>39645</v>
      </c>
      <c r="B745" s="2" t="s">
        <v>50</v>
      </c>
      <c r="C745" s="2">
        <v>132</v>
      </c>
      <c r="D745" s="2">
        <f>YEAR(cukier[[#This Row],[date]])</f>
        <v>2008</v>
      </c>
      <c r="E745" s="2">
        <f>MONTH(cukier[[#This Row],[date]])</f>
        <v>7</v>
      </c>
      <c r="F745" s="2">
        <f>VLOOKUP(cukier[[#This Row],[year]],cennik[#All],2)</f>
        <v>2.15</v>
      </c>
      <c r="G745" s="2">
        <f>cukier[[#This Row],[sugar_bought_kg]]*cukier[[#This Row],[price]]</f>
        <v>283.8</v>
      </c>
      <c r="H745" s="2">
        <f>SUMIF($B$2:B745,B745,$C$2:C745)</f>
        <v>9738</v>
      </c>
      <c r="I745" s="2">
        <f>IF(cukier[[#This Row],[bought_so_far]]&lt;100,0,IF(cukier[[#This Row],[bought_so_far]]&lt;1000,0.05,IF(cukier[[#This Row],[bought_so_far]]&lt;10000,0.1,0.2)))*cukier[[#This Row],[sugar_bought_kg]]</f>
        <v>13.200000000000001</v>
      </c>
      <c r="J745" s="7">
        <f t="shared" si="56"/>
        <v>4859</v>
      </c>
      <c r="K745" s="7">
        <f t="shared" si="55"/>
        <v>4727</v>
      </c>
      <c r="L745" s="7" t="b">
        <f t="shared" si="57"/>
        <v>0</v>
      </c>
      <c r="M745" s="7">
        <f t="shared" si="58"/>
        <v>1</v>
      </c>
      <c r="N745" s="7">
        <f t="shared" si="59"/>
        <v>0</v>
      </c>
    </row>
    <row r="746" spans="1:14" x14ac:dyDescent="0.25">
      <c r="A746" s="1">
        <v>39645</v>
      </c>
      <c r="B746" s="2" t="s">
        <v>22</v>
      </c>
      <c r="C746" s="2">
        <v>104</v>
      </c>
      <c r="D746" s="2">
        <f>YEAR(cukier[[#This Row],[date]])</f>
        <v>2008</v>
      </c>
      <c r="E746" s="2">
        <f>MONTH(cukier[[#This Row],[date]])</f>
        <v>7</v>
      </c>
      <c r="F746" s="2">
        <f>VLOOKUP(cukier[[#This Row],[year]],cennik[#All],2)</f>
        <v>2.15</v>
      </c>
      <c r="G746" s="2">
        <f>cukier[[#This Row],[sugar_bought_kg]]*cukier[[#This Row],[price]]</f>
        <v>223.6</v>
      </c>
      <c r="H746" s="2">
        <f>SUMIF($B$2:B746,B746,$C$2:C746)</f>
        <v>8275</v>
      </c>
      <c r="I746" s="2">
        <f>IF(cukier[[#This Row],[bought_so_far]]&lt;100,0,IF(cukier[[#This Row],[bought_so_far]]&lt;1000,0.05,IF(cukier[[#This Row],[bought_so_far]]&lt;10000,0.1,0.2)))*cukier[[#This Row],[sugar_bought_kg]]</f>
        <v>10.4</v>
      </c>
      <c r="J746" s="6">
        <f t="shared" si="56"/>
        <v>4727</v>
      </c>
      <c r="K746" s="6">
        <f t="shared" si="55"/>
        <v>4623</v>
      </c>
      <c r="L746" s="6" t="b">
        <f t="shared" si="57"/>
        <v>0</v>
      </c>
      <c r="M746" s="6">
        <f t="shared" si="58"/>
        <v>1</v>
      </c>
      <c r="N746" s="6">
        <f t="shared" si="59"/>
        <v>0</v>
      </c>
    </row>
    <row r="747" spans="1:14" x14ac:dyDescent="0.25">
      <c r="A747" s="1">
        <v>39646</v>
      </c>
      <c r="B747" s="2" t="s">
        <v>45</v>
      </c>
      <c r="C747" s="2">
        <v>380</v>
      </c>
      <c r="D747" s="2">
        <f>YEAR(cukier[[#This Row],[date]])</f>
        <v>2008</v>
      </c>
      <c r="E747" s="2">
        <f>MONTH(cukier[[#This Row],[date]])</f>
        <v>7</v>
      </c>
      <c r="F747" s="2">
        <f>VLOOKUP(cukier[[#This Row],[year]],cennik[#All],2)</f>
        <v>2.15</v>
      </c>
      <c r="G747" s="2">
        <f>cukier[[#This Row],[sugar_bought_kg]]*cukier[[#This Row],[price]]</f>
        <v>817</v>
      </c>
      <c r="H747" s="2">
        <f>SUMIF($B$2:B747,B747,$C$2:C747)</f>
        <v>9463</v>
      </c>
      <c r="I747" s="2">
        <f>IF(cukier[[#This Row],[bought_so_far]]&lt;100,0,IF(cukier[[#This Row],[bought_so_far]]&lt;1000,0.05,IF(cukier[[#This Row],[bought_so_far]]&lt;10000,0.1,0.2)))*cukier[[#This Row],[sugar_bought_kg]]</f>
        <v>38</v>
      </c>
      <c r="J747" s="7">
        <f t="shared" si="56"/>
        <v>4623</v>
      </c>
      <c r="K747" s="7">
        <f t="shared" si="55"/>
        <v>4243</v>
      </c>
      <c r="L747" s="7" t="b">
        <f t="shared" si="57"/>
        <v>0</v>
      </c>
      <c r="M747" s="7">
        <f t="shared" si="58"/>
        <v>1</v>
      </c>
      <c r="N747" s="7">
        <f t="shared" si="59"/>
        <v>0</v>
      </c>
    </row>
    <row r="748" spans="1:14" x14ac:dyDescent="0.25">
      <c r="A748" s="1">
        <v>39647</v>
      </c>
      <c r="B748" s="2" t="s">
        <v>78</v>
      </c>
      <c r="C748" s="2">
        <v>76</v>
      </c>
      <c r="D748" s="2">
        <f>YEAR(cukier[[#This Row],[date]])</f>
        <v>2008</v>
      </c>
      <c r="E748" s="2">
        <f>MONTH(cukier[[#This Row],[date]])</f>
        <v>7</v>
      </c>
      <c r="F748" s="2">
        <f>VLOOKUP(cukier[[#This Row],[year]],cennik[#All],2)</f>
        <v>2.15</v>
      </c>
      <c r="G748" s="2">
        <f>cukier[[#This Row],[sugar_bought_kg]]*cukier[[#This Row],[price]]</f>
        <v>163.4</v>
      </c>
      <c r="H748" s="2">
        <f>SUMIF($B$2:B748,B748,$C$2:C748)</f>
        <v>1025</v>
      </c>
      <c r="I748" s="2">
        <f>IF(cukier[[#This Row],[bought_so_far]]&lt;100,0,IF(cukier[[#This Row],[bought_so_far]]&lt;1000,0.05,IF(cukier[[#This Row],[bought_so_far]]&lt;10000,0.1,0.2)))*cukier[[#This Row],[sugar_bought_kg]]</f>
        <v>7.6000000000000005</v>
      </c>
      <c r="J748" s="6">
        <f t="shared" si="56"/>
        <v>4243</v>
      </c>
      <c r="K748" s="6">
        <f t="shared" si="55"/>
        <v>4167</v>
      </c>
      <c r="L748" s="6" t="b">
        <f t="shared" si="57"/>
        <v>0</v>
      </c>
      <c r="M748" s="6">
        <f t="shared" si="58"/>
        <v>1</v>
      </c>
      <c r="N748" s="6">
        <f t="shared" si="59"/>
        <v>0</v>
      </c>
    </row>
    <row r="749" spans="1:14" x14ac:dyDescent="0.25">
      <c r="A749" s="1">
        <v>39647</v>
      </c>
      <c r="B749" s="2" t="s">
        <v>25</v>
      </c>
      <c r="C749" s="2">
        <v>194</v>
      </c>
      <c r="D749" s="2">
        <f>YEAR(cukier[[#This Row],[date]])</f>
        <v>2008</v>
      </c>
      <c r="E749" s="2">
        <f>MONTH(cukier[[#This Row],[date]])</f>
        <v>7</v>
      </c>
      <c r="F749" s="2">
        <f>VLOOKUP(cukier[[#This Row],[year]],cennik[#All],2)</f>
        <v>2.15</v>
      </c>
      <c r="G749" s="2">
        <f>cukier[[#This Row],[sugar_bought_kg]]*cukier[[#This Row],[price]]</f>
        <v>417.09999999999997</v>
      </c>
      <c r="H749" s="2">
        <f>SUMIF($B$2:B749,B749,$C$2:C749)</f>
        <v>855</v>
      </c>
      <c r="I749" s="2">
        <f>IF(cukier[[#This Row],[bought_so_far]]&lt;100,0,IF(cukier[[#This Row],[bought_so_far]]&lt;1000,0.05,IF(cukier[[#This Row],[bought_so_far]]&lt;10000,0.1,0.2)))*cukier[[#This Row],[sugar_bought_kg]]</f>
        <v>9.7000000000000011</v>
      </c>
      <c r="J749" s="7">
        <f t="shared" si="56"/>
        <v>4167</v>
      </c>
      <c r="K749" s="7">
        <f t="shared" si="55"/>
        <v>3973</v>
      </c>
      <c r="L749" s="7" t="b">
        <f t="shared" si="57"/>
        <v>0</v>
      </c>
      <c r="M749" s="7">
        <f t="shared" si="58"/>
        <v>2</v>
      </c>
      <c r="N749" s="7">
        <f t="shared" si="59"/>
        <v>0</v>
      </c>
    </row>
    <row r="750" spans="1:14" x14ac:dyDescent="0.25">
      <c r="A750" s="1">
        <v>39653</v>
      </c>
      <c r="B750" s="2" t="s">
        <v>61</v>
      </c>
      <c r="C750" s="2">
        <v>147</v>
      </c>
      <c r="D750" s="2">
        <f>YEAR(cukier[[#This Row],[date]])</f>
        <v>2008</v>
      </c>
      <c r="E750" s="2">
        <f>MONTH(cukier[[#This Row],[date]])</f>
        <v>7</v>
      </c>
      <c r="F750" s="2">
        <f>VLOOKUP(cukier[[#This Row],[year]],cennik[#All],2)</f>
        <v>2.15</v>
      </c>
      <c r="G750" s="2">
        <f>cukier[[#This Row],[sugar_bought_kg]]*cukier[[#This Row],[price]]</f>
        <v>316.05</v>
      </c>
      <c r="H750" s="2">
        <f>SUMIF($B$2:B750,B750,$C$2:C750)</f>
        <v>933</v>
      </c>
      <c r="I750" s="2">
        <f>IF(cukier[[#This Row],[bought_so_far]]&lt;100,0,IF(cukier[[#This Row],[bought_so_far]]&lt;1000,0.05,IF(cukier[[#This Row],[bought_so_far]]&lt;10000,0.1,0.2)))*cukier[[#This Row],[sugar_bought_kg]]</f>
        <v>7.3500000000000005</v>
      </c>
      <c r="J750" s="6">
        <f t="shared" si="56"/>
        <v>3973</v>
      </c>
      <c r="K750" s="6">
        <f t="shared" si="55"/>
        <v>3826</v>
      </c>
      <c r="L750" s="6" t="b">
        <f t="shared" si="57"/>
        <v>0</v>
      </c>
      <c r="M750" s="6">
        <f t="shared" si="58"/>
        <v>2</v>
      </c>
      <c r="N750" s="6">
        <f t="shared" si="59"/>
        <v>0</v>
      </c>
    </row>
    <row r="751" spans="1:14" x14ac:dyDescent="0.25">
      <c r="A751" s="1">
        <v>39656</v>
      </c>
      <c r="B751" s="2" t="s">
        <v>22</v>
      </c>
      <c r="C751" s="2">
        <v>319</v>
      </c>
      <c r="D751" s="2">
        <f>YEAR(cukier[[#This Row],[date]])</f>
        <v>2008</v>
      </c>
      <c r="E751" s="2">
        <f>MONTH(cukier[[#This Row],[date]])</f>
        <v>7</v>
      </c>
      <c r="F751" s="2">
        <f>VLOOKUP(cukier[[#This Row],[year]],cennik[#All],2)</f>
        <v>2.15</v>
      </c>
      <c r="G751" s="2">
        <f>cukier[[#This Row],[sugar_bought_kg]]*cukier[[#This Row],[price]]</f>
        <v>685.85</v>
      </c>
      <c r="H751" s="2">
        <f>SUMIF($B$2:B751,B751,$C$2:C751)</f>
        <v>8594</v>
      </c>
      <c r="I751" s="2">
        <f>IF(cukier[[#This Row],[bought_so_far]]&lt;100,0,IF(cukier[[#This Row],[bought_so_far]]&lt;1000,0.05,IF(cukier[[#This Row],[bought_so_far]]&lt;10000,0.1,0.2)))*cukier[[#This Row],[sugar_bought_kg]]</f>
        <v>31.900000000000002</v>
      </c>
      <c r="J751" s="7">
        <f t="shared" si="56"/>
        <v>3826</v>
      </c>
      <c r="K751" s="7">
        <f t="shared" si="55"/>
        <v>3507</v>
      </c>
      <c r="L751" s="7" t="b">
        <f t="shared" si="57"/>
        <v>0</v>
      </c>
      <c r="M751" s="7">
        <f t="shared" si="58"/>
        <v>2</v>
      </c>
      <c r="N751" s="7">
        <f t="shared" si="59"/>
        <v>0</v>
      </c>
    </row>
    <row r="752" spans="1:14" x14ac:dyDescent="0.25">
      <c r="A752" s="1">
        <v>39657</v>
      </c>
      <c r="B752" s="2" t="s">
        <v>39</v>
      </c>
      <c r="C752" s="2">
        <v>38</v>
      </c>
      <c r="D752" s="2">
        <f>YEAR(cukier[[#This Row],[date]])</f>
        <v>2008</v>
      </c>
      <c r="E752" s="2">
        <f>MONTH(cukier[[#This Row],[date]])</f>
        <v>7</v>
      </c>
      <c r="F752" s="2">
        <f>VLOOKUP(cukier[[#This Row],[year]],cennik[#All],2)</f>
        <v>2.15</v>
      </c>
      <c r="G752" s="2">
        <f>cukier[[#This Row],[sugar_bought_kg]]*cukier[[#This Row],[price]]</f>
        <v>81.7</v>
      </c>
      <c r="H752" s="2">
        <f>SUMIF($B$2:B752,B752,$C$2:C752)</f>
        <v>840</v>
      </c>
      <c r="I752" s="2">
        <f>IF(cukier[[#This Row],[bought_so_far]]&lt;100,0,IF(cukier[[#This Row],[bought_so_far]]&lt;1000,0.05,IF(cukier[[#This Row],[bought_so_far]]&lt;10000,0.1,0.2)))*cukier[[#This Row],[sugar_bought_kg]]</f>
        <v>1.9000000000000001</v>
      </c>
      <c r="J752" s="6">
        <f t="shared" si="56"/>
        <v>3507</v>
      </c>
      <c r="K752" s="6">
        <f t="shared" si="55"/>
        <v>3469</v>
      </c>
      <c r="L752" s="6" t="b">
        <f t="shared" si="57"/>
        <v>1</v>
      </c>
      <c r="M752" s="6">
        <f t="shared" si="58"/>
        <v>2</v>
      </c>
      <c r="N752" s="6">
        <f t="shared" si="59"/>
        <v>2000</v>
      </c>
    </row>
    <row r="753" spans="1:14" x14ac:dyDescent="0.25">
      <c r="A753" s="1">
        <v>39662</v>
      </c>
      <c r="B753" s="2" t="s">
        <v>28</v>
      </c>
      <c r="C753" s="2">
        <v>31</v>
      </c>
      <c r="D753" s="2">
        <f>YEAR(cukier[[#This Row],[date]])</f>
        <v>2008</v>
      </c>
      <c r="E753" s="2">
        <f>MONTH(cukier[[#This Row],[date]])</f>
        <v>8</v>
      </c>
      <c r="F753" s="2">
        <f>VLOOKUP(cukier[[#This Row],[year]],cennik[#All],2)</f>
        <v>2.15</v>
      </c>
      <c r="G753" s="2">
        <f>cukier[[#This Row],[sugar_bought_kg]]*cukier[[#This Row],[price]]</f>
        <v>66.649999999999991</v>
      </c>
      <c r="H753" s="2">
        <f>SUMIF($B$2:B753,B753,$C$2:C753)</f>
        <v>1504</v>
      </c>
      <c r="I753" s="2">
        <f>IF(cukier[[#This Row],[bought_so_far]]&lt;100,0,IF(cukier[[#This Row],[bought_so_far]]&lt;1000,0.05,IF(cukier[[#This Row],[bought_so_far]]&lt;10000,0.1,0.2)))*cukier[[#This Row],[sugar_bought_kg]]</f>
        <v>3.1</v>
      </c>
      <c r="J753" s="7">
        <f t="shared" si="56"/>
        <v>5469</v>
      </c>
      <c r="K753" s="7">
        <f t="shared" si="55"/>
        <v>5438</v>
      </c>
      <c r="L753" s="7" t="b">
        <f t="shared" si="57"/>
        <v>0</v>
      </c>
      <c r="M753" s="7">
        <f t="shared" si="58"/>
        <v>-1</v>
      </c>
      <c r="N753" s="7">
        <f t="shared" si="59"/>
        <v>0</v>
      </c>
    </row>
    <row r="754" spans="1:14" x14ac:dyDescent="0.25">
      <c r="A754" s="1">
        <v>39664</v>
      </c>
      <c r="B754" s="2" t="s">
        <v>6</v>
      </c>
      <c r="C754" s="2">
        <v>28</v>
      </c>
      <c r="D754" s="2">
        <f>YEAR(cukier[[#This Row],[date]])</f>
        <v>2008</v>
      </c>
      <c r="E754" s="2">
        <f>MONTH(cukier[[#This Row],[date]])</f>
        <v>8</v>
      </c>
      <c r="F754" s="2">
        <f>VLOOKUP(cukier[[#This Row],[year]],cennik[#All],2)</f>
        <v>2.15</v>
      </c>
      <c r="G754" s="2">
        <f>cukier[[#This Row],[sugar_bought_kg]]*cukier[[#This Row],[price]]</f>
        <v>60.199999999999996</v>
      </c>
      <c r="H754" s="2">
        <f>SUMIF($B$2:B754,B754,$C$2:C754)</f>
        <v>1242</v>
      </c>
      <c r="I754" s="2">
        <f>IF(cukier[[#This Row],[bought_so_far]]&lt;100,0,IF(cukier[[#This Row],[bought_so_far]]&lt;1000,0.05,IF(cukier[[#This Row],[bought_so_far]]&lt;10000,0.1,0.2)))*cukier[[#This Row],[sugar_bought_kg]]</f>
        <v>2.8000000000000003</v>
      </c>
      <c r="J754" s="6">
        <f t="shared" si="56"/>
        <v>5438</v>
      </c>
      <c r="K754" s="6">
        <f t="shared" si="55"/>
        <v>5410</v>
      </c>
      <c r="L754" s="6" t="b">
        <f t="shared" si="57"/>
        <v>0</v>
      </c>
      <c r="M754" s="6">
        <f t="shared" si="58"/>
        <v>-1</v>
      </c>
      <c r="N754" s="6">
        <f t="shared" si="59"/>
        <v>0</v>
      </c>
    </row>
    <row r="755" spans="1:14" x14ac:dyDescent="0.25">
      <c r="A755" s="1">
        <v>39664</v>
      </c>
      <c r="B755" s="2" t="s">
        <v>105</v>
      </c>
      <c r="C755" s="2">
        <v>15</v>
      </c>
      <c r="D755" s="2">
        <f>YEAR(cukier[[#This Row],[date]])</f>
        <v>2008</v>
      </c>
      <c r="E755" s="2">
        <f>MONTH(cukier[[#This Row],[date]])</f>
        <v>8</v>
      </c>
      <c r="F755" s="2">
        <f>VLOOKUP(cukier[[#This Row],[year]],cennik[#All],2)</f>
        <v>2.15</v>
      </c>
      <c r="G755" s="2">
        <f>cukier[[#This Row],[sugar_bought_kg]]*cukier[[#This Row],[price]]</f>
        <v>32.25</v>
      </c>
      <c r="H755" s="2">
        <f>SUMIF($B$2:B755,B755,$C$2:C755)</f>
        <v>59</v>
      </c>
      <c r="I755" s="2">
        <f>IF(cukier[[#This Row],[bought_so_far]]&lt;100,0,IF(cukier[[#This Row],[bought_so_far]]&lt;1000,0.05,IF(cukier[[#This Row],[bought_so_far]]&lt;10000,0.1,0.2)))*cukier[[#This Row],[sugar_bought_kg]]</f>
        <v>0</v>
      </c>
      <c r="J755" s="7">
        <f t="shared" si="56"/>
        <v>5410</v>
      </c>
      <c r="K755" s="7">
        <f t="shared" si="55"/>
        <v>5395</v>
      </c>
      <c r="L755" s="7" t="b">
        <f t="shared" si="57"/>
        <v>0</v>
      </c>
      <c r="M755" s="7">
        <f t="shared" si="58"/>
        <v>-1</v>
      </c>
      <c r="N755" s="7">
        <f t="shared" si="59"/>
        <v>0</v>
      </c>
    </row>
    <row r="756" spans="1:14" x14ac:dyDescent="0.25">
      <c r="A756" s="1">
        <v>39667</v>
      </c>
      <c r="B756" s="2" t="s">
        <v>62</v>
      </c>
      <c r="C756" s="2">
        <v>2</v>
      </c>
      <c r="D756" s="2">
        <f>YEAR(cukier[[#This Row],[date]])</f>
        <v>2008</v>
      </c>
      <c r="E756" s="2">
        <f>MONTH(cukier[[#This Row],[date]])</f>
        <v>8</v>
      </c>
      <c r="F756" s="2">
        <f>VLOOKUP(cukier[[#This Row],[year]],cennik[#All],2)</f>
        <v>2.15</v>
      </c>
      <c r="G756" s="2">
        <f>cukier[[#This Row],[sugar_bought_kg]]*cukier[[#This Row],[price]]</f>
        <v>4.3</v>
      </c>
      <c r="H756" s="2">
        <f>SUMIF($B$2:B756,B756,$C$2:C756)</f>
        <v>19</v>
      </c>
      <c r="I756" s="2">
        <f>IF(cukier[[#This Row],[bought_so_far]]&lt;100,0,IF(cukier[[#This Row],[bought_so_far]]&lt;1000,0.05,IF(cukier[[#This Row],[bought_so_far]]&lt;10000,0.1,0.2)))*cukier[[#This Row],[sugar_bought_kg]]</f>
        <v>0</v>
      </c>
      <c r="J756" s="6">
        <f t="shared" si="56"/>
        <v>5395</v>
      </c>
      <c r="K756" s="6">
        <f t="shared" si="55"/>
        <v>5393</v>
      </c>
      <c r="L756" s="6" t="b">
        <f t="shared" si="57"/>
        <v>0</v>
      </c>
      <c r="M756" s="6">
        <f t="shared" si="58"/>
        <v>-1</v>
      </c>
      <c r="N756" s="6">
        <f t="shared" si="59"/>
        <v>0</v>
      </c>
    </row>
    <row r="757" spans="1:14" x14ac:dyDescent="0.25">
      <c r="A757" s="1">
        <v>39667</v>
      </c>
      <c r="B757" s="2" t="s">
        <v>101</v>
      </c>
      <c r="C757" s="2">
        <v>16</v>
      </c>
      <c r="D757" s="2">
        <f>YEAR(cukier[[#This Row],[date]])</f>
        <v>2008</v>
      </c>
      <c r="E757" s="2">
        <f>MONTH(cukier[[#This Row],[date]])</f>
        <v>8</v>
      </c>
      <c r="F757" s="2">
        <f>VLOOKUP(cukier[[#This Row],[year]],cennik[#All],2)</f>
        <v>2.15</v>
      </c>
      <c r="G757" s="2">
        <f>cukier[[#This Row],[sugar_bought_kg]]*cukier[[#This Row],[price]]</f>
        <v>34.4</v>
      </c>
      <c r="H757" s="2">
        <f>SUMIF($B$2:B757,B757,$C$2:C757)</f>
        <v>36</v>
      </c>
      <c r="I757" s="2">
        <f>IF(cukier[[#This Row],[bought_so_far]]&lt;100,0,IF(cukier[[#This Row],[bought_so_far]]&lt;1000,0.05,IF(cukier[[#This Row],[bought_so_far]]&lt;10000,0.1,0.2)))*cukier[[#This Row],[sugar_bought_kg]]</f>
        <v>0</v>
      </c>
      <c r="J757" s="7">
        <f t="shared" si="56"/>
        <v>5393</v>
      </c>
      <c r="K757" s="7">
        <f t="shared" si="55"/>
        <v>5377</v>
      </c>
      <c r="L757" s="7" t="b">
        <f t="shared" si="57"/>
        <v>0</v>
      </c>
      <c r="M757" s="7">
        <f t="shared" si="58"/>
        <v>-1</v>
      </c>
      <c r="N757" s="7">
        <f t="shared" si="59"/>
        <v>0</v>
      </c>
    </row>
    <row r="758" spans="1:14" x14ac:dyDescent="0.25">
      <c r="A758" s="1">
        <v>39669</v>
      </c>
      <c r="B758" s="2" t="s">
        <v>78</v>
      </c>
      <c r="C758" s="2">
        <v>83</v>
      </c>
      <c r="D758" s="2">
        <f>YEAR(cukier[[#This Row],[date]])</f>
        <v>2008</v>
      </c>
      <c r="E758" s="2">
        <f>MONTH(cukier[[#This Row],[date]])</f>
        <v>8</v>
      </c>
      <c r="F758" s="2">
        <f>VLOOKUP(cukier[[#This Row],[year]],cennik[#All],2)</f>
        <v>2.15</v>
      </c>
      <c r="G758" s="2">
        <f>cukier[[#This Row],[sugar_bought_kg]]*cukier[[#This Row],[price]]</f>
        <v>178.45</v>
      </c>
      <c r="H758" s="2">
        <f>SUMIF($B$2:B758,B758,$C$2:C758)</f>
        <v>1108</v>
      </c>
      <c r="I758" s="2">
        <f>IF(cukier[[#This Row],[bought_so_far]]&lt;100,0,IF(cukier[[#This Row],[bought_so_far]]&lt;1000,0.05,IF(cukier[[#This Row],[bought_so_far]]&lt;10000,0.1,0.2)))*cukier[[#This Row],[sugar_bought_kg]]</f>
        <v>8.3000000000000007</v>
      </c>
      <c r="J758" s="6">
        <f t="shared" si="56"/>
        <v>5377</v>
      </c>
      <c r="K758" s="6">
        <f t="shared" si="55"/>
        <v>5294</v>
      </c>
      <c r="L758" s="6" t="b">
        <f t="shared" si="57"/>
        <v>0</v>
      </c>
      <c r="M758" s="6">
        <f t="shared" si="58"/>
        <v>-1</v>
      </c>
      <c r="N758" s="6">
        <f t="shared" si="59"/>
        <v>0</v>
      </c>
    </row>
    <row r="759" spans="1:14" x14ac:dyDescent="0.25">
      <c r="A759" s="1">
        <v>39670</v>
      </c>
      <c r="B759" s="2" t="s">
        <v>172</v>
      </c>
      <c r="C759" s="2">
        <v>16</v>
      </c>
      <c r="D759" s="2">
        <f>YEAR(cukier[[#This Row],[date]])</f>
        <v>2008</v>
      </c>
      <c r="E759" s="2">
        <f>MONTH(cukier[[#This Row],[date]])</f>
        <v>8</v>
      </c>
      <c r="F759" s="2">
        <f>VLOOKUP(cukier[[#This Row],[year]],cennik[#All],2)</f>
        <v>2.15</v>
      </c>
      <c r="G759" s="2">
        <f>cukier[[#This Row],[sugar_bought_kg]]*cukier[[#This Row],[price]]</f>
        <v>34.4</v>
      </c>
      <c r="H759" s="2">
        <f>SUMIF($B$2:B759,B759,$C$2:C759)</f>
        <v>16</v>
      </c>
      <c r="I759" s="2">
        <f>IF(cukier[[#This Row],[bought_so_far]]&lt;100,0,IF(cukier[[#This Row],[bought_so_far]]&lt;1000,0.05,IF(cukier[[#This Row],[bought_so_far]]&lt;10000,0.1,0.2)))*cukier[[#This Row],[sugar_bought_kg]]</f>
        <v>0</v>
      </c>
      <c r="J759" s="7">
        <f t="shared" si="56"/>
        <v>5294</v>
      </c>
      <c r="K759" s="7">
        <f t="shared" si="55"/>
        <v>5278</v>
      </c>
      <c r="L759" s="7" t="b">
        <f t="shared" si="57"/>
        <v>0</v>
      </c>
      <c r="M759" s="7">
        <f t="shared" si="58"/>
        <v>-1</v>
      </c>
      <c r="N759" s="7">
        <f t="shared" si="59"/>
        <v>0</v>
      </c>
    </row>
    <row r="760" spans="1:14" x14ac:dyDescent="0.25">
      <c r="A760" s="1">
        <v>39671</v>
      </c>
      <c r="B760" s="2" t="s">
        <v>9</v>
      </c>
      <c r="C760" s="2">
        <v>397</v>
      </c>
      <c r="D760" s="2">
        <f>YEAR(cukier[[#This Row],[date]])</f>
        <v>2008</v>
      </c>
      <c r="E760" s="2">
        <f>MONTH(cukier[[#This Row],[date]])</f>
        <v>8</v>
      </c>
      <c r="F760" s="2">
        <f>VLOOKUP(cukier[[#This Row],[year]],cennik[#All],2)</f>
        <v>2.15</v>
      </c>
      <c r="G760" s="2">
        <f>cukier[[#This Row],[sugar_bought_kg]]*cukier[[#This Row],[price]]</f>
        <v>853.55</v>
      </c>
      <c r="H760" s="2">
        <f>SUMIF($B$2:B760,B760,$C$2:C760)</f>
        <v>9101</v>
      </c>
      <c r="I760" s="2">
        <f>IF(cukier[[#This Row],[bought_so_far]]&lt;100,0,IF(cukier[[#This Row],[bought_so_far]]&lt;1000,0.05,IF(cukier[[#This Row],[bought_so_far]]&lt;10000,0.1,0.2)))*cukier[[#This Row],[sugar_bought_kg]]</f>
        <v>39.700000000000003</v>
      </c>
      <c r="J760" s="6">
        <f t="shared" si="56"/>
        <v>5278</v>
      </c>
      <c r="K760" s="6">
        <f t="shared" si="55"/>
        <v>4881</v>
      </c>
      <c r="L760" s="6" t="b">
        <f t="shared" si="57"/>
        <v>0</v>
      </c>
      <c r="M760" s="6">
        <f t="shared" si="58"/>
        <v>1</v>
      </c>
      <c r="N760" s="6">
        <f t="shared" si="59"/>
        <v>0</v>
      </c>
    </row>
    <row r="761" spans="1:14" x14ac:dyDescent="0.25">
      <c r="A761" s="1">
        <v>39671</v>
      </c>
      <c r="B761" s="2" t="s">
        <v>78</v>
      </c>
      <c r="C761" s="2">
        <v>184</v>
      </c>
      <c r="D761" s="2">
        <f>YEAR(cukier[[#This Row],[date]])</f>
        <v>2008</v>
      </c>
      <c r="E761" s="2">
        <f>MONTH(cukier[[#This Row],[date]])</f>
        <v>8</v>
      </c>
      <c r="F761" s="2">
        <f>VLOOKUP(cukier[[#This Row],[year]],cennik[#All],2)</f>
        <v>2.15</v>
      </c>
      <c r="G761" s="2">
        <f>cukier[[#This Row],[sugar_bought_kg]]*cukier[[#This Row],[price]]</f>
        <v>395.59999999999997</v>
      </c>
      <c r="H761" s="2">
        <f>SUMIF($B$2:B761,B761,$C$2:C761)</f>
        <v>1292</v>
      </c>
      <c r="I761" s="2">
        <f>IF(cukier[[#This Row],[bought_so_far]]&lt;100,0,IF(cukier[[#This Row],[bought_so_far]]&lt;1000,0.05,IF(cukier[[#This Row],[bought_so_far]]&lt;10000,0.1,0.2)))*cukier[[#This Row],[sugar_bought_kg]]</f>
        <v>18.400000000000002</v>
      </c>
      <c r="J761" s="7">
        <f t="shared" si="56"/>
        <v>4881</v>
      </c>
      <c r="K761" s="7">
        <f t="shared" si="55"/>
        <v>4697</v>
      </c>
      <c r="L761" s="7" t="b">
        <f t="shared" si="57"/>
        <v>0</v>
      </c>
      <c r="M761" s="7">
        <f t="shared" si="58"/>
        <v>1</v>
      </c>
      <c r="N761" s="7">
        <f t="shared" si="59"/>
        <v>0</v>
      </c>
    </row>
    <row r="762" spans="1:14" x14ac:dyDescent="0.25">
      <c r="A762" s="1">
        <v>39673</v>
      </c>
      <c r="B762" s="2" t="s">
        <v>78</v>
      </c>
      <c r="C762" s="2">
        <v>55</v>
      </c>
      <c r="D762" s="2">
        <f>YEAR(cukier[[#This Row],[date]])</f>
        <v>2008</v>
      </c>
      <c r="E762" s="2">
        <f>MONTH(cukier[[#This Row],[date]])</f>
        <v>8</v>
      </c>
      <c r="F762" s="2">
        <f>VLOOKUP(cukier[[#This Row],[year]],cennik[#All],2)</f>
        <v>2.15</v>
      </c>
      <c r="G762" s="2">
        <f>cukier[[#This Row],[sugar_bought_kg]]*cukier[[#This Row],[price]]</f>
        <v>118.25</v>
      </c>
      <c r="H762" s="2">
        <f>SUMIF($B$2:B762,B762,$C$2:C762)</f>
        <v>1347</v>
      </c>
      <c r="I762" s="2">
        <f>IF(cukier[[#This Row],[bought_so_far]]&lt;100,0,IF(cukier[[#This Row],[bought_so_far]]&lt;1000,0.05,IF(cukier[[#This Row],[bought_so_far]]&lt;10000,0.1,0.2)))*cukier[[#This Row],[sugar_bought_kg]]</f>
        <v>5.5</v>
      </c>
      <c r="J762" s="6">
        <f t="shared" si="56"/>
        <v>4697</v>
      </c>
      <c r="K762" s="6">
        <f t="shared" si="55"/>
        <v>4642</v>
      </c>
      <c r="L762" s="6" t="b">
        <f t="shared" si="57"/>
        <v>0</v>
      </c>
      <c r="M762" s="6">
        <f t="shared" si="58"/>
        <v>1</v>
      </c>
      <c r="N762" s="6">
        <f t="shared" si="59"/>
        <v>0</v>
      </c>
    </row>
    <row r="763" spans="1:14" x14ac:dyDescent="0.25">
      <c r="A763" s="1">
        <v>39674</v>
      </c>
      <c r="B763" s="2" t="s">
        <v>69</v>
      </c>
      <c r="C763" s="2">
        <v>107</v>
      </c>
      <c r="D763" s="2">
        <f>YEAR(cukier[[#This Row],[date]])</f>
        <v>2008</v>
      </c>
      <c r="E763" s="2">
        <f>MONTH(cukier[[#This Row],[date]])</f>
        <v>8</v>
      </c>
      <c r="F763" s="2">
        <f>VLOOKUP(cukier[[#This Row],[year]],cennik[#All],2)</f>
        <v>2.15</v>
      </c>
      <c r="G763" s="2">
        <f>cukier[[#This Row],[sugar_bought_kg]]*cukier[[#This Row],[price]]</f>
        <v>230.04999999999998</v>
      </c>
      <c r="H763" s="2">
        <f>SUMIF($B$2:B763,B763,$C$2:C763)</f>
        <v>1600</v>
      </c>
      <c r="I763" s="2">
        <f>IF(cukier[[#This Row],[bought_so_far]]&lt;100,0,IF(cukier[[#This Row],[bought_so_far]]&lt;1000,0.05,IF(cukier[[#This Row],[bought_so_far]]&lt;10000,0.1,0.2)))*cukier[[#This Row],[sugar_bought_kg]]</f>
        <v>10.700000000000001</v>
      </c>
      <c r="J763" s="7">
        <f t="shared" si="56"/>
        <v>4642</v>
      </c>
      <c r="K763" s="7">
        <f t="shared" si="55"/>
        <v>4535</v>
      </c>
      <c r="L763" s="7" t="b">
        <f t="shared" si="57"/>
        <v>0</v>
      </c>
      <c r="M763" s="7">
        <f t="shared" si="58"/>
        <v>1</v>
      </c>
      <c r="N763" s="7">
        <f t="shared" si="59"/>
        <v>0</v>
      </c>
    </row>
    <row r="764" spans="1:14" x14ac:dyDescent="0.25">
      <c r="A764" s="1">
        <v>39676</v>
      </c>
      <c r="B764" s="2" t="s">
        <v>69</v>
      </c>
      <c r="C764" s="2">
        <v>127</v>
      </c>
      <c r="D764" s="2">
        <f>YEAR(cukier[[#This Row],[date]])</f>
        <v>2008</v>
      </c>
      <c r="E764" s="2">
        <f>MONTH(cukier[[#This Row],[date]])</f>
        <v>8</v>
      </c>
      <c r="F764" s="2">
        <f>VLOOKUP(cukier[[#This Row],[year]],cennik[#All],2)</f>
        <v>2.15</v>
      </c>
      <c r="G764" s="2">
        <f>cukier[[#This Row],[sugar_bought_kg]]*cukier[[#This Row],[price]]</f>
        <v>273.05</v>
      </c>
      <c r="H764" s="2">
        <f>SUMIF($B$2:B764,B764,$C$2:C764)</f>
        <v>1727</v>
      </c>
      <c r="I764" s="2">
        <f>IF(cukier[[#This Row],[bought_so_far]]&lt;100,0,IF(cukier[[#This Row],[bought_so_far]]&lt;1000,0.05,IF(cukier[[#This Row],[bought_so_far]]&lt;10000,0.1,0.2)))*cukier[[#This Row],[sugar_bought_kg]]</f>
        <v>12.700000000000001</v>
      </c>
      <c r="J764" s="6">
        <f t="shared" si="56"/>
        <v>4535</v>
      </c>
      <c r="K764" s="6">
        <f t="shared" si="55"/>
        <v>4408</v>
      </c>
      <c r="L764" s="6" t="b">
        <f t="shared" si="57"/>
        <v>0</v>
      </c>
      <c r="M764" s="6">
        <f t="shared" si="58"/>
        <v>1</v>
      </c>
      <c r="N764" s="6">
        <f t="shared" si="59"/>
        <v>0</v>
      </c>
    </row>
    <row r="765" spans="1:14" x14ac:dyDescent="0.25">
      <c r="A765" s="1">
        <v>39679</v>
      </c>
      <c r="B765" s="2" t="s">
        <v>173</v>
      </c>
      <c r="C765" s="2">
        <v>122</v>
      </c>
      <c r="D765" s="2">
        <f>YEAR(cukier[[#This Row],[date]])</f>
        <v>2008</v>
      </c>
      <c r="E765" s="2">
        <f>MONTH(cukier[[#This Row],[date]])</f>
        <v>8</v>
      </c>
      <c r="F765" s="2">
        <f>VLOOKUP(cukier[[#This Row],[year]],cennik[#All],2)</f>
        <v>2.15</v>
      </c>
      <c r="G765" s="2">
        <f>cukier[[#This Row],[sugar_bought_kg]]*cukier[[#This Row],[price]]</f>
        <v>262.3</v>
      </c>
      <c r="H765" s="2">
        <f>SUMIF($B$2:B765,B765,$C$2:C765)</f>
        <v>122</v>
      </c>
      <c r="I765" s="2">
        <f>IF(cukier[[#This Row],[bought_so_far]]&lt;100,0,IF(cukier[[#This Row],[bought_so_far]]&lt;1000,0.05,IF(cukier[[#This Row],[bought_so_far]]&lt;10000,0.1,0.2)))*cukier[[#This Row],[sugar_bought_kg]]</f>
        <v>6.1000000000000005</v>
      </c>
      <c r="J765" s="7">
        <f t="shared" si="56"/>
        <v>4408</v>
      </c>
      <c r="K765" s="7">
        <f t="shared" si="55"/>
        <v>4286</v>
      </c>
      <c r="L765" s="7" t="b">
        <f t="shared" si="57"/>
        <v>0</v>
      </c>
      <c r="M765" s="7">
        <f t="shared" si="58"/>
        <v>1</v>
      </c>
      <c r="N765" s="7">
        <f t="shared" si="59"/>
        <v>0</v>
      </c>
    </row>
    <row r="766" spans="1:14" x14ac:dyDescent="0.25">
      <c r="A766" s="1">
        <v>39679</v>
      </c>
      <c r="B766" s="2" t="s">
        <v>18</v>
      </c>
      <c r="C766" s="2">
        <v>107</v>
      </c>
      <c r="D766" s="2">
        <f>YEAR(cukier[[#This Row],[date]])</f>
        <v>2008</v>
      </c>
      <c r="E766" s="2">
        <f>MONTH(cukier[[#This Row],[date]])</f>
        <v>8</v>
      </c>
      <c r="F766" s="2">
        <f>VLOOKUP(cukier[[#This Row],[year]],cennik[#All],2)</f>
        <v>2.15</v>
      </c>
      <c r="G766" s="2">
        <f>cukier[[#This Row],[sugar_bought_kg]]*cukier[[#This Row],[price]]</f>
        <v>230.04999999999998</v>
      </c>
      <c r="H766" s="2">
        <f>SUMIF($B$2:B766,B766,$C$2:C766)</f>
        <v>2552</v>
      </c>
      <c r="I766" s="2">
        <f>IF(cukier[[#This Row],[bought_so_far]]&lt;100,0,IF(cukier[[#This Row],[bought_so_far]]&lt;1000,0.05,IF(cukier[[#This Row],[bought_so_far]]&lt;10000,0.1,0.2)))*cukier[[#This Row],[sugar_bought_kg]]</f>
        <v>10.700000000000001</v>
      </c>
      <c r="J766" s="6">
        <f t="shared" si="56"/>
        <v>4286</v>
      </c>
      <c r="K766" s="6">
        <f t="shared" si="55"/>
        <v>4179</v>
      </c>
      <c r="L766" s="6" t="b">
        <f t="shared" si="57"/>
        <v>0</v>
      </c>
      <c r="M766" s="6">
        <f t="shared" si="58"/>
        <v>1</v>
      </c>
      <c r="N766" s="6">
        <f t="shared" si="59"/>
        <v>0</v>
      </c>
    </row>
    <row r="767" spans="1:14" x14ac:dyDescent="0.25">
      <c r="A767" s="1">
        <v>39681</v>
      </c>
      <c r="B767" s="2" t="s">
        <v>22</v>
      </c>
      <c r="C767" s="2">
        <v>113</v>
      </c>
      <c r="D767" s="2">
        <f>YEAR(cukier[[#This Row],[date]])</f>
        <v>2008</v>
      </c>
      <c r="E767" s="2">
        <f>MONTH(cukier[[#This Row],[date]])</f>
        <v>8</v>
      </c>
      <c r="F767" s="2">
        <f>VLOOKUP(cukier[[#This Row],[year]],cennik[#All],2)</f>
        <v>2.15</v>
      </c>
      <c r="G767" s="2">
        <f>cukier[[#This Row],[sugar_bought_kg]]*cukier[[#This Row],[price]]</f>
        <v>242.95</v>
      </c>
      <c r="H767" s="2">
        <f>SUMIF($B$2:B767,B767,$C$2:C767)</f>
        <v>8707</v>
      </c>
      <c r="I767" s="2">
        <f>IF(cukier[[#This Row],[bought_so_far]]&lt;100,0,IF(cukier[[#This Row],[bought_so_far]]&lt;1000,0.05,IF(cukier[[#This Row],[bought_so_far]]&lt;10000,0.1,0.2)))*cukier[[#This Row],[sugar_bought_kg]]</f>
        <v>11.3</v>
      </c>
      <c r="J767" s="7">
        <f t="shared" si="56"/>
        <v>4179</v>
      </c>
      <c r="K767" s="7">
        <f t="shared" si="55"/>
        <v>4066</v>
      </c>
      <c r="L767" s="7" t="b">
        <f t="shared" si="57"/>
        <v>0</v>
      </c>
      <c r="M767" s="7">
        <f t="shared" si="58"/>
        <v>1</v>
      </c>
      <c r="N767" s="7">
        <f t="shared" si="59"/>
        <v>0</v>
      </c>
    </row>
    <row r="768" spans="1:14" x14ac:dyDescent="0.25">
      <c r="A768" s="1">
        <v>39681</v>
      </c>
      <c r="B768" s="2" t="s">
        <v>7</v>
      </c>
      <c r="C768" s="2">
        <v>297</v>
      </c>
      <c r="D768" s="2">
        <f>YEAR(cukier[[#This Row],[date]])</f>
        <v>2008</v>
      </c>
      <c r="E768" s="2">
        <f>MONTH(cukier[[#This Row],[date]])</f>
        <v>8</v>
      </c>
      <c r="F768" s="2">
        <f>VLOOKUP(cukier[[#This Row],[year]],cennik[#All],2)</f>
        <v>2.15</v>
      </c>
      <c r="G768" s="2">
        <f>cukier[[#This Row],[sugar_bought_kg]]*cukier[[#This Row],[price]]</f>
        <v>638.54999999999995</v>
      </c>
      <c r="H768" s="2">
        <f>SUMIF($B$2:B768,B768,$C$2:C768)</f>
        <v>10697</v>
      </c>
      <c r="I768" s="2">
        <f>IF(cukier[[#This Row],[bought_so_far]]&lt;100,0,IF(cukier[[#This Row],[bought_so_far]]&lt;1000,0.05,IF(cukier[[#This Row],[bought_so_far]]&lt;10000,0.1,0.2)))*cukier[[#This Row],[sugar_bought_kg]]</f>
        <v>59.400000000000006</v>
      </c>
      <c r="J768" s="6">
        <f t="shared" si="56"/>
        <v>4066</v>
      </c>
      <c r="K768" s="6">
        <f t="shared" si="55"/>
        <v>3769</v>
      </c>
      <c r="L768" s="6" t="b">
        <f t="shared" si="57"/>
        <v>0</v>
      </c>
      <c r="M768" s="6">
        <f t="shared" si="58"/>
        <v>2</v>
      </c>
      <c r="N768" s="6">
        <f t="shared" si="59"/>
        <v>0</v>
      </c>
    </row>
    <row r="769" spans="1:14" x14ac:dyDescent="0.25">
      <c r="A769" s="1">
        <v>39682</v>
      </c>
      <c r="B769" s="2" t="s">
        <v>44</v>
      </c>
      <c r="C769" s="2">
        <v>14</v>
      </c>
      <c r="D769" s="2">
        <f>YEAR(cukier[[#This Row],[date]])</f>
        <v>2008</v>
      </c>
      <c r="E769" s="2">
        <f>MONTH(cukier[[#This Row],[date]])</f>
        <v>8</v>
      </c>
      <c r="F769" s="2">
        <f>VLOOKUP(cukier[[#This Row],[year]],cennik[#All],2)</f>
        <v>2.15</v>
      </c>
      <c r="G769" s="2">
        <f>cukier[[#This Row],[sugar_bought_kg]]*cukier[[#This Row],[price]]</f>
        <v>30.099999999999998</v>
      </c>
      <c r="H769" s="2">
        <f>SUMIF($B$2:B769,B769,$C$2:C769)</f>
        <v>40</v>
      </c>
      <c r="I769" s="2">
        <f>IF(cukier[[#This Row],[bought_so_far]]&lt;100,0,IF(cukier[[#This Row],[bought_so_far]]&lt;1000,0.05,IF(cukier[[#This Row],[bought_so_far]]&lt;10000,0.1,0.2)))*cukier[[#This Row],[sugar_bought_kg]]</f>
        <v>0</v>
      </c>
      <c r="J769" s="7">
        <f t="shared" si="56"/>
        <v>3769</v>
      </c>
      <c r="K769" s="7">
        <f t="shared" si="55"/>
        <v>3755</v>
      </c>
      <c r="L769" s="7" t="b">
        <f t="shared" si="57"/>
        <v>0</v>
      </c>
      <c r="M769" s="7">
        <f t="shared" si="58"/>
        <v>2</v>
      </c>
      <c r="N769" s="7">
        <f t="shared" si="59"/>
        <v>0</v>
      </c>
    </row>
    <row r="770" spans="1:14" x14ac:dyDescent="0.25">
      <c r="A770" s="1">
        <v>39684</v>
      </c>
      <c r="B770" s="2" t="s">
        <v>52</v>
      </c>
      <c r="C770" s="2">
        <v>188</v>
      </c>
      <c r="D770" s="2">
        <f>YEAR(cukier[[#This Row],[date]])</f>
        <v>2008</v>
      </c>
      <c r="E770" s="2">
        <f>MONTH(cukier[[#This Row],[date]])</f>
        <v>8</v>
      </c>
      <c r="F770" s="2">
        <f>VLOOKUP(cukier[[#This Row],[year]],cennik[#All],2)</f>
        <v>2.15</v>
      </c>
      <c r="G770" s="2">
        <f>cukier[[#This Row],[sugar_bought_kg]]*cukier[[#This Row],[price]]</f>
        <v>404.2</v>
      </c>
      <c r="H770" s="2">
        <f>SUMIF($B$2:B770,B770,$C$2:C770)</f>
        <v>1490</v>
      </c>
      <c r="I770" s="2">
        <f>IF(cukier[[#This Row],[bought_so_far]]&lt;100,0,IF(cukier[[#This Row],[bought_so_far]]&lt;1000,0.05,IF(cukier[[#This Row],[bought_so_far]]&lt;10000,0.1,0.2)))*cukier[[#This Row],[sugar_bought_kg]]</f>
        <v>18.8</v>
      </c>
      <c r="J770" s="6">
        <f t="shared" si="56"/>
        <v>3755</v>
      </c>
      <c r="K770" s="6">
        <f t="shared" si="55"/>
        <v>3567</v>
      </c>
      <c r="L770" s="6" t="b">
        <f t="shared" si="57"/>
        <v>0</v>
      </c>
      <c r="M770" s="6">
        <f t="shared" si="58"/>
        <v>2</v>
      </c>
      <c r="N770" s="6">
        <f t="shared" si="59"/>
        <v>0</v>
      </c>
    </row>
    <row r="771" spans="1:14" x14ac:dyDescent="0.25">
      <c r="A771" s="1">
        <v>39686</v>
      </c>
      <c r="B771" s="2" t="s">
        <v>151</v>
      </c>
      <c r="C771" s="2">
        <v>11</v>
      </c>
      <c r="D771" s="2">
        <f>YEAR(cukier[[#This Row],[date]])</f>
        <v>2008</v>
      </c>
      <c r="E771" s="2">
        <f>MONTH(cukier[[#This Row],[date]])</f>
        <v>8</v>
      </c>
      <c r="F771" s="2">
        <f>VLOOKUP(cukier[[#This Row],[year]],cennik[#All],2)</f>
        <v>2.15</v>
      </c>
      <c r="G771" s="2">
        <f>cukier[[#This Row],[sugar_bought_kg]]*cukier[[#This Row],[price]]</f>
        <v>23.65</v>
      </c>
      <c r="H771" s="2">
        <f>SUMIF($B$2:B771,B771,$C$2:C771)</f>
        <v>39</v>
      </c>
      <c r="I771" s="2">
        <f>IF(cukier[[#This Row],[bought_so_far]]&lt;100,0,IF(cukier[[#This Row],[bought_so_far]]&lt;1000,0.05,IF(cukier[[#This Row],[bought_so_far]]&lt;10000,0.1,0.2)))*cukier[[#This Row],[sugar_bought_kg]]</f>
        <v>0</v>
      </c>
      <c r="J771" s="7">
        <f t="shared" si="56"/>
        <v>3567</v>
      </c>
      <c r="K771" s="7">
        <f t="shared" ref="K771:K834" si="60">J771-C771</f>
        <v>3556</v>
      </c>
      <c r="L771" s="7" t="b">
        <f t="shared" si="57"/>
        <v>0</v>
      </c>
      <c r="M771" s="7">
        <f t="shared" si="58"/>
        <v>2</v>
      </c>
      <c r="N771" s="7">
        <f t="shared" si="59"/>
        <v>0</v>
      </c>
    </row>
    <row r="772" spans="1:14" x14ac:dyDescent="0.25">
      <c r="A772" s="1">
        <v>39689</v>
      </c>
      <c r="B772" s="2" t="s">
        <v>28</v>
      </c>
      <c r="C772" s="2">
        <v>105</v>
      </c>
      <c r="D772" s="2">
        <f>YEAR(cukier[[#This Row],[date]])</f>
        <v>2008</v>
      </c>
      <c r="E772" s="2">
        <f>MONTH(cukier[[#This Row],[date]])</f>
        <v>8</v>
      </c>
      <c r="F772" s="2">
        <f>VLOOKUP(cukier[[#This Row],[year]],cennik[#All],2)</f>
        <v>2.15</v>
      </c>
      <c r="G772" s="2">
        <f>cukier[[#This Row],[sugar_bought_kg]]*cukier[[#This Row],[price]]</f>
        <v>225.75</v>
      </c>
      <c r="H772" s="2">
        <f>SUMIF($B$2:B772,B772,$C$2:C772)</f>
        <v>1609</v>
      </c>
      <c r="I772" s="2">
        <f>IF(cukier[[#This Row],[bought_so_far]]&lt;100,0,IF(cukier[[#This Row],[bought_so_far]]&lt;1000,0.05,IF(cukier[[#This Row],[bought_so_far]]&lt;10000,0.1,0.2)))*cukier[[#This Row],[sugar_bought_kg]]</f>
        <v>10.5</v>
      </c>
      <c r="J772" s="6">
        <f t="shared" ref="J772:J835" si="61">K771+N771</f>
        <v>3556</v>
      </c>
      <c r="K772" s="6">
        <f t="shared" si="60"/>
        <v>3451</v>
      </c>
      <c r="L772" s="6" t="b">
        <f t="shared" ref="L772:L835" si="62">AND(E772&lt;&gt;E773,K772&lt;5000)</f>
        <v>0</v>
      </c>
      <c r="M772" s="6">
        <f t="shared" ref="M772:M835" si="63">ROUNDUP((5000-K772)/1000,0)</f>
        <v>2</v>
      </c>
      <c r="N772" s="6">
        <f t="shared" ref="N772:N835" si="64">IF(L772,M772*1000,0)</f>
        <v>0</v>
      </c>
    </row>
    <row r="773" spans="1:14" x14ac:dyDescent="0.25">
      <c r="A773" s="1">
        <v>39690</v>
      </c>
      <c r="B773" s="2" t="s">
        <v>160</v>
      </c>
      <c r="C773" s="2">
        <v>18</v>
      </c>
      <c r="D773" s="2">
        <f>YEAR(cukier[[#This Row],[date]])</f>
        <v>2008</v>
      </c>
      <c r="E773" s="2">
        <f>MONTH(cukier[[#This Row],[date]])</f>
        <v>8</v>
      </c>
      <c r="F773" s="2">
        <f>VLOOKUP(cukier[[#This Row],[year]],cennik[#All],2)</f>
        <v>2.15</v>
      </c>
      <c r="G773" s="2">
        <f>cukier[[#This Row],[sugar_bought_kg]]*cukier[[#This Row],[price]]</f>
        <v>38.699999999999996</v>
      </c>
      <c r="H773" s="2">
        <f>SUMIF($B$2:B773,B773,$C$2:C773)</f>
        <v>20</v>
      </c>
      <c r="I773" s="2">
        <f>IF(cukier[[#This Row],[bought_so_far]]&lt;100,0,IF(cukier[[#This Row],[bought_so_far]]&lt;1000,0.05,IF(cukier[[#This Row],[bought_so_far]]&lt;10000,0.1,0.2)))*cukier[[#This Row],[sugar_bought_kg]]</f>
        <v>0</v>
      </c>
      <c r="J773" s="7">
        <f t="shared" si="61"/>
        <v>3451</v>
      </c>
      <c r="K773" s="7">
        <f t="shared" si="60"/>
        <v>3433</v>
      </c>
      <c r="L773" s="7" t="b">
        <f t="shared" si="62"/>
        <v>0</v>
      </c>
      <c r="M773" s="7">
        <f t="shared" si="63"/>
        <v>2</v>
      </c>
      <c r="N773" s="7">
        <f t="shared" si="64"/>
        <v>0</v>
      </c>
    </row>
    <row r="774" spans="1:14" x14ac:dyDescent="0.25">
      <c r="A774" s="1">
        <v>39690</v>
      </c>
      <c r="B774" s="2" t="s">
        <v>7</v>
      </c>
      <c r="C774" s="2">
        <v>418</v>
      </c>
      <c r="D774" s="2">
        <f>YEAR(cukier[[#This Row],[date]])</f>
        <v>2008</v>
      </c>
      <c r="E774" s="2">
        <f>MONTH(cukier[[#This Row],[date]])</f>
        <v>8</v>
      </c>
      <c r="F774" s="2">
        <f>VLOOKUP(cukier[[#This Row],[year]],cennik[#All],2)</f>
        <v>2.15</v>
      </c>
      <c r="G774" s="2">
        <f>cukier[[#This Row],[sugar_bought_kg]]*cukier[[#This Row],[price]]</f>
        <v>898.69999999999993</v>
      </c>
      <c r="H774" s="2">
        <f>SUMIF($B$2:B774,B774,$C$2:C774)</f>
        <v>11115</v>
      </c>
      <c r="I774" s="2">
        <f>IF(cukier[[#This Row],[bought_so_far]]&lt;100,0,IF(cukier[[#This Row],[bought_so_far]]&lt;1000,0.05,IF(cukier[[#This Row],[bought_so_far]]&lt;10000,0.1,0.2)))*cukier[[#This Row],[sugar_bought_kg]]</f>
        <v>83.600000000000009</v>
      </c>
      <c r="J774" s="6">
        <f t="shared" si="61"/>
        <v>3433</v>
      </c>
      <c r="K774" s="6">
        <f t="shared" si="60"/>
        <v>3015</v>
      </c>
      <c r="L774" s="6" t="b">
        <f t="shared" si="62"/>
        <v>0</v>
      </c>
      <c r="M774" s="6">
        <f t="shared" si="63"/>
        <v>2</v>
      </c>
      <c r="N774" s="6">
        <f t="shared" si="64"/>
        <v>0</v>
      </c>
    </row>
    <row r="775" spans="1:14" x14ac:dyDescent="0.25">
      <c r="A775" s="1">
        <v>39691</v>
      </c>
      <c r="B775" s="2" t="s">
        <v>174</v>
      </c>
      <c r="C775" s="2">
        <v>4</v>
      </c>
      <c r="D775" s="2">
        <f>YEAR(cukier[[#This Row],[date]])</f>
        <v>2008</v>
      </c>
      <c r="E775" s="2">
        <f>MONTH(cukier[[#This Row],[date]])</f>
        <v>8</v>
      </c>
      <c r="F775" s="2">
        <f>VLOOKUP(cukier[[#This Row],[year]],cennik[#All],2)</f>
        <v>2.15</v>
      </c>
      <c r="G775" s="2">
        <f>cukier[[#This Row],[sugar_bought_kg]]*cukier[[#This Row],[price]]</f>
        <v>8.6</v>
      </c>
      <c r="H775" s="2">
        <f>SUMIF($B$2:B775,B775,$C$2:C775)</f>
        <v>4</v>
      </c>
      <c r="I775" s="2">
        <f>IF(cukier[[#This Row],[bought_so_far]]&lt;100,0,IF(cukier[[#This Row],[bought_so_far]]&lt;1000,0.05,IF(cukier[[#This Row],[bought_so_far]]&lt;10000,0.1,0.2)))*cukier[[#This Row],[sugar_bought_kg]]</f>
        <v>0</v>
      </c>
      <c r="J775" s="7">
        <f t="shared" si="61"/>
        <v>3015</v>
      </c>
      <c r="K775" s="7">
        <f t="shared" si="60"/>
        <v>3011</v>
      </c>
      <c r="L775" s="7" t="b">
        <f t="shared" si="62"/>
        <v>0</v>
      </c>
      <c r="M775" s="7">
        <f t="shared" si="63"/>
        <v>2</v>
      </c>
      <c r="N775" s="7">
        <f t="shared" si="64"/>
        <v>0</v>
      </c>
    </row>
    <row r="776" spans="1:14" x14ac:dyDescent="0.25">
      <c r="A776" s="1">
        <v>39691</v>
      </c>
      <c r="B776" s="2" t="s">
        <v>124</v>
      </c>
      <c r="C776" s="2">
        <v>5</v>
      </c>
      <c r="D776" s="2">
        <f>YEAR(cukier[[#This Row],[date]])</f>
        <v>2008</v>
      </c>
      <c r="E776" s="2">
        <f>MONTH(cukier[[#This Row],[date]])</f>
        <v>8</v>
      </c>
      <c r="F776" s="2">
        <f>VLOOKUP(cukier[[#This Row],[year]],cennik[#All],2)</f>
        <v>2.15</v>
      </c>
      <c r="G776" s="2">
        <f>cukier[[#This Row],[sugar_bought_kg]]*cukier[[#This Row],[price]]</f>
        <v>10.75</v>
      </c>
      <c r="H776" s="2">
        <f>SUMIF($B$2:B776,B776,$C$2:C776)</f>
        <v>11</v>
      </c>
      <c r="I776" s="2">
        <f>IF(cukier[[#This Row],[bought_so_far]]&lt;100,0,IF(cukier[[#This Row],[bought_so_far]]&lt;1000,0.05,IF(cukier[[#This Row],[bought_so_far]]&lt;10000,0.1,0.2)))*cukier[[#This Row],[sugar_bought_kg]]</f>
        <v>0</v>
      </c>
      <c r="J776" s="6">
        <f t="shared" si="61"/>
        <v>3011</v>
      </c>
      <c r="K776" s="6">
        <f t="shared" si="60"/>
        <v>3006</v>
      </c>
      <c r="L776" s="6" t="b">
        <f t="shared" si="62"/>
        <v>1</v>
      </c>
      <c r="M776" s="6">
        <f t="shared" si="63"/>
        <v>2</v>
      </c>
      <c r="N776" s="6">
        <f t="shared" si="64"/>
        <v>2000</v>
      </c>
    </row>
    <row r="777" spans="1:14" x14ac:dyDescent="0.25">
      <c r="A777" s="1">
        <v>39692</v>
      </c>
      <c r="B777" s="2" t="s">
        <v>102</v>
      </c>
      <c r="C777" s="2">
        <v>346</v>
      </c>
      <c r="D777" s="2">
        <f>YEAR(cukier[[#This Row],[date]])</f>
        <v>2008</v>
      </c>
      <c r="E777" s="2">
        <f>MONTH(cukier[[#This Row],[date]])</f>
        <v>9</v>
      </c>
      <c r="F777" s="2">
        <f>VLOOKUP(cukier[[#This Row],[year]],cennik[#All],2)</f>
        <v>2.15</v>
      </c>
      <c r="G777" s="2">
        <f>cukier[[#This Row],[sugar_bought_kg]]*cukier[[#This Row],[price]]</f>
        <v>743.9</v>
      </c>
      <c r="H777" s="2">
        <f>SUMIF($B$2:B777,B777,$C$2:C777)</f>
        <v>2691</v>
      </c>
      <c r="I777" s="2">
        <f>IF(cukier[[#This Row],[bought_so_far]]&lt;100,0,IF(cukier[[#This Row],[bought_so_far]]&lt;1000,0.05,IF(cukier[[#This Row],[bought_so_far]]&lt;10000,0.1,0.2)))*cukier[[#This Row],[sugar_bought_kg]]</f>
        <v>34.6</v>
      </c>
      <c r="J777" s="7">
        <f t="shared" si="61"/>
        <v>5006</v>
      </c>
      <c r="K777" s="7">
        <f t="shared" si="60"/>
        <v>4660</v>
      </c>
      <c r="L777" s="7" t="b">
        <f t="shared" si="62"/>
        <v>0</v>
      </c>
      <c r="M777" s="7">
        <f t="shared" si="63"/>
        <v>1</v>
      </c>
      <c r="N777" s="7">
        <f t="shared" si="64"/>
        <v>0</v>
      </c>
    </row>
    <row r="778" spans="1:14" x14ac:dyDescent="0.25">
      <c r="A778" s="1">
        <v>39694</v>
      </c>
      <c r="B778" s="2" t="s">
        <v>9</v>
      </c>
      <c r="C778" s="2">
        <v>417</v>
      </c>
      <c r="D778" s="2">
        <f>YEAR(cukier[[#This Row],[date]])</f>
        <v>2008</v>
      </c>
      <c r="E778" s="2">
        <f>MONTH(cukier[[#This Row],[date]])</f>
        <v>9</v>
      </c>
      <c r="F778" s="2">
        <f>VLOOKUP(cukier[[#This Row],[year]],cennik[#All],2)</f>
        <v>2.15</v>
      </c>
      <c r="G778" s="2">
        <f>cukier[[#This Row],[sugar_bought_kg]]*cukier[[#This Row],[price]]</f>
        <v>896.55</v>
      </c>
      <c r="H778" s="2">
        <f>SUMIF($B$2:B778,B778,$C$2:C778)</f>
        <v>9518</v>
      </c>
      <c r="I778" s="2">
        <f>IF(cukier[[#This Row],[bought_so_far]]&lt;100,0,IF(cukier[[#This Row],[bought_so_far]]&lt;1000,0.05,IF(cukier[[#This Row],[bought_so_far]]&lt;10000,0.1,0.2)))*cukier[[#This Row],[sugar_bought_kg]]</f>
        <v>41.7</v>
      </c>
      <c r="J778" s="6">
        <f t="shared" si="61"/>
        <v>4660</v>
      </c>
      <c r="K778" s="6">
        <f t="shared" si="60"/>
        <v>4243</v>
      </c>
      <c r="L778" s="6" t="b">
        <f t="shared" si="62"/>
        <v>0</v>
      </c>
      <c r="M778" s="6">
        <f t="shared" si="63"/>
        <v>1</v>
      </c>
      <c r="N778" s="6">
        <f t="shared" si="64"/>
        <v>0</v>
      </c>
    </row>
    <row r="779" spans="1:14" x14ac:dyDescent="0.25">
      <c r="A779" s="1">
        <v>39696</v>
      </c>
      <c r="B779" s="2" t="s">
        <v>123</v>
      </c>
      <c r="C779" s="2">
        <v>35</v>
      </c>
      <c r="D779" s="2">
        <f>YEAR(cukier[[#This Row],[date]])</f>
        <v>2008</v>
      </c>
      <c r="E779" s="2">
        <f>MONTH(cukier[[#This Row],[date]])</f>
        <v>9</v>
      </c>
      <c r="F779" s="2">
        <f>VLOOKUP(cukier[[#This Row],[year]],cennik[#All],2)</f>
        <v>2.15</v>
      </c>
      <c r="G779" s="2">
        <f>cukier[[#This Row],[sugar_bought_kg]]*cukier[[#This Row],[price]]</f>
        <v>75.25</v>
      </c>
      <c r="H779" s="2">
        <f>SUMIF($B$2:B779,B779,$C$2:C779)</f>
        <v>324</v>
      </c>
      <c r="I779" s="2">
        <f>IF(cukier[[#This Row],[bought_so_far]]&lt;100,0,IF(cukier[[#This Row],[bought_so_far]]&lt;1000,0.05,IF(cukier[[#This Row],[bought_so_far]]&lt;10000,0.1,0.2)))*cukier[[#This Row],[sugar_bought_kg]]</f>
        <v>1.75</v>
      </c>
      <c r="J779" s="7">
        <f t="shared" si="61"/>
        <v>4243</v>
      </c>
      <c r="K779" s="7">
        <f t="shared" si="60"/>
        <v>4208</v>
      </c>
      <c r="L779" s="7" t="b">
        <f t="shared" si="62"/>
        <v>0</v>
      </c>
      <c r="M779" s="7">
        <f t="shared" si="63"/>
        <v>1</v>
      </c>
      <c r="N779" s="7">
        <f t="shared" si="64"/>
        <v>0</v>
      </c>
    </row>
    <row r="780" spans="1:14" x14ac:dyDescent="0.25">
      <c r="A780" s="1">
        <v>39696</v>
      </c>
      <c r="B780" s="2" t="s">
        <v>3</v>
      </c>
      <c r="C780" s="2">
        <v>6</v>
      </c>
      <c r="D780" s="2">
        <f>YEAR(cukier[[#This Row],[date]])</f>
        <v>2008</v>
      </c>
      <c r="E780" s="2">
        <f>MONTH(cukier[[#This Row],[date]])</f>
        <v>9</v>
      </c>
      <c r="F780" s="2">
        <f>VLOOKUP(cukier[[#This Row],[year]],cennik[#All],2)</f>
        <v>2.15</v>
      </c>
      <c r="G780" s="2">
        <f>cukier[[#This Row],[sugar_bought_kg]]*cukier[[#This Row],[price]]</f>
        <v>12.899999999999999</v>
      </c>
      <c r="H780" s="2">
        <f>SUMIF($B$2:B780,B780,$C$2:C780)</f>
        <v>20</v>
      </c>
      <c r="I780" s="2">
        <f>IF(cukier[[#This Row],[bought_so_far]]&lt;100,0,IF(cukier[[#This Row],[bought_so_far]]&lt;1000,0.05,IF(cukier[[#This Row],[bought_so_far]]&lt;10000,0.1,0.2)))*cukier[[#This Row],[sugar_bought_kg]]</f>
        <v>0</v>
      </c>
      <c r="J780" s="6">
        <f t="shared" si="61"/>
        <v>4208</v>
      </c>
      <c r="K780" s="6">
        <f t="shared" si="60"/>
        <v>4202</v>
      </c>
      <c r="L780" s="6" t="b">
        <f t="shared" si="62"/>
        <v>0</v>
      </c>
      <c r="M780" s="6">
        <f t="shared" si="63"/>
        <v>1</v>
      </c>
      <c r="N780" s="6">
        <f t="shared" si="64"/>
        <v>0</v>
      </c>
    </row>
    <row r="781" spans="1:14" x14ac:dyDescent="0.25">
      <c r="A781" s="1">
        <v>39697</v>
      </c>
      <c r="B781" s="2" t="s">
        <v>50</v>
      </c>
      <c r="C781" s="2">
        <v>322</v>
      </c>
      <c r="D781" s="2">
        <f>YEAR(cukier[[#This Row],[date]])</f>
        <v>2008</v>
      </c>
      <c r="E781" s="2">
        <f>MONTH(cukier[[#This Row],[date]])</f>
        <v>9</v>
      </c>
      <c r="F781" s="2">
        <f>VLOOKUP(cukier[[#This Row],[year]],cennik[#All],2)</f>
        <v>2.15</v>
      </c>
      <c r="G781" s="2">
        <f>cukier[[#This Row],[sugar_bought_kg]]*cukier[[#This Row],[price]]</f>
        <v>692.3</v>
      </c>
      <c r="H781" s="2">
        <f>SUMIF($B$2:B781,B781,$C$2:C781)</f>
        <v>10060</v>
      </c>
      <c r="I781" s="2">
        <f>IF(cukier[[#This Row],[bought_so_far]]&lt;100,0,IF(cukier[[#This Row],[bought_so_far]]&lt;1000,0.05,IF(cukier[[#This Row],[bought_so_far]]&lt;10000,0.1,0.2)))*cukier[[#This Row],[sugar_bought_kg]]</f>
        <v>64.400000000000006</v>
      </c>
      <c r="J781" s="7">
        <f t="shared" si="61"/>
        <v>4202</v>
      </c>
      <c r="K781" s="7">
        <f t="shared" si="60"/>
        <v>3880</v>
      </c>
      <c r="L781" s="7" t="b">
        <f t="shared" si="62"/>
        <v>0</v>
      </c>
      <c r="M781" s="7">
        <f t="shared" si="63"/>
        <v>2</v>
      </c>
      <c r="N781" s="7">
        <f t="shared" si="64"/>
        <v>0</v>
      </c>
    </row>
    <row r="782" spans="1:14" x14ac:dyDescent="0.25">
      <c r="A782" s="1">
        <v>39697</v>
      </c>
      <c r="B782" s="2" t="s">
        <v>37</v>
      </c>
      <c r="C782" s="2">
        <v>150</v>
      </c>
      <c r="D782" s="2">
        <f>YEAR(cukier[[#This Row],[date]])</f>
        <v>2008</v>
      </c>
      <c r="E782" s="2">
        <f>MONTH(cukier[[#This Row],[date]])</f>
        <v>9</v>
      </c>
      <c r="F782" s="2">
        <f>VLOOKUP(cukier[[#This Row],[year]],cennik[#All],2)</f>
        <v>2.15</v>
      </c>
      <c r="G782" s="2">
        <f>cukier[[#This Row],[sugar_bought_kg]]*cukier[[#This Row],[price]]</f>
        <v>322.5</v>
      </c>
      <c r="H782" s="2">
        <f>SUMIF($B$2:B782,B782,$C$2:C782)</f>
        <v>1702</v>
      </c>
      <c r="I782" s="2">
        <f>IF(cukier[[#This Row],[bought_so_far]]&lt;100,0,IF(cukier[[#This Row],[bought_so_far]]&lt;1000,0.05,IF(cukier[[#This Row],[bought_so_far]]&lt;10000,0.1,0.2)))*cukier[[#This Row],[sugar_bought_kg]]</f>
        <v>15</v>
      </c>
      <c r="J782" s="6">
        <f t="shared" si="61"/>
        <v>3880</v>
      </c>
      <c r="K782" s="6">
        <f t="shared" si="60"/>
        <v>3730</v>
      </c>
      <c r="L782" s="6" t="b">
        <f t="shared" si="62"/>
        <v>0</v>
      </c>
      <c r="M782" s="6">
        <f t="shared" si="63"/>
        <v>2</v>
      </c>
      <c r="N782" s="6">
        <f t="shared" si="64"/>
        <v>0</v>
      </c>
    </row>
    <row r="783" spans="1:14" x14ac:dyDescent="0.25">
      <c r="A783" s="1">
        <v>39698</v>
      </c>
      <c r="B783" s="2" t="s">
        <v>14</v>
      </c>
      <c r="C783" s="2">
        <v>492</v>
      </c>
      <c r="D783" s="2">
        <f>YEAR(cukier[[#This Row],[date]])</f>
        <v>2008</v>
      </c>
      <c r="E783" s="2">
        <f>MONTH(cukier[[#This Row],[date]])</f>
        <v>9</v>
      </c>
      <c r="F783" s="2">
        <f>VLOOKUP(cukier[[#This Row],[year]],cennik[#All],2)</f>
        <v>2.15</v>
      </c>
      <c r="G783" s="2">
        <f>cukier[[#This Row],[sugar_bought_kg]]*cukier[[#This Row],[price]]</f>
        <v>1057.8</v>
      </c>
      <c r="H783" s="2">
        <f>SUMIF($B$2:B783,B783,$C$2:C783)</f>
        <v>8683</v>
      </c>
      <c r="I783" s="2">
        <f>IF(cukier[[#This Row],[bought_so_far]]&lt;100,0,IF(cukier[[#This Row],[bought_so_far]]&lt;1000,0.05,IF(cukier[[#This Row],[bought_so_far]]&lt;10000,0.1,0.2)))*cukier[[#This Row],[sugar_bought_kg]]</f>
        <v>49.2</v>
      </c>
      <c r="J783" s="7">
        <f t="shared" si="61"/>
        <v>3730</v>
      </c>
      <c r="K783" s="7">
        <f t="shared" si="60"/>
        <v>3238</v>
      </c>
      <c r="L783" s="7" t="b">
        <f t="shared" si="62"/>
        <v>0</v>
      </c>
      <c r="M783" s="7">
        <f t="shared" si="63"/>
        <v>2</v>
      </c>
      <c r="N783" s="7">
        <f t="shared" si="64"/>
        <v>0</v>
      </c>
    </row>
    <row r="784" spans="1:14" x14ac:dyDescent="0.25">
      <c r="A784" s="1">
        <v>39702</v>
      </c>
      <c r="B784" s="2" t="s">
        <v>18</v>
      </c>
      <c r="C784" s="2">
        <v>93</v>
      </c>
      <c r="D784" s="2">
        <f>YEAR(cukier[[#This Row],[date]])</f>
        <v>2008</v>
      </c>
      <c r="E784" s="2">
        <f>MONTH(cukier[[#This Row],[date]])</f>
        <v>9</v>
      </c>
      <c r="F784" s="2">
        <f>VLOOKUP(cukier[[#This Row],[year]],cennik[#All],2)</f>
        <v>2.15</v>
      </c>
      <c r="G784" s="2">
        <f>cukier[[#This Row],[sugar_bought_kg]]*cukier[[#This Row],[price]]</f>
        <v>199.95</v>
      </c>
      <c r="H784" s="2">
        <f>SUMIF($B$2:B784,B784,$C$2:C784)</f>
        <v>2645</v>
      </c>
      <c r="I784" s="2">
        <f>IF(cukier[[#This Row],[bought_so_far]]&lt;100,0,IF(cukier[[#This Row],[bought_so_far]]&lt;1000,0.05,IF(cukier[[#This Row],[bought_so_far]]&lt;10000,0.1,0.2)))*cukier[[#This Row],[sugar_bought_kg]]</f>
        <v>9.3000000000000007</v>
      </c>
      <c r="J784" s="6">
        <f t="shared" si="61"/>
        <v>3238</v>
      </c>
      <c r="K784" s="6">
        <f t="shared" si="60"/>
        <v>3145</v>
      </c>
      <c r="L784" s="6" t="b">
        <f t="shared" si="62"/>
        <v>0</v>
      </c>
      <c r="M784" s="6">
        <f t="shared" si="63"/>
        <v>2</v>
      </c>
      <c r="N784" s="6">
        <f t="shared" si="64"/>
        <v>0</v>
      </c>
    </row>
    <row r="785" spans="1:14" x14ac:dyDescent="0.25">
      <c r="A785" s="1">
        <v>39705</v>
      </c>
      <c r="B785" s="2" t="s">
        <v>61</v>
      </c>
      <c r="C785" s="2">
        <v>64</v>
      </c>
      <c r="D785" s="2">
        <f>YEAR(cukier[[#This Row],[date]])</f>
        <v>2008</v>
      </c>
      <c r="E785" s="2">
        <f>MONTH(cukier[[#This Row],[date]])</f>
        <v>9</v>
      </c>
      <c r="F785" s="2">
        <f>VLOOKUP(cukier[[#This Row],[year]],cennik[#All],2)</f>
        <v>2.15</v>
      </c>
      <c r="G785" s="2">
        <f>cukier[[#This Row],[sugar_bought_kg]]*cukier[[#This Row],[price]]</f>
        <v>137.6</v>
      </c>
      <c r="H785" s="2">
        <f>SUMIF($B$2:B785,B785,$C$2:C785)</f>
        <v>997</v>
      </c>
      <c r="I785" s="2">
        <f>IF(cukier[[#This Row],[bought_so_far]]&lt;100,0,IF(cukier[[#This Row],[bought_so_far]]&lt;1000,0.05,IF(cukier[[#This Row],[bought_so_far]]&lt;10000,0.1,0.2)))*cukier[[#This Row],[sugar_bought_kg]]</f>
        <v>3.2</v>
      </c>
      <c r="J785" s="7">
        <f t="shared" si="61"/>
        <v>3145</v>
      </c>
      <c r="K785" s="7">
        <f t="shared" si="60"/>
        <v>3081</v>
      </c>
      <c r="L785" s="7" t="b">
        <f t="shared" si="62"/>
        <v>0</v>
      </c>
      <c r="M785" s="7">
        <f t="shared" si="63"/>
        <v>2</v>
      </c>
      <c r="N785" s="7">
        <f t="shared" si="64"/>
        <v>0</v>
      </c>
    </row>
    <row r="786" spans="1:14" x14ac:dyDescent="0.25">
      <c r="A786" s="1">
        <v>39705</v>
      </c>
      <c r="B786" s="2" t="s">
        <v>89</v>
      </c>
      <c r="C786" s="2">
        <v>7</v>
      </c>
      <c r="D786" s="2">
        <f>YEAR(cukier[[#This Row],[date]])</f>
        <v>2008</v>
      </c>
      <c r="E786" s="2">
        <f>MONTH(cukier[[#This Row],[date]])</f>
        <v>9</v>
      </c>
      <c r="F786" s="2">
        <f>VLOOKUP(cukier[[#This Row],[year]],cennik[#All],2)</f>
        <v>2.15</v>
      </c>
      <c r="G786" s="2">
        <f>cukier[[#This Row],[sugar_bought_kg]]*cukier[[#This Row],[price]]</f>
        <v>15.049999999999999</v>
      </c>
      <c r="H786" s="2">
        <f>SUMIF($B$2:B786,B786,$C$2:C786)</f>
        <v>32</v>
      </c>
      <c r="I786" s="2">
        <f>IF(cukier[[#This Row],[bought_so_far]]&lt;100,0,IF(cukier[[#This Row],[bought_so_far]]&lt;1000,0.05,IF(cukier[[#This Row],[bought_so_far]]&lt;10000,0.1,0.2)))*cukier[[#This Row],[sugar_bought_kg]]</f>
        <v>0</v>
      </c>
      <c r="J786" s="6">
        <f t="shared" si="61"/>
        <v>3081</v>
      </c>
      <c r="K786" s="6">
        <f t="shared" si="60"/>
        <v>3074</v>
      </c>
      <c r="L786" s="6" t="b">
        <f t="shared" si="62"/>
        <v>0</v>
      </c>
      <c r="M786" s="6">
        <f t="shared" si="63"/>
        <v>2</v>
      </c>
      <c r="N786" s="6">
        <f t="shared" si="64"/>
        <v>0</v>
      </c>
    </row>
    <row r="787" spans="1:14" x14ac:dyDescent="0.25">
      <c r="A787" s="1">
        <v>39705</v>
      </c>
      <c r="B787" s="2" t="s">
        <v>18</v>
      </c>
      <c r="C787" s="2">
        <v>90</v>
      </c>
      <c r="D787" s="2">
        <f>YEAR(cukier[[#This Row],[date]])</f>
        <v>2008</v>
      </c>
      <c r="E787" s="2">
        <f>MONTH(cukier[[#This Row],[date]])</f>
        <v>9</v>
      </c>
      <c r="F787" s="2">
        <f>VLOOKUP(cukier[[#This Row],[year]],cennik[#All],2)</f>
        <v>2.15</v>
      </c>
      <c r="G787" s="2">
        <f>cukier[[#This Row],[sugar_bought_kg]]*cukier[[#This Row],[price]]</f>
        <v>193.5</v>
      </c>
      <c r="H787" s="2">
        <f>SUMIF($B$2:B787,B787,$C$2:C787)</f>
        <v>2735</v>
      </c>
      <c r="I787" s="2">
        <f>IF(cukier[[#This Row],[bought_so_far]]&lt;100,0,IF(cukier[[#This Row],[bought_so_far]]&lt;1000,0.05,IF(cukier[[#This Row],[bought_so_far]]&lt;10000,0.1,0.2)))*cukier[[#This Row],[sugar_bought_kg]]</f>
        <v>9</v>
      </c>
      <c r="J787" s="7">
        <f t="shared" si="61"/>
        <v>3074</v>
      </c>
      <c r="K787" s="7">
        <f t="shared" si="60"/>
        <v>2984</v>
      </c>
      <c r="L787" s="7" t="b">
        <f t="shared" si="62"/>
        <v>0</v>
      </c>
      <c r="M787" s="7">
        <f t="shared" si="63"/>
        <v>3</v>
      </c>
      <c r="N787" s="7">
        <f t="shared" si="64"/>
        <v>0</v>
      </c>
    </row>
    <row r="788" spans="1:14" x14ac:dyDescent="0.25">
      <c r="A788" s="1">
        <v>39712</v>
      </c>
      <c r="B788" s="2" t="s">
        <v>50</v>
      </c>
      <c r="C788" s="2">
        <v>136</v>
      </c>
      <c r="D788" s="2">
        <f>YEAR(cukier[[#This Row],[date]])</f>
        <v>2008</v>
      </c>
      <c r="E788" s="2">
        <f>MONTH(cukier[[#This Row],[date]])</f>
        <v>9</v>
      </c>
      <c r="F788" s="2">
        <f>VLOOKUP(cukier[[#This Row],[year]],cennik[#All],2)</f>
        <v>2.15</v>
      </c>
      <c r="G788" s="2">
        <f>cukier[[#This Row],[sugar_bought_kg]]*cukier[[#This Row],[price]]</f>
        <v>292.39999999999998</v>
      </c>
      <c r="H788" s="2">
        <f>SUMIF($B$2:B788,B788,$C$2:C788)</f>
        <v>10196</v>
      </c>
      <c r="I788" s="2">
        <f>IF(cukier[[#This Row],[bought_so_far]]&lt;100,0,IF(cukier[[#This Row],[bought_so_far]]&lt;1000,0.05,IF(cukier[[#This Row],[bought_so_far]]&lt;10000,0.1,0.2)))*cukier[[#This Row],[sugar_bought_kg]]</f>
        <v>27.200000000000003</v>
      </c>
      <c r="J788" s="6">
        <f t="shared" si="61"/>
        <v>2984</v>
      </c>
      <c r="K788" s="6">
        <f t="shared" si="60"/>
        <v>2848</v>
      </c>
      <c r="L788" s="6" t="b">
        <f t="shared" si="62"/>
        <v>0</v>
      </c>
      <c r="M788" s="6">
        <f t="shared" si="63"/>
        <v>3</v>
      </c>
      <c r="N788" s="6">
        <f t="shared" si="64"/>
        <v>0</v>
      </c>
    </row>
    <row r="789" spans="1:14" x14ac:dyDescent="0.25">
      <c r="A789" s="1">
        <v>39713</v>
      </c>
      <c r="B789" s="2" t="s">
        <v>19</v>
      </c>
      <c r="C789" s="2">
        <v>104</v>
      </c>
      <c r="D789" s="2">
        <f>YEAR(cukier[[#This Row],[date]])</f>
        <v>2008</v>
      </c>
      <c r="E789" s="2">
        <f>MONTH(cukier[[#This Row],[date]])</f>
        <v>9</v>
      </c>
      <c r="F789" s="2">
        <f>VLOOKUP(cukier[[#This Row],[year]],cennik[#All],2)</f>
        <v>2.15</v>
      </c>
      <c r="G789" s="2">
        <f>cukier[[#This Row],[sugar_bought_kg]]*cukier[[#This Row],[price]]</f>
        <v>223.6</v>
      </c>
      <c r="H789" s="2">
        <f>SUMIF($B$2:B789,B789,$C$2:C789)</f>
        <v>1537</v>
      </c>
      <c r="I789" s="2">
        <f>IF(cukier[[#This Row],[bought_so_far]]&lt;100,0,IF(cukier[[#This Row],[bought_so_far]]&lt;1000,0.05,IF(cukier[[#This Row],[bought_so_far]]&lt;10000,0.1,0.2)))*cukier[[#This Row],[sugar_bought_kg]]</f>
        <v>10.4</v>
      </c>
      <c r="J789" s="7">
        <f t="shared" si="61"/>
        <v>2848</v>
      </c>
      <c r="K789" s="7">
        <f t="shared" si="60"/>
        <v>2744</v>
      </c>
      <c r="L789" s="7" t="b">
        <f t="shared" si="62"/>
        <v>0</v>
      </c>
      <c r="M789" s="7">
        <f t="shared" si="63"/>
        <v>3</v>
      </c>
      <c r="N789" s="7">
        <f t="shared" si="64"/>
        <v>0</v>
      </c>
    </row>
    <row r="790" spans="1:14" x14ac:dyDescent="0.25">
      <c r="A790" s="1">
        <v>39713</v>
      </c>
      <c r="B790" s="2" t="s">
        <v>150</v>
      </c>
      <c r="C790" s="2">
        <v>1</v>
      </c>
      <c r="D790" s="2">
        <f>YEAR(cukier[[#This Row],[date]])</f>
        <v>2008</v>
      </c>
      <c r="E790" s="2">
        <f>MONTH(cukier[[#This Row],[date]])</f>
        <v>9</v>
      </c>
      <c r="F790" s="2">
        <f>VLOOKUP(cukier[[#This Row],[year]],cennik[#All],2)</f>
        <v>2.15</v>
      </c>
      <c r="G790" s="2">
        <f>cukier[[#This Row],[sugar_bought_kg]]*cukier[[#This Row],[price]]</f>
        <v>2.15</v>
      </c>
      <c r="H790" s="2">
        <f>SUMIF($B$2:B790,B790,$C$2:C790)</f>
        <v>3</v>
      </c>
      <c r="I790" s="2">
        <f>IF(cukier[[#This Row],[bought_so_far]]&lt;100,0,IF(cukier[[#This Row],[bought_so_far]]&lt;1000,0.05,IF(cukier[[#This Row],[bought_so_far]]&lt;10000,0.1,0.2)))*cukier[[#This Row],[sugar_bought_kg]]</f>
        <v>0</v>
      </c>
      <c r="J790" s="6">
        <f t="shared" si="61"/>
        <v>2744</v>
      </c>
      <c r="K790" s="6">
        <f t="shared" si="60"/>
        <v>2743</v>
      </c>
      <c r="L790" s="6" t="b">
        <f t="shared" si="62"/>
        <v>0</v>
      </c>
      <c r="M790" s="6">
        <f t="shared" si="63"/>
        <v>3</v>
      </c>
      <c r="N790" s="6">
        <f t="shared" si="64"/>
        <v>0</v>
      </c>
    </row>
    <row r="791" spans="1:14" x14ac:dyDescent="0.25">
      <c r="A791" s="1">
        <v>39714</v>
      </c>
      <c r="B791" s="2" t="s">
        <v>31</v>
      </c>
      <c r="C791" s="2">
        <v>52</v>
      </c>
      <c r="D791" s="2">
        <f>YEAR(cukier[[#This Row],[date]])</f>
        <v>2008</v>
      </c>
      <c r="E791" s="2">
        <f>MONTH(cukier[[#This Row],[date]])</f>
        <v>9</v>
      </c>
      <c r="F791" s="2">
        <f>VLOOKUP(cukier[[#This Row],[year]],cennik[#All],2)</f>
        <v>2.15</v>
      </c>
      <c r="G791" s="2">
        <f>cukier[[#This Row],[sugar_bought_kg]]*cukier[[#This Row],[price]]</f>
        <v>111.8</v>
      </c>
      <c r="H791" s="2">
        <f>SUMIF($B$2:B791,B791,$C$2:C791)</f>
        <v>511</v>
      </c>
      <c r="I791" s="2">
        <f>IF(cukier[[#This Row],[bought_so_far]]&lt;100,0,IF(cukier[[#This Row],[bought_so_far]]&lt;1000,0.05,IF(cukier[[#This Row],[bought_so_far]]&lt;10000,0.1,0.2)))*cukier[[#This Row],[sugar_bought_kg]]</f>
        <v>2.6</v>
      </c>
      <c r="J791" s="7">
        <f t="shared" si="61"/>
        <v>2743</v>
      </c>
      <c r="K791" s="7">
        <f t="shared" si="60"/>
        <v>2691</v>
      </c>
      <c r="L791" s="7" t="b">
        <f t="shared" si="62"/>
        <v>0</v>
      </c>
      <c r="M791" s="7">
        <f t="shared" si="63"/>
        <v>3</v>
      </c>
      <c r="N791" s="7">
        <f t="shared" si="64"/>
        <v>0</v>
      </c>
    </row>
    <row r="792" spans="1:14" x14ac:dyDescent="0.25">
      <c r="A792" s="1">
        <v>39714</v>
      </c>
      <c r="B792" s="2" t="s">
        <v>45</v>
      </c>
      <c r="C792" s="2">
        <v>203</v>
      </c>
      <c r="D792" s="2">
        <f>YEAR(cukier[[#This Row],[date]])</f>
        <v>2008</v>
      </c>
      <c r="E792" s="2">
        <f>MONTH(cukier[[#This Row],[date]])</f>
        <v>9</v>
      </c>
      <c r="F792" s="2">
        <f>VLOOKUP(cukier[[#This Row],[year]],cennik[#All],2)</f>
        <v>2.15</v>
      </c>
      <c r="G792" s="2">
        <f>cukier[[#This Row],[sugar_bought_kg]]*cukier[[#This Row],[price]]</f>
        <v>436.45</v>
      </c>
      <c r="H792" s="2">
        <f>SUMIF($B$2:B792,B792,$C$2:C792)</f>
        <v>9666</v>
      </c>
      <c r="I792" s="2">
        <f>IF(cukier[[#This Row],[bought_so_far]]&lt;100,0,IF(cukier[[#This Row],[bought_so_far]]&lt;1000,0.05,IF(cukier[[#This Row],[bought_so_far]]&lt;10000,0.1,0.2)))*cukier[[#This Row],[sugar_bought_kg]]</f>
        <v>20.3</v>
      </c>
      <c r="J792" s="6">
        <f t="shared" si="61"/>
        <v>2691</v>
      </c>
      <c r="K792" s="6">
        <f t="shared" si="60"/>
        <v>2488</v>
      </c>
      <c r="L792" s="6" t="b">
        <f t="shared" si="62"/>
        <v>0</v>
      </c>
      <c r="M792" s="6">
        <f t="shared" si="63"/>
        <v>3</v>
      </c>
      <c r="N792" s="6">
        <f t="shared" si="64"/>
        <v>0</v>
      </c>
    </row>
    <row r="793" spans="1:14" x14ac:dyDescent="0.25">
      <c r="A793" s="1">
        <v>39716</v>
      </c>
      <c r="B793" s="2" t="s">
        <v>30</v>
      </c>
      <c r="C793" s="2">
        <v>183</v>
      </c>
      <c r="D793" s="2">
        <f>YEAR(cukier[[#This Row],[date]])</f>
        <v>2008</v>
      </c>
      <c r="E793" s="2">
        <f>MONTH(cukier[[#This Row],[date]])</f>
        <v>9</v>
      </c>
      <c r="F793" s="2">
        <f>VLOOKUP(cukier[[#This Row],[year]],cennik[#All],2)</f>
        <v>2.15</v>
      </c>
      <c r="G793" s="2">
        <f>cukier[[#This Row],[sugar_bought_kg]]*cukier[[#This Row],[price]]</f>
        <v>393.45</v>
      </c>
      <c r="H793" s="2">
        <f>SUMIF($B$2:B793,B793,$C$2:C793)</f>
        <v>2208</v>
      </c>
      <c r="I793" s="2">
        <f>IF(cukier[[#This Row],[bought_so_far]]&lt;100,0,IF(cukier[[#This Row],[bought_so_far]]&lt;1000,0.05,IF(cukier[[#This Row],[bought_so_far]]&lt;10000,0.1,0.2)))*cukier[[#This Row],[sugar_bought_kg]]</f>
        <v>18.3</v>
      </c>
      <c r="J793" s="7">
        <f t="shared" si="61"/>
        <v>2488</v>
      </c>
      <c r="K793" s="7">
        <f t="shared" si="60"/>
        <v>2305</v>
      </c>
      <c r="L793" s="7" t="b">
        <f t="shared" si="62"/>
        <v>0</v>
      </c>
      <c r="M793" s="7">
        <f t="shared" si="63"/>
        <v>3</v>
      </c>
      <c r="N793" s="7">
        <f t="shared" si="64"/>
        <v>0</v>
      </c>
    </row>
    <row r="794" spans="1:14" x14ac:dyDescent="0.25">
      <c r="A794" s="1">
        <v>39717</v>
      </c>
      <c r="B794" s="2" t="s">
        <v>61</v>
      </c>
      <c r="C794" s="2">
        <v>182</v>
      </c>
      <c r="D794" s="2">
        <f>YEAR(cukier[[#This Row],[date]])</f>
        <v>2008</v>
      </c>
      <c r="E794" s="2">
        <f>MONTH(cukier[[#This Row],[date]])</f>
        <v>9</v>
      </c>
      <c r="F794" s="2">
        <f>VLOOKUP(cukier[[#This Row],[year]],cennik[#All],2)</f>
        <v>2.15</v>
      </c>
      <c r="G794" s="2">
        <f>cukier[[#This Row],[sugar_bought_kg]]*cukier[[#This Row],[price]]</f>
        <v>391.3</v>
      </c>
      <c r="H794" s="2">
        <f>SUMIF($B$2:B794,B794,$C$2:C794)</f>
        <v>1179</v>
      </c>
      <c r="I794" s="2">
        <f>IF(cukier[[#This Row],[bought_so_far]]&lt;100,0,IF(cukier[[#This Row],[bought_so_far]]&lt;1000,0.05,IF(cukier[[#This Row],[bought_so_far]]&lt;10000,0.1,0.2)))*cukier[[#This Row],[sugar_bought_kg]]</f>
        <v>18.2</v>
      </c>
      <c r="J794" s="6">
        <f t="shared" si="61"/>
        <v>2305</v>
      </c>
      <c r="K794" s="6">
        <f t="shared" si="60"/>
        <v>2123</v>
      </c>
      <c r="L794" s="6" t="b">
        <f t="shared" si="62"/>
        <v>0</v>
      </c>
      <c r="M794" s="6">
        <f t="shared" si="63"/>
        <v>3</v>
      </c>
      <c r="N794" s="6">
        <f t="shared" si="64"/>
        <v>0</v>
      </c>
    </row>
    <row r="795" spans="1:14" x14ac:dyDescent="0.25">
      <c r="A795" s="1">
        <v>39719</v>
      </c>
      <c r="B795" s="2" t="s">
        <v>45</v>
      </c>
      <c r="C795" s="2">
        <v>383</v>
      </c>
      <c r="D795" s="2">
        <f>YEAR(cukier[[#This Row],[date]])</f>
        <v>2008</v>
      </c>
      <c r="E795" s="2">
        <f>MONTH(cukier[[#This Row],[date]])</f>
        <v>9</v>
      </c>
      <c r="F795" s="2">
        <f>VLOOKUP(cukier[[#This Row],[year]],cennik[#All],2)</f>
        <v>2.15</v>
      </c>
      <c r="G795" s="2">
        <f>cukier[[#This Row],[sugar_bought_kg]]*cukier[[#This Row],[price]]</f>
        <v>823.44999999999993</v>
      </c>
      <c r="H795" s="2">
        <f>SUMIF($B$2:B795,B795,$C$2:C795)</f>
        <v>10049</v>
      </c>
      <c r="I795" s="2">
        <f>IF(cukier[[#This Row],[bought_so_far]]&lt;100,0,IF(cukier[[#This Row],[bought_so_far]]&lt;1000,0.05,IF(cukier[[#This Row],[bought_so_far]]&lt;10000,0.1,0.2)))*cukier[[#This Row],[sugar_bought_kg]]</f>
        <v>76.600000000000009</v>
      </c>
      <c r="J795" s="7">
        <f t="shared" si="61"/>
        <v>2123</v>
      </c>
      <c r="K795" s="7">
        <f t="shared" si="60"/>
        <v>1740</v>
      </c>
      <c r="L795" s="7" t="b">
        <f t="shared" si="62"/>
        <v>1</v>
      </c>
      <c r="M795" s="7">
        <f t="shared" si="63"/>
        <v>4</v>
      </c>
      <c r="N795" s="7">
        <f t="shared" si="64"/>
        <v>4000</v>
      </c>
    </row>
    <row r="796" spans="1:14" x14ac:dyDescent="0.25">
      <c r="A796" s="1">
        <v>39722</v>
      </c>
      <c r="B796" s="2" t="s">
        <v>22</v>
      </c>
      <c r="C796" s="2">
        <v>113</v>
      </c>
      <c r="D796" s="2">
        <f>YEAR(cukier[[#This Row],[date]])</f>
        <v>2008</v>
      </c>
      <c r="E796" s="2">
        <f>MONTH(cukier[[#This Row],[date]])</f>
        <v>10</v>
      </c>
      <c r="F796" s="2">
        <f>VLOOKUP(cukier[[#This Row],[year]],cennik[#All],2)</f>
        <v>2.15</v>
      </c>
      <c r="G796" s="2">
        <f>cukier[[#This Row],[sugar_bought_kg]]*cukier[[#This Row],[price]]</f>
        <v>242.95</v>
      </c>
      <c r="H796" s="2">
        <f>SUMIF($B$2:B796,B796,$C$2:C796)</f>
        <v>8820</v>
      </c>
      <c r="I796" s="2">
        <f>IF(cukier[[#This Row],[bought_so_far]]&lt;100,0,IF(cukier[[#This Row],[bought_so_far]]&lt;1000,0.05,IF(cukier[[#This Row],[bought_so_far]]&lt;10000,0.1,0.2)))*cukier[[#This Row],[sugar_bought_kg]]</f>
        <v>11.3</v>
      </c>
      <c r="J796" s="6">
        <f t="shared" si="61"/>
        <v>5740</v>
      </c>
      <c r="K796" s="6">
        <f t="shared" si="60"/>
        <v>5627</v>
      </c>
      <c r="L796" s="6" t="b">
        <f t="shared" si="62"/>
        <v>0</v>
      </c>
      <c r="M796" s="6">
        <f t="shared" si="63"/>
        <v>-1</v>
      </c>
      <c r="N796" s="6">
        <f t="shared" si="64"/>
        <v>0</v>
      </c>
    </row>
    <row r="797" spans="1:14" x14ac:dyDescent="0.25">
      <c r="A797" s="1">
        <v>39722</v>
      </c>
      <c r="B797" s="2" t="s">
        <v>63</v>
      </c>
      <c r="C797" s="2">
        <v>154</v>
      </c>
      <c r="D797" s="2">
        <f>YEAR(cukier[[#This Row],[date]])</f>
        <v>2008</v>
      </c>
      <c r="E797" s="2">
        <f>MONTH(cukier[[#This Row],[date]])</f>
        <v>10</v>
      </c>
      <c r="F797" s="2">
        <f>VLOOKUP(cukier[[#This Row],[year]],cennik[#All],2)</f>
        <v>2.15</v>
      </c>
      <c r="G797" s="2">
        <f>cukier[[#This Row],[sugar_bought_kg]]*cukier[[#This Row],[price]]</f>
        <v>331.09999999999997</v>
      </c>
      <c r="H797" s="2">
        <f>SUMIF($B$2:B797,B797,$C$2:C797)</f>
        <v>406</v>
      </c>
      <c r="I797" s="2">
        <f>IF(cukier[[#This Row],[bought_so_far]]&lt;100,0,IF(cukier[[#This Row],[bought_so_far]]&lt;1000,0.05,IF(cukier[[#This Row],[bought_so_far]]&lt;10000,0.1,0.2)))*cukier[[#This Row],[sugar_bought_kg]]</f>
        <v>7.7</v>
      </c>
      <c r="J797" s="7">
        <f t="shared" si="61"/>
        <v>5627</v>
      </c>
      <c r="K797" s="7">
        <f t="shared" si="60"/>
        <v>5473</v>
      </c>
      <c r="L797" s="7" t="b">
        <f t="shared" si="62"/>
        <v>0</v>
      </c>
      <c r="M797" s="7">
        <f t="shared" si="63"/>
        <v>-1</v>
      </c>
      <c r="N797" s="7">
        <f t="shared" si="64"/>
        <v>0</v>
      </c>
    </row>
    <row r="798" spans="1:14" x14ac:dyDescent="0.25">
      <c r="A798" s="1">
        <v>39722</v>
      </c>
      <c r="B798" s="2" t="s">
        <v>36</v>
      </c>
      <c r="C798" s="2">
        <v>8</v>
      </c>
      <c r="D798" s="2">
        <f>YEAR(cukier[[#This Row],[date]])</f>
        <v>2008</v>
      </c>
      <c r="E798" s="2">
        <f>MONTH(cukier[[#This Row],[date]])</f>
        <v>10</v>
      </c>
      <c r="F798" s="2">
        <f>VLOOKUP(cukier[[#This Row],[year]],cennik[#All],2)</f>
        <v>2.15</v>
      </c>
      <c r="G798" s="2">
        <f>cukier[[#This Row],[sugar_bought_kg]]*cukier[[#This Row],[price]]</f>
        <v>17.2</v>
      </c>
      <c r="H798" s="2">
        <f>SUMIF($B$2:B798,B798,$C$2:C798)</f>
        <v>34</v>
      </c>
      <c r="I798" s="2">
        <f>IF(cukier[[#This Row],[bought_so_far]]&lt;100,0,IF(cukier[[#This Row],[bought_so_far]]&lt;1000,0.05,IF(cukier[[#This Row],[bought_so_far]]&lt;10000,0.1,0.2)))*cukier[[#This Row],[sugar_bought_kg]]</f>
        <v>0</v>
      </c>
      <c r="J798" s="6">
        <f t="shared" si="61"/>
        <v>5473</v>
      </c>
      <c r="K798" s="6">
        <f t="shared" si="60"/>
        <v>5465</v>
      </c>
      <c r="L798" s="6" t="b">
        <f t="shared" si="62"/>
        <v>0</v>
      </c>
      <c r="M798" s="6">
        <f t="shared" si="63"/>
        <v>-1</v>
      </c>
      <c r="N798" s="6">
        <f t="shared" si="64"/>
        <v>0</v>
      </c>
    </row>
    <row r="799" spans="1:14" x14ac:dyDescent="0.25">
      <c r="A799" s="1">
        <v>39725</v>
      </c>
      <c r="B799" s="2" t="s">
        <v>116</v>
      </c>
      <c r="C799" s="2">
        <v>5</v>
      </c>
      <c r="D799" s="2">
        <f>YEAR(cukier[[#This Row],[date]])</f>
        <v>2008</v>
      </c>
      <c r="E799" s="2">
        <f>MONTH(cukier[[#This Row],[date]])</f>
        <v>10</v>
      </c>
      <c r="F799" s="2">
        <f>VLOOKUP(cukier[[#This Row],[year]],cennik[#All],2)</f>
        <v>2.15</v>
      </c>
      <c r="G799" s="2">
        <f>cukier[[#This Row],[sugar_bought_kg]]*cukier[[#This Row],[price]]</f>
        <v>10.75</v>
      </c>
      <c r="H799" s="2">
        <f>SUMIF($B$2:B799,B799,$C$2:C799)</f>
        <v>20</v>
      </c>
      <c r="I799" s="2">
        <f>IF(cukier[[#This Row],[bought_so_far]]&lt;100,0,IF(cukier[[#This Row],[bought_so_far]]&lt;1000,0.05,IF(cukier[[#This Row],[bought_so_far]]&lt;10000,0.1,0.2)))*cukier[[#This Row],[sugar_bought_kg]]</f>
        <v>0</v>
      </c>
      <c r="J799" s="7">
        <f t="shared" si="61"/>
        <v>5465</v>
      </c>
      <c r="K799" s="7">
        <f t="shared" si="60"/>
        <v>5460</v>
      </c>
      <c r="L799" s="7" t="b">
        <f t="shared" si="62"/>
        <v>0</v>
      </c>
      <c r="M799" s="7">
        <f t="shared" si="63"/>
        <v>-1</v>
      </c>
      <c r="N799" s="7">
        <f t="shared" si="64"/>
        <v>0</v>
      </c>
    </row>
    <row r="800" spans="1:14" x14ac:dyDescent="0.25">
      <c r="A800" s="1">
        <v>39725</v>
      </c>
      <c r="B800" s="2" t="s">
        <v>42</v>
      </c>
      <c r="C800" s="2">
        <v>14</v>
      </c>
      <c r="D800" s="2">
        <f>YEAR(cukier[[#This Row],[date]])</f>
        <v>2008</v>
      </c>
      <c r="E800" s="2">
        <f>MONTH(cukier[[#This Row],[date]])</f>
        <v>10</v>
      </c>
      <c r="F800" s="2">
        <f>VLOOKUP(cukier[[#This Row],[year]],cennik[#All],2)</f>
        <v>2.15</v>
      </c>
      <c r="G800" s="2">
        <f>cukier[[#This Row],[sugar_bought_kg]]*cukier[[#This Row],[price]]</f>
        <v>30.099999999999998</v>
      </c>
      <c r="H800" s="2">
        <f>SUMIF($B$2:B800,B800,$C$2:C800)</f>
        <v>41</v>
      </c>
      <c r="I800" s="2">
        <f>IF(cukier[[#This Row],[bought_so_far]]&lt;100,0,IF(cukier[[#This Row],[bought_so_far]]&lt;1000,0.05,IF(cukier[[#This Row],[bought_so_far]]&lt;10000,0.1,0.2)))*cukier[[#This Row],[sugar_bought_kg]]</f>
        <v>0</v>
      </c>
      <c r="J800" s="6">
        <f t="shared" si="61"/>
        <v>5460</v>
      </c>
      <c r="K800" s="6">
        <f t="shared" si="60"/>
        <v>5446</v>
      </c>
      <c r="L800" s="6" t="b">
        <f t="shared" si="62"/>
        <v>0</v>
      </c>
      <c r="M800" s="6">
        <f t="shared" si="63"/>
        <v>-1</v>
      </c>
      <c r="N800" s="6">
        <f t="shared" si="64"/>
        <v>0</v>
      </c>
    </row>
    <row r="801" spans="1:14" x14ac:dyDescent="0.25">
      <c r="A801" s="1">
        <v>39727</v>
      </c>
      <c r="B801" s="2" t="s">
        <v>71</v>
      </c>
      <c r="C801" s="2">
        <v>27</v>
      </c>
      <c r="D801" s="2">
        <f>YEAR(cukier[[#This Row],[date]])</f>
        <v>2008</v>
      </c>
      <c r="E801" s="2">
        <f>MONTH(cukier[[#This Row],[date]])</f>
        <v>10</v>
      </c>
      <c r="F801" s="2">
        <f>VLOOKUP(cukier[[#This Row],[year]],cennik[#All],2)</f>
        <v>2.15</v>
      </c>
      <c r="G801" s="2">
        <f>cukier[[#This Row],[sugar_bought_kg]]*cukier[[#This Row],[price]]</f>
        <v>58.05</v>
      </c>
      <c r="H801" s="2">
        <f>SUMIF($B$2:B801,B801,$C$2:C801)</f>
        <v>1065</v>
      </c>
      <c r="I801" s="2">
        <f>IF(cukier[[#This Row],[bought_so_far]]&lt;100,0,IF(cukier[[#This Row],[bought_so_far]]&lt;1000,0.05,IF(cukier[[#This Row],[bought_so_far]]&lt;10000,0.1,0.2)))*cukier[[#This Row],[sugar_bought_kg]]</f>
        <v>2.7</v>
      </c>
      <c r="J801" s="7">
        <f t="shared" si="61"/>
        <v>5446</v>
      </c>
      <c r="K801" s="7">
        <f t="shared" si="60"/>
        <v>5419</v>
      </c>
      <c r="L801" s="7" t="b">
        <f t="shared" si="62"/>
        <v>0</v>
      </c>
      <c r="M801" s="7">
        <f t="shared" si="63"/>
        <v>-1</v>
      </c>
      <c r="N801" s="7">
        <f t="shared" si="64"/>
        <v>0</v>
      </c>
    </row>
    <row r="802" spans="1:14" x14ac:dyDescent="0.25">
      <c r="A802" s="1">
        <v>39727</v>
      </c>
      <c r="B802" s="2" t="s">
        <v>8</v>
      </c>
      <c r="C802" s="2">
        <v>141</v>
      </c>
      <c r="D802" s="2">
        <f>YEAR(cukier[[#This Row],[date]])</f>
        <v>2008</v>
      </c>
      <c r="E802" s="2">
        <f>MONTH(cukier[[#This Row],[date]])</f>
        <v>10</v>
      </c>
      <c r="F802" s="2">
        <f>VLOOKUP(cukier[[#This Row],[year]],cennik[#All],2)</f>
        <v>2.15</v>
      </c>
      <c r="G802" s="2">
        <f>cukier[[#This Row],[sugar_bought_kg]]*cukier[[#This Row],[price]]</f>
        <v>303.14999999999998</v>
      </c>
      <c r="H802" s="2">
        <f>SUMIF($B$2:B802,B802,$C$2:C802)</f>
        <v>1158</v>
      </c>
      <c r="I802" s="2">
        <f>IF(cukier[[#This Row],[bought_so_far]]&lt;100,0,IF(cukier[[#This Row],[bought_so_far]]&lt;1000,0.05,IF(cukier[[#This Row],[bought_so_far]]&lt;10000,0.1,0.2)))*cukier[[#This Row],[sugar_bought_kg]]</f>
        <v>14.100000000000001</v>
      </c>
      <c r="J802" s="6">
        <f t="shared" si="61"/>
        <v>5419</v>
      </c>
      <c r="K802" s="6">
        <f t="shared" si="60"/>
        <v>5278</v>
      </c>
      <c r="L802" s="6" t="b">
        <f t="shared" si="62"/>
        <v>0</v>
      </c>
      <c r="M802" s="6">
        <f t="shared" si="63"/>
        <v>-1</v>
      </c>
      <c r="N802" s="6">
        <f t="shared" si="64"/>
        <v>0</v>
      </c>
    </row>
    <row r="803" spans="1:14" x14ac:dyDescent="0.25">
      <c r="A803" s="1">
        <v>39729</v>
      </c>
      <c r="B803" s="2" t="s">
        <v>175</v>
      </c>
      <c r="C803" s="2">
        <v>14</v>
      </c>
      <c r="D803" s="2">
        <f>YEAR(cukier[[#This Row],[date]])</f>
        <v>2008</v>
      </c>
      <c r="E803" s="2">
        <f>MONTH(cukier[[#This Row],[date]])</f>
        <v>10</v>
      </c>
      <c r="F803" s="2">
        <f>VLOOKUP(cukier[[#This Row],[year]],cennik[#All],2)</f>
        <v>2.15</v>
      </c>
      <c r="G803" s="2">
        <f>cukier[[#This Row],[sugar_bought_kg]]*cukier[[#This Row],[price]]</f>
        <v>30.099999999999998</v>
      </c>
      <c r="H803" s="2">
        <f>SUMIF($B$2:B803,B803,$C$2:C803)</f>
        <v>14</v>
      </c>
      <c r="I803" s="2">
        <f>IF(cukier[[#This Row],[bought_so_far]]&lt;100,0,IF(cukier[[#This Row],[bought_so_far]]&lt;1000,0.05,IF(cukier[[#This Row],[bought_so_far]]&lt;10000,0.1,0.2)))*cukier[[#This Row],[sugar_bought_kg]]</f>
        <v>0</v>
      </c>
      <c r="J803" s="7">
        <f t="shared" si="61"/>
        <v>5278</v>
      </c>
      <c r="K803" s="7">
        <f t="shared" si="60"/>
        <v>5264</v>
      </c>
      <c r="L803" s="7" t="b">
        <f t="shared" si="62"/>
        <v>0</v>
      </c>
      <c r="M803" s="7">
        <f t="shared" si="63"/>
        <v>-1</v>
      </c>
      <c r="N803" s="7">
        <f t="shared" si="64"/>
        <v>0</v>
      </c>
    </row>
    <row r="804" spans="1:14" x14ac:dyDescent="0.25">
      <c r="A804" s="1">
        <v>39729</v>
      </c>
      <c r="B804" s="2" t="s">
        <v>31</v>
      </c>
      <c r="C804" s="2">
        <v>136</v>
      </c>
      <c r="D804" s="2">
        <f>YEAR(cukier[[#This Row],[date]])</f>
        <v>2008</v>
      </c>
      <c r="E804" s="2">
        <f>MONTH(cukier[[#This Row],[date]])</f>
        <v>10</v>
      </c>
      <c r="F804" s="2">
        <f>VLOOKUP(cukier[[#This Row],[year]],cennik[#All],2)</f>
        <v>2.15</v>
      </c>
      <c r="G804" s="2">
        <f>cukier[[#This Row],[sugar_bought_kg]]*cukier[[#This Row],[price]]</f>
        <v>292.39999999999998</v>
      </c>
      <c r="H804" s="2">
        <f>SUMIF($B$2:B804,B804,$C$2:C804)</f>
        <v>647</v>
      </c>
      <c r="I804" s="2">
        <f>IF(cukier[[#This Row],[bought_so_far]]&lt;100,0,IF(cukier[[#This Row],[bought_so_far]]&lt;1000,0.05,IF(cukier[[#This Row],[bought_so_far]]&lt;10000,0.1,0.2)))*cukier[[#This Row],[sugar_bought_kg]]</f>
        <v>6.8000000000000007</v>
      </c>
      <c r="J804" s="6">
        <f t="shared" si="61"/>
        <v>5264</v>
      </c>
      <c r="K804" s="6">
        <f t="shared" si="60"/>
        <v>5128</v>
      </c>
      <c r="L804" s="6" t="b">
        <f t="shared" si="62"/>
        <v>0</v>
      </c>
      <c r="M804" s="6">
        <f t="shared" si="63"/>
        <v>-1</v>
      </c>
      <c r="N804" s="6">
        <f t="shared" si="64"/>
        <v>0</v>
      </c>
    </row>
    <row r="805" spans="1:14" x14ac:dyDescent="0.25">
      <c r="A805" s="1">
        <v>39729</v>
      </c>
      <c r="B805" s="2" t="s">
        <v>5</v>
      </c>
      <c r="C805" s="2">
        <v>378</v>
      </c>
      <c r="D805" s="2">
        <f>YEAR(cukier[[#This Row],[date]])</f>
        <v>2008</v>
      </c>
      <c r="E805" s="2">
        <f>MONTH(cukier[[#This Row],[date]])</f>
        <v>10</v>
      </c>
      <c r="F805" s="2">
        <f>VLOOKUP(cukier[[#This Row],[year]],cennik[#All],2)</f>
        <v>2.15</v>
      </c>
      <c r="G805" s="2">
        <f>cukier[[#This Row],[sugar_bought_kg]]*cukier[[#This Row],[price]]</f>
        <v>812.69999999999993</v>
      </c>
      <c r="H805" s="2">
        <f>SUMIF($B$2:B805,B805,$C$2:C805)</f>
        <v>5257</v>
      </c>
      <c r="I805" s="2">
        <f>IF(cukier[[#This Row],[bought_so_far]]&lt;100,0,IF(cukier[[#This Row],[bought_so_far]]&lt;1000,0.05,IF(cukier[[#This Row],[bought_so_far]]&lt;10000,0.1,0.2)))*cukier[[#This Row],[sugar_bought_kg]]</f>
        <v>37.800000000000004</v>
      </c>
      <c r="J805" s="7">
        <f t="shared" si="61"/>
        <v>5128</v>
      </c>
      <c r="K805" s="7">
        <f t="shared" si="60"/>
        <v>4750</v>
      </c>
      <c r="L805" s="7" t="b">
        <f t="shared" si="62"/>
        <v>0</v>
      </c>
      <c r="M805" s="7">
        <f t="shared" si="63"/>
        <v>1</v>
      </c>
      <c r="N805" s="7">
        <f t="shared" si="64"/>
        <v>0</v>
      </c>
    </row>
    <row r="806" spans="1:14" x14ac:dyDescent="0.25">
      <c r="A806" s="1">
        <v>39729</v>
      </c>
      <c r="B806" s="2" t="s">
        <v>159</v>
      </c>
      <c r="C806" s="2">
        <v>12</v>
      </c>
      <c r="D806" s="2">
        <f>YEAR(cukier[[#This Row],[date]])</f>
        <v>2008</v>
      </c>
      <c r="E806" s="2">
        <f>MONTH(cukier[[#This Row],[date]])</f>
        <v>10</v>
      </c>
      <c r="F806" s="2">
        <f>VLOOKUP(cukier[[#This Row],[year]],cennik[#All],2)</f>
        <v>2.15</v>
      </c>
      <c r="G806" s="2">
        <f>cukier[[#This Row],[sugar_bought_kg]]*cukier[[#This Row],[price]]</f>
        <v>25.799999999999997</v>
      </c>
      <c r="H806" s="2">
        <f>SUMIF($B$2:B806,B806,$C$2:C806)</f>
        <v>17</v>
      </c>
      <c r="I806" s="2">
        <f>IF(cukier[[#This Row],[bought_so_far]]&lt;100,0,IF(cukier[[#This Row],[bought_so_far]]&lt;1000,0.05,IF(cukier[[#This Row],[bought_so_far]]&lt;10000,0.1,0.2)))*cukier[[#This Row],[sugar_bought_kg]]</f>
        <v>0</v>
      </c>
      <c r="J806" s="6">
        <f t="shared" si="61"/>
        <v>4750</v>
      </c>
      <c r="K806" s="6">
        <f t="shared" si="60"/>
        <v>4738</v>
      </c>
      <c r="L806" s="6" t="b">
        <f t="shared" si="62"/>
        <v>0</v>
      </c>
      <c r="M806" s="6">
        <f t="shared" si="63"/>
        <v>1</v>
      </c>
      <c r="N806" s="6">
        <f t="shared" si="64"/>
        <v>0</v>
      </c>
    </row>
    <row r="807" spans="1:14" x14ac:dyDescent="0.25">
      <c r="A807" s="1">
        <v>39732</v>
      </c>
      <c r="B807" s="2" t="s">
        <v>45</v>
      </c>
      <c r="C807" s="2">
        <v>284</v>
      </c>
      <c r="D807" s="2">
        <f>YEAR(cukier[[#This Row],[date]])</f>
        <v>2008</v>
      </c>
      <c r="E807" s="2">
        <f>MONTH(cukier[[#This Row],[date]])</f>
        <v>10</v>
      </c>
      <c r="F807" s="2">
        <f>VLOOKUP(cukier[[#This Row],[year]],cennik[#All],2)</f>
        <v>2.15</v>
      </c>
      <c r="G807" s="2">
        <f>cukier[[#This Row],[sugar_bought_kg]]*cukier[[#This Row],[price]]</f>
        <v>610.6</v>
      </c>
      <c r="H807" s="2">
        <f>SUMIF($B$2:B807,B807,$C$2:C807)</f>
        <v>10333</v>
      </c>
      <c r="I807" s="2">
        <f>IF(cukier[[#This Row],[bought_so_far]]&lt;100,0,IF(cukier[[#This Row],[bought_so_far]]&lt;1000,0.05,IF(cukier[[#This Row],[bought_so_far]]&lt;10000,0.1,0.2)))*cukier[[#This Row],[sugar_bought_kg]]</f>
        <v>56.800000000000004</v>
      </c>
      <c r="J807" s="7">
        <f t="shared" si="61"/>
        <v>4738</v>
      </c>
      <c r="K807" s="7">
        <f t="shared" si="60"/>
        <v>4454</v>
      </c>
      <c r="L807" s="7" t="b">
        <f t="shared" si="62"/>
        <v>0</v>
      </c>
      <c r="M807" s="7">
        <f t="shared" si="63"/>
        <v>1</v>
      </c>
      <c r="N807" s="7">
        <f t="shared" si="64"/>
        <v>0</v>
      </c>
    </row>
    <row r="808" spans="1:14" x14ac:dyDescent="0.25">
      <c r="A808" s="1">
        <v>39733</v>
      </c>
      <c r="B808" s="2" t="s">
        <v>19</v>
      </c>
      <c r="C808" s="2">
        <v>54</v>
      </c>
      <c r="D808" s="2">
        <f>YEAR(cukier[[#This Row],[date]])</f>
        <v>2008</v>
      </c>
      <c r="E808" s="2">
        <f>MONTH(cukier[[#This Row],[date]])</f>
        <v>10</v>
      </c>
      <c r="F808" s="2">
        <f>VLOOKUP(cukier[[#This Row],[year]],cennik[#All],2)</f>
        <v>2.15</v>
      </c>
      <c r="G808" s="2">
        <f>cukier[[#This Row],[sugar_bought_kg]]*cukier[[#This Row],[price]]</f>
        <v>116.1</v>
      </c>
      <c r="H808" s="2">
        <f>SUMIF($B$2:B808,B808,$C$2:C808)</f>
        <v>1591</v>
      </c>
      <c r="I808" s="2">
        <f>IF(cukier[[#This Row],[bought_so_far]]&lt;100,0,IF(cukier[[#This Row],[bought_so_far]]&lt;1000,0.05,IF(cukier[[#This Row],[bought_so_far]]&lt;10000,0.1,0.2)))*cukier[[#This Row],[sugar_bought_kg]]</f>
        <v>5.4</v>
      </c>
      <c r="J808" s="6">
        <f t="shared" si="61"/>
        <v>4454</v>
      </c>
      <c r="K808" s="6">
        <f t="shared" si="60"/>
        <v>4400</v>
      </c>
      <c r="L808" s="6" t="b">
        <f t="shared" si="62"/>
        <v>0</v>
      </c>
      <c r="M808" s="6">
        <f t="shared" si="63"/>
        <v>1</v>
      </c>
      <c r="N808" s="6">
        <f t="shared" si="64"/>
        <v>0</v>
      </c>
    </row>
    <row r="809" spans="1:14" x14ac:dyDescent="0.25">
      <c r="A809" s="1">
        <v>39733</v>
      </c>
      <c r="B809" s="2" t="s">
        <v>31</v>
      </c>
      <c r="C809" s="2">
        <v>51</v>
      </c>
      <c r="D809" s="2">
        <f>YEAR(cukier[[#This Row],[date]])</f>
        <v>2008</v>
      </c>
      <c r="E809" s="2">
        <f>MONTH(cukier[[#This Row],[date]])</f>
        <v>10</v>
      </c>
      <c r="F809" s="2">
        <f>VLOOKUP(cukier[[#This Row],[year]],cennik[#All],2)</f>
        <v>2.15</v>
      </c>
      <c r="G809" s="2">
        <f>cukier[[#This Row],[sugar_bought_kg]]*cukier[[#This Row],[price]]</f>
        <v>109.64999999999999</v>
      </c>
      <c r="H809" s="2">
        <f>SUMIF($B$2:B809,B809,$C$2:C809)</f>
        <v>698</v>
      </c>
      <c r="I809" s="2">
        <f>IF(cukier[[#This Row],[bought_so_far]]&lt;100,0,IF(cukier[[#This Row],[bought_so_far]]&lt;1000,0.05,IF(cukier[[#This Row],[bought_so_far]]&lt;10000,0.1,0.2)))*cukier[[#This Row],[sugar_bought_kg]]</f>
        <v>2.5500000000000003</v>
      </c>
      <c r="J809" s="7">
        <f t="shared" si="61"/>
        <v>4400</v>
      </c>
      <c r="K809" s="7">
        <f t="shared" si="60"/>
        <v>4349</v>
      </c>
      <c r="L809" s="7" t="b">
        <f t="shared" si="62"/>
        <v>0</v>
      </c>
      <c r="M809" s="7">
        <f t="shared" si="63"/>
        <v>1</v>
      </c>
      <c r="N809" s="7">
        <f t="shared" si="64"/>
        <v>0</v>
      </c>
    </row>
    <row r="810" spans="1:14" x14ac:dyDescent="0.25">
      <c r="A810" s="1">
        <v>39733</v>
      </c>
      <c r="B810" s="2" t="s">
        <v>55</v>
      </c>
      <c r="C810" s="2">
        <v>159</v>
      </c>
      <c r="D810" s="2">
        <f>YEAR(cukier[[#This Row],[date]])</f>
        <v>2008</v>
      </c>
      <c r="E810" s="2">
        <f>MONTH(cukier[[#This Row],[date]])</f>
        <v>10</v>
      </c>
      <c r="F810" s="2">
        <f>VLOOKUP(cukier[[#This Row],[year]],cennik[#All],2)</f>
        <v>2.15</v>
      </c>
      <c r="G810" s="2">
        <f>cukier[[#This Row],[sugar_bought_kg]]*cukier[[#This Row],[price]]</f>
        <v>341.84999999999997</v>
      </c>
      <c r="H810" s="2">
        <f>SUMIF($B$2:B810,B810,$C$2:C810)</f>
        <v>1956</v>
      </c>
      <c r="I810" s="2">
        <f>IF(cukier[[#This Row],[bought_so_far]]&lt;100,0,IF(cukier[[#This Row],[bought_so_far]]&lt;1000,0.05,IF(cukier[[#This Row],[bought_so_far]]&lt;10000,0.1,0.2)))*cukier[[#This Row],[sugar_bought_kg]]</f>
        <v>15.9</v>
      </c>
      <c r="J810" s="6">
        <f t="shared" si="61"/>
        <v>4349</v>
      </c>
      <c r="K810" s="6">
        <f t="shared" si="60"/>
        <v>4190</v>
      </c>
      <c r="L810" s="6" t="b">
        <f t="shared" si="62"/>
        <v>0</v>
      </c>
      <c r="M810" s="6">
        <f t="shared" si="63"/>
        <v>1</v>
      </c>
      <c r="N810" s="6">
        <f t="shared" si="64"/>
        <v>0</v>
      </c>
    </row>
    <row r="811" spans="1:14" x14ac:dyDescent="0.25">
      <c r="A811" s="1">
        <v>39738</v>
      </c>
      <c r="B811" s="2" t="s">
        <v>9</v>
      </c>
      <c r="C811" s="2">
        <v>351</v>
      </c>
      <c r="D811" s="2">
        <f>YEAR(cukier[[#This Row],[date]])</f>
        <v>2008</v>
      </c>
      <c r="E811" s="2">
        <f>MONTH(cukier[[#This Row],[date]])</f>
        <v>10</v>
      </c>
      <c r="F811" s="2">
        <f>VLOOKUP(cukier[[#This Row],[year]],cennik[#All],2)</f>
        <v>2.15</v>
      </c>
      <c r="G811" s="2">
        <f>cukier[[#This Row],[sugar_bought_kg]]*cukier[[#This Row],[price]]</f>
        <v>754.65</v>
      </c>
      <c r="H811" s="2">
        <f>SUMIF($B$2:B811,B811,$C$2:C811)</f>
        <v>9869</v>
      </c>
      <c r="I811" s="2">
        <f>IF(cukier[[#This Row],[bought_so_far]]&lt;100,0,IF(cukier[[#This Row],[bought_so_far]]&lt;1000,0.05,IF(cukier[[#This Row],[bought_so_far]]&lt;10000,0.1,0.2)))*cukier[[#This Row],[sugar_bought_kg]]</f>
        <v>35.1</v>
      </c>
      <c r="J811" s="7">
        <f t="shared" si="61"/>
        <v>4190</v>
      </c>
      <c r="K811" s="7">
        <f t="shared" si="60"/>
        <v>3839</v>
      </c>
      <c r="L811" s="7" t="b">
        <f t="shared" si="62"/>
        <v>0</v>
      </c>
      <c r="M811" s="7">
        <f t="shared" si="63"/>
        <v>2</v>
      </c>
      <c r="N811" s="7">
        <f t="shared" si="64"/>
        <v>0</v>
      </c>
    </row>
    <row r="812" spans="1:14" x14ac:dyDescent="0.25">
      <c r="A812" s="1">
        <v>39738</v>
      </c>
      <c r="B812" s="2" t="s">
        <v>22</v>
      </c>
      <c r="C812" s="2">
        <v>390</v>
      </c>
      <c r="D812" s="2">
        <f>YEAR(cukier[[#This Row],[date]])</f>
        <v>2008</v>
      </c>
      <c r="E812" s="2">
        <f>MONTH(cukier[[#This Row],[date]])</f>
        <v>10</v>
      </c>
      <c r="F812" s="2">
        <f>VLOOKUP(cukier[[#This Row],[year]],cennik[#All],2)</f>
        <v>2.15</v>
      </c>
      <c r="G812" s="2">
        <f>cukier[[#This Row],[sugar_bought_kg]]*cukier[[#This Row],[price]]</f>
        <v>838.5</v>
      </c>
      <c r="H812" s="2">
        <f>SUMIF($B$2:B812,B812,$C$2:C812)</f>
        <v>9210</v>
      </c>
      <c r="I812" s="2">
        <f>IF(cukier[[#This Row],[bought_so_far]]&lt;100,0,IF(cukier[[#This Row],[bought_so_far]]&lt;1000,0.05,IF(cukier[[#This Row],[bought_so_far]]&lt;10000,0.1,0.2)))*cukier[[#This Row],[sugar_bought_kg]]</f>
        <v>39</v>
      </c>
      <c r="J812" s="6">
        <f t="shared" si="61"/>
        <v>3839</v>
      </c>
      <c r="K812" s="6">
        <f t="shared" si="60"/>
        <v>3449</v>
      </c>
      <c r="L812" s="6" t="b">
        <f t="shared" si="62"/>
        <v>0</v>
      </c>
      <c r="M812" s="6">
        <f t="shared" si="63"/>
        <v>2</v>
      </c>
      <c r="N812" s="6">
        <f t="shared" si="64"/>
        <v>0</v>
      </c>
    </row>
    <row r="813" spans="1:14" x14ac:dyDescent="0.25">
      <c r="A813" s="1">
        <v>39738</v>
      </c>
      <c r="B813" s="2" t="s">
        <v>33</v>
      </c>
      <c r="C813" s="2">
        <v>4</v>
      </c>
      <c r="D813" s="2">
        <f>YEAR(cukier[[#This Row],[date]])</f>
        <v>2008</v>
      </c>
      <c r="E813" s="2">
        <f>MONTH(cukier[[#This Row],[date]])</f>
        <v>10</v>
      </c>
      <c r="F813" s="2">
        <f>VLOOKUP(cukier[[#This Row],[year]],cennik[#All],2)</f>
        <v>2.15</v>
      </c>
      <c r="G813" s="2">
        <f>cukier[[#This Row],[sugar_bought_kg]]*cukier[[#This Row],[price]]</f>
        <v>8.6</v>
      </c>
      <c r="H813" s="2">
        <f>SUMIF($B$2:B813,B813,$C$2:C813)</f>
        <v>27</v>
      </c>
      <c r="I813" s="2">
        <f>IF(cukier[[#This Row],[bought_so_far]]&lt;100,0,IF(cukier[[#This Row],[bought_so_far]]&lt;1000,0.05,IF(cukier[[#This Row],[bought_so_far]]&lt;10000,0.1,0.2)))*cukier[[#This Row],[sugar_bought_kg]]</f>
        <v>0</v>
      </c>
      <c r="J813" s="7">
        <f t="shared" si="61"/>
        <v>3449</v>
      </c>
      <c r="K813" s="7">
        <f t="shared" si="60"/>
        <v>3445</v>
      </c>
      <c r="L813" s="7" t="b">
        <f t="shared" si="62"/>
        <v>0</v>
      </c>
      <c r="M813" s="7">
        <f t="shared" si="63"/>
        <v>2</v>
      </c>
      <c r="N813" s="7">
        <f t="shared" si="64"/>
        <v>0</v>
      </c>
    </row>
    <row r="814" spans="1:14" x14ac:dyDescent="0.25">
      <c r="A814" s="1">
        <v>39739</v>
      </c>
      <c r="B814" s="2" t="s">
        <v>35</v>
      </c>
      <c r="C814" s="2">
        <v>140</v>
      </c>
      <c r="D814" s="2">
        <f>YEAR(cukier[[#This Row],[date]])</f>
        <v>2008</v>
      </c>
      <c r="E814" s="2">
        <f>MONTH(cukier[[#This Row],[date]])</f>
        <v>10</v>
      </c>
      <c r="F814" s="2">
        <f>VLOOKUP(cukier[[#This Row],[year]],cennik[#All],2)</f>
        <v>2.15</v>
      </c>
      <c r="G814" s="2">
        <f>cukier[[#This Row],[sugar_bought_kg]]*cukier[[#This Row],[price]]</f>
        <v>301</v>
      </c>
      <c r="H814" s="2">
        <f>SUMIF($B$2:B814,B814,$C$2:C814)</f>
        <v>1293</v>
      </c>
      <c r="I814" s="2">
        <f>IF(cukier[[#This Row],[bought_so_far]]&lt;100,0,IF(cukier[[#This Row],[bought_so_far]]&lt;1000,0.05,IF(cukier[[#This Row],[bought_so_far]]&lt;10000,0.1,0.2)))*cukier[[#This Row],[sugar_bought_kg]]</f>
        <v>14</v>
      </c>
      <c r="J814" s="6">
        <f t="shared" si="61"/>
        <v>3445</v>
      </c>
      <c r="K814" s="6">
        <f t="shared" si="60"/>
        <v>3305</v>
      </c>
      <c r="L814" s="6" t="b">
        <f t="shared" si="62"/>
        <v>0</v>
      </c>
      <c r="M814" s="6">
        <f t="shared" si="63"/>
        <v>2</v>
      </c>
      <c r="N814" s="6">
        <f t="shared" si="64"/>
        <v>0</v>
      </c>
    </row>
    <row r="815" spans="1:14" x14ac:dyDescent="0.25">
      <c r="A815" s="1">
        <v>39740</v>
      </c>
      <c r="B815" s="2" t="s">
        <v>50</v>
      </c>
      <c r="C815" s="2">
        <v>125</v>
      </c>
      <c r="D815" s="2">
        <f>YEAR(cukier[[#This Row],[date]])</f>
        <v>2008</v>
      </c>
      <c r="E815" s="2">
        <f>MONTH(cukier[[#This Row],[date]])</f>
        <v>10</v>
      </c>
      <c r="F815" s="2">
        <f>VLOOKUP(cukier[[#This Row],[year]],cennik[#All],2)</f>
        <v>2.15</v>
      </c>
      <c r="G815" s="2">
        <f>cukier[[#This Row],[sugar_bought_kg]]*cukier[[#This Row],[price]]</f>
        <v>268.75</v>
      </c>
      <c r="H815" s="2">
        <f>SUMIF($B$2:B815,B815,$C$2:C815)</f>
        <v>10321</v>
      </c>
      <c r="I815" s="2">
        <f>IF(cukier[[#This Row],[bought_so_far]]&lt;100,0,IF(cukier[[#This Row],[bought_so_far]]&lt;1000,0.05,IF(cukier[[#This Row],[bought_so_far]]&lt;10000,0.1,0.2)))*cukier[[#This Row],[sugar_bought_kg]]</f>
        <v>25</v>
      </c>
      <c r="J815" s="7">
        <f t="shared" si="61"/>
        <v>3305</v>
      </c>
      <c r="K815" s="7">
        <f t="shared" si="60"/>
        <v>3180</v>
      </c>
      <c r="L815" s="7" t="b">
        <f t="shared" si="62"/>
        <v>0</v>
      </c>
      <c r="M815" s="7">
        <f t="shared" si="63"/>
        <v>2</v>
      </c>
      <c r="N815" s="7">
        <f t="shared" si="64"/>
        <v>0</v>
      </c>
    </row>
    <row r="816" spans="1:14" x14ac:dyDescent="0.25">
      <c r="A816" s="1">
        <v>39740</v>
      </c>
      <c r="B816" s="2" t="s">
        <v>66</v>
      </c>
      <c r="C816" s="2">
        <v>97</v>
      </c>
      <c r="D816" s="2">
        <f>YEAR(cukier[[#This Row],[date]])</f>
        <v>2008</v>
      </c>
      <c r="E816" s="2">
        <f>MONTH(cukier[[#This Row],[date]])</f>
        <v>10</v>
      </c>
      <c r="F816" s="2">
        <f>VLOOKUP(cukier[[#This Row],[year]],cennik[#All],2)</f>
        <v>2.15</v>
      </c>
      <c r="G816" s="2">
        <f>cukier[[#This Row],[sugar_bought_kg]]*cukier[[#This Row],[price]]</f>
        <v>208.54999999999998</v>
      </c>
      <c r="H816" s="2">
        <f>SUMIF($B$2:B816,B816,$C$2:C816)</f>
        <v>1517</v>
      </c>
      <c r="I816" s="2">
        <f>IF(cukier[[#This Row],[bought_so_far]]&lt;100,0,IF(cukier[[#This Row],[bought_so_far]]&lt;1000,0.05,IF(cukier[[#This Row],[bought_so_far]]&lt;10000,0.1,0.2)))*cukier[[#This Row],[sugar_bought_kg]]</f>
        <v>9.7000000000000011</v>
      </c>
      <c r="J816" s="6">
        <f t="shared" si="61"/>
        <v>3180</v>
      </c>
      <c r="K816" s="6">
        <f t="shared" si="60"/>
        <v>3083</v>
      </c>
      <c r="L816" s="6" t="b">
        <f t="shared" si="62"/>
        <v>0</v>
      </c>
      <c r="M816" s="6">
        <f t="shared" si="63"/>
        <v>2</v>
      </c>
      <c r="N816" s="6">
        <f t="shared" si="64"/>
        <v>0</v>
      </c>
    </row>
    <row r="817" spans="1:14" x14ac:dyDescent="0.25">
      <c r="A817" s="1">
        <v>39743</v>
      </c>
      <c r="B817" s="2" t="s">
        <v>66</v>
      </c>
      <c r="C817" s="2">
        <v>190</v>
      </c>
      <c r="D817" s="2">
        <f>YEAR(cukier[[#This Row],[date]])</f>
        <v>2008</v>
      </c>
      <c r="E817" s="2">
        <f>MONTH(cukier[[#This Row],[date]])</f>
        <v>10</v>
      </c>
      <c r="F817" s="2">
        <f>VLOOKUP(cukier[[#This Row],[year]],cennik[#All],2)</f>
        <v>2.15</v>
      </c>
      <c r="G817" s="2">
        <f>cukier[[#This Row],[sugar_bought_kg]]*cukier[[#This Row],[price]]</f>
        <v>408.5</v>
      </c>
      <c r="H817" s="2">
        <f>SUMIF($B$2:B817,B817,$C$2:C817)</f>
        <v>1707</v>
      </c>
      <c r="I817" s="2">
        <f>IF(cukier[[#This Row],[bought_so_far]]&lt;100,0,IF(cukier[[#This Row],[bought_so_far]]&lt;1000,0.05,IF(cukier[[#This Row],[bought_so_far]]&lt;10000,0.1,0.2)))*cukier[[#This Row],[sugar_bought_kg]]</f>
        <v>19</v>
      </c>
      <c r="J817" s="7">
        <f t="shared" si="61"/>
        <v>3083</v>
      </c>
      <c r="K817" s="7">
        <f t="shared" si="60"/>
        <v>2893</v>
      </c>
      <c r="L817" s="7" t="b">
        <f t="shared" si="62"/>
        <v>0</v>
      </c>
      <c r="M817" s="7">
        <f t="shared" si="63"/>
        <v>3</v>
      </c>
      <c r="N817" s="7">
        <f t="shared" si="64"/>
        <v>0</v>
      </c>
    </row>
    <row r="818" spans="1:14" x14ac:dyDescent="0.25">
      <c r="A818" s="1">
        <v>39745</v>
      </c>
      <c r="B818" s="2" t="s">
        <v>14</v>
      </c>
      <c r="C818" s="2">
        <v>415</v>
      </c>
      <c r="D818" s="2">
        <f>YEAR(cukier[[#This Row],[date]])</f>
        <v>2008</v>
      </c>
      <c r="E818" s="2">
        <f>MONTH(cukier[[#This Row],[date]])</f>
        <v>10</v>
      </c>
      <c r="F818" s="2">
        <f>VLOOKUP(cukier[[#This Row],[year]],cennik[#All],2)</f>
        <v>2.15</v>
      </c>
      <c r="G818" s="2">
        <f>cukier[[#This Row],[sugar_bought_kg]]*cukier[[#This Row],[price]]</f>
        <v>892.25</v>
      </c>
      <c r="H818" s="2">
        <f>SUMIF($B$2:B818,B818,$C$2:C818)</f>
        <v>9098</v>
      </c>
      <c r="I818" s="2">
        <f>IF(cukier[[#This Row],[bought_so_far]]&lt;100,0,IF(cukier[[#This Row],[bought_so_far]]&lt;1000,0.05,IF(cukier[[#This Row],[bought_so_far]]&lt;10000,0.1,0.2)))*cukier[[#This Row],[sugar_bought_kg]]</f>
        <v>41.5</v>
      </c>
      <c r="J818" s="6">
        <f t="shared" si="61"/>
        <v>2893</v>
      </c>
      <c r="K818" s="6">
        <f t="shared" si="60"/>
        <v>2478</v>
      </c>
      <c r="L818" s="6" t="b">
        <f t="shared" si="62"/>
        <v>0</v>
      </c>
      <c r="M818" s="6">
        <f t="shared" si="63"/>
        <v>3</v>
      </c>
      <c r="N818" s="6">
        <f t="shared" si="64"/>
        <v>0</v>
      </c>
    </row>
    <row r="819" spans="1:14" x14ac:dyDescent="0.25">
      <c r="A819" s="1">
        <v>39747</v>
      </c>
      <c r="B819" s="2" t="s">
        <v>9</v>
      </c>
      <c r="C819" s="2">
        <v>269</v>
      </c>
      <c r="D819" s="2">
        <f>YEAR(cukier[[#This Row],[date]])</f>
        <v>2008</v>
      </c>
      <c r="E819" s="2">
        <f>MONTH(cukier[[#This Row],[date]])</f>
        <v>10</v>
      </c>
      <c r="F819" s="2">
        <f>VLOOKUP(cukier[[#This Row],[year]],cennik[#All],2)</f>
        <v>2.15</v>
      </c>
      <c r="G819" s="2">
        <f>cukier[[#This Row],[sugar_bought_kg]]*cukier[[#This Row],[price]]</f>
        <v>578.35</v>
      </c>
      <c r="H819" s="2">
        <f>SUMIF($B$2:B819,B819,$C$2:C819)</f>
        <v>10138</v>
      </c>
      <c r="I819" s="2">
        <f>IF(cukier[[#This Row],[bought_so_far]]&lt;100,0,IF(cukier[[#This Row],[bought_so_far]]&lt;1000,0.05,IF(cukier[[#This Row],[bought_so_far]]&lt;10000,0.1,0.2)))*cukier[[#This Row],[sugar_bought_kg]]</f>
        <v>53.800000000000004</v>
      </c>
      <c r="J819" s="7">
        <f t="shared" si="61"/>
        <v>2478</v>
      </c>
      <c r="K819" s="7">
        <f t="shared" si="60"/>
        <v>2209</v>
      </c>
      <c r="L819" s="7" t="b">
        <f t="shared" si="62"/>
        <v>0</v>
      </c>
      <c r="M819" s="7">
        <f t="shared" si="63"/>
        <v>3</v>
      </c>
      <c r="N819" s="7">
        <f t="shared" si="64"/>
        <v>0</v>
      </c>
    </row>
    <row r="820" spans="1:14" x14ac:dyDescent="0.25">
      <c r="A820" s="1">
        <v>39747</v>
      </c>
      <c r="B820" s="2" t="s">
        <v>140</v>
      </c>
      <c r="C820" s="2">
        <v>11</v>
      </c>
      <c r="D820" s="2">
        <f>YEAR(cukier[[#This Row],[date]])</f>
        <v>2008</v>
      </c>
      <c r="E820" s="2">
        <f>MONTH(cukier[[#This Row],[date]])</f>
        <v>10</v>
      </c>
      <c r="F820" s="2">
        <f>VLOOKUP(cukier[[#This Row],[year]],cennik[#All],2)</f>
        <v>2.15</v>
      </c>
      <c r="G820" s="2">
        <f>cukier[[#This Row],[sugar_bought_kg]]*cukier[[#This Row],[price]]</f>
        <v>23.65</v>
      </c>
      <c r="H820" s="2">
        <f>SUMIF($B$2:B820,B820,$C$2:C820)</f>
        <v>26</v>
      </c>
      <c r="I820" s="2">
        <f>IF(cukier[[#This Row],[bought_so_far]]&lt;100,0,IF(cukier[[#This Row],[bought_so_far]]&lt;1000,0.05,IF(cukier[[#This Row],[bought_so_far]]&lt;10000,0.1,0.2)))*cukier[[#This Row],[sugar_bought_kg]]</f>
        <v>0</v>
      </c>
      <c r="J820" s="6">
        <f t="shared" si="61"/>
        <v>2209</v>
      </c>
      <c r="K820" s="6">
        <f t="shared" si="60"/>
        <v>2198</v>
      </c>
      <c r="L820" s="6" t="b">
        <f t="shared" si="62"/>
        <v>0</v>
      </c>
      <c r="M820" s="6">
        <f t="shared" si="63"/>
        <v>3</v>
      </c>
      <c r="N820" s="6">
        <f t="shared" si="64"/>
        <v>0</v>
      </c>
    </row>
    <row r="821" spans="1:14" x14ac:dyDescent="0.25">
      <c r="A821" s="1">
        <v>39747</v>
      </c>
      <c r="B821" s="2" t="s">
        <v>45</v>
      </c>
      <c r="C821" s="2">
        <v>162</v>
      </c>
      <c r="D821" s="2">
        <f>YEAR(cukier[[#This Row],[date]])</f>
        <v>2008</v>
      </c>
      <c r="E821" s="2">
        <f>MONTH(cukier[[#This Row],[date]])</f>
        <v>10</v>
      </c>
      <c r="F821" s="2">
        <f>VLOOKUP(cukier[[#This Row],[year]],cennik[#All],2)</f>
        <v>2.15</v>
      </c>
      <c r="G821" s="2">
        <f>cukier[[#This Row],[sugar_bought_kg]]*cukier[[#This Row],[price]]</f>
        <v>348.3</v>
      </c>
      <c r="H821" s="2">
        <f>SUMIF($B$2:B821,B821,$C$2:C821)</f>
        <v>10495</v>
      </c>
      <c r="I821" s="2">
        <f>IF(cukier[[#This Row],[bought_so_far]]&lt;100,0,IF(cukier[[#This Row],[bought_so_far]]&lt;1000,0.05,IF(cukier[[#This Row],[bought_so_far]]&lt;10000,0.1,0.2)))*cukier[[#This Row],[sugar_bought_kg]]</f>
        <v>32.4</v>
      </c>
      <c r="J821" s="7">
        <f t="shared" si="61"/>
        <v>2198</v>
      </c>
      <c r="K821" s="7">
        <f t="shared" si="60"/>
        <v>2036</v>
      </c>
      <c r="L821" s="7" t="b">
        <f t="shared" si="62"/>
        <v>1</v>
      </c>
      <c r="M821" s="7">
        <f t="shared" si="63"/>
        <v>3</v>
      </c>
      <c r="N821" s="7">
        <f t="shared" si="64"/>
        <v>3000</v>
      </c>
    </row>
    <row r="822" spans="1:14" x14ac:dyDescent="0.25">
      <c r="A822" s="1">
        <v>39757</v>
      </c>
      <c r="B822" s="2" t="s">
        <v>18</v>
      </c>
      <c r="C822" s="2">
        <v>75</v>
      </c>
      <c r="D822" s="2">
        <f>YEAR(cukier[[#This Row],[date]])</f>
        <v>2008</v>
      </c>
      <c r="E822" s="2">
        <f>MONTH(cukier[[#This Row],[date]])</f>
        <v>11</v>
      </c>
      <c r="F822" s="2">
        <f>VLOOKUP(cukier[[#This Row],[year]],cennik[#All],2)</f>
        <v>2.15</v>
      </c>
      <c r="G822" s="2">
        <f>cukier[[#This Row],[sugar_bought_kg]]*cukier[[#This Row],[price]]</f>
        <v>161.25</v>
      </c>
      <c r="H822" s="2">
        <f>SUMIF($B$2:B822,B822,$C$2:C822)</f>
        <v>2810</v>
      </c>
      <c r="I822" s="2">
        <f>IF(cukier[[#This Row],[bought_so_far]]&lt;100,0,IF(cukier[[#This Row],[bought_so_far]]&lt;1000,0.05,IF(cukier[[#This Row],[bought_so_far]]&lt;10000,0.1,0.2)))*cukier[[#This Row],[sugar_bought_kg]]</f>
        <v>7.5</v>
      </c>
      <c r="J822" s="6">
        <f t="shared" si="61"/>
        <v>5036</v>
      </c>
      <c r="K822" s="6">
        <f t="shared" si="60"/>
        <v>4961</v>
      </c>
      <c r="L822" s="6" t="b">
        <f t="shared" si="62"/>
        <v>0</v>
      </c>
      <c r="M822" s="6">
        <f t="shared" si="63"/>
        <v>1</v>
      </c>
      <c r="N822" s="6">
        <f t="shared" si="64"/>
        <v>0</v>
      </c>
    </row>
    <row r="823" spans="1:14" x14ac:dyDescent="0.25">
      <c r="A823" s="1">
        <v>39759</v>
      </c>
      <c r="B823" s="2" t="s">
        <v>22</v>
      </c>
      <c r="C823" s="2">
        <v>358</v>
      </c>
      <c r="D823" s="2">
        <f>YEAR(cukier[[#This Row],[date]])</f>
        <v>2008</v>
      </c>
      <c r="E823" s="2">
        <f>MONTH(cukier[[#This Row],[date]])</f>
        <v>11</v>
      </c>
      <c r="F823" s="2">
        <f>VLOOKUP(cukier[[#This Row],[year]],cennik[#All],2)</f>
        <v>2.15</v>
      </c>
      <c r="G823" s="2">
        <f>cukier[[#This Row],[sugar_bought_kg]]*cukier[[#This Row],[price]]</f>
        <v>769.69999999999993</v>
      </c>
      <c r="H823" s="2">
        <f>SUMIF($B$2:B823,B823,$C$2:C823)</f>
        <v>9568</v>
      </c>
      <c r="I823" s="2">
        <f>IF(cukier[[#This Row],[bought_so_far]]&lt;100,0,IF(cukier[[#This Row],[bought_so_far]]&lt;1000,0.05,IF(cukier[[#This Row],[bought_so_far]]&lt;10000,0.1,0.2)))*cukier[[#This Row],[sugar_bought_kg]]</f>
        <v>35.800000000000004</v>
      </c>
      <c r="J823" s="7">
        <f t="shared" si="61"/>
        <v>4961</v>
      </c>
      <c r="K823" s="7">
        <f t="shared" si="60"/>
        <v>4603</v>
      </c>
      <c r="L823" s="7" t="b">
        <f t="shared" si="62"/>
        <v>0</v>
      </c>
      <c r="M823" s="7">
        <f t="shared" si="63"/>
        <v>1</v>
      </c>
      <c r="N823" s="7">
        <f t="shared" si="64"/>
        <v>0</v>
      </c>
    </row>
    <row r="824" spans="1:14" x14ac:dyDescent="0.25">
      <c r="A824" s="1">
        <v>39760</v>
      </c>
      <c r="B824" s="2" t="s">
        <v>8</v>
      </c>
      <c r="C824" s="2">
        <v>198</v>
      </c>
      <c r="D824" s="2">
        <f>YEAR(cukier[[#This Row],[date]])</f>
        <v>2008</v>
      </c>
      <c r="E824" s="2">
        <f>MONTH(cukier[[#This Row],[date]])</f>
        <v>11</v>
      </c>
      <c r="F824" s="2">
        <f>VLOOKUP(cukier[[#This Row],[year]],cennik[#All],2)</f>
        <v>2.15</v>
      </c>
      <c r="G824" s="2">
        <f>cukier[[#This Row],[sugar_bought_kg]]*cukier[[#This Row],[price]]</f>
        <v>425.7</v>
      </c>
      <c r="H824" s="2">
        <f>SUMIF($B$2:B824,B824,$C$2:C824)</f>
        <v>1356</v>
      </c>
      <c r="I824" s="2">
        <f>IF(cukier[[#This Row],[bought_so_far]]&lt;100,0,IF(cukier[[#This Row],[bought_so_far]]&lt;1000,0.05,IF(cukier[[#This Row],[bought_so_far]]&lt;10000,0.1,0.2)))*cukier[[#This Row],[sugar_bought_kg]]</f>
        <v>19.8</v>
      </c>
      <c r="J824" s="6">
        <f t="shared" si="61"/>
        <v>4603</v>
      </c>
      <c r="K824" s="6">
        <f t="shared" si="60"/>
        <v>4405</v>
      </c>
      <c r="L824" s="6" t="b">
        <f t="shared" si="62"/>
        <v>0</v>
      </c>
      <c r="M824" s="6">
        <f t="shared" si="63"/>
        <v>1</v>
      </c>
      <c r="N824" s="6">
        <f t="shared" si="64"/>
        <v>0</v>
      </c>
    </row>
    <row r="825" spans="1:14" x14ac:dyDescent="0.25">
      <c r="A825" s="1">
        <v>39763</v>
      </c>
      <c r="B825" s="2" t="s">
        <v>22</v>
      </c>
      <c r="C825" s="2">
        <v>189</v>
      </c>
      <c r="D825" s="2">
        <f>YEAR(cukier[[#This Row],[date]])</f>
        <v>2008</v>
      </c>
      <c r="E825" s="2">
        <f>MONTH(cukier[[#This Row],[date]])</f>
        <v>11</v>
      </c>
      <c r="F825" s="2">
        <f>VLOOKUP(cukier[[#This Row],[year]],cennik[#All],2)</f>
        <v>2.15</v>
      </c>
      <c r="G825" s="2">
        <f>cukier[[#This Row],[sugar_bought_kg]]*cukier[[#This Row],[price]]</f>
        <v>406.34999999999997</v>
      </c>
      <c r="H825" s="2">
        <f>SUMIF($B$2:B825,B825,$C$2:C825)</f>
        <v>9757</v>
      </c>
      <c r="I825" s="2">
        <f>IF(cukier[[#This Row],[bought_so_far]]&lt;100,0,IF(cukier[[#This Row],[bought_so_far]]&lt;1000,0.05,IF(cukier[[#This Row],[bought_so_far]]&lt;10000,0.1,0.2)))*cukier[[#This Row],[sugar_bought_kg]]</f>
        <v>18.900000000000002</v>
      </c>
      <c r="J825" s="7">
        <f t="shared" si="61"/>
        <v>4405</v>
      </c>
      <c r="K825" s="7">
        <f t="shared" si="60"/>
        <v>4216</v>
      </c>
      <c r="L825" s="7" t="b">
        <f t="shared" si="62"/>
        <v>0</v>
      </c>
      <c r="M825" s="7">
        <f t="shared" si="63"/>
        <v>1</v>
      </c>
      <c r="N825" s="7">
        <f t="shared" si="64"/>
        <v>0</v>
      </c>
    </row>
    <row r="826" spans="1:14" x14ac:dyDescent="0.25">
      <c r="A826" s="1">
        <v>39764</v>
      </c>
      <c r="B826" s="2" t="s">
        <v>24</v>
      </c>
      <c r="C826" s="2">
        <v>226</v>
      </c>
      <c r="D826" s="2">
        <f>YEAR(cukier[[#This Row],[date]])</f>
        <v>2008</v>
      </c>
      <c r="E826" s="2">
        <f>MONTH(cukier[[#This Row],[date]])</f>
        <v>11</v>
      </c>
      <c r="F826" s="2">
        <f>VLOOKUP(cukier[[#This Row],[year]],cennik[#All],2)</f>
        <v>2.15</v>
      </c>
      <c r="G826" s="2">
        <f>cukier[[#This Row],[sugar_bought_kg]]*cukier[[#This Row],[price]]</f>
        <v>485.9</v>
      </c>
      <c r="H826" s="2">
        <f>SUMIF($B$2:B826,B826,$C$2:C826)</f>
        <v>3581</v>
      </c>
      <c r="I826" s="2">
        <f>IF(cukier[[#This Row],[bought_so_far]]&lt;100,0,IF(cukier[[#This Row],[bought_so_far]]&lt;1000,0.05,IF(cukier[[#This Row],[bought_so_far]]&lt;10000,0.1,0.2)))*cukier[[#This Row],[sugar_bought_kg]]</f>
        <v>22.6</v>
      </c>
      <c r="J826" s="6">
        <f t="shared" si="61"/>
        <v>4216</v>
      </c>
      <c r="K826" s="6">
        <f t="shared" si="60"/>
        <v>3990</v>
      </c>
      <c r="L826" s="6" t="b">
        <f t="shared" si="62"/>
        <v>0</v>
      </c>
      <c r="M826" s="6">
        <f t="shared" si="63"/>
        <v>2</v>
      </c>
      <c r="N826" s="6">
        <f t="shared" si="64"/>
        <v>0</v>
      </c>
    </row>
    <row r="827" spans="1:14" x14ac:dyDescent="0.25">
      <c r="A827" s="1">
        <v>39765</v>
      </c>
      <c r="B827" s="2" t="s">
        <v>55</v>
      </c>
      <c r="C827" s="2">
        <v>94</v>
      </c>
      <c r="D827" s="2">
        <f>YEAR(cukier[[#This Row],[date]])</f>
        <v>2008</v>
      </c>
      <c r="E827" s="2">
        <f>MONTH(cukier[[#This Row],[date]])</f>
        <v>11</v>
      </c>
      <c r="F827" s="2">
        <f>VLOOKUP(cukier[[#This Row],[year]],cennik[#All],2)</f>
        <v>2.15</v>
      </c>
      <c r="G827" s="2">
        <f>cukier[[#This Row],[sugar_bought_kg]]*cukier[[#This Row],[price]]</f>
        <v>202.1</v>
      </c>
      <c r="H827" s="2">
        <f>SUMIF($B$2:B827,B827,$C$2:C827)</f>
        <v>2050</v>
      </c>
      <c r="I827" s="2">
        <f>IF(cukier[[#This Row],[bought_so_far]]&lt;100,0,IF(cukier[[#This Row],[bought_so_far]]&lt;1000,0.05,IF(cukier[[#This Row],[bought_so_far]]&lt;10000,0.1,0.2)))*cukier[[#This Row],[sugar_bought_kg]]</f>
        <v>9.4</v>
      </c>
      <c r="J827" s="7">
        <f t="shared" si="61"/>
        <v>3990</v>
      </c>
      <c r="K827" s="7">
        <f t="shared" si="60"/>
        <v>3896</v>
      </c>
      <c r="L827" s="7" t="b">
        <f t="shared" si="62"/>
        <v>0</v>
      </c>
      <c r="M827" s="7">
        <f t="shared" si="63"/>
        <v>2</v>
      </c>
      <c r="N827" s="7">
        <f t="shared" si="64"/>
        <v>0</v>
      </c>
    </row>
    <row r="828" spans="1:14" x14ac:dyDescent="0.25">
      <c r="A828" s="1">
        <v>39770</v>
      </c>
      <c r="B828" s="2" t="s">
        <v>50</v>
      </c>
      <c r="C828" s="2">
        <v>401</v>
      </c>
      <c r="D828" s="2">
        <f>YEAR(cukier[[#This Row],[date]])</f>
        <v>2008</v>
      </c>
      <c r="E828" s="2">
        <f>MONTH(cukier[[#This Row],[date]])</f>
        <v>11</v>
      </c>
      <c r="F828" s="2">
        <f>VLOOKUP(cukier[[#This Row],[year]],cennik[#All],2)</f>
        <v>2.15</v>
      </c>
      <c r="G828" s="2">
        <f>cukier[[#This Row],[sugar_bought_kg]]*cukier[[#This Row],[price]]</f>
        <v>862.15</v>
      </c>
      <c r="H828" s="2">
        <f>SUMIF($B$2:B828,B828,$C$2:C828)</f>
        <v>10722</v>
      </c>
      <c r="I828" s="2">
        <f>IF(cukier[[#This Row],[bought_so_far]]&lt;100,0,IF(cukier[[#This Row],[bought_so_far]]&lt;1000,0.05,IF(cukier[[#This Row],[bought_so_far]]&lt;10000,0.1,0.2)))*cukier[[#This Row],[sugar_bought_kg]]</f>
        <v>80.2</v>
      </c>
      <c r="J828" s="6">
        <f t="shared" si="61"/>
        <v>3896</v>
      </c>
      <c r="K828" s="6">
        <f t="shared" si="60"/>
        <v>3495</v>
      </c>
      <c r="L828" s="6" t="b">
        <f t="shared" si="62"/>
        <v>0</v>
      </c>
      <c r="M828" s="6">
        <f t="shared" si="63"/>
        <v>2</v>
      </c>
      <c r="N828" s="6">
        <f t="shared" si="64"/>
        <v>0</v>
      </c>
    </row>
    <row r="829" spans="1:14" x14ac:dyDescent="0.25">
      <c r="A829" s="1">
        <v>39771</v>
      </c>
      <c r="B829" s="2" t="s">
        <v>69</v>
      </c>
      <c r="C829" s="2">
        <v>52</v>
      </c>
      <c r="D829" s="2">
        <f>YEAR(cukier[[#This Row],[date]])</f>
        <v>2008</v>
      </c>
      <c r="E829" s="2">
        <f>MONTH(cukier[[#This Row],[date]])</f>
        <v>11</v>
      </c>
      <c r="F829" s="2">
        <f>VLOOKUP(cukier[[#This Row],[year]],cennik[#All],2)</f>
        <v>2.15</v>
      </c>
      <c r="G829" s="2">
        <f>cukier[[#This Row],[sugar_bought_kg]]*cukier[[#This Row],[price]]</f>
        <v>111.8</v>
      </c>
      <c r="H829" s="2">
        <f>SUMIF($B$2:B829,B829,$C$2:C829)</f>
        <v>1779</v>
      </c>
      <c r="I829" s="2">
        <f>IF(cukier[[#This Row],[bought_so_far]]&lt;100,0,IF(cukier[[#This Row],[bought_so_far]]&lt;1000,0.05,IF(cukier[[#This Row],[bought_so_far]]&lt;10000,0.1,0.2)))*cukier[[#This Row],[sugar_bought_kg]]</f>
        <v>5.2</v>
      </c>
      <c r="J829" s="7">
        <f t="shared" si="61"/>
        <v>3495</v>
      </c>
      <c r="K829" s="7">
        <f t="shared" si="60"/>
        <v>3443</v>
      </c>
      <c r="L829" s="7" t="b">
        <f t="shared" si="62"/>
        <v>0</v>
      </c>
      <c r="M829" s="7">
        <f t="shared" si="63"/>
        <v>2</v>
      </c>
      <c r="N829" s="7">
        <f t="shared" si="64"/>
        <v>0</v>
      </c>
    </row>
    <row r="830" spans="1:14" x14ac:dyDescent="0.25">
      <c r="A830" s="1">
        <v>39772</v>
      </c>
      <c r="B830" s="2" t="s">
        <v>12</v>
      </c>
      <c r="C830" s="2">
        <v>189</v>
      </c>
      <c r="D830" s="2">
        <f>YEAR(cukier[[#This Row],[date]])</f>
        <v>2008</v>
      </c>
      <c r="E830" s="2">
        <f>MONTH(cukier[[#This Row],[date]])</f>
        <v>11</v>
      </c>
      <c r="F830" s="2">
        <f>VLOOKUP(cukier[[#This Row],[year]],cennik[#All],2)</f>
        <v>2.15</v>
      </c>
      <c r="G830" s="2">
        <f>cukier[[#This Row],[sugar_bought_kg]]*cukier[[#This Row],[price]]</f>
        <v>406.34999999999997</v>
      </c>
      <c r="H830" s="2">
        <f>SUMIF($B$2:B830,B830,$C$2:C830)</f>
        <v>2177</v>
      </c>
      <c r="I830" s="2">
        <f>IF(cukier[[#This Row],[bought_so_far]]&lt;100,0,IF(cukier[[#This Row],[bought_so_far]]&lt;1000,0.05,IF(cukier[[#This Row],[bought_so_far]]&lt;10000,0.1,0.2)))*cukier[[#This Row],[sugar_bought_kg]]</f>
        <v>18.900000000000002</v>
      </c>
      <c r="J830" s="6">
        <f t="shared" si="61"/>
        <v>3443</v>
      </c>
      <c r="K830" s="6">
        <f t="shared" si="60"/>
        <v>3254</v>
      </c>
      <c r="L830" s="6" t="b">
        <f t="shared" si="62"/>
        <v>0</v>
      </c>
      <c r="M830" s="6">
        <f t="shared" si="63"/>
        <v>2</v>
      </c>
      <c r="N830" s="6">
        <f t="shared" si="64"/>
        <v>0</v>
      </c>
    </row>
    <row r="831" spans="1:14" x14ac:dyDescent="0.25">
      <c r="A831" s="1">
        <v>39774</v>
      </c>
      <c r="B831" s="2" t="s">
        <v>17</v>
      </c>
      <c r="C831" s="2">
        <v>201</v>
      </c>
      <c r="D831" s="2">
        <f>YEAR(cukier[[#This Row],[date]])</f>
        <v>2008</v>
      </c>
      <c r="E831" s="2">
        <f>MONTH(cukier[[#This Row],[date]])</f>
        <v>11</v>
      </c>
      <c r="F831" s="2">
        <f>VLOOKUP(cukier[[#This Row],[year]],cennik[#All],2)</f>
        <v>2.15</v>
      </c>
      <c r="G831" s="2">
        <f>cukier[[#This Row],[sugar_bought_kg]]*cukier[[#This Row],[price]]</f>
        <v>432.15</v>
      </c>
      <c r="H831" s="2">
        <f>SUMIF($B$2:B831,B831,$C$2:C831)</f>
        <v>7969</v>
      </c>
      <c r="I831" s="2">
        <f>IF(cukier[[#This Row],[bought_so_far]]&lt;100,0,IF(cukier[[#This Row],[bought_so_far]]&lt;1000,0.05,IF(cukier[[#This Row],[bought_so_far]]&lt;10000,0.1,0.2)))*cukier[[#This Row],[sugar_bought_kg]]</f>
        <v>20.100000000000001</v>
      </c>
      <c r="J831" s="7">
        <f t="shared" si="61"/>
        <v>3254</v>
      </c>
      <c r="K831" s="7">
        <f t="shared" si="60"/>
        <v>3053</v>
      </c>
      <c r="L831" s="7" t="b">
        <f t="shared" si="62"/>
        <v>0</v>
      </c>
      <c r="M831" s="7">
        <f t="shared" si="63"/>
        <v>2</v>
      </c>
      <c r="N831" s="7">
        <f t="shared" si="64"/>
        <v>0</v>
      </c>
    </row>
    <row r="832" spans="1:14" x14ac:dyDescent="0.25">
      <c r="A832" s="1">
        <v>39775</v>
      </c>
      <c r="B832" s="2" t="s">
        <v>22</v>
      </c>
      <c r="C832" s="2">
        <v>235</v>
      </c>
      <c r="D832" s="2">
        <f>YEAR(cukier[[#This Row],[date]])</f>
        <v>2008</v>
      </c>
      <c r="E832" s="2">
        <f>MONTH(cukier[[#This Row],[date]])</f>
        <v>11</v>
      </c>
      <c r="F832" s="2">
        <f>VLOOKUP(cukier[[#This Row],[year]],cennik[#All],2)</f>
        <v>2.15</v>
      </c>
      <c r="G832" s="2">
        <f>cukier[[#This Row],[sugar_bought_kg]]*cukier[[#This Row],[price]]</f>
        <v>505.25</v>
      </c>
      <c r="H832" s="2">
        <f>SUMIF($B$2:B832,B832,$C$2:C832)</f>
        <v>9992</v>
      </c>
      <c r="I832" s="2">
        <f>IF(cukier[[#This Row],[bought_so_far]]&lt;100,0,IF(cukier[[#This Row],[bought_so_far]]&lt;1000,0.05,IF(cukier[[#This Row],[bought_so_far]]&lt;10000,0.1,0.2)))*cukier[[#This Row],[sugar_bought_kg]]</f>
        <v>23.5</v>
      </c>
      <c r="J832" s="6">
        <f t="shared" si="61"/>
        <v>3053</v>
      </c>
      <c r="K832" s="6">
        <f t="shared" si="60"/>
        <v>2818</v>
      </c>
      <c r="L832" s="6" t="b">
        <f t="shared" si="62"/>
        <v>0</v>
      </c>
      <c r="M832" s="6">
        <f t="shared" si="63"/>
        <v>3</v>
      </c>
      <c r="N832" s="6">
        <f t="shared" si="64"/>
        <v>0</v>
      </c>
    </row>
    <row r="833" spans="1:14" x14ac:dyDescent="0.25">
      <c r="A833" s="1">
        <v>39776</v>
      </c>
      <c r="B833" s="2" t="s">
        <v>55</v>
      </c>
      <c r="C833" s="2">
        <v>78</v>
      </c>
      <c r="D833" s="2">
        <f>YEAR(cukier[[#This Row],[date]])</f>
        <v>2008</v>
      </c>
      <c r="E833" s="2">
        <f>MONTH(cukier[[#This Row],[date]])</f>
        <v>11</v>
      </c>
      <c r="F833" s="2">
        <f>VLOOKUP(cukier[[#This Row],[year]],cennik[#All],2)</f>
        <v>2.15</v>
      </c>
      <c r="G833" s="2">
        <f>cukier[[#This Row],[sugar_bought_kg]]*cukier[[#This Row],[price]]</f>
        <v>167.7</v>
      </c>
      <c r="H833" s="2">
        <f>SUMIF($B$2:B833,B833,$C$2:C833)</f>
        <v>2128</v>
      </c>
      <c r="I833" s="2">
        <f>IF(cukier[[#This Row],[bought_so_far]]&lt;100,0,IF(cukier[[#This Row],[bought_so_far]]&lt;1000,0.05,IF(cukier[[#This Row],[bought_so_far]]&lt;10000,0.1,0.2)))*cukier[[#This Row],[sugar_bought_kg]]</f>
        <v>7.8000000000000007</v>
      </c>
      <c r="J833" s="7">
        <f t="shared" si="61"/>
        <v>2818</v>
      </c>
      <c r="K833" s="7">
        <f t="shared" si="60"/>
        <v>2740</v>
      </c>
      <c r="L833" s="7" t="b">
        <f t="shared" si="62"/>
        <v>0</v>
      </c>
      <c r="M833" s="7">
        <f t="shared" si="63"/>
        <v>3</v>
      </c>
      <c r="N833" s="7">
        <f t="shared" si="64"/>
        <v>0</v>
      </c>
    </row>
    <row r="834" spans="1:14" x14ac:dyDescent="0.25">
      <c r="A834" s="1">
        <v>39776</v>
      </c>
      <c r="B834" s="2" t="s">
        <v>126</v>
      </c>
      <c r="C834" s="2">
        <v>13</v>
      </c>
      <c r="D834" s="2">
        <f>YEAR(cukier[[#This Row],[date]])</f>
        <v>2008</v>
      </c>
      <c r="E834" s="2">
        <f>MONTH(cukier[[#This Row],[date]])</f>
        <v>11</v>
      </c>
      <c r="F834" s="2">
        <f>VLOOKUP(cukier[[#This Row],[year]],cennik[#All],2)</f>
        <v>2.15</v>
      </c>
      <c r="G834" s="2">
        <f>cukier[[#This Row],[sugar_bought_kg]]*cukier[[#This Row],[price]]</f>
        <v>27.95</v>
      </c>
      <c r="H834" s="2">
        <f>SUMIF($B$2:B834,B834,$C$2:C834)</f>
        <v>30</v>
      </c>
      <c r="I834" s="2">
        <f>IF(cukier[[#This Row],[bought_so_far]]&lt;100,0,IF(cukier[[#This Row],[bought_so_far]]&lt;1000,0.05,IF(cukier[[#This Row],[bought_so_far]]&lt;10000,0.1,0.2)))*cukier[[#This Row],[sugar_bought_kg]]</f>
        <v>0</v>
      </c>
      <c r="J834" s="6">
        <f t="shared" si="61"/>
        <v>2740</v>
      </c>
      <c r="K834" s="6">
        <f t="shared" si="60"/>
        <v>2727</v>
      </c>
      <c r="L834" s="6" t="b">
        <f t="shared" si="62"/>
        <v>0</v>
      </c>
      <c r="M834" s="6">
        <f t="shared" si="63"/>
        <v>3</v>
      </c>
      <c r="N834" s="6">
        <f t="shared" si="64"/>
        <v>0</v>
      </c>
    </row>
    <row r="835" spans="1:14" x14ac:dyDescent="0.25">
      <c r="A835" s="1">
        <v>39776</v>
      </c>
      <c r="B835" s="2" t="s">
        <v>20</v>
      </c>
      <c r="C835" s="2">
        <v>196</v>
      </c>
      <c r="D835" s="2">
        <f>YEAR(cukier[[#This Row],[date]])</f>
        <v>2008</v>
      </c>
      <c r="E835" s="2">
        <f>MONTH(cukier[[#This Row],[date]])</f>
        <v>11</v>
      </c>
      <c r="F835" s="2">
        <f>VLOOKUP(cukier[[#This Row],[year]],cennik[#All],2)</f>
        <v>2.15</v>
      </c>
      <c r="G835" s="2">
        <f>cukier[[#This Row],[sugar_bought_kg]]*cukier[[#This Row],[price]]</f>
        <v>421.4</v>
      </c>
      <c r="H835" s="2">
        <f>SUMIF($B$2:B835,B835,$C$2:C835)</f>
        <v>396</v>
      </c>
      <c r="I835" s="2">
        <f>IF(cukier[[#This Row],[bought_so_far]]&lt;100,0,IF(cukier[[#This Row],[bought_so_far]]&lt;1000,0.05,IF(cukier[[#This Row],[bought_so_far]]&lt;10000,0.1,0.2)))*cukier[[#This Row],[sugar_bought_kg]]</f>
        <v>9.8000000000000007</v>
      </c>
      <c r="J835" s="7">
        <f t="shared" si="61"/>
        <v>2727</v>
      </c>
      <c r="K835" s="7">
        <f t="shared" ref="K835:K898" si="65">J835-C835</f>
        <v>2531</v>
      </c>
      <c r="L835" s="7" t="b">
        <f t="shared" si="62"/>
        <v>0</v>
      </c>
      <c r="M835" s="7">
        <f t="shared" si="63"/>
        <v>3</v>
      </c>
      <c r="N835" s="7">
        <f t="shared" si="64"/>
        <v>0</v>
      </c>
    </row>
    <row r="836" spans="1:14" x14ac:dyDescent="0.25">
      <c r="A836" s="1">
        <v>39780</v>
      </c>
      <c r="B836" s="2" t="s">
        <v>70</v>
      </c>
      <c r="C836" s="2">
        <v>11</v>
      </c>
      <c r="D836" s="2">
        <f>YEAR(cukier[[#This Row],[date]])</f>
        <v>2008</v>
      </c>
      <c r="E836" s="2">
        <f>MONTH(cukier[[#This Row],[date]])</f>
        <v>11</v>
      </c>
      <c r="F836" s="2">
        <f>VLOOKUP(cukier[[#This Row],[year]],cennik[#All],2)</f>
        <v>2.15</v>
      </c>
      <c r="G836" s="2">
        <f>cukier[[#This Row],[sugar_bought_kg]]*cukier[[#This Row],[price]]</f>
        <v>23.65</v>
      </c>
      <c r="H836" s="2">
        <f>SUMIF($B$2:B836,B836,$C$2:C836)</f>
        <v>17</v>
      </c>
      <c r="I836" s="2">
        <f>IF(cukier[[#This Row],[bought_so_far]]&lt;100,0,IF(cukier[[#This Row],[bought_so_far]]&lt;1000,0.05,IF(cukier[[#This Row],[bought_so_far]]&lt;10000,0.1,0.2)))*cukier[[#This Row],[sugar_bought_kg]]</f>
        <v>0</v>
      </c>
      <c r="J836" s="6">
        <f t="shared" ref="J836:J899" si="66">K835+N835</f>
        <v>2531</v>
      </c>
      <c r="K836" s="6">
        <f t="shared" si="65"/>
        <v>2520</v>
      </c>
      <c r="L836" s="6" t="b">
        <f t="shared" ref="L836:L899" si="67">AND(E836&lt;&gt;E837,K836&lt;5000)</f>
        <v>0</v>
      </c>
      <c r="M836" s="6">
        <f t="shared" ref="M836:M899" si="68">ROUNDUP((5000-K836)/1000,0)</f>
        <v>3</v>
      </c>
      <c r="N836" s="6">
        <f t="shared" ref="N836:N899" si="69">IF(L836,M836*1000,0)</f>
        <v>0</v>
      </c>
    </row>
    <row r="837" spans="1:14" x14ac:dyDescent="0.25">
      <c r="A837" s="1">
        <v>39780</v>
      </c>
      <c r="B837" s="2" t="s">
        <v>176</v>
      </c>
      <c r="C837" s="2">
        <v>17</v>
      </c>
      <c r="D837" s="2">
        <f>YEAR(cukier[[#This Row],[date]])</f>
        <v>2008</v>
      </c>
      <c r="E837" s="2">
        <f>MONTH(cukier[[#This Row],[date]])</f>
        <v>11</v>
      </c>
      <c r="F837" s="2">
        <f>VLOOKUP(cukier[[#This Row],[year]],cennik[#All],2)</f>
        <v>2.15</v>
      </c>
      <c r="G837" s="2">
        <f>cukier[[#This Row],[sugar_bought_kg]]*cukier[[#This Row],[price]]</f>
        <v>36.549999999999997</v>
      </c>
      <c r="H837" s="2">
        <f>SUMIF($B$2:B837,B837,$C$2:C837)</f>
        <v>17</v>
      </c>
      <c r="I837" s="2">
        <f>IF(cukier[[#This Row],[bought_so_far]]&lt;100,0,IF(cukier[[#This Row],[bought_so_far]]&lt;1000,0.05,IF(cukier[[#This Row],[bought_so_far]]&lt;10000,0.1,0.2)))*cukier[[#This Row],[sugar_bought_kg]]</f>
        <v>0</v>
      </c>
      <c r="J837" s="7">
        <f t="shared" si="66"/>
        <v>2520</v>
      </c>
      <c r="K837" s="7">
        <f t="shared" si="65"/>
        <v>2503</v>
      </c>
      <c r="L837" s="7" t="b">
        <f t="shared" si="67"/>
        <v>0</v>
      </c>
      <c r="M837" s="7">
        <f t="shared" si="68"/>
        <v>3</v>
      </c>
      <c r="N837" s="7">
        <f t="shared" si="69"/>
        <v>0</v>
      </c>
    </row>
    <row r="838" spans="1:14" x14ac:dyDescent="0.25">
      <c r="A838" s="1">
        <v>39781</v>
      </c>
      <c r="B838" s="2" t="s">
        <v>47</v>
      </c>
      <c r="C838" s="2">
        <v>4</v>
      </c>
      <c r="D838" s="2">
        <f>YEAR(cukier[[#This Row],[date]])</f>
        <v>2008</v>
      </c>
      <c r="E838" s="2">
        <f>MONTH(cukier[[#This Row],[date]])</f>
        <v>11</v>
      </c>
      <c r="F838" s="2">
        <f>VLOOKUP(cukier[[#This Row],[year]],cennik[#All],2)</f>
        <v>2.15</v>
      </c>
      <c r="G838" s="2">
        <f>cukier[[#This Row],[sugar_bought_kg]]*cukier[[#This Row],[price]]</f>
        <v>8.6</v>
      </c>
      <c r="H838" s="2">
        <f>SUMIF($B$2:B838,B838,$C$2:C838)</f>
        <v>7</v>
      </c>
      <c r="I838" s="2">
        <f>IF(cukier[[#This Row],[bought_so_far]]&lt;100,0,IF(cukier[[#This Row],[bought_so_far]]&lt;1000,0.05,IF(cukier[[#This Row],[bought_so_far]]&lt;10000,0.1,0.2)))*cukier[[#This Row],[sugar_bought_kg]]</f>
        <v>0</v>
      </c>
      <c r="J838" s="6">
        <f t="shared" si="66"/>
        <v>2503</v>
      </c>
      <c r="K838" s="6">
        <f t="shared" si="65"/>
        <v>2499</v>
      </c>
      <c r="L838" s="6" t="b">
        <f t="shared" si="67"/>
        <v>1</v>
      </c>
      <c r="M838" s="6">
        <f t="shared" si="68"/>
        <v>3</v>
      </c>
      <c r="N838" s="6">
        <f t="shared" si="69"/>
        <v>3000</v>
      </c>
    </row>
    <row r="839" spans="1:14" x14ac:dyDescent="0.25">
      <c r="A839" s="1">
        <v>39785</v>
      </c>
      <c r="B839" s="2" t="s">
        <v>54</v>
      </c>
      <c r="C839" s="2">
        <v>17</v>
      </c>
      <c r="D839" s="2">
        <f>YEAR(cukier[[#This Row],[date]])</f>
        <v>2008</v>
      </c>
      <c r="E839" s="2">
        <f>MONTH(cukier[[#This Row],[date]])</f>
        <v>12</v>
      </c>
      <c r="F839" s="2">
        <f>VLOOKUP(cukier[[#This Row],[year]],cennik[#All],2)</f>
        <v>2.15</v>
      </c>
      <c r="G839" s="2">
        <f>cukier[[#This Row],[sugar_bought_kg]]*cukier[[#This Row],[price]]</f>
        <v>36.549999999999997</v>
      </c>
      <c r="H839" s="2">
        <f>SUMIF($B$2:B839,B839,$C$2:C839)</f>
        <v>20</v>
      </c>
      <c r="I839" s="2">
        <f>IF(cukier[[#This Row],[bought_so_far]]&lt;100,0,IF(cukier[[#This Row],[bought_so_far]]&lt;1000,0.05,IF(cukier[[#This Row],[bought_so_far]]&lt;10000,0.1,0.2)))*cukier[[#This Row],[sugar_bought_kg]]</f>
        <v>0</v>
      </c>
      <c r="J839" s="7">
        <f t="shared" si="66"/>
        <v>5499</v>
      </c>
      <c r="K839" s="7">
        <f t="shared" si="65"/>
        <v>5482</v>
      </c>
      <c r="L839" s="7" t="b">
        <f t="shared" si="67"/>
        <v>0</v>
      </c>
      <c r="M839" s="7">
        <f t="shared" si="68"/>
        <v>-1</v>
      </c>
      <c r="N839" s="7">
        <f t="shared" si="69"/>
        <v>0</v>
      </c>
    </row>
    <row r="840" spans="1:14" x14ac:dyDescent="0.25">
      <c r="A840" s="1">
        <v>39785</v>
      </c>
      <c r="B840" s="2" t="s">
        <v>177</v>
      </c>
      <c r="C840" s="2">
        <v>1</v>
      </c>
      <c r="D840" s="2">
        <f>YEAR(cukier[[#This Row],[date]])</f>
        <v>2008</v>
      </c>
      <c r="E840" s="2">
        <f>MONTH(cukier[[#This Row],[date]])</f>
        <v>12</v>
      </c>
      <c r="F840" s="2">
        <f>VLOOKUP(cukier[[#This Row],[year]],cennik[#All],2)</f>
        <v>2.15</v>
      </c>
      <c r="G840" s="2">
        <f>cukier[[#This Row],[sugar_bought_kg]]*cukier[[#This Row],[price]]</f>
        <v>2.15</v>
      </c>
      <c r="H840" s="2">
        <f>SUMIF($B$2:B840,B840,$C$2:C840)</f>
        <v>1</v>
      </c>
      <c r="I840" s="2">
        <f>IF(cukier[[#This Row],[bought_so_far]]&lt;100,0,IF(cukier[[#This Row],[bought_so_far]]&lt;1000,0.05,IF(cukier[[#This Row],[bought_so_far]]&lt;10000,0.1,0.2)))*cukier[[#This Row],[sugar_bought_kg]]</f>
        <v>0</v>
      </c>
      <c r="J840" s="6">
        <f t="shared" si="66"/>
        <v>5482</v>
      </c>
      <c r="K840" s="6">
        <f t="shared" si="65"/>
        <v>5481</v>
      </c>
      <c r="L840" s="6" t="b">
        <f t="shared" si="67"/>
        <v>0</v>
      </c>
      <c r="M840" s="6">
        <f t="shared" si="68"/>
        <v>-1</v>
      </c>
      <c r="N840" s="6">
        <f t="shared" si="69"/>
        <v>0</v>
      </c>
    </row>
    <row r="841" spans="1:14" x14ac:dyDescent="0.25">
      <c r="A841" s="1">
        <v>39790</v>
      </c>
      <c r="B841" s="2" t="s">
        <v>13</v>
      </c>
      <c r="C841" s="2">
        <v>6</v>
      </c>
      <c r="D841" s="2">
        <f>YEAR(cukier[[#This Row],[date]])</f>
        <v>2008</v>
      </c>
      <c r="E841" s="2">
        <f>MONTH(cukier[[#This Row],[date]])</f>
        <v>12</v>
      </c>
      <c r="F841" s="2">
        <f>VLOOKUP(cukier[[#This Row],[year]],cennik[#All],2)</f>
        <v>2.15</v>
      </c>
      <c r="G841" s="2">
        <f>cukier[[#This Row],[sugar_bought_kg]]*cukier[[#This Row],[price]]</f>
        <v>12.899999999999999</v>
      </c>
      <c r="H841" s="2">
        <f>SUMIF($B$2:B841,B841,$C$2:C841)</f>
        <v>24</v>
      </c>
      <c r="I841" s="2">
        <f>IF(cukier[[#This Row],[bought_so_far]]&lt;100,0,IF(cukier[[#This Row],[bought_so_far]]&lt;1000,0.05,IF(cukier[[#This Row],[bought_so_far]]&lt;10000,0.1,0.2)))*cukier[[#This Row],[sugar_bought_kg]]</f>
        <v>0</v>
      </c>
      <c r="J841" s="7">
        <f t="shared" si="66"/>
        <v>5481</v>
      </c>
      <c r="K841" s="7">
        <f t="shared" si="65"/>
        <v>5475</v>
      </c>
      <c r="L841" s="7" t="b">
        <f t="shared" si="67"/>
        <v>0</v>
      </c>
      <c r="M841" s="7">
        <f t="shared" si="68"/>
        <v>-1</v>
      </c>
      <c r="N841" s="7">
        <f t="shared" si="69"/>
        <v>0</v>
      </c>
    </row>
    <row r="842" spans="1:14" x14ac:dyDescent="0.25">
      <c r="A842" s="1">
        <v>39790</v>
      </c>
      <c r="B842" s="2" t="s">
        <v>7</v>
      </c>
      <c r="C842" s="2">
        <v>496</v>
      </c>
      <c r="D842" s="2">
        <f>YEAR(cukier[[#This Row],[date]])</f>
        <v>2008</v>
      </c>
      <c r="E842" s="2">
        <f>MONTH(cukier[[#This Row],[date]])</f>
        <v>12</v>
      </c>
      <c r="F842" s="2">
        <f>VLOOKUP(cukier[[#This Row],[year]],cennik[#All],2)</f>
        <v>2.15</v>
      </c>
      <c r="G842" s="2">
        <f>cukier[[#This Row],[sugar_bought_kg]]*cukier[[#This Row],[price]]</f>
        <v>1066.3999999999999</v>
      </c>
      <c r="H842" s="2">
        <f>SUMIF($B$2:B842,B842,$C$2:C842)</f>
        <v>11611</v>
      </c>
      <c r="I842" s="2">
        <f>IF(cukier[[#This Row],[bought_so_far]]&lt;100,0,IF(cukier[[#This Row],[bought_so_far]]&lt;1000,0.05,IF(cukier[[#This Row],[bought_so_far]]&lt;10000,0.1,0.2)))*cukier[[#This Row],[sugar_bought_kg]]</f>
        <v>99.2</v>
      </c>
      <c r="J842" s="6">
        <f t="shared" si="66"/>
        <v>5475</v>
      </c>
      <c r="K842" s="6">
        <f t="shared" si="65"/>
        <v>4979</v>
      </c>
      <c r="L842" s="6" t="b">
        <f t="shared" si="67"/>
        <v>0</v>
      </c>
      <c r="M842" s="6">
        <f t="shared" si="68"/>
        <v>1</v>
      </c>
      <c r="N842" s="6">
        <f t="shared" si="69"/>
        <v>0</v>
      </c>
    </row>
    <row r="843" spans="1:14" x14ac:dyDescent="0.25">
      <c r="A843" s="1">
        <v>39794</v>
      </c>
      <c r="B843" s="2" t="s">
        <v>5</v>
      </c>
      <c r="C843" s="2">
        <v>363</v>
      </c>
      <c r="D843" s="2">
        <f>YEAR(cukier[[#This Row],[date]])</f>
        <v>2008</v>
      </c>
      <c r="E843" s="2">
        <f>MONTH(cukier[[#This Row],[date]])</f>
        <v>12</v>
      </c>
      <c r="F843" s="2">
        <f>VLOOKUP(cukier[[#This Row],[year]],cennik[#All],2)</f>
        <v>2.15</v>
      </c>
      <c r="G843" s="2">
        <f>cukier[[#This Row],[sugar_bought_kg]]*cukier[[#This Row],[price]]</f>
        <v>780.44999999999993</v>
      </c>
      <c r="H843" s="2">
        <f>SUMIF($B$2:B843,B843,$C$2:C843)</f>
        <v>5620</v>
      </c>
      <c r="I843" s="2">
        <f>IF(cukier[[#This Row],[bought_so_far]]&lt;100,0,IF(cukier[[#This Row],[bought_so_far]]&lt;1000,0.05,IF(cukier[[#This Row],[bought_so_far]]&lt;10000,0.1,0.2)))*cukier[[#This Row],[sugar_bought_kg]]</f>
        <v>36.300000000000004</v>
      </c>
      <c r="J843" s="7">
        <f t="shared" si="66"/>
        <v>4979</v>
      </c>
      <c r="K843" s="7">
        <f t="shared" si="65"/>
        <v>4616</v>
      </c>
      <c r="L843" s="7" t="b">
        <f t="shared" si="67"/>
        <v>0</v>
      </c>
      <c r="M843" s="7">
        <f t="shared" si="68"/>
        <v>1</v>
      </c>
      <c r="N843" s="7">
        <f t="shared" si="69"/>
        <v>0</v>
      </c>
    </row>
    <row r="844" spans="1:14" x14ac:dyDescent="0.25">
      <c r="A844" s="1">
        <v>39797</v>
      </c>
      <c r="B844" s="2" t="s">
        <v>5</v>
      </c>
      <c r="C844" s="2">
        <v>491</v>
      </c>
      <c r="D844" s="2">
        <f>YEAR(cukier[[#This Row],[date]])</f>
        <v>2008</v>
      </c>
      <c r="E844" s="2">
        <f>MONTH(cukier[[#This Row],[date]])</f>
        <v>12</v>
      </c>
      <c r="F844" s="2">
        <f>VLOOKUP(cukier[[#This Row],[year]],cennik[#All],2)</f>
        <v>2.15</v>
      </c>
      <c r="G844" s="2">
        <f>cukier[[#This Row],[sugar_bought_kg]]*cukier[[#This Row],[price]]</f>
        <v>1055.6499999999999</v>
      </c>
      <c r="H844" s="2">
        <f>SUMIF($B$2:B844,B844,$C$2:C844)</f>
        <v>6111</v>
      </c>
      <c r="I844" s="2">
        <f>IF(cukier[[#This Row],[bought_so_far]]&lt;100,0,IF(cukier[[#This Row],[bought_so_far]]&lt;1000,0.05,IF(cukier[[#This Row],[bought_so_far]]&lt;10000,0.1,0.2)))*cukier[[#This Row],[sugar_bought_kg]]</f>
        <v>49.1</v>
      </c>
      <c r="J844" s="6">
        <f t="shared" si="66"/>
        <v>4616</v>
      </c>
      <c r="K844" s="6">
        <f t="shared" si="65"/>
        <v>4125</v>
      </c>
      <c r="L844" s="6" t="b">
        <f t="shared" si="67"/>
        <v>0</v>
      </c>
      <c r="M844" s="6">
        <f t="shared" si="68"/>
        <v>1</v>
      </c>
      <c r="N844" s="6">
        <f t="shared" si="69"/>
        <v>0</v>
      </c>
    </row>
    <row r="845" spans="1:14" x14ac:dyDescent="0.25">
      <c r="A845" s="1">
        <v>39797</v>
      </c>
      <c r="B845" s="2" t="s">
        <v>17</v>
      </c>
      <c r="C845" s="2">
        <v>369</v>
      </c>
      <c r="D845" s="2">
        <f>YEAR(cukier[[#This Row],[date]])</f>
        <v>2008</v>
      </c>
      <c r="E845" s="2">
        <f>MONTH(cukier[[#This Row],[date]])</f>
        <v>12</v>
      </c>
      <c r="F845" s="2">
        <f>VLOOKUP(cukier[[#This Row],[year]],cennik[#All],2)</f>
        <v>2.15</v>
      </c>
      <c r="G845" s="2">
        <f>cukier[[#This Row],[sugar_bought_kg]]*cukier[[#This Row],[price]]</f>
        <v>793.35</v>
      </c>
      <c r="H845" s="2">
        <f>SUMIF($B$2:B845,B845,$C$2:C845)</f>
        <v>8338</v>
      </c>
      <c r="I845" s="2">
        <f>IF(cukier[[#This Row],[bought_so_far]]&lt;100,0,IF(cukier[[#This Row],[bought_so_far]]&lt;1000,0.05,IF(cukier[[#This Row],[bought_so_far]]&lt;10000,0.1,0.2)))*cukier[[#This Row],[sugar_bought_kg]]</f>
        <v>36.9</v>
      </c>
      <c r="J845" s="7">
        <f t="shared" si="66"/>
        <v>4125</v>
      </c>
      <c r="K845" s="7">
        <f t="shared" si="65"/>
        <v>3756</v>
      </c>
      <c r="L845" s="7" t="b">
        <f t="shared" si="67"/>
        <v>0</v>
      </c>
      <c r="M845" s="7">
        <f t="shared" si="68"/>
        <v>2</v>
      </c>
      <c r="N845" s="7">
        <f t="shared" si="69"/>
        <v>0</v>
      </c>
    </row>
    <row r="846" spans="1:14" x14ac:dyDescent="0.25">
      <c r="A846" s="1">
        <v>39799</v>
      </c>
      <c r="B846" s="2" t="s">
        <v>66</v>
      </c>
      <c r="C846" s="2">
        <v>60</v>
      </c>
      <c r="D846" s="2">
        <f>YEAR(cukier[[#This Row],[date]])</f>
        <v>2008</v>
      </c>
      <c r="E846" s="2">
        <f>MONTH(cukier[[#This Row],[date]])</f>
        <v>12</v>
      </c>
      <c r="F846" s="2">
        <f>VLOOKUP(cukier[[#This Row],[year]],cennik[#All],2)</f>
        <v>2.15</v>
      </c>
      <c r="G846" s="2">
        <f>cukier[[#This Row],[sugar_bought_kg]]*cukier[[#This Row],[price]]</f>
        <v>129</v>
      </c>
      <c r="H846" s="2">
        <f>SUMIF($B$2:B846,B846,$C$2:C846)</f>
        <v>1767</v>
      </c>
      <c r="I846" s="2">
        <f>IF(cukier[[#This Row],[bought_so_far]]&lt;100,0,IF(cukier[[#This Row],[bought_so_far]]&lt;1000,0.05,IF(cukier[[#This Row],[bought_so_far]]&lt;10000,0.1,0.2)))*cukier[[#This Row],[sugar_bought_kg]]</f>
        <v>6</v>
      </c>
      <c r="J846" s="6">
        <f t="shared" si="66"/>
        <v>3756</v>
      </c>
      <c r="K846" s="6">
        <f t="shared" si="65"/>
        <v>3696</v>
      </c>
      <c r="L846" s="6" t="b">
        <f t="shared" si="67"/>
        <v>0</v>
      </c>
      <c r="M846" s="6">
        <f t="shared" si="68"/>
        <v>2</v>
      </c>
      <c r="N846" s="6">
        <f t="shared" si="69"/>
        <v>0</v>
      </c>
    </row>
    <row r="847" spans="1:14" x14ac:dyDescent="0.25">
      <c r="A847" s="1">
        <v>39800</v>
      </c>
      <c r="B847" s="2" t="s">
        <v>20</v>
      </c>
      <c r="C847" s="2">
        <v>35</v>
      </c>
      <c r="D847" s="2">
        <f>YEAR(cukier[[#This Row],[date]])</f>
        <v>2008</v>
      </c>
      <c r="E847" s="2">
        <f>MONTH(cukier[[#This Row],[date]])</f>
        <v>12</v>
      </c>
      <c r="F847" s="2">
        <f>VLOOKUP(cukier[[#This Row],[year]],cennik[#All],2)</f>
        <v>2.15</v>
      </c>
      <c r="G847" s="2">
        <f>cukier[[#This Row],[sugar_bought_kg]]*cukier[[#This Row],[price]]</f>
        <v>75.25</v>
      </c>
      <c r="H847" s="2">
        <f>SUMIF($B$2:B847,B847,$C$2:C847)</f>
        <v>431</v>
      </c>
      <c r="I847" s="2">
        <f>IF(cukier[[#This Row],[bought_so_far]]&lt;100,0,IF(cukier[[#This Row],[bought_so_far]]&lt;1000,0.05,IF(cukier[[#This Row],[bought_so_far]]&lt;10000,0.1,0.2)))*cukier[[#This Row],[sugar_bought_kg]]</f>
        <v>1.75</v>
      </c>
      <c r="J847" s="7">
        <f t="shared" si="66"/>
        <v>3696</v>
      </c>
      <c r="K847" s="7">
        <f t="shared" si="65"/>
        <v>3661</v>
      </c>
      <c r="L847" s="7" t="b">
        <f t="shared" si="67"/>
        <v>0</v>
      </c>
      <c r="M847" s="7">
        <f t="shared" si="68"/>
        <v>2</v>
      </c>
      <c r="N847" s="7">
        <f t="shared" si="69"/>
        <v>0</v>
      </c>
    </row>
    <row r="848" spans="1:14" x14ac:dyDescent="0.25">
      <c r="A848" s="1">
        <v>39803</v>
      </c>
      <c r="B848" s="2" t="s">
        <v>7</v>
      </c>
      <c r="C848" s="2">
        <v>121</v>
      </c>
      <c r="D848" s="2">
        <f>YEAR(cukier[[#This Row],[date]])</f>
        <v>2008</v>
      </c>
      <c r="E848" s="2">
        <f>MONTH(cukier[[#This Row],[date]])</f>
        <v>12</v>
      </c>
      <c r="F848" s="2">
        <f>VLOOKUP(cukier[[#This Row],[year]],cennik[#All],2)</f>
        <v>2.15</v>
      </c>
      <c r="G848" s="2">
        <f>cukier[[#This Row],[sugar_bought_kg]]*cukier[[#This Row],[price]]</f>
        <v>260.14999999999998</v>
      </c>
      <c r="H848" s="2">
        <f>SUMIF($B$2:B848,B848,$C$2:C848)</f>
        <v>11732</v>
      </c>
      <c r="I848" s="2">
        <f>IF(cukier[[#This Row],[bought_so_far]]&lt;100,0,IF(cukier[[#This Row],[bought_so_far]]&lt;1000,0.05,IF(cukier[[#This Row],[bought_so_far]]&lt;10000,0.1,0.2)))*cukier[[#This Row],[sugar_bought_kg]]</f>
        <v>24.200000000000003</v>
      </c>
      <c r="J848" s="6">
        <f t="shared" si="66"/>
        <v>3661</v>
      </c>
      <c r="K848" s="6">
        <f t="shared" si="65"/>
        <v>3540</v>
      </c>
      <c r="L848" s="6" t="b">
        <f t="shared" si="67"/>
        <v>0</v>
      </c>
      <c r="M848" s="6">
        <f t="shared" si="68"/>
        <v>2</v>
      </c>
      <c r="N848" s="6">
        <f t="shared" si="69"/>
        <v>0</v>
      </c>
    </row>
    <row r="849" spans="1:14" x14ac:dyDescent="0.25">
      <c r="A849" s="1">
        <v>39803</v>
      </c>
      <c r="B849" s="2" t="s">
        <v>50</v>
      </c>
      <c r="C849" s="2">
        <v>442</v>
      </c>
      <c r="D849" s="2">
        <f>YEAR(cukier[[#This Row],[date]])</f>
        <v>2008</v>
      </c>
      <c r="E849" s="2">
        <f>MONTH(cukier[[#This Row],[date]])</f>
        <v>12</v>
      </c>
      <c r="F849" s="2">
        <f>VLOOKUP(cukier[[#This Row],[year]],cennik[#All],2)</f>
        <v>2.15</v>
      </c>
      <c r="G849" s="2">
        <f>cukier[[#This Row],[sugar_bought_kg]]*cukier[[#This Row],[price]]</f>
        <v>950.3</v>
      </c>
      <c r="H849" s="2">
        <f>SUMIF($B$2:B849,B849,$C$2:C849)</f>
        <v>11164</v>
      </c>
      <c r="I849" s="2">
        <f>IF(cukier[[#This Row],[bought_so_far]]&lt;100,0,IF(cukier[[#This Row],[bought_so_far]]&lt;1000,0.05,IF(cukier[[#This Row],[bought_so_far]]&lt;10000,0.1,0.2)))*cukier[[#This Row],[sugar_bought_kg]]</f>
        <v>88.4</v>
      </c>
      <c r="J849" s="7">
        <f t="shared" si="66"/>
        <v>3540</v>
      </c>
      <c r="K849" s="7">
        <f t="shared" si="65"/>
        <v>3098</v>
      </c>
      <c r="L849" s="7" t="b">
        <f t="shared" si="67"/>
        <v>0</v>
      </c>
      <c r="M849" s="7">
        <f t="shared" si="68"/>
        <v>2</v>
      </c>
      <c r="N849" s="7">
        <f t="shared" si="69"/>
        <v>0</v>
      </c>
    </row>
    <row r="850" spans="1:14" x14ac:dyDescent="0.25">
      <c r="A850" s="1">
        <v>39804</v>
      </c>
      <c r="B850" s="2" t="s">
        <v>7</v>
      </c>
      <c r="C850" s="2">
        <v>338</v>
      </c>
      <c r="D850" s="2">
        <f>YEAR(cukier[[#This Row],[date]])</f>
        <v>2008</v>
      </c>
      <c r="E850" s="2">
        <f>MONTH(cukier[[#This Row],[date]])</f>
        <v>12</v>
      </c>
      <c r="F850" s="2">
        <f>VLOOKUP(cukier[[#This Row],[year]],cennik[#All],2)</f>
        <v>2.15</v>
      </c>
      <c r="G850" s="2">
        <f>cukier[[#This Row],[sugar_bought_kg]]*cukier[[#This Row],[price]]</f>
        <v>726.69999999999993</v>
      </c>
      <c r="H850" s="2">
        <f>SUMIF($B$2:B850,B850,$C$2:C850)</f>
        <v>12070</v>
      </c>
      <c r="I850" s="2">
        <f>IF(cukier[[#This Row],[bought_so_far]]&lt;100,0,IF(cukier[[#This Row],[bought_so_far]]&lt;1000,0.05,IF(cukier[[#This Row],[bought_so_far]]&lt;10000,0.1,0.2)))*cukier[[#This Row],[sugar_bought_kg]]</f>
        <v>67.600000000000009</v>
      </c>
      <c r="J850" s="6">
        <f t="shared" si="66"/>
        <v>3098</v>
      </c>
      <c r="K850" s="6">
        <f t="shared" si="65"/>
        <v>2760</v>
      </c>
      <c r="L850" s="6" t="b">
        <f t="shared" si="67"/>
        <v>0</v>
      </c>
      <c r="M850" s="6">
        <f t="shared" si="68"/>
        <v>3</v>
      </c>
      <c r="N850" s="6">
        <f t="shared" si="69"/>
        <v>0</v>
      </c>
    </row>
    <row r="851" spans="1:14" x14ac:dyDescent="0.25">
      <c r="A851" s="1">
        <v>39805</v>
      </c>
      <c r="B851" s="2" t="s">
        <v>31</v>
      </c>
      <c r="C851" s="2">
        <v>94</v>
      </c>
      <c r="D851" s="2">
        <f>YEAR(cukier[[#This Row],[date]])</f>
        <v>2008</v>
      </c>
      <c r="E851" s="2">
        <f>MONTH(cukier[[#This Row],[date]])</f>
        <v>12</v>
      </c>
      <c r="F851" s="2">
        <f>VLOOKUP(cukier[[#This Row],[year]],cennik[#All],2)</f>
        <v>2.15</v>
      </c>
      <c r="G851" s="2">
        <f>cukier[[#This Row],[sugar_bought_kg]]*cukier[[#This Row],[price]]</f>
        <v>202.1</v>
      </c>
      <c r="H851" s="2">
        <f>SUMIF($B$2:B851,B851,$C$2:C851)</f>
        <v>792</v>
      </c>
      <c r="I851" s="2">
        <f>IF(cukier[[#This Row],[bought_so_far]]&lt;100,0,IF(cukier[[#This Row],[bought_so_far]]&lt;1000,0.05,IF(cukier[[#This Row],[bought_so_far]]&lt;10000,0.1,0.2)))*cukier[[#This Row],[sugar_bought_kg]]</f>
        <v>4.7</v>
      </c>
      <c r="J851" s="7">
        <f t="shared" si="66"/>
        <v>2760</v>
      </c>
      <c r="K851" s="7">
        <f t="shared" si="65"/>
        <v>2666</v>
      </c>
      <c r="L851" s="7" t="b">
        <f t="shared" si="67"/>
        <v>0</v>
      </c>
      <c r="M851" s="7">
        <f t="shared" si="68"/>
        <v>3</v>
      </c>
      <c r="N851" s="7">
        <f t="shared" si="69"/>
        <v>0</v>
      </c>
    </row>
    <row r="852" spans="1:14" x14ac:dyDescent="0.25">
      <c r="A852" s="1">
        <v>39808</v>
      </c>
      <c r="B852" s="2" t="s">
        <v>1</v>
      </c>
      <c r="C852" s="2">
        <v>14</v>
      </c>
      <c r="D852" s="2">
        <f>YEAR(cukier[[#This Row],[date]])</f>
        <v>2008</v>
      </c>
      <c r="E852" s="2">
        <f>MONTH(cukier[[#This Row],[date]])</f>
        <v>12</v>
      </c>
      <c r="F852" s="2">
        <f>VLOOKUP(cukier[[#This Row],[year]],cennik[#All],2)</f>
        <v>2.15</v>
      </c>
      <c r="G852" s="2">
        <f>cukier[[#This Row],[sugar_bought_kg]]*cukier[[#This Row],[price]]</f>
        <v>30.099999999999998</v>
      </c>
      <c r="H852" s="2">
        <f>SUMIF($B$2:B852,B852,$C$2:C852)</f>
        <v>31</v>
      </c>
      <c r="I852" s="2">
        <f>IF(cukier[[#This Row],[bought_so_far]]&lt;100,0,IF(cukier[[#This Row],[bought_so_far]]&lt;1000,0.05,IF(cukier[[#This Row],[bought_so_far]]&lt;10000,0.1,0.2)))*cukier[[#This Row],[sugar_bought_kg]]</f>
        <v>0</v>
      </c>
      <c r="J852" s="6">
        <f t="shared" si="66"/>
        <v>2666</v>
      </c>
      <c r="K852" s="6">
        <f t="shared" si="65"/>
        <v>2652</v>
      </c>
      <c r="L852" s="6" t="b">
        <f t="shared" si="67"/>
        <v>0</v>
      </c>
      <c r="M852" s="6">
        <f t="shared" si="68"/>
        <v>3</v>
      </c>
      <c r="N852" s="6">
        <f t="shared" si="69"/>
        <v>0</v>
      </c>
    </row>
    <row r="853" spans="1:14" x14ac:dyDescent="0.25">
      <c r="A853" s="1">
        <v>39809</v>
      </c>
      <c r="B853" s="2" t="s">
        <v>94</v>
      </c>
      <c r="C853" s="2">
        <v>2</v>
      </c>
      <c r="D853" s="2">
        <f>YEAR(cukier[[#This Row],[date]])</f>
        <v>2008</v>
      </c>
      <c r="E853" s="2">
        <f>MONTH(cukier[[#This Row],[date]])</f>
        <v>12</v>
      </c>
      <c r="F853" s="2">
        <f>VLOOKUP(cukier[[#This Row],[year]],cennik[#All],2)</f>
        <v>2.15</v>
      </c>
      <c r="G853" s="2">
        <f>cukier[[#This Row],[sugar_bought_kg]]*cukier[[#This Row],[price]]</f>
        <v>4.3</v>
      </c>
      <c r="H853" s="2">
        <f>SUMIF($B$2:B853,B853,$C$2:C853)</f>
        <v>49</v>
      </c>
      <c r="I853" s="2">
        <f>IF(cukier[[#This Row],[bought_so_far]]&lt;100,0,IF(cukier[[#This Row],[bought_so_far]]&lt;1000,0.05,IF(cukier[[#This Row],[bought_so_far]]&lt;10000,0.1,0.2)))*cukier[[#This Row],[sugar_bought_kg]]</f>
        <v>0</v>
      </c>
      <c r="J853" s="7">
        <f t="shared" si="66"/>
        <v>2652</v>
      </c>
      <c r="K853" s="7">
        <f t="shared" si="65"/>
        <v>2650</v>
      </c>
      <c r="L853" s="7" t="b">
        <f t="shared" si="67"/>
        <v>0</v>
      </c>
      <c r="M853" s="7">
        <f t="shared" si="68"/>
        <v>3</v>
      </c>
      <c r="N853" s="7">
        <f t="shared" si="69"/>
        <v>0</v>
      </c>
    </row>
    <row r="854" spans="1:14" x14ac:dyDescent="0.25">
      <c r="A854" s="1">
        <v>39811</v>
      </c>
      <c r="B854" s="2" t="s">
        <v>14</v>
      </c>
      <c r="C854" s="2">
        <v>110</v>
      </c>
      <c r="D854" s="2">
        <f>YEAR(cukier[[#This Row],[date]])</f>
        <v>2008</v>
      </c>
      <c r="E854" s="2">
        <f>MONTH(cukier[[#This Row],[date]])</f>
        <v>12</v>
      </c>
      <c r="F854" s="2">
        <f>VLOOKUP(cukier[[#This Row],[year]],cennik[#All],2)</f>
        <v>2.15</v>
      </c>
      <c r="G854" s="2">
        <f>cukier[[#This Row],[sugar_bought_kg]]*cukier[[#This Row],[price]]</f>
        <v>236.5</v>
      </c>
      <c r="H854" s="2">
        <f>SUMIF($B$2:B854,B854,$C$2:C854)</f>
        <v>9208</v>
      </c>
      <c r="I854" s="2">
        <f>IF(cukier[[#This Row],[bought_so_far]]&lt;100,0,IF(cukier[[#This Row],[bought_so_far]]&lt;1000,0.05,IF(cukier[[#This Row],[bought_so_far]]&lt;10000,0.1,0.2)))*cukier[[#This Row],[sugar_bought_kg]]</f>
        <v>11</v>
      </c>
      <c r="J854" s="6">
        <f t="shared" si="66"/>
        <v>2650</v>
      </c>
      <c r="K854" s="6">
        <f t="shared" si="65"/>
        <v>2540</v>
      </c>
      <c r="L854" s="6" t="b">
        <f t="shared" si="67"/>
        <v>0</v>
      </c>
      <c r="M854" s="6">
        <f t="shared" si="68"/>
        <v>3</v>
      </c>
      <c r="N854" s="6">
        <f t="shared" si="69"/>
        <v>0</v>
      </c>
    </row>
    <row r="855" spans="1:14" x14ac:dyDescent="0.25">
      <c r="A855" s="1">
        <v>39812</v>
      </c>
      <c r="B855" s="2" t="s">
        <v>87</v>
      </c>
      <c r="C855" s="2">
        <v>18</v>
      </c>
      <c r="D855" s="2">
        <f>YEAR(cukier[[#This Row],[date]])</f>
        <v>2008</v>
      </c>
      <c r="E855" s="2">
        <f>MONTH(cukier[[#This Row],[date]])</f>
        <v>12</v>
      </c>
      <c r="F855" s="2">
        <f>VLOOKUP(cukier[[#This Row],[year]],cennik[#All],2)</f>
        <v>2.15</v>
      </c>
      <c r="G855" s="2">
        <f>cukier[[#This Row],[sugar_bought_kg]]*cukier[[#This Row],[price]]</f>
        <v>38.699999999999996</v>
      </c>
      <c r="H855" s="2">
        <f>SUMIF($B$2:B855,B855,$C$2:C855)</f>
        <v>45</v>
      </c>
      <c r="I855" s="2">
        <f>IF(cukier[[#This Row],[bought_so_far]]&lt;100,0,IF(cukier[[#This Row],[bought_so_far]]&lt;1000,0.05,IF(cukier[[#This Row],[bought_so_far]]&lt;10000,0.1,0.2)))*cukier[[#This Row],[sugar_bought_kg]]</f>
        <v>0</v>
      </c>
      <c r="J855" s="7">
        <f t="shared" si="66"/>
        <v>2540</v>
      </c>
      <c r="K855" s="7">
        <f t="shared" si="65"/>
        <v>2522</v>
      </c>
      <c r="L855" s="7" t="b">
        <f t="shared" si="67"/>
        <v>0</v>
      </c>
      <c r="M855" s="7">
        <f t="shared" si="68"/>
        <v>3</v>
      </c>
      <c r="N855" s="7">
        <f t="shared" si="69"/>
        <v>0</v>
      </c>
    </row>
    <row r="856" spans="1:14" x14ac:dyDescent="0.25">
      <c r="A856" s="1">
        <v>39812</v>
      </c>
      <c r="B856" s="2" t="s">
        <v>147</v>
      </c>
      <c r="C856" s="2">
        <v>7</v>
      </c>
      <c r="D856" s="2">
        <f>YEAR(cukier[[#This Row],[date]])</f>
        <v>2008</v>
      </c>
      <c r="E856" s="2">
        <f>MONTH(cukier[[#This Row],[date]])</f>
        <v>12</v>
      </c>
      <c r="F856" s="2">
        <f>VLOOKUP(cukier[[#This Row],[year]],cennik[#All],2)</f>
        <v>2.15</v>
      </c>
      <c r="G856" s="2">
        <f>cukier[[#This Row],[sugar_bought_kg]]*cukier[[#This Row],[price]]</f>
        <v>15.049999999999999</v>
      </c>
      <c r="H856" s="2">
        <f>SUMIF($B$2:B856,B856,$C$2:C856)</f>
        <v>17</v>
      </c>
      <c r="I856" s="2">
        <f>IF(cukier[[#This Row],[bought_so_far]]&lt;100,0,IF(cukier[[#This Row],[bought_so_far]]&lt;1000,0.05,IF(cukier[[#This Row],[bought_so_far]]&lt;10000,0.1,0.2)))*cukier[[#This Row],[sugar_bought_kg]]</f>
        <v>0</v>
      </c>
      <c r="J856" s="6">
        <f t="shared" si="66"/>
        <v>2522</v>
      </c>
      <c r="K856" s="6">
        <f t="shared" si="65"/>
        <v>2515</v>
      </c>
      <c r="L856" s="6" t="b">
        <f t="shared" si="67"/>
        <v>1</v>
      </c>
      <c r="M856" s="6">
        <f t="shared" si="68"/>
        <v>3</v>
      </c>
      <c r="N856" s="6">
        <f t="shared" si="69"/>
        <v>3000</v>
      </c>
    </row>
    <row r="857" spans="1:14" x14ac:dyDescent="0.25">
      <c r="A857" s="1">
        <v>39814</v>
      </c>
      <c r="B857" s="2" t="s">
        <v>178</v>
      </c>
      <c r="C857" s="2">
        <v>2</v>
      </c>
      <c r="D857" s="2">
        <f>YEAR(cukier[[#This Row],[date]])</f>
        <v>2009</v>
      </c>
      <c r="E857" s="2">
        <f>MONTH(cukier[[#This Row],[date]])</f>
        <v>1</v>
      </c>
      <c r="F857" s="2">
        <f>VLOOKUP(cukier[[#This Row],[year]],cennik[#All],2)</f>
        <v>2.13</v>
      </c>
      <c r="G857" s="2">
        <f>cukier[[#This Row],[sugar_bought_kg]]*cukier[[#This Row],[price]]</f>
        <v>4.26</v>
      </c>
      <c r="H857" s="2">
        <f>SUMIF($B$2:B857,B857,$C$2:C857)</f>
        <v>2</v>
      </c>
      <c r="I857" s="2">
        <f>IF(cukier[[#This Row],[bought_so_far]]&lt;100,0,IF(cukier[[#This Row],[bought_so_far]]&lt;1000,0.05,IF(cukier[[#This Row],[bought_so_far]]&lt;10000,0.1,0.2)))*cukier[[#This Row],[sugar_bought_kg]]</f>
        <v>0</v>
      </c>
      <c r="J857" s="7">
        <f t="shared" si="66"/>
        <v>5515</v>
      </c>
      <c r="K857" s="7">
        <f t="shared" si="65"/>
        <v>5513</v>
      </c>
      <c r="L857" s="7" t="b">
        <f t="shared" si="67"/>
        <v>0</v>
      </c>
      <c r="M857" s="7">
        <f t="shared" si="68"/>
        <v>-1</v>
      </c>
      <c r="N857" s="7">
        <f t="shared" si="69"/>
        <v>0</v>
      </c>
    </row>
    <row r="858" spans="1:14" x14ac:dyDescent="0.25">
      <c r="A858" s="1">
        <v>39815</v>
      </c>
      <c r="B858" s="2" t="s">
        <v>37</v>
      </c>
      <c r="C858" s="2">
        <v>188</v>
      </c>
      <c r="D858" s="2">
        <f>YEAR(cukier[[#This Row],[date]])</f>
        <v>2009</v>
      </c>
      <c r="E858" s="2">
        <f>MONTH(cukier[[#This Row],[date]])</f>
        <v>1</v>
      </c>
      <c r="F858" s="2">
        <f>VLOOKUP(cukier[[#This Row],[year]],cennik[#All],2)</f>
        <v>2.13</v>
      </c>
      <c r="G858" s="2">
        <f>cukier[[#This Row],[sugar_bought_kg]]*cukier[[#This Row],[price]]</f>
        <v>400.44</v>
      </c>
      <c r="H858" s="2">
        <f>SUMIF($B$2:B858,B858,$C$2:C858)</f>
        <v>1890</v>
      </c>
      <c r="I858" s="2">
        <f>IF(cukier[[#This Row],[bought_so_far]]&lt;100,0,IF(cukier[[#This Row],[bought_so_far]]&lt;1000,0.05,IF(cukier[[#This Row],[bought_so_far]]&lt;10000,0.1,0.2)))*cukier[[#This Row],[sugar_bought_kg]]</f>
        <v>18.8</v>
      </c>
      <c r="J858" s="6">
        <f t="shared" si="66"/>
        <v>5513</v>
      </c>
      <c r="K858" s="6">
        <f t="shared" si="65"/>
        <v>5325</v>
      </c>
      <c r="L858" s="6" t="b">
        <f t="shared" si="67"/>
        <v>0</v>
      </c>
      <c r="M858" s="6">
        <f t="shared" si="68"/>
        <v>-1</v>
      </c>
      <c r="N858" s="6">
        <f t="shared" si="69"/>
        <v>0</v>
      </c>
    </row>
    <row r="859" spans="1:14" x14ac:dyDescent="0.25">
      <c r="A859" s="1">
        <v>39819</v>
      </c>
      <c r="B859" s="2" t="s">
        <v>92</v>
      </c>
      <c r="C859" s="2">
        <v>11</v>
      </c>
      <c r="D859" s="2">
        <f>YEAR(cukier[[#This Row],[date]])</f>
        <v>2009</v>
      </c>
      <c r="E859" s="2">
        <f>MONTH(cukier[[#This Row],[date]])</f>
        <v>1</v>
      </c>
      <c r="F859" s="2">
        <f>VLOOKUP(cukier[[#This Row],[year]],cennik[#All],2)</f>
        <v>2.13</v>
      </c>
      <c r="G859" s="2">
        <f>cukier[[#This Row],[sugar_bought_kg]]*cukier[[#This Row],[price]]</f>
        <v>23.43</v>
      </c>
      <c r="H859" s="2">
        <f>SUMIF($B$2:B859,B859,$C$2:C859)</f>
        <v>16</v>
      </c>
      <c r="I859" s="2">
        <f>IF(cukier[[#This Row],[bought_so_far]]&lt;100,0,IF(cukier[[#This Row],[bought_so_far]]&lt;1000,0.05,IF(cukier[[#This Row],[bought_so_far]]&lt;10000,0.1,0.2)))*cukier[[#This Row],[sugar_bought_kg]]</f>
        <v>0</v>
      </c>
      <c r="J859" s="7">
        <f t="shared" si="66"/>
        <v>5325</v>
      </c>
      <c r="K859" s="7">
        <f t="shared" si="65"/>
        <v>5314</v>
      </c>
      <c r="L859" s="7" t="b">
        <f t="shared" si="67"/>
        <v>0</v>
      </c>
      <c r="M859" s="7">
        <f t="shared" si="68"/>
        <v>-1</v>
      </c>
      <c r="N859" s="7">
        <f t="shared" si="69"/>
        <v>0</v>
      </c>
    </row>
    <row r="860" spans="1:14" x14ac:dyDescent="0.25">
      <c r="A860" s="1">
        <v>39819</v>
      </c>
      <c r="B860" s="2" t="s">
        <v>14</v>
      </c>
      <c r="C860" s="2">
        <v>129</v>
      </c>
      <c r="D860" s="2">
        <f>YEAR(cukier[[#This Row],[date]])</f>
        <v>2009</v>
      </c>
      <c r="E860" s="2">
        <f>MONTH(cukier[[#This Row],[date]])</f>
        <v>1</v>
      </c>
      <c r="F860" s="2">
        <f>VLOOKUP(cukier[[#This Row],[year]],cennik[#All],2)</f>
        <v>2.13</v>
      </c>
      <c r="G860" s="2">
        <f>cukier[[#This Row],[sugar_bought_kg]]*cukier[[#This Row],[price]]</f>
        <v>274.77</v>
      </c>
      <c r="H860" s="2">
        <f>SUMIF($B$2:B860,B860,$C$2:C860)</f>
        <v>9337</v>
      </c>
      <c r="I860" s="2">
        <f>IF(cukier[[#This Row],[bought_so_far]]&lt;100,0,IF(cukier[[#This Row],[bought_so_far]]&lt;1000,0.05,IF(cukier[[#This Row],[bought_so_far]]&lt;10000,0.1,0.2)))*cukier[[#This Row],[sugar_bought_kg]]</f>
        <v>12.9</v>
      </c>
      <c r="J860" s="6">
        <f t="shared" si="66"/>
        <v>5314</v>
      </c>
      <c r="K860" s="6">
        <f t="shared" si="65"/>
        <v>5185</v>
      </c>
      <c r="L860" s="6" t="b">
        <f t="shared" si="67"/>
        <v>0</v>
      </c>
      <c r="M860" s="6">
        <f t="shared" si="68"/>
        <v>-1</v>
      </c>
      <c r="N860" s="6">
        <f t="shared" si="69"/>
        <v>0</v>
      </c>
    </row>
    <row r="861" spans="1:14" x14ac:dyDescent="0.25">
      <c r="A861" s="1">
        <v>39819</v>
      </c>
      <c r="B861" s="2" t="s">
        <v>61</v>
      </c>
      <c r="C861" s="2">
        <v>117</v>
      </c>
      <c r="D861" s="2">
        <f>YEAR(cukier[[#This Row],[date]])</f>
        <v>2009</v>
      </c>
      <c r="E861" s="2">
        <f>MONTH(cukier[[#This Row],[date]])</f>
        <v>1</v>
      </c>
      <c r="F861" s="2">
        <f>VLOOKUP(cukier[[#This Row],[year]],cennik[#All],2)</f>
        <v>2.13</v>
      </c>
      <c r="G861" s="2">
        <f>cukier[[#This Row],[sugar_bought_kg]]*cukier[[#This Row],[price]]</f>
        <v>249.20999999999998</v>
      </c>
      <c r="H861" s="2">
        <f>SUMIF($B$2:B861,B861,$C$2:C861)</f>
        <v>1296</v>
      </c>
      <c r="I861" s="2">
        <f>IF(cukier[[#This Row],[bought_so_far]]&lt;100,0,IF(cukier[[#This Row],[bought_so_far]]&lt;1000,0.05,IF(cukier[[#This Row],[bought_so_far]]&lt;10000,0.1,0.2)))*cukier[[#This Row],[sugar_bought_kg]]</f>
        <v>11.700000000000001</v>
      </c>
      <c r="J861" s="7">
        <f t="shared" si="66"/>
        <v>5185</v>
      </c>
      <c r="K861" s="7">
        <f t="shared" si="65"/>
        <v>5068</v>
      </c>
      <c r="L861" s="7" t="b">
        <f t="shared" si="67"/>
        <v>0</v>
      </c>
      <c r="M861" s="7">
        <f t="shared" si="68"/>
        <v>-1</v>
      </c>
      <c r="N861" s="7">
        <f t="shared" si="69"/>
        <v>0</v>
      </c>
    </row>
    <row r="862" spans="1:14" x14ac:dyDescent="0.25">
      <c r="A862" s="1">
        <v>39821</v>
      </c>
      <c r="B862" s="2" t="s">
        <v>82</v>
      </c>
      <c r="C862" s="2">
        <v>11</v>
      </c>
      <c r="D862" s="2">
        <f>YEAR(cukier[[#This Row],[date]])</f>
        <v>2009</v>
      </c>
      <c r="E862" s="2">
        <f>MONTH(cukier[[#This Row],[date]])</f>
        <v>1</v>
      </c>
      <c r="F862" s="2">
        <f>VLOOKUP(cukier[[#This Row],[year]],cennik[#All],2)</f>
        <v>2.13</v>
      </c>
      <c r="G862" s="2">
        <f>cukier[[#This Row],[sugar_bought_kg]]*cukier[[#This Row],[price]]</f>
        <v>23.43</v>
      </c>
      <c r="H862" s="2">
        <f>SUMIF($B$2:B862,B862,$C$2:C862)</f>
        <v>34</v>
      </c>
      <c r="I862" s="2">
        <f>IF(cukier[[#This Row],[bought_so_far]]&lt;100,0,IF(cukier[[#This Row],[bought_so_far]]&lt;1000,0.05,IF(cukier[[#This Row],[bought_so_far]]&lt;10000,0.1,0.2)))*cukier[[#This Row],[sugar_bought_kg]]</f>
        <v>0</v>
      </c>
      <c r="J862" s="6">
        <f t="shared" si="66"/>
        <v>5068</v>
      </c>
      <c r="K862" s="6">
        <f t="shared" si="65"/>
        <v>5057</v>
      </c>
      <c r="L862" s="6" t="b">
        <f t="shared" si="67"/>
        <v>0</v>
      </c>
      <c r="M862" s="6">
        <f t="shared" si="68"/>
        <v>-1</v>
      </c>
      <c r="N862" s="6">
        <f t="shared" si="69"/>
        <v>0</v>
      </c>
    </row>
    <row r="863" spans="1:14" x14ac:dyDescent="0.25">
      <c r="A863" s="1">
        <v>39823</v>
      </c>
      <c r="B863" s="2" t="s">
        <v>61</v>
      </c>
      <c r="C863" s="2">
        <v>186</v>
      </c>
      <c r="D863" s="2">
        <f>YEAR(cukier[[#This Row],[date]])</f>
        <v>2009</v>
      </c>
      <c r="E863" s="2">
        <f>MONTH(cukier[[#This Row],[date]])</f>
        <v>1</v>
      </c>
      <c r="F863" s="2">
        <f>VLOOKUP(cukier[[#This Row],[year]],cennik[#All],2)</f>
        <v>2.13</v>
      </c>
      <c r="G863" s="2">
        <f>cukier[[#This Row],[sugar_bought_kg]]*cukier[[#This Row],[price]]</f>
        <v>396.18</v>
      </c>
      <c r="H863" s="2">
        <f>SUMIF($B$2:B863,B863,$C$2:C863)</f>
        <v>1482</v>
      </c>
      <c r="I863" s="2">
        <f>IF(cukier[[#This Row],[bought_so_far]]&lt;100,0,IF(cukier[[#This Row],[bought_so_far]]&lt;1000,0.05,IF(cukier[[#This Row],[bought_so_far]]&lt;10000,0.1,0.2)))*cukier[[#This Row],[sugar_bought_kg]]</f>
        <v>18.600000000000001</v>
      </c>
      <c r="J863" s="7">
        <f t="shared" si="66"/>
        <v>5057</v>
      </c>
      <c r="K863" s="7">
        <f t="shared" si="65"/>
        <v>4871</v>
      </c>
      <c r="L863" s="7" t="b">
        <f t="shared" si="67"/>
        <v>0</v>
      </c>
      <c r="M863" s="7">
        <f t="shared" si="68"/>
        <v>1</v>
      </c>
      <c r="N863" s="7">
        <f t="shared" si="69"/>
        <v>0</v>
      </c>
    </row>
    <row r="864" spans="1:14" x14ac:dyDescent="0.25">
      <c r="A864" s="1">
        <v>39824</v>
      </c>
      <c r="B864" s="2" t="s">
        <v>18</v>
      </c>
      <c r="C864" s="2">
        <v>40</v>
      </c>
      <c r="D864" s="2">
        <f>YEAR(cukier[[#This Row],[date]])</f>
        <v>2009</v>
      </c>
      <c r="E864" s="2">
        <f>MONTH(cukier[[#This Row],[date]])</f>
        <v>1</v>
      </c>
      <c r="F864" s="2">
        <f>VLOOKUP(cukier[[#This Row],[year]],cennik[#All],2)</f>
        <v>2.13</v>
      </c>
      <c r="G864" s="2">
        <f>cukier[[#This Row],[sugar_bought_kg]]*cukier[[#This Row],[price]]</f>
        <v>85.199999999999989</v>
      </c>
      <c r="H864" s="2">
        <f>SUMIF($B$2:B864,B864,$C$2:C864)</f>
        <v>2850</v>
      </c>
      <c r="I864" s="2">
        <f>IF(cukier[[#This Row],[bought_so_far]]&lt;100,0,IF(cukier[[#This Row],[bought_so_far]]&lt;1000,0.05,IF(cukier[[#This Row],[bought_so_far]]&lt;10000,0.1,0.2)))*cukier[[#This Row],[sugar_bought_kg]]</f>
        <v>4</v>
      </c>
      <c r="J864" s="6">
        <f t="shared" si="66"/>
        <v>4871</v>
      </c>
      <c r="K864" s="6">
        <f t="shared" si="65"/>
        <v>4831</v>
      </c>
      <c r="L864" s="6" t="b">
        <f t="shared" si="67"/>
        <v>0</v>
      </c>
      <c r="M864" s="6">
        <f t="shared" si="68"/>
        <v>1</v>
      </c>
      <c r="N864" s="6">
        <f t="shared" si="69"/>
        <v>0</v>
      </c>
    </row>
    <row r="865" spans="1:14" x14ac:dyDescent="0.25">
      <c r="A865" s="1">
        <v>39829</v>
      </c>
      <c r="B865" s="2" t="s">
        <v>47</v>
      </c>
      <c r="C865" s="2">
        <v>6</v>
      </c>
      <c r="D865" s="2">
        <f>YEAR(cukier[[#This Row],[date]])</f>
        <v>2009</v>
      </c>
      <c r="E865" s="2">
        <f>MONTH(cukier[[#This Row],[date]])</f>
        <v>1</v>
      </c>
      <c r="F865" s="2">
        <f>VLOOKUP(cukier[[#This Row],[year]],cennik[#All],2)</f>
        <v>2.13</v>
      </c>
      <c r="G865" s="2">
        <f>cukier[[#This Row],[sugar_bought_kg]]*cukier[[#This Row],[price]]</f>
        <v>12.78</v>
      </c>
      <c r="H865" s="2">
        <f>SUMIF($B$2:B865,B865,$C$2:C865)</f>
        <v>13</v>
      </c>
      <c r="I865" s="2">
        <f>IF(cukier[[#This Row],[bought_so_far]]&lt;100,0,IF(cukier[[#This Row],[bought_so_far]]&lt;1000,0.05,IF(cukier[[#This Row],[bought_so_far]]&lt;10000,0.1,0.2)))*cukier[[#This Row],[sugar_bought_kg]]</f>
        <v>0</v>
      </c>
      <c r="J865" s="7">
        <f t="shared" si="66"/>
        <v>4831</v>
      </c>
      <c r="K865" s="7">
        <f t="shared" si="65"/>
        <v>4825</v>
      </c>
      <c r="L865" s="7" t="b">
        <f t="shared" si="67"/>
        <v>0</v>
      </c>
      <c r="M865" s="7">
        <f t="shared" si="68"/>
        <v>1</v>
      </c>
      <c r="N865" s="7">
        <f t="shared" si="69"/>
        <v>0</v>
      </c>
    </row>
    <row r="866" spans="1:14" x14ac:dyDescent="0.25">
      <c r="A866" s="1">
        <v>39831</v>
      </c>
      <c r="B866" s="2" t="s">
        <v>55</v>
      </c>
      <c r="C866" s="2">
        <v>153</v>
      </c>
      <c r="D866" s="2">
        <f>YEAR(cukier[[#This Row],[date]])</f>
        <v>2009</v>
      </c>
      <c r="E866" s="2">
        <f>MONTH(cukier[[#This Row],[date]])</f>
        <v>1</v>
      </c>
      <c r="F866" s="2">
        <f>VLOOKUP(cukier[[#This Row],[year]],cennik[#All],2)</f>
        <v>2.13</v>
      </c>
      <c r="G866" s="2">
        <f>cukier[[#This Row],[sugar_bought_kg]]*cukier[[#This Row],[price]]</f>
        <v>325.89</v>
      </c>
      <c r="H866" s="2">
        <f>SUMIF($B$2:B866,B866,$C$2:C866)</f>
        <v>2281</v>
      </c>
      <c r="I866" s="2">
        <f>IF(cukier[[#This Row],[bought_so_far]]&lt;100,0,IF(cukier[[#This Row],[bought_so_far]]&lt;1000,0.05,IF(cukier[[#This Row],[bought_so_far]]&lt;10000,0.1,0.2)))*cukier[[#This Row],[sugar_bought_kg]]</f>
        <v>15.3</v>
      </c>
      <c r="J866" s="6">
        <f t="shared" si="66"/>
        <v>4825</v>
      </c>
      <c r="K866" s="6">
        <f t="shared" si="65"/>
        <v>4672</v>
      </c>
      <c r="L866" s="6" t="b">
        <f t="shared" si="67"/>
        <v>0</v>
      </c>
      <c r="M866" s="6">
        <f t="shared" si="68"/>
        <v>1</v>
      </c>
      <c r="N866" s="6">
        <f t="shared" si="69"/>
        <v>0</v>
      </c>
    </row>
    <row r="867" spans="1:14" x14ac:dyDescent="0.25">
      <c r="A867" s="1">
        <v>39832</v>
      </c>
      <c r="B867" s="2" t="s">
        <v>45</v>
      </c>
      <c r="C867" s="2">
        <v>163</v>
      </c>
      <c r="D867" s="2">
        <f>YEAR(cukier[[#This Row],[date]])</f>
        <v>2009</v>
      </c>
      <c r="E867" s="2">
        <f>MONTH(cukier[[#This Row],[date]])</f>
        <v>1</v>
      </c>
      <c r="F867" s="2">
        <f>VLOOKUP(cukier[[#This Row],[year]],cennik[#All],2)</f>
        <v>2.13</v>
      </c>
      <c r="G867" s="2">
        <f>cukier[[#This Row],[sugar_bought_kg]]*cukier[[#This Row],[price]]</f>
        <v>347.19</v>
      </c>
      <c r="H867" s="2">
        <f>SUMIF($B$2:B867,B867,$C$2:C867)</f>
        <v>10658</v>
      </c>
      <c r="I867" s="2">
        <f>IF(cukier[[#This Row],[bought_so_far]]&lt;100,0,IF(cukier[[#This Row],[bought_so_far]]&lt;1000,0.05,IF(cukier[[#This Row],[bought_so_far]]&lt;10000,0.1,0.2)))*cukier[[#This Row],[sugar_bought_kg]]</f>
        <v>32.6</v>
      </c>
      <c r="J867" s="7">
        <f t="shared" si="66"/>
        <v>4672</v>
      </c>
      <c r="K867" s="7">
        <f t="shared" si="65"/>
        <v>4509</v>
      </c>
      <c r="L867" s="7" t="b">
        <f t="shared" si="67"/>
        <v>0</v>
      </c>
      <c r="M867" s="7">
        <f t="shared" si="68"/>
        <v>1</v>
      </c>
      <c r="N867" s="7">
        <f t="shared" si="69"/>
        <v>0</v>
      </c>
    </row>
    <row r="868" spans="1:14" x14ac:dyDescent="0.25">
      <c r="A868" s="1">
        <v>39834</v>
      </c>
      <c r="B868" s="2" t="s">
        <v>179</v>
      </c>
      <c r="C868" s="2">
        <v>16</v>
      </c>
      <c r="D868" s="2">
        <f>YEAR(cukier[[#This Row],[date]])</f>
        <v>2009</v>
      </c>
      <c r="E868" s="2">
        <f>MONTH(cukier[[#This Row],[date]])</f>
        <v>1</v>
      </c>
      <c r="F868" s="2">
        <f>VLOOKUP(cukier[[#This Row],[year]],cennik[#All],2)</f>
        <v>2.13</v>
      </c>
      <c r="G868" s="2">
        <f>cukier[[#This Row],[sugar_bought_kg]]*cukier[[#This Row],[price]]</f>
        <v>34.08</v>
      </c>
      <c r="H868" s="2">
        <f>SUMIF($B$2:B868,B868,$C$2:C868)</f>
        <v>16</v>
      </c>
      <c r="I868" s="2">
        <f>IF(cukier[[#This Row],[bought_so_far]]&lt;100,0,IF(cukier[[#This Row],[bought_so_far]]&lt;1000,0.05,IF(cukier[[#This Row],[bought_so_far]]&lt;10000,0.1,0.2)))*cukier[[#This Row],[sugar_bought_kg]]</f>
        <v>0</v>
      </c>
      <c r="J868" s="6">
        <f t="shared" si="66"/>
        <v>4509</v>
      </c>
      <c r="K868" s="6">
        <f t="shared" si="65"/>
        <v>4493</v>
      </c>
      <c r="L868" s="6" t="b">
        <f t="shared" si="67"/>
        <v>0</v>
      </c>
      <c r="M868" s="6">
        <f t="shared" si="68"/>
        <v>1</v>
      </c>
      <c r="N868" s="6">
        <f t="shared" si="69"/>
        <v>0</v>
      </c>
    </row>
    <row r="869" spans="1:14" x14ac:dyDescent="0.25">
      <c r="A869" s="1">
        <v>39835</v>
      </c>
      <c r="B869" s="2" t="s">
        <v>25</v>
      </c>
      <c r="C869" s="2">
        <v>161</v>
      </c>
      <c r="D869" s="2">
        <f>YEAR(cukier[[#This Row],[date]])</f>
        <v>2009</v>
      </c>
      <c r="E869" s="2">
        <f>MONTH(cukier[[#This Row],[date]])</f>
        <v>1</v>
      </c>
      <c r="F869" s="2">
        <f>VLOOKUP(cukier[[#This Row],[year]],cennik[#All],2)</f>
        <v>2.13</v>
      </c>
      <c r="G869" s="2">
        <f>cukier[[#This Row],[sugar_bought_kg]]*cukier[[#This Row],[price]]</f>
        <v>342.93</v>
      </c>
      <c r="H869" s="2">
        <f>SUMIF($B$2:B869,B869,$C$2:C869)</f>
        <v>1016</v>
      </c>
      <c r="I869" s="2">
        <f>IF(cukier[[#This Row],[bought_so_far]]&lt;100,0,IF(cukier[[#This Row],[bought_so_far]]&lt;1000,0.05,IF(cukier[[#This Row],[bought_so_far]]&lt;10000,0.1,0.2)))*cukier[[#This Row],[sugar_bought_kg]]</f>
        <v>16.100000000000001</v>
      </c>
      <c r="J869" s="7">
        <f t="shared" si="66"/>
        <v>4493</v>
      </c>
      <c r="K869" s="7">
        <f t="shared" si="65"/>
        <v>4332</v>
      </c>
      <c r="L869" s="7" t="b">
        <f t="shared" si="67"/>
        <v>0</v>
      </c>
      <c r="M869" s="7">
        <f t="shared" si="68"/>
        <v>1</v>
      </c>
      <c r="N869" s="7">
        <f t="shared" si="69"/>
        <v>0</v>
      </c>
    </row>
    <row r="870" spans="1:14" x14ac:dyDescent="0.25">
      <c r="A870" s="1">
        <v>39836</v>
      </c>
      <c r="B870" s="2" t="s">
        <v>180</v>
      </c>
      <c r="C870" s="2">
        <v>5</v>
      </c>
      <c r="D870" s="2">
        <f>YEAR(cukier[[#This Row],[date]])</f>
        <v>2009</v>
      </c>
      <c r="E870" s="2">
        <f>MONTH(cukier[[#This Row],[date]])</f>
        <v>1</v>
      </c>
      <c r="F870" s="2">
        <f>VLOOKUP(cukier[[#This Row],[year]],cennik[#All],2)</f>
        <v>2.13</v>
      </c>
      <c r="G870" s="2">
        <f>cukier[[#This Row],[sugar_bought_kg]]*cukier[[#This Row],[price]]</f>
        <v>10.649999999999999</v>
      </c>
      <c r="H870" s="2">
        <f>SUMIF($B$2:B870,B870,$C$2:C870)</f>
        <v>5</v>
      </c>
      <c r="I870" s="2">
        <f>IF(cukier[[#This Row],[bought_so_far]]&lt;100,0,IF(cukier[[#This Row],[bought_so_far]]&lt;1000,0.05,IF(cukier[[#This Row],[bought_so_far]]&lt;10000,0.1,0.2)))*cukier[[#This Row],[sugar_bought_kg]]</f>
        <v>0</v>
      </c>
      <c r="J870" s="6">
        <f t="shared" si="66"/>
        <v>4332</v>
      </c>
      <c r="K870" s="6">
        <f t="shared" si="65"/>
        <v>4327</v>
      </c>
      <c r="L870" s="6" t="b">
        <f t="shared" si="67"/>
        <v>0</v>
      </c>
      <c r="M870" s="6">
        <f t="shared" si="68"/>
        <v>1</v>
      </c>
      <c r="N870" s="6">
        <f t="shared" si="69"/>
        <v>0</v>
      </c>
    </row>
    <row r="871" spans="1:14" x14ac:dyDescent="0.25">
      <c r="A871" s="1">
        <v>39839</v>
      </c>
      <c r="B871" s="2" t="s">
        <v>30</v>
      </c>
      <c r="C871" s="2">
        <v>200</v>
      </c>
      <c r="D871" s="2">
        <f>YEAR(cukier[[#This Row],[date]])</f>
        <v>2009</v>
      </c>
      <c r="E871" s="2">
        <f>MONTH(cukier[[#This Row],[date]])</f>
        <v>1</v>
      </c>
      <c r="F871" s="2">
        <f>VLOOKUP(cukier[[#This Row],[year]],cennik[#All],2)</f>
        <v>2.13</v>
      </c>
      <c r="G871" s="2">
        <f>cukier[[#This Row],[sugar_bought_kg]]*cukier[[#This Row],[price]]</f>
        <v>426</v>
      </c>
      <c r="H871" s="2">
        <f>SUMIF($B$2:B871,B871,$C$2:C871)</f>
        <v>2408</v>
      </c>
      <c r="I871" s="2">
        <f>IF(cukier[[#This Row],[bought_so_far]]&lt;100,0,IF(cukier[[#This Row],[bought_so_far]]&lt;1000,0.05,IF(cukier[[#This Row],[bought_so_far]]&lt;10000,0.1,0.2)))*cukier[[#This Row],[sugar_bought_kg]]</f>
        <v>20</v>
      </c>
      <c r="J871" s="7">
        <f t="shared" si="66"/>
        <v>4327</v>
      </c>
      <c r="K871" s="7">
        <f t="shared" si="65"/>
        <v>4127</v>
      </c>
      <c r="L871" s="7" t="b">
        <f t="shared" si="67"/>
        <v>0</v>
      </c>
      <c r="M871" s="7">
        <f t="shared" si="68"/>
        <v>1</v>
      </c>
      <c r="N871" s="7">
        <f t="shared" si="69"/>
        <v>0</v>
      </c>
    </row>
    <row r="872" spans="1:14" x14ac:dyDescent="0.25">
      <c r="A872" s="1">
        <v>39843</v>
      </c>
      <c r="B872" s="2" t="s">
        <v>181</v>
      </c>
      <c r="C872" s="2">
        <v>11</v>
      </c>
      <c r="D872" s="2">
        <f>YEAR(cukier[[#This Row],[date]])</f>
        <v>2009</v>
      </c>
      <c r="E872" s="2">
        <f>MONTH(cukier[[#This Row],[date]])</f>
        <v>1</v>
      </c>
      <c r="F872" s="2">
        <f>VLOOKUP(cukier[[#This Row],[year]],cennik[#All],2)</f>
        <v>2.13</v>
      </c>
      <c r="G872" s="2">
        <f>cukier[[#This Row],[sugar_bought_kg]]*cukier[[#This Row],[price]]</f>
        <v>23.43</v>
      </c>
      <c r="H872" s="2">
        <f>SUMIF($B$2:B872,B872,$C$2:C872)</f>
        <v>11</v>
      </c>
      <c r="I872" s="2">
        <f>IF(cukier[[#This Row],[bought_so_far]]&lt;100,0,IF(cukier[[#This Row],[bought_so_far]]&lt;1000,0.05,IF(cukier[[#This Row],[bought_so_far]]&lt;10000,0.1,0.2)))*cukier[[#This Row],[sugar_bought_kg]]</f>
        <v>0</v>
      </c>
      <c r="J872" s="6">
        <f t="shared" si="66"/>
        <v>4127</v>
      </c>
      <c r="K872" s="6">
        <f t="shared" si="65"/>
        <v>4116</v>
      </c>
      <c r="L872" s="6" t="b">
        <f t="shared" si="67"/>
        <v>1</v>
      </c>
      <c r="M872" s="6">
        <f t="shared" si="68"/>
        <v>1</v>
      </c>
      <c r="N872" s="6">
        <f t="shared" si="69"/>
        <v>1000</v>
      </c>
    </row>
    <row r="873" spans="1:14" x14ac:dyDescent="0.25">
      <c r="A873" s="1">
        <v>39847</v>
      </c>
      <c r="B873" s="2" t="s">
        <v>96</v>
      </c>
      <c r="C873" s="2">
        <v>14</v>
      </c>
      <c r="D873" s="2">
        <f>YEAR(cukier[[#This Row],[date]])</f>
        <v>2009</v>
      </c>
      <c r="E873" s="2">
        <f>MONTH(cukier[[#This Row],[date]])</f>
        <v>2</v>
      </c>
      <c r="F873" s="2">
        <f>VLOOKUP(cukier[[#This Row],[year]],cennik[#All],2)</f>
        <v>2.13</v>
      </c>
      <c r="G873" s="2">
        <f>cukier[[#This Row],[sugar_bought_kg]]*cukier[[#This Row],[price]]</f>
        <v>29.82</v>
      </c>
      <c r="H873" s="2">
        <f>SUMIF($B$2:B873,B873,$C$2:C873)</f>
        <v>21</v>
      </c>
      <c r="I873" s="2">
        <f>IF(cukier[[#This Row],[bought_so_far]]&lt;100,0,IF(cukier[[#This Row],[bought_so_far]]&lt;1000,0.05,IF(cukier[[#This Row],[bought_so_far]]&lt;10000,0.1,0.2)))*cukier[[#This Row],[sugar_bought_kg]]</f>
        <v>0</v>
      </c>
      <c r="J873" s="7">
        <f t="shared" si="66"/>
        <v>5116</v>
      </c>
      <c r="K873" s="7">
        <f t="shared" si="65"/>
        <v>5102</v>
      </c>
      <c r="L873" s="7" t="b">
        <f t="shared" si="67"/>
        <v>0</v>
      </c>
      <c r="M873" s="7">
        <f t="shared" si="68"/>
        <v>-1</v>
      </c>
      <c r="N873" s="7">
        <f t="shared" si="69"/>
        <v>0</v>
      </c>
    </row>
    <row r="874" spans="1:14" x14ac:dyDescent="0.25">
      <c r="A874" s="1">
        <v>39849</v>
      </c>
      <c r="B874" s="2" t="s">
        <v>7</v>
      </c>
      <c r="C874" s="2">
        <v>469</v>
      </c>
      <c r="D874" s="2">
        <f>YEAR(cukier[[#This Row],[date]])</f>
        <v>2009</v>
      </c>
      <c r="E874" s="2">
        <f>MONTH(cukier[[#This Row],[date]])</f>
        <v>2</v>
      </c>
      <c r="F874" s="2">
        <f>VLOOKUP(cukier[[#This Row],[year]],cennik[#All],2)</f>
        <v>2.13</v>
      </c>
      <c r="G874" s="2">
        <f>cukier[[#This Row],[sugar_bought_kg]]*cukier[[#This Row],[price]]</f>
        <v>998.96999999999991</v>
      </c>
      <c r="H874" s="2">
        <f>SUMIF($B$2:B874,B874,$C$2:C874)</f>
        <v>12539</v>
      </c>
      <c r="I874" s="2">
        <f>IF(cukier[[#This Row],[bought_so_far]]&lt;100,0,IF(cukier[[#This Row],[bought_so_far]]&lt;1000,0.05,IF(cukier[[#This Row],[bought_so_far]]&lt;10000,0.1,0.2)))*cukier[[#This Row],[sugar_bought_kg]]</f>
        <v>93.800000000000011</v>
      </c>
      <c r="J874" s="6">
        <f t="shared" si="66"/>
        <v>5102</v>
      </c>
      <c r="K874" s="6">
        <f t="shared" si="65"/>
        <v>4633</v>
      </c>
      <c r="L874" s="6" t="b">
        <f t="shared" si="67"/>
        <v>0</v>
      </c>
      <c r="M874" s="6">
        <f t="shared" si="68"/>
        <v>1</v>
      </c>
      <c r="N874" s="6">
        <f t="shared" si="69"/>
        <v>0</v>
      </c>
    </row>
    <row r="875" spans="1:14" x14ac:dyDescent="0.25">
      <c r="A875" s="1">
        <v>39853</v>
      </c>
      <c r="B875" s="2" t="s">
        <v>166</v>
      </c>
      <c r="C875" s="2">
        <v>11</v>
      </c>
      <c r="D875" s="2">
        <f>YEAR(cukier[[#This Row],[date]])</f>
        <v>2009</v>
      </c>
      <c r="E875" s="2">
        <f>MONTH(cukier[[#This Row],[date]])</f>
        <v>2</v>
      </c>
      <c r="F875" s="2">
        <f>VLOOKUP(cukier[[#This Row],[year]],cennik[#All],2)</f>
        <v>2.13</v>
      </c>
      <c r="G875" s="2">
        <f>cukier[[#This Row],[sugar_bought_kg]]*cukier[[#This Row],[price]]</f>
        <v>23.43</v>
      </c>
      <c r="H875" s="2">
        <f>SUMIF($B$2:B875,B875,$C$2:C875)</f>
        <v>25</v>
      </c>
      <c r="I875" s="2">
        <f>IF(cukier[[#This Row],[bought_so_far]]&lt;100,0,IF(cukier[[#This Row],[bought_so_far]]&lt;1000,0.05,IF(cukier[[#This Row],[bought_so_far]]&lt;10000,0.1,0.2)))*cukier[[#This Row],[sugar_bought_kg]]</f>
        <v>0</v>
      </c>
      <c r="J875" s="7">
        <f t="shared" si="66"/>
        <v>4633</v>
      </c>
      <c r="K875" s="7">
        <f t="shared" si="65"/>
        <v>4622</v>
      </c>
      <c r="L875" s="7" t="b">
        <f t="shared" si="67"/>
        <v>0</v>
      </c>
      <c r="M875" s="7">
        <f t="shared" si="68"/>
        <v>1</v>
      </c>
      <c r="N875" s="7">
        <f t="shared" si="69"/>
        <v>0</v>
      </c>
    </row>
    <row r="876" spans="1:14" x14ac:dyDescent="0.25">
      <c r="A876" s="1">
        <v>39853</v>
      </c>
      <c r="B876" s="2" t="s">
        <v>14</v>
      </c>
      <c r="C876" s="2">
        <v>423</v>
      </c>
      <c r="D876" s="2">
        <f>YEAR(cukier[[#This Row],[date]])</f>
        <v>2009</v>
      </c>
      <c r="E876" s="2">
        <f>MONTH(cukier[[#This Row],[date]])</f>
        <v>2</v>
      </c>
      <c r="F876" s="2">
        <f>VLOOKUP(cukier[[#This Row],[year]],cennik[#All],2)</f>
        <v>2.13</v>
      </c>
      <c r="G876" s="2">
        <f>cukier[[#This Row],[sugar_bought_kg]]*cukier[[#This Row],[price]]</f>
        <v>900.99</v>
      </c>
      <c r="H876" s="2">
        <f>SUMIF($B$2:B876,B876,$C$2:C876)</f>
        <v>9760</v>
      </c>
      <c r="I876" s="2">
        <f>IF(cukier[[#This Row],[bought_so_far]]&lt;100,0,IF(cukier[[#This Row],[bought_so_far]]&lt;1000,0.05,IF(cukier[[#This Row],[bought_so_far]]&lt;10000,0.1,0.2)))*cukier[[#This Row],[sugar_bought_kg]]</f>
        <v>42.300000000000004</v>
      </c>
      <c r="J876" s="6">
        <f t="shared" si="66"/>
        <v>4622</v>
      </c>
      <c r="K876" s="6">
        <f t="shared" si="65"/>
        <v>4199</v>
      </c>
      <c r="L876" s="6" t="b">
        <f t="shared" si="67"/>
        <v>0</v>
      </c>
      <c r="M876" s="6">
        <f t="shared" si="68"/>
        <v>1</v>
      </c>
      <c r="N876" s="6">
        <f t="shared" si="69"/>
        <v>0</v>
      </c>
    </row>
    <row r="877" spans="1:14" x14ac:dyDescent="0.25">
      <c r="A877" s="1">
        <v>39853</v>
      </c>
      <c r="B877" s="2" t="s">
        <v>172</v>
      </c>
      <c r="C877" s="2">
        <v>9</v>
      </c>
      <c r="D877" s="2">
        <f>YEAR(cukier[[#This Row],[date]])</f>
        <v>2009</v>
      </c>
      <c r="E877" s="2">
        <f>MONTH(cukier[[#This Row],[date]])</f>
        <v>2</v>
      </c>
      <c r="F877" s="2">
        <f>VLOOKUP(cukier[[#This Row],[year]],cennik[#All],2)</f>
        <v>2.13</v>
      </c>
      <c r="G877" s="2">
        <f>cukier[[#This Row],[sugar_bought_kg]]*cukier[[#This Row],[price]]</f>
        <v>19.169999999999998</v>
      </c>
      <c r="H877" s="2">
        <f>SUMIF($B$2:B877,B877,$C$2:C877)</f>
        <v>25</v>
      </c>
      <c r="I877" s="2">
        <f>IF(cukier[[#This Row],[bought_so_far]]&lt;100,0,IF(cukier[[#This Row],[bought_so_far]]&lt;1000,0.05,IF(cukier[[#This Row],[bought_so_far]]&lt;10000,0.1,0.2)))*cukier[[#This Row],[sugar_bought_kg]]</f>
        <v>0</v>
      </c>
      <c r="J877" s="7">
        <f t="shared" si="66"/>
        <v>4199</v>
      </c>
      <c r="K877" s="7">
        <f t="shared" si="65"/>
        <v>4190</v>
      </c>
      <c r="L877" s="7" t="b">
        <f t="shared" si="67"/>
        <v>0</v>
      </c>
      <c r="M877" s="7">
        <f t="shared" si="68"/>
        <v>1</v>
      </c>
      <c r="N877" s="7">
        <f t="shared" si="69"/>
        <v>0</v>
      </c>
    </row>
    <row r="878" spans="1:14" x14ac:dyDescent="0.25">
      <c r="A878" s="1">
        <v>39853</v>
      </c>
      <c r="B878" s="2" t="s">
        <v>68</v>
      </c>
      <c r="C878" s="2">
        <v>3</v>
      </c>
      <c r="D878" s="2">
        <f>YEAR(cukier[[#This Row],[date]])</f>
        <v>2009</v>
      </c>
      <c r="E878" s="2">
        <f>MONTH(cukier[[#This Row],[date]])</f>
        <v>2</v>
      </c>
      <c r="F878" s="2">
        <f>VLOOKUP(cukier[[#This Row],[year]],cennik[#All],2)</f>
        <v>2.13</v>
      </c>
      <c r="G878" s="2">
        <f>cukier[[#This Row],[sugar_bought_kg]]*cukier[[#This Row],[price]]</f>
        <v>6.39</v>
      </c>
      <c r="H878" s="2">
        <f>SUMIF($B$2:B878,B878,$C$2:C878)</f>
        <v>29</v>
      </c>
      <c r="I878" s="2">
        <f>IF(cukier[[#This Row],[bought_so_far]]&lt;100,0,IF(cukier[[#This Row],[bought_so_far]]&lt;1000,0.05,IF(cukier[[#This Row],[bought_so_far]]&lt;10000,0.1,0.2)))*cukier[[#This Row],[sugar_bought_kg]]</f>
        <v>0</v>
      </c>
      <c r="J878" s="6">
        <f t="shared" si="66"/>
        <v>4190</v>
      </c>
      <c r="K878" s="6">
        <f t="shared" si="65"/>
        <v>4187</v>
      </c>
      <c r="L878" s="6" t="b">
        <f t="shared" si="67"/>
        <v>0</v>
      </c>
      <c r="M878" s="6">
        <f t="shared" si="68"/>
        <v>1</v>
      </c>
      <c r="N878" s="6">
        <f t="shared" si="69"/>
        <v>0</v>
      </c>
    </row>
    <row r="879" spans="1:14" x14ac:dyDescent="0.25">
      <c r="A879" s="1">
        <v>39854</v>
      </c>
      <c r="B879" s="2" t="s">
        <v>22</v>
      </c>
      <c r="C879" s="2">
        <v>186</v>
      </c>
      <c r="D879" s="2">
        <f>YEAR(cukier[[#This Row],[date]])</f>
        <v>2009</v>
      </c>
      <c r="E879" s="2">
        <f>MONTH(cukier[[#This Row],[date]])</f>
        <v>2</v>
      </c>
      <c r="F879" s="2">
        <f>VLOOKUP(cukier[[#This Row],[year]],cennik[#All],2)</f>
        <v>2.13</v>
      </c>
      <c r="G879" s="2">
        <f>cukier[[#This Row],[sugar_bought_kg]]*cukier[[#This Row],[price]]</f>
        <v>396.18</v>
      </c>
      <c r="H879" s="2">
        <f>SUMIF($B$2:B879,B879,$C$2:C879)</f>
        <v>10178</v>
      </c>
      <c r="I879" s="2">
        <f>IF(cukier[[#This Row],[bought_so_far]]&lt;100,0,IF(cukier[[#This Row],[bought_so_far]]&lt;1000,0.05,IF(cukier[[#This Row],[bought_so_far]]&lt;10000,0.1,0.2)))*cukier[[#This Row],[sugar_bought_kg]]</f>
        <v>37.200000000000003</v>
      </c>
      <c r="J879" s="7">
        <f t="shared" si="66"/>
        <v>4187</v>
      </c>
      <c r="K879" s="7">
        <f t="shared" si="65"/>
        <v>4001</v>
      </c>
      <c r="L879" s="7" t="b">
        <f t="shared" si="67"/>
        <v>0</v>
      </c>
      <c r="M879" s="7">
        <f t="shared" si="68"/>
        <v>1</v>
      </c>
      <c r="N879" s="7">
        <f t="shared" si="69"/>
        <v>0</v>
      </c>
    </row>
    <row r="880" spans="1:14" x14ac:dyDescent="0.25">
      <c r="A880" s="1">
        <v>39854</v>
      </c>
      <c r="B880" s="2" t="s">
        <v>7</v>
      </c>
      <c r="C880" s="2">
        <v>390</v>
      </c>
      <c r="D880" s="2">
        <f>YEAR(cukier[[#This Row],[date]])</f>
        <v>2009</v>
      </c>
      <c r="E880" s="2">
        <f>MONTH(cukier[[#This Row],[date]])</f>
        <v>2</v>
      </c>
      <c r="F880" s="2">
        <f>VLOOKUP(cukier[[#This Row],[year]],cennik[#All],2)</f>
        <v>2.13</v>
      </c>
      <c r="G880" s="2">
        <f>cukier[[#This Row],[sugar_bought_kg]]*cukier[[#This Row],[price]]</f>
        <v>830.69999999999993</v>
      </c>
      <c r="H880" s="2">
        <f>SUMIF($B$2:B880,B880,$C$2:C880)</f>
        <v>12929</v>
      </c>
      <c r="I880" s="2">
        <f>IF(cukier[[#This Row],[bought_so_far]]&lt;100,0,IF(cukier[[#This Row],[bought_so_far]]&lt;1000,0.05,IF(cukier[[#This Row],[bought_so_far]]&lt;10000,0.1,0.2)))*cukier[[#This Row],[sugar_bought_kg]]</f>
        <v>78</v>
      </c>
      <c r="J880" s="6">
        <f t="shared" si="66"/>
        <v>4001</v>
      </c>
      <c r="K880" s="6">
        <f t="shared" si="65"/>
        <v>3611</v>
      </c>
      <c r="L880" s="6" t="b">
        <f t="shared" si="67"/>
        <v>0</v>
      </c>
      <c r="M880" s="6">
        <f t="shared" si="68"/>
        <v>2</v>
      </c>
      <c r="N880" s="6">
        <f t="shared" si="69"/>
        <v>0</v>
      </c>
    </row>
    <row r="881" spans="1:14" x14ac:dyDescent="0.25">
      <c r="A881" s="1">
        <v>39855</v>
      </c>
      <c r="B881" s="2" t="s">
        <v>5</v>
      </c>
      <c r="C881" s="2">
        <v>445</v>
      </c>
      <c r="D881" s="2">
        <f>YEAR(cukier[[#This Row],[date]])</f>
        <v>2009</v>
      </c>
      <c r="E881" s="2">
        <f>MONTH(cukier[[#This Row],[date]])</f>
        <v>2</v>
      </c>
      <c r="F881" s="2">
        <f>VLOOKUP(cukier[[#This Row],[year]],cennik[#All],2)</f>
        <v>2.13</v>
      </c>
      <c r="G881" s="2">
        <f>cukier[[#This Row],[sugar_bought_kg]]*cukier[[#This Row],[price]]</f>
        <v>947.84999999999991</v>
      </c>
      <c r="H881" s="2">
        <f>SUMIF($B$2:B881,B881,$C$2:C881)</f>
        <v>6556</v>
      </c>
      <c r="I881" s="2">
        <f>IF(cukier[[#This Row],[bought_so_far]]&lt;100,0,IF(cukier[[#This Row],[bought_so_far]]&lt;1000,0.05,IF(cukier[[#This Row],[bought_so_far]]&lt;10000,0.1,0.2)))*cukier[[#This Row],[sugar_bought_kg]]</f>
        <v>44.5</v>
      </c>
      <c r="J881" s="7">
        <f t="shared" si="66"/>
        <v>3611</v>
      </c>
      <c r="K881" s="7">
        <f t="shared" si="65"/>
        <v>3166</v>
      </c>
      <c r="L881" s="7" t="b">
        <f t="shared" si="67"/>
        <v>0</v>
      </c>
      <c r="M881" s="7">
        <f t="shared" si="68"/>
        <v>2</v>
      </c>
      <c r="N881" s="7">
        <f t="shared" si="69"/>
        <v>0</v>
      </c>
    </row>
    <row r="882" spans="1:14" x14ac:dyDescent="0.25">
      <c r="A882" s="1">
        <v>39856</v>
      </c>
      <c r="B882" s="2" t="s">
        <v>50</v>
      </c>
      <c r="C882" s="2">
        <v>241</v>
      </c>
      <c r="D882" s="2">
        <f>YEAR(cukier[[#This Row],[date]])</f>
        <v>2009</v>
      </c>
      <c r="E882" s="2">
        <f>MONTH(cukier[[#This Row],[date]])</f>
        <v>2</v>
      </c>
      <c r="F882" s="2">
        <f>VLOOKUP(cukier[[#This Row],[year]],cennik[#All],2)</f>
        <v>2.13</v>
      </c>
      <c r="G882" s="2">
        <f>cukier[[#This Row],[sugar_bought_kg]]*cukier[[#This Row],[price]]</f>
        <v>513.32999999999993</v>
      </c>
      <c r="H882" s="2">
        <f>SUMIF($B$2:B882,B882,$C$2:C882)</f>
        <v>11405</v>
      </c>
      <c r="I882" s="2">
        <f>IF(cukier[[#This Row],[bought_so_far]]&lt;100,0,IF(cukier[[#This Row],[bought_so_far]]&lt;1000,0.05,IF(cukier[[#This Row],[bought_so_far]]&lt;10000,0.1,0.2)))*cukier[[#This Row],[sugar_bought_kg]]</f>
        <v>48.2</v>
      </c>
      <c r="J882" s="6">
        <f t="shared" si="66"/>
        <v>3166</v>
      </c>
      <c r="K882" s="6">
        <f t="shared" si="65"/>
        <v>2925</v>
      </c>
      <c r="L882" s="6" t="b">
        <f t="shared" si="67"/>
        <v>0</v>
      </c>
      <c r="M882" s="6">
        <f t="shared" si="68"/>
        <v>3</v>
      </c>
      <c r="N882" s="6">
        <f t="shared" si="69"/>
        <v>0</v>
      </c>
    </row>
    <row r="883" spans="1:14" x14ac:dyDescent="0.25">
      <c r="A883" s="1">
        <v>39856</v>
      </c>
      <c r="B883" s="2" t="s">
        <v>29</v>
      </c>
      <c r="C883" s="2">
        <v>3</v>
      </c>
      <c r="D883" s="2">
        <f>YEAR(cukier[[#This Row],[date]])</f>
        <v>2009</v>
      </c>
      <c r="E883" s="2">
        <f>MONTH(cukier[[#This Row],[date]])</f>
        <v>2</v>
      </c>
      <c r="F883" s="2">
        <f>VLOOKUP(cukier[[#This Row],[year]],cennik[#All],2)</f>
        <v>2.13</v>
      </c>
      <c r="G883" s="2">
        <f>cukier[[#This Row],[sugar_bought_kg]]*cukier[[#This Row],[price]]</f>
        <v>6.39</v>
      </c>
      <c r="H883" s="2">
        <f>SUMIF($B$2:B883,B883,$C$2:C883)</f>
        <v>13</v>
      </c>
      <c r="I883" s="2">
        <f>IF(cukier[[#This Row],[bought_so_far]]&lt;100,0,IF(cukier[[#This Row],[bought_so_far]]&lt;1000,0.05,IF(cukier[[#This Row],[bought_so_far]]&lt;10000,0.1,0.2)))*cukier[[#This Row],[sugar_bought_kg]]</f>
        <v>0</v>
      </c>
      <c r="J883" s="7">
        <f t="shared" si="66"/>
        <v>2925</v>
      </c>
      <c r="K883" s="7">
        <f t="shared" si="65"/>
        <v>2922</v>
      </c>
      <c r="L883" s="7" t="b">
        <f t="shared" si="67"/>
        <v>0</v>
      </c>
      <c r="M883" s="7">
        <f t="shared" si="68"/>
        <v>3</v>
      </c>
      <c r="N883" s="7">
        <f t="shared" si="69"/>
        <v>0</v>
      </c>
    </row>
    <row r="884" spans="1:14" x14ac:dyDescent="0.25">
      <c r="A884" s="1">
        <v>39858</v>
      </c>
      <c r="B884" s="2" t="s">
        <v>23</v>
      </c>
      <c r="C884" s="2">
        <v>50</v>
      </c>
      <c r="D884" s="2">
        <f>YEAR(cukier[[#This Row],[date]])</f>
        <v>2009</v>
      </c>
      <c r="E884" s="2">
        <f>MONTH(cukier[[#This Row],[date]])</f>
        <v>2</v>
      </c>
      <c r="F884" s="2">
        <f>VLOOKUP(cukier[[#This Row],[year]],cennik[#All],2)</f>
        <v>2.13</v>
      </c>
      <c r="G884" s="2">
        <f>cukier[[#This Row],[sugar_bought_kg]]*cukier[[#This Row],[price]]</f>
        <v>106.5</v>
      </c>
      <c r="H884" s="2">
        <f>SUMIF($B$2:B884,B884,$C$2:C884)</f>
        <v>2336</v>
      </c>
      <c r="I884" s="2">
        <f>IF(cukier[[#This Row],[bought_so_far]]&lt;100,0,IF(cukier[[#This Row],[bought_so_far]]&lt;1000,0.05,IF(cukier[[#This Row],[bought_so_far]]&lt;10000,0.1,0.2)))*cukier[[#This Row],[sugar_bought_kg]]</f>
        <v>5</v>
      </c>
      <c r="J884" s="6">
        <f t="shared" si="66"/>
        <v>2922</v>
      </c>
      <c r="K884" s="6">
        <f t="shared" si="65"/>
        <v>2872</v>
      </c>
      <c r="L884" s="6" t="b">
        <f t="shared" si="67"/>
        <v>0</v>
      </c>
      <c r="M884" s="6">
        <f t="shared" si="68"/>
        <v>3</v>
      </c>
      <c r="N884" s="6">
        <f t="shared" si="69"/>
        <v>0</v>
      </c>
    </row>
    <row r="885" spans="1:14" x14ac:dyDescent="0.25">
      <c r="A885" s="1">
        <v>39859</v>
      </c>
      <c r="B885" s="2" t="s">
        <v>24</v>
      </c>
      <c r="C885" s="2">
        <v>284</v>
      </c>
      <c r="D885" s="2">
        <f>YEAR(cukier[[#This Row],[date]])</f>
        <v>2009</v>
      </c>
      <c r="E885" s="2">
        <f>MONTH(cukier[[#This Row],[date]])</f>
        <v>2</v>
      </c>
      <c r="F885" s="2">
        <f>VLOOKUP(cukier[[#This Row],[year]],cennik[#All],2)</f>
        <v>2.13</v>
      </c>
      <c r="G885" s="2">
        <f>cukier[[#This Row],[sugar_bought_kg]]*cukier[[#This Row],[price]]</f>
        <v>604.91999999999996</v>
      </c>
      <c r="H885" s="2">
        <f>SUMIF($B$2:B885,B885,$C$2:C885)</f>
        <v>3865</v>
      </c>
      <c r="I885" s="2">
        <f>IF(cukier[[#This Row],[bought_so_far]]&lt;100,0,IF(cukier[[#This Row],[bought_so_far]]&lt;1000,0.05,IF(cukier[[#This Row],[bought_so_far]]&lt;10000,0.1,0.2)))*cukier[[#This Row],[sugar_bought_kg]]</f>
        <v>28.400000000000002</v>
      </c>
      <c r="J885" s="7">
        <f t="shared" si="66"/>
        <v>2872</v>
      </c>
      <c r="K885" s="7">
        <f t="shared" si="65"/>
        <v>2588</v>
      </c>
      <c r="L885" s="7" t="b">
        <f t="shared" si="67"/>
        <v>0</v>
      </c>
      <c r="M885" s="7">
        <f t="shared" si="68"/>
        <v>3</v>
      </c>
      <c r="N885" s="7">
        <f t="shared" si="69"/>
        <v>0</v>
      </c>
    </row>
    <row r="886" spans="1:14" x14ac:dyDescent="0.25">
      <c r="A886" s="1">
        <v>39860</v>
      </c>
      <c r="B886" s="2" t="s">
        <v>9</v>
      </c>
      <c r="C886" s="2">
        <v>395</v>
      </c>
      <c r="D886" s="2">
        <f>YEAR(cukier[[#This Row],[date]])</f>
        <v>2009</v>
      </c>
      <c r="E886" s="2">
        <f>MONTH(cukier[[#This Row],[date]])</f>
        <v>2</v>
      </c>
      <c r="F886" s="2">
        <f>VLOOKUP(cukier[[#This Row],[year]],cennik[#All],2)</f>
        <v>2.13</v>
      </c>
      <c r="G886" s="2">
        <f>cukier[[#This Row],[sugar_bought_kg]]*cukier[[#This Row],[price]]</f>
        <v>841.34999999999991</v>
      </c>
      <c r="H886" s="2">
        <f>SUMIF($B$2:B886,B886,$C$2:C886)</f>
        <v>10533</v>
      </c>
      <c r="I886" s="2">
        <f>IF(cukier[[#This Row],[bought_so_far]]&lt;100,0,IF(cukier[[#This Row],[bought_so_far]]&lt;1000,0.05,IF(cukier[[#This Row],[bought_so_far]]&lt;10000,0.1,0.2)))*cukier[[#This Row],[sugar_bought_kg]]</f>
        <v>79</v>
      </c>
      <c r="J886" s="6">
        <f t="shared" si="66"/>
        <v>2588</v>
      </c>
      <c r="K886" s="6">
        <f t="shared" si="65"/>
        <v>2193</v>
      </c>
      <c r="L886" s="6" t="b">
        <f t="shared" si="67"/>
        <v>0</v>
      </c>
      <c r="M886" s="6">
        <f t="shared" si="68"/>
        <v>3</v>
      </c>
      <c r="N886" s="6">
        <f t="shared" si="69"/>
        <v>0</v>
      </c>
    </row>
    <row r="887" spans="1:14" x14ac:dyDescent="0.25">
      <c r="A887" s="1">
        <v>39862</v>
      </c>
      <c r="B887" s="2" t="s">
        <v>5</v>
      </c>
      <c r="C887" s="2">
        <v>290</v>
      </c>
      <c r="D887" s="2">
        <f>YEAR(cukier[[#This Row],[date]])</f>
        <v>2009</v>
      </c>
      <c r="E887" s="2">
        <f>MONTH(cukier[[#This Row],[date]])</f>
        <v>2</v>
      </c>
      <c r="F887" s="2">
        <f>VLOOKUP(cukier[[#This Row],[year]],cennik[#All],2)</f>
        <v>2.13</v>
      </c>
      <c r="G887" s="2">
        <f>cukier[[#This Row],[sugar_bought_kg]]*cukier[[#This Row],[price]]</f>
        <v>617.69999999999993</v>
      </c>
      <c r="H887" s="2">
        <f>SUMIF($B$2:B887,B887,$C$2:C887)</f>
        <v>6846</v>
      </c>
      <c r="I887" s="2">
        <f>IF(cukier[[#This Row],[bought_so_far]]&lt;100,0,IF(cukier[[#This Row],[bought_so_far]]&lt;1000,0.05,IF(cukier[[#This Row],[bought_so_far]]&lt;10000,0.1,0.2)))*cukier[[#This Row],[sugar_bought_kg]]</f>
        <v>29</v>
      </c>
      <c r="J887" s="7">
        <f t="shared" si="66"/>
        <v>2193</v>
      </c>
      <c r="K887" s="7">
        <f t="shared" si="65"/>
        <v>1903</v>
      </c>
      <c r="L887" s="7" t="b">
        <f t="shared" si="67"/>
        <v>0</v>
      </c>
      <c r="M887" s="7">
        <f t="shared" si="68"/>
        <v>4</v>
      </c>
      <c r="N887" s="7">
        <f t="shared" si="69"/>
        <v>0</v>
      </c>
    </row>
    <row r="888" spans="1:14" x14ac:dyDescent="0.25">
      <c r="A888" s="1">
        <v>39863</v>
      </c>
      <c r="B888" s="2" t="s">
        <v>22</v>
      </c>
      <c r="C888" s="2">
        <v>361</v>
      </c>
      <c r="D888" s="2">
        <f>YEAR(cukier[[#This Row],[date]])</f>
        <v>2009</v>
      </c>
      <c r="E888" s="2">
        <f>MONTH(cukier[[#This Row],[date]])</f>
        <v>2</v>
      </c>
      <c r="F888" s="2">
        <f>VLOOKUP(cukier[[#This Row],[year]],cennik[#All],2)</f>
        <v>2.13</v>
      </c>
      <c r="G888" s="2">
        <f>cukier[[#This Row],[sugar_bought_kg]]*cukier[[#This Row],[price]]</f>
        <v>768.93</v>
      </c>
      <c r="H888" s="2">
        <f>SUMIF($B$2:B888,B888,$C$2:C888)</f>
        <v>10539</v>
      </c>
      <c r="I888" s="2">
        <f>IF(cukier[[#This Row],[bought_so_far]]&lt;100,0,IF(cukier[[#This Row],[bought_so_far]]&lt;1000,0.05,IF(cukier[[#This Row],[bought_so_far]]&lt;10000,0.1,0.2)))*cukier[[#This Row],[sugar_bought_kg]]</f>
        <v>72.2</v>
      </c>
      <c r="J888" s="6">
        <f t="shared" si="66"/>
        <v>1903</v>
      </c>
      <c r="K888" s="6">
        <f t="shared" si="65"/>
        <v>1542</v>
      </c>
      <c r="L888" s="6" t="b">
        <f t="shared" si="67"/>
        <v>0</v>
      </c>
      <c r="M888" s="6">
        <f t="shared" si="68"/>
        <v>4</v>
      </c>
      <c r="N888" s="6">
        <f t="shared" si="69"/>
        <v>0</v>
      </c>
    </row>
    <row r="889" spans="1:14" x14ac:dyDescent="0.25">
      <c r="A889" s="1">
        <v>39865</v>
      </c>
      <c r="B889" s="2" t="s">
        <v>17</v>
      </c>
      <c r="C889" s="2">
        <v>355</v>
      </c>
      <c r="D889" s="2">
        <f>YEAR(cukier[[#This Row],[date]])</f>
        <v>2009</v>
      </c>
      <c r="E889" s="2">
        <f>MONTH(cukier[[#This Row],[date]])</f>
        <v>2</v>
      </c>
      <c r="F889" s="2">
        <f>VLOOKUP(cukier[[#This Row],[year]],cennik[#All],2)</f>
        <v>2.13</v>
      </c>
      <c r="G889" s="2">
        <f>cukier[[#This Row],[sugar_bought_kg]]*cukier[[#This Row],[price]]</f>
        <v>756.15</v>
      </c>
      <c r="H889" s="2">
        <f>SUMIF($B$2:B889,B889,$C$2:C889)</f>
        <v>8693</v>
      </c>
      <c r="I889" s="2">
        <f>IF(cukier[[#This Row],[bought_so_far]]&lt;100,0,IF(cukier[[#This Row],[bought_so_far]]&lt;1000,0.05,IF(cukier[[#This Row],[bought_so_far]]&lt;10000,0.1,0.2)))*cukier[[#This Row],[sugar_bought_kg]]</f>
        <v>35.5</v>
      </c>
      <c r="J889" s="7">
        <f t="shared" si="66"/>
        <v>1542</v>
      </c>
      <c r="K889" s="7">
        <f t="shared" si="65"/>
        <v>1187</v>
      </c>
      <c r="L889" s="7" t="b">
        <f t="shared" si="67"/>
        <v>0</v>
      </c>
      <c r="M889" s="7">
        <f t="shared" si="68"/>
        <v>4</v>
      </c>
      <c r="N889" s="7">
        <f t="shared" si="69"/>
        <v>0</v>
      </c>
    </row>
    <row r="890" spans="1:14" x14ac:dyDescent="0.25">
      <c r="A890" s="1">
        <v>39866</v>
      </c>
      <c r="B890" s="2" t="s">
        <v>182</v>
      </c>
      <c r="C890" s="2">
        <v>19</v>
      </c>
      <c r="D890" s="2">
        <f>YEAR(cukier[[#This Row],[date]])</f>
        <v>2009</v>
      </c>
      <c r="E890" s="2">
        <f>MONTH(cukier[[#This Row],[date]])</f>
        <v>2</v>
      </c>
      <c r="F890" s="2">
        <f>VLOOKUP(cukier[[#This Row],[year]],cennik[#All],2)</f>
        <v>2.13</v>
      </c>
      <c r="G890" s="2">
        <f>cukier[[#This Row],[sugar_bought_kg]]*cukier[[#This Row],[price]]</f>
        <v>40.47</v>
      </c>
      <c r="H890" s="2">
        <f>SUMIF($B$2:B890,B890,$C$2:C890)</f>
        <v>19</v>
      </c>
      <c r="I890" s="2">
        <f>IF(cukier[[#This Row],[bought_so_far]]&lt;100,0,IF(cukier[[#This Row],[bought_so_far]]&lt;1000,0.05,IF(cukier[[#This Row],[bought_so_far]]&lt;10000,0.1,0.2)))*cukier[[#This Row],[sugar_bought_kg]]</f>
        <v>0</v>
      </c>
      <c r="J890" s="6">
        <f t="shared" si="66"/>
        <v>1187</v>
      </c>
      <c r="K890" s="6">
        <f t="shared" si="65"/>
        <v>1168</v>
      </c>
      <c r="L890" s="6" t="b">
        <f t="shared" si="67"/>
        <v>0</v>
      </c>
      <c r="M890" s="6">
        <f t="shared" si="68"/>
        <v>4</v>
      </c>
      <c r="N890" s="6">
        <f t="shared" si="69"/>
        <v>0</v>
      </c>
    </row>
    <row r="891" spans="1:14" x14ac:dyDescent="0.25">
      <c r="A891" s="1">
        <v>39868</v>
      </c>
      <c r="B891" s="2" t="s">
        <v>52</v>
      </c>
      <c r="C891" s="2">
        <v>32</v>
      </c>
      <c r="D891" s="2">
        <f>YEAR(cukier[[#This Row],[date]])</f>
        <v>2009</v>
      </c>
      <c r="E891" s="2">
        <f>MONTH(cukier[[#This Row],[date]])</f>
        <v>2</v>
      </c>
      <c r="F891" s="2">
        <f>VLOOKUP(cukier[[#This Row],[year]],cennik[#All],2)</f>
        <v>2.13</v>
      </c>
      <c r="G891" s="2">
        <f>cukier[[#This Row],[sugar_bought_kg]]*cukier[[#This Row],[price]]</f>
        <v>68.16</v>
      </c>
      <c r="H891" s="2">
        <f>SUMIF($B$2:B891,B891,$C$2:C891)</f>
        <v>1522</v>
      </c>
      <c r="I891" s="2">
        <f>IF(cukier[[#This Row],[bought_so_far]]&lt;100,0,IF(cukier[[#This Row],[bought_so_far]]&lt;1000,0.05,IF(cukier[[#This Row],[bought_so_far]]&lt;10000,0.1,0.2)))*cukier[[#This Row],[sugar_bought_kg]]</f>
        <v>3.2</v>
      </c>
      <c r="J891" s="7">
        <f t="shared" si="66"/>
        <v>1168</v>
      </c>
      <c r="K891" s="7">
        <f t="shared" si="65"/>
        <v>1136</v>
      </c>
      <c r="L891" s="7" t="b">
        <f t="shared" si="67"/>
        <v>0</v>
      </c>
      <c r="M891" s="7">
        <f t="shared" si="68"/>
        <v>4</v>
      </c>
      <c r="N891" s="7">
        <f t="shared" si="69"/>
        <v>0</v>
      </c>
    </row>
    <row r="892" spans="1:14" x14ac:dyDescent="0.25">
      <c r="A892" s="1">
        <v>39871</v>
      </c>
      <c r="B892" s="2" t="s">
        <v>146</v>
      </c>
      <c r="C892" s="2">
        <v>13</v>
      </c>
      <c r="D892" s="2">
        <f>YEAR(cukier[[#This Row],[date]])</f>
        <v>2009</v>
      </c>
      <c r="E892" s="2">
        <f>MONTH(cukier[[#This Row],[date]])</f>
        <v>2</v>
      </c>
      <c r="F892" s="2">
        <f>VLOOKUP(cukier[[#This Row],[year]],cennik[#All],2)</f>
        <v>2.13</v>
      </c>
      <c r="G892" s="2">
        <f>cukier[[#This Row],[sugar_bought_kg]]*cukier[[#This Row],[price]]</f>
        <v>27.689999999999998</v>
      </c>
      <c r="H892" s="2">
        <f>SUMIF($B$2:B892,B892,$C$2:C892)</f>
        <v>27</v>
      </c>
      <c r="I892" s="2">
        <f>IF(cukier[[#This Row],[bought_so_far]]&lt;100,0,IF(cukier[[#This Row],[bought_so_far]]&lt;1000,0.05,IF(cukier[[#This Row],[bought_so_far]]&lt;10000,0.1,0.2)))*cukier[[#This Row],[sugar_bought_kg]]</f>
        <v>0</v>
      </c>
      <c r="J892" s="6">
        <f t="shared" si="66"/>
        <v>1136</v>
      </c>
      <c r="K892" s="6">
        <f t="shared" si="65"/>
        <v>1123</v>
      </c>
      <c r="L892" s="6" t="b">
        <f t="shared" si="67"/>
        <v>0</v>
      </c>
      <c r="M892" s="6">
        <f t="shared" si="68"/>
        <v>4</v>
      </c>
      <c r="N892" s="6">
        <f t="shared" si="69"/>
        <v>0</v>
      </c>
    </row>
    <row r="893" spans="1:14" x14ac:dyDescent="0.25">
      <c r="A893" s="1">
        <v>39871</v>
      </c>
      <c r="B893" s="2" t="s">
        <v>45</v>
      </c>
      <c r="C893" s="2">
        <v>156</v>
      </c>
      <c r="D893" s="2">
        <f>YEAR(cukier[[#This Row],[date]])</f>
        <v>2009</v>
      </c>
      <c r="E893" s="2">
        <f>MONTH(cukier[[#This Row],[date]])</f>
        <v>2</v>
      </c>
      <c r="F893" s="2">
        <f>VLOOKUP(cukier[[#This Row],[year]],cennik[#All],2)</f>
        <v>2.13</v>
      </c>
      <c r="G893" s="2">
        <f>cukier[[#This Row],[sugar_bought_kg]]*cukier[[#This Row],[price]]</f>
        <v>332.28</v>
      </c>
      <c r="H893" s="2">
        <f>SUMIF($B$2:B893,B893,$C$2:C893)</f>
        <v>10814</v>
      </c>
      <c r="I893" s="2">
        <f>IF(cukier[[#This Row],[bought_so_far]]&lt;100,0,IF(cukier[[#This Row],[bought_so_far]]&lt;1000,0.05,IF(cukier[[#This Row],[bought_so_far]]&lt;10000,0.1,0.2)))*cukier[[#This Row],[sugar_bought_kg]]</f>
        <v>31.200000000000003</v>
      </c>
      <c r="J893" s="7">
        <f t="shared" si="66"/>
        <v>1123</v>
      </c>
      <c r="K893" s="7">
        <f t="shared" si="65"/>
        <v>967</v>
      </c>
      <c r="L893" s="7" t="b">
        <f t="shared" si="67"/>
        <v>1</v>
      </c>
      <c r="M893" s="7">
        <f t="shared" si="68"/>
        <v>5</v>
      </c>
      <c r="N893" s="7">
        <f t="shared" si="69"/>
        <v>5000</v>
      </c>
    </row>
    <row r="894" spans="1:14" x14ac:dyDescent="0.25">
      <c r="A894" s="1">
        <v>39873</v>
      </c>
      <c r="B894" s="2" t="s">
        <v>183</v>
      </c>
      <c r="C894" s="2">
        <v>20</v>
      </c>
      <c r="D894" s="2">
        <f>YEAR(cukier[[#This Row],[date]])</f>
        <v>2009</v>
      </c>
      <c r="E894" s="2">
        <f>MONTH(cukier[[#This Row],[date]])</f>
        <v>3</v>
      </c>
      <c r="F894" s="2">
        <f>VLOOKUP(cukier[[#This Row],[year]],cennik[#All],2)</f>
        <v>2.13</v>
      </c>
      <c r="G894" s="2">
        <f>cukier[[#This Row],[sugar_bought_kg]]*cukier[[#This Row],[price]]</f>
        <v>42.599999999999994</v>
      </c>
      <c r="H894" s="2">
        <f>SUMIF($B$2:B894,B894,$C$2:C894)</f>
        <v>20</v>
      </c>
      <c r="I894" s="2">
        <f>IF(cukier[[#This Row],[bought_so_far]]&lt;100,0,IF(cukier[[#This Row],[bought_so_far]]&lt;1000,0.05,IF(cukier[[#This Row],[bought_so_far]]&lt;10000,0.1,0.2)))*cukier[[#This Row],[sugar_bought_kg]]</f>
        <v>0</v>
      </c>
      <c r="J894" s="6">
        <f t="shared" si="66"/>
        <v>5967</v>
      </c>
      <c r="K894" s="6">
        <f t="shared" si="65"/>
        <v>5947</v>
      </c>
      <c r="L894" s="6" t="b">
        <f t="shared" si="67"/>
        <v>0</v>
      </c>
      <c r="M894" s="6">
        <f t="shared" si="68"/>
        <v>-1</v>
      </c>
      <c r="N894" s="6">
        <f t="shared" si="69"/>
        <v>0</v>
      </c>
    </row>
    <row r="895" spans="1:14" x14ac:dyDescent="0.25">
      <c r="A895" s="1">
        <v>39874</v>
      </c>
      <c r="B895" s="2" t="s">
        <v>12</v>
      </c>
      <c r="C895" s="2">
        <v>112</v>
      </c>
      <c r="D895" s="2">
        <f>YEAR(cukier[[#This Row],[date]])</f>
        <v>2009</v>
      </c>
      <c r="E895" s="2">
        <f>MONTH(cukier[[#This Row],[date]])</f>
        <v>3</v>
      </c>
      <c r="F895" s="2">
        <f>VLOOKUP(cukier[[#This Row],[year]],cennik[#All],2)</f>
        <v>2.13</v>
      </c>
      <c r="G895" s="2">
        <f>cukier[[#This Row],[sugar_bought_kg]]*cukier[[#This Row],[price]]</f>
        <v>238.56</v>
      </c>
      <c r="H895" s="2">
        <f>SUMIF($B$2:B895,B895,$C$2:C895)</f>
        <v>2289</v>
      </c>
      <c r="I895" s="2">
        <f>IF(cukier[[#This Row],[bought_so_far]]&lt;100,0,IF(cukier[[#This Row],[bought_so_far]]&lt;1000,0.05,IF(cukier[[#This Row],[bought_so_far]]&lt;10000,0.1,0.2)))*cukier[[#This Row],[sugar_bought_kg]]</f>
        <v>11.200000000000001</v>
      </c>
      <c r="J895" s="7">
        <f t="shared" si="66"/>
        <v>5947</v>
      </c>
      <c r="K895" s="7">
        <f t="shared" si="65"/>
        <v>5835</v>
      </c>
      <c r="L895" s="7" t="b">
        <f t="shared" si="67"/>
        <v>0</v>
      </c>
      <c r="M895" s="7">
        <f t="shared" si="68"/>
        <v>-1</v>
      </c>
      <c r="N895" s="7">
        <f t="shared" si="69"/>
        <v>0</v>
      </c>
    </row>
    <row r="896" spans="1:14" x14ac:dyDescent="0.25">
      <c r="A896" s="1">
        <v>39877</v>
      </c>
      <c r="B896" s="2" t="s">
        <v>7</v>
      </c>
      <c r="C896" s="2">
        <v>110</v>
      </c>
      <c r="D896" s="2">
        <f>YEAR(cukier[[#This Row],[date]])</f>
        <v>2009</v>
      </c>
      <c r="E896" s="2">
        <f>MONTH(cukier[[#This Row],[date]])</f>
        <v>3</v>
      </c>
      <c r="F896" s="2">
        <f>VLOOKUP(cukier[[#This Row],[year]],cennik[#All],2)</f>
        <v>2.13</v>
      </c>
      <c r="G896" s="2">
        <f>cukier[[#This Row],[sugar_bought_kg]]*cukier[[#This Row],[price]]</f>
        <v>234.29999999999998</v>
      </c>
      <c r="H896" s="2">
        <f>SUMIF($B$2:B896,B896,$C$2:C896)</f>
        <v>13039</v>
      </c>
      <c r="I896" s="2">
        <f>IF(cukier[[#This Row],[bought_so_far]]&lt;100,0,IF(cukier[[#This Row],[bought_so_far]]&lt;1000,0.05,IF(cukier[[#This Row],[bought_so_far]]&lt;10000,0.1,0.2)))*cukier[[#This Row],[sugar_bought_kg]]</f>
        <v>22</v>
      </c>
      <c r="J896" s="6">
        <f t="shared" si="66"/>
        <v>5835</v>
      </c>
      <c r="K896" s="6">
        <f t="shared" si="65"/>
        <v>5725</v>
      </c>
      <c r="L896" s="6" t="b">
        <f t="shared" si="67"/>
        <v>0</v>
      </c>
      <c r="M896" s="6">
        <f t="shared" si="68"/>
        <v>-1</v>
      </c>
      <c r="N896" s="6">
        <f t="shared" si="69"/>
        <v>0</v>
      </c>
    </row>
    <row r="897" spans="1:14" x14ac:dyDescent="0.25">
      <c r="A897" s="1">
        <v>39878</v>
      </c>
      <c r="B897" s="2" t="s">
        <v>184</v>
      </c>
      <c r="C897" s="2">
        <v>4</v>
      </c>
      <c r="D897" s="2">
        <f>YEAR(cukier[[#This Row],[date]])</f>
        <v>2009</v>
      </c>
      <c r="E897" s="2">
        <f>MONTH(cukier[[#This Row],[date]])</f>
        <v>3</v>
      </c>
      <c r="F897" s="2">
        <f>VLOOKUP(cukier[[#This Row],[year]],cennik[#All],2)</f>
        <v>2.13</v>
      </c>
      <c r="G897" s="2">
        <f>cukier[[#This Row],[sugar_bought_kg]]*cukier[[#This Row],[price]]</f>
        <v>8.52</v>
      </c>
      <c r="H897" s="2">
        <f>SUMIF($B$2:B897,B897,$C$2:C897)</f>
        <v>4</v>
      </c>
      <c r="I897" s="2">
        <f>IF(cukier[[#This Row],[bought_so_far]]&lt;100,0,IF(cukier[[#This Row],[bought_so_far]]&lt;1000,0.05,IF(cukier[[#This Row],[bought_so_far]]&lt;10000,0.1,0.2)))*cukier[[#This Row],[sugar_bought_kg]]</f>
        <v>0</v>
      </c>
      <c r="J897" s="7">
        <f t="shared" si="66"/>
        <v>5725</v>
      </c>
      <c r="K897" s="7">
        <f t="shared" si="65"/>
        <v>5721</v>
      </c>
      <c r="L897" s="7" t="b">
        <f t="shared" si="67"/>
        <v>0</v>
      </c>
      <c r="M897" s="7">
        <f t="shared" si="68"/>
        <v>-1</v>
      </c>
      <c r="N897" s="7">
        <f t="shared" si="69"/>
        <v>0</v>
      </c>
    </row>
    <row r="898" spans="1:14" x14ac:dyDescent="0.25">
      <c r="A898" s="1">
        <v>39885</v>
      </c>
      <c r="B898" s="2" t="s">
        <v>133</v>
      </c>
      <c r="C898" s="2">
        <v>18</v>
      </c>
      <c r="D898" s="2">
        <f>YEAR(cukier[[#This Row],[date]])</f>
        <v>2009</v>
      </c>
      <c r="E898" s="2">
        <f>MONTH(cukier[[#This Row],[date]])</f>
        <v>3</v>
      </c>
      <c r="F898" s="2">
        <f>VLOOKUP(cukier[[#This Row],[year]],cennik[#All],2)</f>
        <v>2.13</v>
      </c>
      <c r="G898" s="2">
        <f>cukier[[#This Row],[sugar_bought_kg]]*cukier[[#This Row],[price]]</f>
        <v>38.339999999999996</v>
      </c>
      <c r="H898" s="2">
        <f>SUMIF($B$2:B898,B898,$C$2:C898)</f>
        <v>22</v>
      </c>
      <c r="I898" s="2">
        <f>IF(cukier[[#This Row],[bought_so_far]]&lt;100,0,IF(cukier[[#This Row],[bought_so_far]]&lt;1000,0.05,IF(cukier[[#This Row],[bought_so_far]]&lt;10000,0.1,0.2)))*cukier[[#This Row],[sugar_bought_kg]]</f>
        <v>0</v>
      </c>
      <c r="J898" s="6">
        <f t="shared" si="66"/>
        <v>5721</v>
      </c>
      <c r="K898" s="6">
        <f t="shared" si="65"/>
        <v>5703</v>
      </c>
      <c r="L898" s="6" t="b">
        <f t="shared" si="67"/>
        <v>0</v>
      </c>
      <c r="M898" s="6">
        <f t="shared" si="68"/>
        <v>-1</v>
      </c>
      <c r="N898" s="6">
        <f t="shared" si="69"/>
        <v>0</v>
      </c>
    </row>
    <row r="899" spans="1:14" x14ac:dyDescent="0.25">
      <c r="A899" s="1">
        <v>39889</v>
      </c>
      <c r="B899" s="2" t="s">
        <v>20</v>
      </c>
      <c r="C899" s="2">
        <v>60</v>
      </c>
      <c r="D899" s="2">
        <f>YEAR(cukier[[#This Row],[date]])</f>
        <v>2009</v>
      </c>
      <c r="E899" s="2">
        <f>MONTH(cukier[[#This Row],[date]])</f>
        <v>3</v>
      </c>
      <c r="F899" s="2">
        <f>VLOOKUP(cukier[[#This Row],[year]],cennik[#All],2)</f>
        <v>2.13</v>
      </c>
      <c r="G899" s="2">
        <f>cukier[[#This Row],[sugar_bought_kg]]*cukier[[#This Row],[price]]</f>
        <v>127.8</v>
      </c>
      <c r="H899" s="2">
        <f>SUMIF($B$2:B899,B899,$C$2:C899)</f>
        <v>491</v>
      </c>
      <c r="I899" s="2">
        <f>IF(cukier[[#This Row],[bought_so_far]]&lt;100,0,IF(cukier[[#This Row],[bought_so_far]]&lt;1000,0.05,IF(cukier[[#This Row],[bought_so_far]]&lt;10000,0.1,0.2)))*cukier[[#This Row],[sugar_bought_kg]]</f>
        <v>3</v>
      </c>
      <c r="J899" s="7">
        <f t="shared" si="66"/>
        <v>5703</v>
      </c>
      <c r="K899" s="7">
        <f t="shared" ref="K899:K962" si="70">J899-C899</f>
        <v>5643</v>
      </c>
      <c r="L899" s="7" t="b">
        <f t="shared" si="67"/>
        <v>0</v>
      </c>
      <c r="M899" s="7">
        <f t="shared" si="68"/>
        <v>-1</v>
      </c>
      <c r="N899" s="7">
        <f t="shared" si="69"/>
        <v>0</v>
      </c>
    </row>
    <row r="900" spans="1:14" x14ac:dyDescent="0.25">
      <c r="A900" s="1">
        <v>39889</v>
      </c>
      <c r="B900" s="2" t="s">
        <v>88</v>
      </c>
      <c r="C900" s="2">
        <v>14</v>
      </c>
      <c r="D900" s="2">
        <f>YEAR(cukier[[#This Row],[date]])</f>
        <v>2009</v>
      </c>
      <c r="E900" s="2">
        <f>MONTH(cukier[[#This Row],[date]])</f>
        <v>3</v>
      </c>
      <c r="F900" s="2">
        <f>VLOOKUP(cukier[[#This Row],[year]],cennik[#All],2)</f>
        <v>2.13</v>
      </c>
      <c r="G900" s="2">
        <f>cukier[[#This Row],[sugar_bought_kg]]*cukier[[#This Row],[price]]</f>
        <v>29.82</v>
      </c>
      <c r="H900" s="2">
        <f>SUMIF($B$2:B900,B900,$C$2:C900)</f>
        <v>22</v>
      </c>
      <c r="I900" s="2">
        <f>IF(cukier[[#This Row],[bought_so_far]]&lt;100,0,IF(cukier[[#This Row],[bought_so_far]]&lt;1000,0.05,IF(cukier[[#This Row],[bought_so_far]]&lt;10000,0.1,0.2)))*cukier[[#This Row],[sugar_bought_kg]]</f>
        <v>0</v>
      </c>
      <c r="J900" s="6">
        <f t="shared" ref="J900:J963" si="71">K899+N899</f>
        <v>5643</v>
      </c>
      <c r="K900" s="6">
        <f t="shared" si="70"/>
        <v>5629</v>
      </c>
      <c r="L900" s="6" t="b">
        <f t="shared" ref="L900:L963" si="72">AND(E900&lt;&gt;E901,K900&lt;5000)</f>
        <v>0</v>
      </c>
      <c r="M900" s="6">
        <f t="shared" ref="M900:M963" si="73">ROUNDUP((5000-K900)/1000,0)</f>
        <v>-1</v>
      </c>
      <c r="N900" s="6">
        <f t="shared" ref="N900:N963" si="74">IF(L900,M900*1000,0)</f>
        <v>0</v>
      </c>
    </row>
    <row r="901" spans="1:14" x14ac:dyDescent="0.25">
      <c r="A901" s="1">
        <v>39889</v>
      </c>
      <c r="B901" s="2" t="s">
        <v>28</v>
      </c>
      <c r="C901" s="2">
        <v>24</v>
      </c>
      <c r="D901" s="2">
        <f>YEAR(cukier[[#This Row],[date]])</f>
        <v>2009</v>
      </c>
      <c r="E901" s="2">
        <f>MONTH(cukier[[#This Row],[date]])</f>
        <v>3</v>
      </c>
      <c r="F901" s="2">
        <f>VLOOKUP(cukier[[#This Row],[year]],cennik[#All],2)</f>
        <v>2.13</v>
      </c>
      <c r="G901" s="2">
        <f>cukier[[#This Row],[sugar_bought_kg]]*cukier[[#This Row],[price]]</f>
        <v>51.12</v>
      </c>
      <c r="H901" s="2">
        <f>SUMIF($B$2:B901,B901,$C$2:C901)</f>
        <v>1633</v>
      </c>
      <c r="I901" s="2">
        <f>IF(cukier[[#This Row],[bought_so_far]]&lt;100,0,IF(cukier[[#This Row],[bought_so_far]]&lt;1000,0.05,IF(cukier[[#This Row],[bought_so_far]]&lt;10000,0.1,0.2)))*cukier[[#This Row],[sugar_bought_kg]]</f>
        <v>2.4000000000000004</v>
      </c>
      <c r="J901" s="7">
        <f t="shared" si="71"/>
        <v>5629</v>
      </c>
      <c r="K901" s="7">
        <f t="shared" si="70"/>
        <v>5605</v>
      </c>
      <c r="L901" s="7" t="b">
        <f t="shared" si="72"/>
        <v>0</v>
      </c>
      <c r="M901" s="7">
        <f t="shared" si="73"/>
        <v>-1</v>
      </c>
      <c r="N901" s="7">
        <f t="shared" si="74"/>
        <v>0</v>
      </c>
    </row>
    <row r="902" spans="1:14" x14ac:dyDescent="0.25">
      <c r="A902" s="1">
        <v>39891</v>
      </c>
      <c r="B902" s="2" t="s">
        <v>22</v>
      </c>
      <c r="C902" s="2">
        <v>145</v>
      </c>
      <c r="D902" s="2">
        <f>YEAR(cukier[[#This Row],[date]])</f>
        <v>2009</v>
      </c>
      <c r="E902" s="2">
        <f>MONTH(cukier[[#This Row],[date]])</f>
        <v>3</v>
      </c>
      <c r="F902" s="2">
        <f>VLOOKUP(cukier[[#This Row],[year]],cennik[#All],2)</f>
        <v>2.13</v>
      </c>
      <c r="G902" s="2">
        <f>cukier[[#This Row],[sugar_bought_kg]]*cukier[[#This Row],[price]]</f>
        <v>308.84999999999997</v>
      </c>
      <c r="H902" s="2">
        <f>SUMIF($B$2:B902,B902,$C$2:C902)</f>
        <v>10684</v>
      </c>
      <c r="I902" s="2">
        <f>IF(cukier[[#This Row],[bought_so_far]]&lt;100,0,IF(cukier[[#This Row],[bought_so_far]]&lt;1000,0.05,IF(cukier[[#This Row],[bought_so_far]]&lt;10000,0.1,0.2)))*cukier[[#This Row],[sugar_bought_kg]]</f>
        <v>29</v>
      </c>
      <c r="J902" s="6">
        <f t="shared" si="71"/>
        <v>5605</v>
      </c>
      <c r="K902" s="6">
        <f t="shared" si="70"/>
        <v>5460</v>
      </c>
      <c r="L902" s="6" t="b">
        <f t="shared" si="72"/>
        <v>0</v>
      </c>
      <c r="M902" s="6">
        <f t="shared" si="73"/>
        <v>-1</v>
      </c>
      <c r="N902" s="6">
        <f t="shared" si="74"/>
        <v>0</v>
      </c>
    </row>
    <row r="903" spans="1:14" x14ac:dyDescent="0.25">
      <c r="A903" s="1">
        <v>39891</v>
      </c>
      <c r="B903" s="2" t="s">
        <v>50</v>
      </c>
      <c r="C903" s="2">
        <v>393</v>
      </c>
      <c r="D903" s="2">
        <f>YEAR(cukier[[#This Row],[date]])</f>
        <v>2009</v>
      </c>
      <c r="E903" s="2">
        <f>MONTH(cukier[[#This Row],[date]])</f>
        <v>3</v>
      </c>
      <c r="F903" s="2">
        <f>VLOOKUP(cukier[[#This Row],[year]],cennik[#All],2)</f>
        <v>2.13</v>
      </c>
      <c r="G903" s="2">
        <f>cukier[[#This Row],[sugar_bought_kg]]*cukier[[#This Row],[price]]</f>
        <v>837.08999999999992</v>
      </c>
      <c r="H903" s="2">
        <f>SUMIF($B$2:B903,B903,$C$2:C903)</f>
        <v>11798</v>
      </c>
      <c r="I903" s="2">
        <f>IF(cukier[[#This Row],[bought_so_far]]&lt;100,0,IF(cukier[[#This Row],[bought_so_far]]&lt;1000,0.05,IF(cukier[[#This Row],[bought_so_far]]&lt;10000,0.1,0.2)))*cukier[[#This Row],[sugar_bought_kg]]</f>
        <v>78.600000000000009</v>
      </c>
      <c r="J903" s="7">
        <f t="shared" si="71"/>
        <v>5460</v>
      </c>
      <c r="K903" s="7">
        <f t="shared" si="70"/>
        <v>5067</v>
      </c>
      <c r="L903" s="7" t="b">
        <f t="shared" si="72"/>
        <v>0</v>
      </c>
      <c r="M903" s="7">
        <f t="shared" si="73"/>
        <v>-1</v>
      </c>
      <c r="N903" s="7">
        <f t="shared" si="74"/>
        <v>0</v>
      </c>
    </row>
    <row r="904" spans="1:14" x14ac:dyDescent="0.25">
      <c r="A904" s="1">
        <v>39893</v>
      </c>
      <c r="B904" s="2" t="s">
        <v>28</v>
      </c>
      <c r="C904" s="2">
        <v>73</v>
      </c>
      <c r="D904" s="2">
        <f>YEAR(cukier[[#This Row],[date]])</f>
        <v>2009</v>
      </c>
      <c r="E904" s="2">
        <f>MONTH(cukier[[#This Row],[date]])</f>
        <v>3</v>
      </c>
      <c r="F904" s="2">
        <f>VLOOKUP(cukier[[#This Row],[year]],cennik[#All],2)</f>
        <v>2.13</v>
      </c>
      <c r="G904" s="2">
        <f>cukier[[#This Row],[sugar_bought_kg]]*cukier[[#This Row],[price]]</f>
        <v>155.48999999999998</v>
      </c>
      <c r="H904" s="2">
        <f>SUMIF($B$2:B904,B904,$C$2:C904)</f>
        <v>1706</v>
      </c>
      <c r="I904" s="2">
        <f>IF(cukier[[#This Row],[bought_so_far]]&lt;100,0,IF(cukier[[#This Row],[bought_so_far]]&lt;1000,0.05,IF(cukier[[#This Row],[bought_so_far]]&lt;10000,0.1,0.2)))*cukier[[#This Row],[sugar_bought_kg]]</f>
        <v>7.3000000000000007</v>
      </c>
      <c r="J904" s="6">
        <f t="shared" si="71"/>
        <v>5067</v>
      </c>
      <c r="K904" s="6">
        <f t="shared" si="70"/>
        <v>4994</v>
      </c>
      <c r="L904" s="6" t="b">
        <f t="shared" si="72"/>
        <v>0</v>
      </c>
      <c r="M904" s="6">
        <f t="shared" si="73"/>
        <v>1</v>
      </c>
      <c r="N904" s="6">
        <f t="shared" si="74"/>
        <v>0</v>
      </c>
    </row>
    <row r="905" spans="1:14" x14ac:dyDescent="0.25">
      <c r="A905" s="1">
        <v>39893</v>
      </c>
      <c r="B905" s="2" t="s">
        <v>8</v>
      </c>
      <c r="C905" s="2">
        <v>136</v>
      </c>
      <c r="D905" s="2">
        <f>YEAR(cukier[[#This Row],[date]])</f>
        <v>2009</v>
      </c>
      <c r="E905" s="2">
        <f>MONTH(cukier[[#This Row],[date]])</f>
        <v>3</v>
      </c>
      <c r="F905" s="2">
        <f>VLOOKUP(cukier[[#This Row],[year]],cennik[#All],2)</f>
        <v>2.13</v>
      </c>
      <c r="G905" s="2">
        <f>cukier[[#This Row],[sugar_bought_kg]]*cukier[[#This Row],[price]]</f>
        <v>289.68</v>
      </c>
      <c r="H905" s="2">
        <f>SUMIF($B$2:B905,B905,$C$2:C905)</f>
        <v>1492</v>
      </c>
      <c r="I905" s="2">
        <f>IF(cukier[[#This Row],[bought_so_far]]&lt;100,0,IF(cukier[[#This Row],[bought_so_far]]&lt;1000,0.05,IF(cukier[[#This Row],[bought_so_far]]&lt;10000,0.1,0.2)))*cukier[[#This Row],[sugar_bought_kg]]</f>
        <v>13.600000000000001</v>
      </c>
      <c r="J905" s="7">
        <f t="shared" si="71"/>
        <v>4994</v>
      </c>
      <c r="K905" s="7">
        <f t="shared" si="70"/>
        <v>4858</v>
      </c>
      <c r="L905" s="7" t="b">
        <f t="shared" si="72"/>
        <v>0</v>
      </c>
      <c r="M905" s="7">
        <f t="shared" si="73"/>
        <v>1</v>
      </c>
      <c r="N905" s="7">
        <f t="shared" si="74"/>
        <v>0</v>
      </c>
    </row>
    <row r="906" spans="1:14" x14ac:dyDescent="0.25">
      <c r="A906" s="1">
        <v>39894</v>
      </c>
      <c r="B906" s="2" t="s">
        <v>45</v>
      </c>
      <c r="C906" s="2">
        <v>422</v>
      </c>
      <c r="D906" s="2">
        <f>YEAR(cukier[[#This Row],[date]])</f>
        <v>2009</v>
      </c>
      <c r="E906" s="2">
        <f>MONTH(cukier[[#This Row],[date]])</f>
        <v>3</v>
      </c>
      <c r="F906" s="2">
        <f>VLOOKUP(cukier[[#This Row],[year]],cennik[#All],2)</f>
        <v>2.13</v>
      </c>
      <c r="G906" s="2">
        <f>cukier[[#This Row],[sugar_bought_kg]]*cukier[[#This Row],[price]]</f>
        <v>898.8599999999999</v>
      </c>
      <c r="H906" s="2">
        <f>SUMIF($B$2:B906,B906,$C$2:C906)</f>
        <v>11236</v>
      </c>
      <c r="I906" s="2">
        <f>IF(cukier[[#This Row],[bought_so_far]]&lt;100,0,IF(cukier[[#This Row],[bought_so_far]]&lt;1000,0.05,IF(cukier[[#This Row],[bought_so_far]]&lt;10000,0.1,0.2)))*cukier[[#This Row],[sugar_bought_kg]]</f>
        <v>84.4</v>
      </c>
      <c r="J906" s="6">
        <f t="shared" si="71"/>
        <v>4858</v>
      </c>
      <c r="K906" s="6">
        <f t="shared" si="70"/>
        <v>4436</v>
      </c>
      <c r="L906" s="6" t="b">
        <f t="shared" si="72"/>
        <v>0</v>
      </c>
      <c r="M906" s="6">
        <f t="shared" si="73"/>
        <v>1</v>
      </c>
      <c r="N906" s="6">
        <f t="shared" si="74"/>
        <v>0</v>
      </c>
    </row>
    <row r="907" spans="1:14" x14ac:dyDescent="0.25">
      <c r="A907" s="1">
        <v>39895</v>
      </c>
      <c r="B907" s="2" t="s">
        <v>9</v>
      </c>
      <c r="C907" s="2">
        <v>187</v>
      </c>
      <c r="D907" s="2">
        <f>YEAR(cukier[[#This Row],[date]])</f>
        <v>2009</v>
      </c>
      <c r="E907" s="2">
        <f>MONTH(cukier[[#This Row],[date]])</f>
        <v>3</v>
      </c>
      <c r="F907" s="2">
        <f>VLOOKUP(cukier[[#This Row],[year]],cennik[#All],2)</f>
        <v>2.13</v>
      </c>
      <c r="G907" s="2">
        <f>cukier[[#This Row],[sugar_bought_kg]]*cukier[[#This Row],[price]]</f>
        <v>398.31</v>
      </c>
      <c r="H907" s="2">
        <f>SUMIF($B$2:B907,B907,$C$2:C907)</f>
        <v>10720</v>
      </c>
      <c r="I907" s="2">
        <f>IF(cukier[[#This Row],[bought_so_far]]&lt;100,0,IF(cukier[[#This Row],[bought_so_far]]&lt;1000,0.05,IF(cukier[[#This Row],[bought_so_far]]&lt;10000,0.1,0.2)))*cukier[[#This Row],[sugar_bought_kg]]</f>
        <v>37.4</v>
      </c>
      <c r="J907" s="7">
        <f t="shared" si="71"/>
        <v>4436</v>
      </c>
      <c r="K907" s="7">
        <f t="shared" si="70"/>
        <v>4249</v>
      </c>
      <c r="L907" s="7" t="b">
        <f t="shared" si="72"/>
        <v>0</v>
      </c>
      <c r="M907" s="7">
        <f t="shared" si="73"/>
        <v>1</v>
      </c>
      <c r="N907" s="7">
        <f t="shared" si="74"/>
        <v>0</v>
      </c>
    </row>
    <row r="908" spans="1:14" x14ac:dyDescent="0.25">
      <c r="A908" s="1">
        <v>39897</v>
      </c>
      <c r="B908" s="2" t="s">
        <v>18</v>
      </c>
      <c r="C908" s="2">
        <v>58</v>
      </c>
      <c r="D908" s="2">
        <f>YEAR(cukier[[#This Row],[date]])</f>
        <v>2009</v>
      </c>
      <c r="E908" s="2">
        <f>MONTH(cukier[[#This Row],[date]])</f>
        <v>3</v>
      </c>
      <c r="F908" s="2">
        <f>VLOOKUP(cukier[[#This Row],[year]],cennik[#All],2)</f>
        <v>2.13</v>
      </c>
      <c r="G908" s="2">
        <f>cukier[[#This Row],[sugar_bought_kg]]*cukier[[#This Row],[price]]</f>
        <v>123.53999999999999</v>
      </c>
      <c r="H908" s="2">
        <f>SUMIF($B$2:B908,B908,$C$2:C908)</f>
        <v>2908</v>
      </c>
      <c r="I908" s="2">
        <f>IF(cukier[[#This Row],[bought_so_far]]&lt;100,0,IF(cukier[[#This Row],[bought_so_far]]&lt;1000,0.05,IF(cukier[[#This Row],[bought_so_far]]&lt;10000,0.1,0.2)))*cukier[[#This Row],[sugar_bought_kg]]</f>
        <v>5.8000000000000007</v>
      </c>
      <c r="J908" s="6">
        <f t="shared" si="71"/>
        <v>4249</v>
      </c>
      <c r="K908" s="6">
        <f t="shared" si="70"/>
        <v>4191</v>
      </c>
      <c r="L908" s="6" t="b">
        <f t="shared" si="72"/>
        <v>0</v>
      </c>
      <c r="M908" s="6">
        <f t="shared" si="73"/>
        <v>1</v>
      </c>
      <c r="N908" s="6">
        <f t="shared" si="74"/>
        <v>0</v>
      </c>
    </row>
    <row r="909" spans="1:14" x14ac:dyDescent="0.25">
      <c r="A909" s="1">
        <v>39898</v>
      </c>
      <c r="B909" s="2" t="s">
        <v>45</v>
      </c>
      <c r="C909" s="2">
        <v>436</v>
      </c>
      <c r="D909" s="2">
        <f>YEAR(cukier[[#This Row],[date]])</f>
        <v>2009</v>
      </c>
      <c r="E909" s="2">
        <f>MONTH(cukier[[#This Row],[date]])</f>
        <v>3</v>
      </c>
      <c r="F909" s="2">
        <f>VLOOKUP(cukier[[#This Row],[year]],cennik[#All],2)</f>
        <v>2.13</v>
      </c>
      <c r="G909" s="2">
        <f>cukier[[#This Row],[sugar_bought_kg]]*cukier[[#This Row],[price]]</f>
        <v>928.68</v>
      </c>
      <c r="H909" s="2">
        <f>SUMIF($B$2:B909,B909,$C$2:C909)</f>
        <v>11672</v>
      </c>
      <c r="I909" s="2">
        <f>IF(cukier[[#This Row],[bought_so_far]]&lt;100,0,IF(cukier[[#This Row],[bought_so_far]]&lt;1000,0.05,IF(cukier[[#This Row],[bought_so_far]]&lt;10000,0.1,0.2)))*cukier[[#This Row],[sugar_bought_kg]]</f>
        <v>87.2</v>
      </c>
      <c r="J909" s="7">
        <f t="shared" si="71"/>
        <v>4191</v>
      </c>
      <c r="K909" s="7">
        <f t="shared" si="70"/>
        <v>3755</v>
      </c>
      <c r="L909" s="7" t="b">
        <f t="shared" si="72"/>
        <v>0</v>
      </c>
      <c r="M909" s="7">
        <f t="shared" si="73"/>
        <v>2</v>
      </c>
      <c r="N909" s="7">
        <f t="shared" si="74"/>
        <v>0</v>
      </c>
    </row>
    <row r="910" spans="1:14" x14ac:dyDescent="0.25">
      <c r="A910" s="1">
        <v>39902</v>
      </c>
      <c r="B910" s="2" t="s">
        <v>14</v>
      </c>
      <c r="C910" s="2">
        <v>406</v>
      </c>
      <c r="D910" s="2">
        <f>YEAR(cukier[[#This Row],[date]])</f>
        <v>2009</v>
      </c>
      <c r="E910" s="2">
        <f>MONTH(cukier[[#This Row],[date]])</f>
        <v>3</v>
      </c>
      <c r="F910" s="2">
        <f>VLOOKUP(cukier[[#This Row],[year]],cennik[#All],2)</f>
        <v>2.13</v>
      </c>
      <c r="G910" s="2">
        <f>cukier[[#This Row],[sugar_bought_kg]]*cukier[[#This Row],[price]]</f>
        <v>864.78</v>
      </c>
      <c r="H910" s="2">
        <f>SUMIF($B$2:B910,B910,$C$2:C910)</f>
        <v>10166</v>
      </c>
      <c r="I910" s="2">
        <f>IF(cukier[[#This Row],[bought_so_far]]&lt;100,0,IF(cukier[[#This Row],[bought_so_far]]&lt;1000,0.05,IF(cukier[[#This Row],[bought_so_far]]&lt;10000,0.1,0.2)))*cukier[[#This Row],[sugar_bought_kg]]</f>
        <v>81.2</v>
      </c>
      <c r="J910" s="6">
        <f t="shared" si="71"/>
        <v>3755</v>
      </c>
      <c r="K910" s="6">
        <f t="shared" si="70"/>
        <v>3349</v>
      </c>
      <c r="L910" s="6" t="b">
        <f t="shared" si="72"/>
        <v>1</v>
      </c>
      <c r="M910" s="6">
        <f t="shared" si="73"/>
        <v>2</v>
      </c>
      <c r="N910" s="6">
        <f t="shared" si="74"/>
        <v>2000</v>
      </c>
    </row>
    <row r="911" spans="1:14" x14ac:dyDescent="0.25">
      <c r="A911" s="1">
        <v>39904</v>
      </c>
      <c r="B911" s="2" t="s">
        <v>14</v>
      </c>
      <c r="C911" s="2">
        <v>108</v>
      </c>
      <c r="D911" s="2">
        <f>YEAR(cukier[[#This Row],[date]])</f>
        <v>2009</v>
      </c>
      <c r="E911" s="2">
        <f>MONTH(cukier[[#This Row],[date]])</f>
        <v>4</v>
      </c>
      <c r="F911" s="2">
        <f>VLOOKUP(cukier[[#This Row],[year]],cennik[#All],2)</f>
        <v>2.13</v>
      </c>
      <c r="G911" s="2">
        <f>cukier[[#This Row],[sugar_bought_kg]]*cukier[[#This Row],[price]]</f>
        <v>230.04</v>
      </c>
      <c r="H911" s="2">
        <f>SUMIF($B$2:B911,B911,$C$2:C911)</f>
        <v>10274</v>
      </c>
      <c r="I911" s="2">
        <f>IF(cukier[[#This Row],[bought_so_far]]&lt;100,0,IF(cukier[[#This Row],[bought_so_far]]&lt;1000,0.05,IF(cukier[[#This Row],[bought_so_far]]&lt;10000,0.1,0.2)))*cukier[[#This Row],[sugar_bought_kg]]</f>
        <v>21.6</v>
      </c>
      <c r="J911" s="7">
        <f t="shared" si="71"/>
        <v>5349</v>
      </c>
      <c r="K911" s="7">
        <f t="shared" si="70"/>
        <v>5241</v>
      </c>
      <c r="L911" s="7" t="b">
        <f t="shared" si="72"/>
        <v>0</v>
      </c>
      <c r="M911" s="7">
        <f t="shared" si="73"/>
        <v>-1</v>
      </c>
      <c r="N911" s="7">
        <f t="shared" si="74"/>
        <v>0</v>
      </c>
    </row>
    <row r="912" spans="1:14" x14ac:dyDescent="0.25">
      <c r="A912" s="1">
        <v>39905</v>
      </c>
      <c r="B912" s="2" t="s">
        <v>142</v>
      </c>
      <c r="C912" s="2">
        <v>10</v>
      </c>
      <c r="D912" s="2">
        <f>YEAR(cukier[[#This Row],[date]])</f>
        <v>2009</v>
      </c>
      <c r="E912" s="2">
        <f>MONTH(cukier[[#This Row],[date]])</f>
        <v>4</v>
      </c>
      <c r="F912" s="2">
        <f>VLOOKUP(cukier[[#This Row],[year]],cennik[#All],2)</f>
        <v>2.13</v>
      </c>
      <c r="G912" s="2">
        <f>cukier[[#This Row],[sugar_bought_kg]]*cukier[[#This Row],[price]]</f>
        <v>21.299999999999997</v>
      </c>
      <c r="H912" s="2">
        <f>SUMIF($B$2:B912,B912,$C$2:C912)</f>
        <v>28</v>
      </c>
      <c r="I912" s="2">
        <f>IF(cukier[[#This Row],[bought_so_far]]&lt;100,0,IF(cukier[[#This Row],[bought_so_far]]&lt;1000,0.05,IF(cukier[[#This Row],[bought_so_far]]&lt;10000,0.1,0.2)))*cukier[[#This Row],[sugar_bought_kg]]</f>
        <v>0</v>
      </c>
      <c r="J912" s="6">
        <f t="shared" si="71"/>
        <v>5241</v>
      </c>
      <c r="K912" s="6">
        <f t="shared" si="70"/>
        <v>5231</v>
      </c>
      <c r="L912" s="6" t="b">
        <f t="shared" si="72"/>
        <v>0</v>
      </c>
      <c r="M912" s="6">
        <f t="shared" si="73"/>
        <v>-1</v>
      </c>
      <c r="N912" s="6">
        <f t="shared" si="74"/>
        <v>0</v>
      </c>
    </row>
    <row r="913" spans="1:14" x14ac:dyDescent="0.25">
      <c r="A913" s="1">
        <v>39906</v>
      </c>
      <c r="B913" s="2" t="s">
        <v>37</v>
      </c>
      <c r="C913" s="2">
        <v>153</v>
      </c>
      <c r="D913" s="2">
        <f>YEAR(cukier[[#This Row],[date]])</f>
        <v>2009</v>
      </c>
      <c r="E913" s="2">
        <f>MONTH(cukier[[#This Row],[date]])</f>
        <v>4</v>
      </c>
      <c r="F913" s="2">
        <f>VLOOKUP(cukier[[#This Row],[year]],cennik[#All],2)</f>
        <v>2.13</v>
      </c>
      <c r="G913" s="2">
        <f>cukier[[#This Row],[sugar_bought_kg]]*cukier[[#This Row],[price]]</f>
        <v>325.89</v>
      </c>
      <c r="H913" s="2">
        <f>SUMIF($B$2:B913,B913,$C$2:C913)</f>
        <v>2043</v>
      </c>
      <c r="I913" s="2">
        <f>IF(cukier[[#This Row],[bought_so_far]]&lt;100,0,IF(cukier[[#This Row],[bought_so_far]]&lt;1000,0.05,IF(cukier[[#This Row],[bought_so_far]]&lt;10000,0.1,0.2)))*cukier[[#This Row],[sugar_bought_kg]]</f>
        <v>15.3</v>
      </c>
      <c r="J913" s="7">
        <f t="shared" si="71"/>
        <v>5231</v>
      </c>
      <c r="K913" s="7">
        <f t="shared" si="70"/>
        <v>5078</v>
      </c>
      <c r="L913" s="7" t="b">
        <f t="shared" si="72"/>
        <v>0</v>
      </c>
      <c r="M913" s="7">
        <f t="shared" si="73"/>
        <v>-1</v>
      </c>
      <c r="N913" s="7">
        <f t="shared" si="74"/>
        <v>0</v>
      </c>
    </row>
    <row r="914" spans="1:14" x14ac:dyDescent="0.25">
      <c r="A914" s="1">
        <v>39908</v>
      </c>
      <c r="B914" s="2" t="s">
        <v>185</v>
      </c>
      <c r="C914" s="2">
        <v>3</v>
      </c>
      <c r="D914" s="2">
        <f>YEAR(cukier[[#This Row],[date]])</f>
        <v>2009</v>
      </c>
      <c r="E914" s="2">
        <f>MONTH(cukier[[#This Row],[date]])</f>
        <v>4</v>
      </c>
      <c r="F914" s="2">
        <f>VLOOKUP(cukier[[#This Row],[year]],cennik[#All],2)</f>
        <v>2.13</v>
      </c>
      <c r="G914" s="2">
        <f>cukier[[#This Row],[sugar_bought_kg]]*cukier[[#This Row],[price]]</f>
        <v>6.39</v>
      </c>
      <c r="H914" s="2">
        <f>SUMIF($B$2:B914,B914,$C$2:C914)</f>
        <v>3</v>
      </c>
      <c r="I914" s="2">
        <f>IF(cukier[[#This Row],[bought_so_far]]&lt;100,0,IF(cukier[[#This Row],[bought_so_far]]&lt;1000,0.05,IF(cukier[[#This Row],[bought_so_far]]&lt;10000,0.1,0.2)))*cukier[[#This Row],[sugar_bought_kg]]</f>
        <v>0</v>
      </c>
      <c r="J914" s="6">
        <f t="shared" si="71"/>
        <v>5078</v>
      </c>
      <c r="K914" s="6">
        <f t="shared" si="70"/>
        <v>5075</v>
      </c>
      <c r="L914" s="6" t="b">
        <f t="shared" si="72"/>
        <v>0</v>
      </c>
      <c r="M914" s="6">
        <f t="shared" si="73"/>
        <v>-1</v>
      </c>
      <c r="N914" s="6">
        <f t="shared" si="74"/>
        <v>0</v>
      </c>
    </row>
    <row r="915" spans="1:14" x14ac:dyDescent="0.25">
      <c r="A915" s="1">
        <v>39909</v>
      </c>
      <c r="B915" s="2" t="s">
        <v>31</v>
      </c>
      <c r="C915" s="2">
        <v>109</v>
      </c>
      <c r="D915" s="2">
        <f>YEAR(cukier[[#This Row],[date]])</f>
        <v>2009</v>
      </c>
      <c r="E915" s="2">
        <f>MONTH(cukier[[#This Row],[date]])</f>
        <v>4</v>
      </c>
      <c r="F915" s="2">
        <f>VLOOKUP(cukier[[#This Row],[year]],cennik[#All],2)</f>
        <v>2.13</v>
      </c>
      <c r="G915" s="2">
        <f>cukier[[#This Row],[sugar_bought_kg]]*cukier[[#This Row],[price]]</f>
        <v>232.17</v>
      </c>
      <c r="H915" s="2">
        <f>SUMIF($B$2:B915,B915,$C$2:C915)</f>
        <v>901</v>
      </c>
      <c r="I915" s="2">
        <f>IF(cukier[[#This Row],[bought_so_far]]&lt;100,0,IF(cukier[[#This Row],[bought_so_far]]&lt;1000,0.05,IF(cukier[[#This Row],[bought_so_far]]&lt;10000,0.1,0.2)))*cukier[[#This Row],[sugar_bought_kg]]</f>
        <v>5.45</v>
      </c>
      <c r="J915" s="7">
        <f t="shared" si="71"/>
        <v>5075</v>
      </c>
      <c r="K915" s="7">
        <f t="shared" si="70"/>
        <v>4966</v>
      </c>
      <c r="L915" s="7" t="b">
        <f t="shared" si="72"/>
        <v>0</v>
      </c>
      <c r="M915" s="7">
        <f t="shared" si="73"/>
        <v>1</v>
      </c>
      <c r="N915" s="7">
        <f t="shared" si="74"/>
        <v>0</v>
      </c>
    </row>
    <row r="916" spans="1:14" x14ac:dyDescent="0.25">
      <c r="A916" s="1">
        <v>39911</v>
      </c>
      <c r="B916" s="2" t="s">
        <v>86</v>
      </c>
      <c r="C916" s="2">
        <v>9</v>
      </c>
      <c r="D916" s="2">
        <f>YEAR(cukier[[#This Row],[date]])</f>
        <v>2009</v>
      </c>
      <c r="E916" s="2">
        <f>MONTH(cukier[[#This Row],[date]])</f>
        <v>4</v>
      </c>
      <c r="F916" s="2">
        <f>VLOOKUP(cukier[[#This Row],[year]],cennik[#All],2)</f>
        <v>2.13</v>
      </c>
      <c r="G916" s="2">
        <f>cukier[[#This Row],[sugar_bought_kg]]*cukier[[#This Row],[price]]</f>
        <v>19.169999999999998</v>
      </c>
      <c r="H916" s="2">
        <f>SUMIF($B$2:B916,B916,$C$2:C916)</f>
        <v>37</v>
      </c>
      <c r="I916" s="2">
        <f>IF(cukier[[#This Row],[bought_so_far]]&lt;100,0,IF(cukier[[#This Row],[bought_so_far]]&lt;1000,0.05,IF(cukier[[#This Row],[bought_so_far]]&lt;10000,0.1,0.2)))*cukier[[#This Row],[sugar_bought_kg]]</f>
        <v>0</v>
      </c>
      <c r="J916" s="6">
        <f t="shared" si="71"/>
        <v>4966</v>
      </c>
      <c r="K916" s="6">
        <f t="shared" si="70"/>
        <v>4957</v>
      </c>
      <c r="L916" s="6" t="b">
        <f t="shared" si="72"/>
        <v>0</v>
      </c>
      <c r="M916" s="6">
        <f t="shared" si="73"/>
        <v>1</v>
      </c>
      <c r="N916" s="6">
        <f t="shared" si="74"/>
        <v>0</v>
      </c>
    </row>
    <row r="917" spans="1:14" x14ac:dyDescent="0.25">
      <c r="A917" s="1">
        <v>39911</v>
      </c>
      <c r="B917" s="2" t="s">
        <v>52</v>
      </c>
      <c r="C917" s="2">
        <v>112</v>
      </c>
      <c r="D917" s="2">
        <f>YEAR(cukier[[#This Row],[date]])</f>
        <v>2009</v>
      </c>
      <c r="E917" s="2">
        <f>MONTH(cukier[[#This Row],[date]])</f>
        <v>4</v>
      </c>
      <c r="F917" s="2">
        <f>VLOOKUP(cukier[[#This Row],[year]],cennik[#All],2)</f>
        <v>2.13</v>
      </c>
      <c r="G917" s="2">
        <f>cukier[[#This Row],[sugar_bought_kg]]*cukier[[#This Row],[price]]</f>
        <v>238.56</v>
      </c>
      <c r="H917" s="2">
        <f>SUMIF($B$2:B917,B917,$C$2:C917)</f>
        <v>1634</v>
      </c>
      <c r="I917" s="2">
        <f>IF(cukier[[#This Row],[bought_so_far]]&lt;100,0,IF(cukier[[#This Row],[bought_so_far]]&lt;1000,0.05,IF(cukier[[#This Row],[bought_so_far]]&lt;10000,0.1,0.2)))*cukier[[#This Row],[sugar_bought_kg]]</f>
        <v>11.200000000000001</v>
      </c>
      <c r="J917" s="7">
        <f t="shared" si="71"/>
        <v>4957</v>
      </c>
      <c r="K917" s="7">
        <f t="shared" si="70"/>
        <v>4845</v>
      </c>
      <c r="L917" s="7" t="b">
        <f t="shared" si="72"/>
        <v>0</v>
      </c>
      <c r="M917" s="7">
        <f t="shared" si="73"/>
        <v>1</v>
      </c>
      <c r="N917" s="7">
        <f t="shared" si="74"/>
        <v>0</v>
      </c>
    </row>
    <row r="918" spans="1:14" x14ac:dyDescent="0.25">
      <c r="A918" s="1">
        <v>39916</v>
      </c>
      <c r="B918" s="2" t="s">
        <v>19</v>
      </c>
      <c r="C918" s="2">
        <v>29</v>
      </c>
      <c r="D918" s="2">
        <f>YEAR(cukier[[#This Row],[date]])</f>
        <v>2009</v>
      </c>
      <c r="E918" s="2">
        <f>MONTH(cukier[[#This Row],[date]])</f>
        <v>4</v>
      </c>
      <c r="F918" s="2">
        <f>VLOOKUP(cukier[[#This Row],[year]],cennik[#All],2)</f>
        <v>2.13</v>
      </c>
      <c r="G918" s="2">
        <f>cukier[[#This Row],[sugar_bought_kg]]*cukier[[#This Row],[price]]</f>
        <v>61.769999999999996</v>
      </c>
      <c r="H918" s="2">
        <f>SUMIF($B$2:B918,B918,$C$2:C918)</f>
        <v>1620</v>
      </c>
      <c r="I918" s="2">
        <f>IF(cukier[[#This Row],[bought_so_far]]&lt;100,0,IF(cukier[[#This Row],[bought_so_far]]&lt;1000,0.05,IF(cukier[[#This Row],[bought_so_far]]&lt;10000,0.1,0.2)))*cukier[[#This Row],[sugar_bought_kg]]</f>
        <v>2.9000000000000004</v>
      </c>
      <c r="J918" s="6">
        <f t="shared" si="71"/>
        <v>4845</v>
      </c>
      <c r="K918" s="6">
        <f t="shared" si="70"/>
        <v>4816</v>
      </c>
      <c r="L918" s="6" t="b">
        <f t="shared" si="72"/>
        <v>0</v>
      </c>
      <c r="M918" s="6">
        <f t="shared" si="73"/>
        <v>1</v>
      </c>
      <c r="N918" s="6">
        <f t="shared" si="74"/>
        <v>0</v>
      </c>
    </row>
    <row r="919" spans="1:14" x14ac:dyDescent="0.25">
      <c r="A919" s="1">
        <v>39916</v>
      </c>
      <c r="B919" s="2" t="s">
        <v>50</v>
      </c>
      <c r="C919" s="2">
        <v>310</v>
      </c>
      <c r="D919" s="2">
        <f>YEAR(cukier[[#This Row],[date]])</f>
        <v>2009</v>
      </c>
      <c r="E919" s="2">
        <f>MONTH(cukier[[#This Row],[date]])</f>
        <v>4</v>
      </c>
      <c r="F919" s="2">
        <f>VLOOKUP(cukier[[#This Row],[year]],cennik[#All],2)</f>
        <v>2.13</v>
      </c>
      <c r="G919" s="2">
        <f>cukier[[#This Row],[sugar_bought_kg]]*cukier[[#This Row],[price]]</f>
        <v>660.3</v>
      </c>
      <c r="H919" s="2">
        <f>SUMIF($B$2:B919,B919,$C$2:C919)</f>
        <v>12108</v>
      </c>
      <c r="I919" s="2">
        <f>IF(cukier[[#This Row],[bought_so_far]]&lt;100,0,IF(cukier[[#This Row],[bought_so_far]]&lt;1000,0.05,IF(cukier[[#This Row],[bought_so_far]]&lt;10000,0.1,0.2)))*cukier[[#This Row],[sugar_bought_kg]]</f>
        <v>62</v>
      </c>
      <c r="J919" s="7">
        <f t="shared" si="71"/>
        <v>4816</v>
      </c>
      <c r="K919" s="7">
        <f t="shared" si="70"/>
        <v>4506</v>
      </c>
      <c r="L919" s="7" t="b">
        <f t="shared" si="72"/>
        <v>0</v>
      </c>
      <c r="M919" s="7">
        <f t="shared" si="73"/>
        <v>1</v>
      </c>
      <c r="N919" s="7">
        <f t="shared" si="74"/>
        <v>0</v>
      </c>
    </row>
    <row r="920" spans="1:14" x14ac:dyDescent="0.25">
      <c r="A920" s="1">
        <v>39918</v>
      </c>
      <c r="B920" s="2" t="s">
        <v>55</v>
      </c>
      <c r="C920" s="2">
        <v>107</v>
      </c>
      <c r="D920" s="2">
        <f>YEAR(cukier[[#This Row],[date]])</f>
        <v>2009</v>
      </c>
      <c r="E920" s="2">
        <f>MONTH(cukier[[#This Row],[date]])</f>
        <v>4</v>
      </c>
      <c r="F920" s="2">
        <f>VLOOKUP(cukier[[#This Row],[year]],cennik[#All],2)</f>
        <v>2.13</v>
      </c>
      <c r="G920" s="2">
        <f>cukier[[#This Row],[sugar_bought_kg]]*cukier[[#This Row],[price]]</f>
        <v>227.91</v>
      </c>
      <c r="H920" s="2">
        <f>SUMIF($B$2:B920,B920,$C$2:C920)</f>
        <v>2388</v>
      </c>
      <c r="I920" s="2">
        <f>IF(cukier[[#This Row],[bought_so_far]]&lt;100,0,IF(cukier[[#This Row],[bought_so_far]]&lt;1000,0.05,IF(cukier[[#This Row],[bought_so_far]]&lt;10000,0.1,0.2)))*cukier[[#This Row],[sugar_bought_kg]]</f>
        <v>10.700000000000001</v>
      </c>
      <c r="J920" s="6">
        <f t="shared" si="71"/>
        <v>4506</v>
      </c>
      <c r="K920" s="6">
        <f t="shared" si="70"/>
        <v>4399</v>
      </c>
      <c r="L920" s="6" t="b">
        <f t="shared" si="72"/>
        <v>0</v>
      </c>
      <c r="M920" s="6">
        <f t="shared" si="73"/>
        <v>1</v>
      </c>
      <c r="N920" s="6">
        <f t="shared" si="74"/>
        <v>0</v>
      </c>
    </row>
    <row r="921" spans="1:14" x14ac:dyDescent="0.25">
      <c r="A921" s="1">
        <v>39921</v>
      </c>
      <c r="B921" s="2" t="s">
        <v>8</v>
      </c>
      <c r="C921" s="2">
        <v>26</v>
      </c>
      <c r="D921" s="2">
        <f>YEAR(cukier[[#This Row],[date]])</f>
        <v>2009</v>
      </c>
      <c r="E921" s="2">
        <f>MONTH(cukier[[#This Row],[date]])</f>
        <v>4</v>
      </c>
      <c r="F921" s="2">
        <f>VLOOKUP(cukier[[#This Row],[year]],cennik[#All],2)</f>
        <v>2.13</v>
      </c>
      <c r="G921" s="2">
        <f>cukier[[#This Row],[sugar_bought_kg]]*cukier[[#This Row],[price]]</f>
        <v>55.379999999999995</v>
      </c>
      <c r="H921" s="2">
        <f>SUMIF($B$2:B921,B921,$C$2:C921)</f>
        <v>1518</v>
      </c>
      <c r="I921" s="2">
        <f>IF(cukier[[#This Row],[bought_so_far]]&lt;100,0,IF(cukier[[#This Row],[bought_so_far]]&lt;1000,0.05,IF(cukier[[#This Row],[bought_so_far]]&lt;10000,0.1,0.2)))*cukier[[#This Row],[sugar_bought_kg]]</f>
        <v>2.6</v>
      </c>
      <c r="J921" s="7">
        <f t="shared" si="71"/>
        <v>4399</v>
      </c>
      <c r="K921" s="7">
        <f t="shared" si="70"/>
        <v>4373</v>
      </c>
      <c r="L921" s="7" t="b">
        <f t="shared" si="72"/>
        <v>0</v>
      </c>
      <c r="M921" s="7">
        <f t="shared" si="73"/>
        <v>1</v>
      </c>
      <c r="N921" s="7">
        <f t="shared" si="74"/>
        <v>0</v>
      </c>
    </row>
    <row r="922" spans="1:14" x14ac:dyDescent="0.25">
      <c r="A922" s="1">
        <v>39923</v>
      </c>
      <c r="B922" s="2" t="s">
        <v>31</v>
      </c>
      <c r="C922" s="2">
        <v>114</v>
      </c>
      <c r="D922" s="2">
        <f>YEAR(cukier[[#This Row],[date]])</f>
        <v>2009</v>
      </c>
      <c r="E922" s="2">
        <f>MONTH(cukier[[#This Row],[date]])</f>
        <v>4</v>
      </c>
      <c r="F922" s="2">
        <f>VLOOKUP(cukier[[#This Row],[year]],cennik[#All],2)</f>
        <v>2.13</v>
      </c>
      <c r="G922" s="2">
        <f>cukier[[#This Row],[sugar_bought_kg]]*cukier[[#This Row],[price]]</f>
        <v>242.82</v>
      </c>
      <c r="H922" s="2">
        <f>SUMIF($B$2:B922,B922,$C$2:C922)</f>
        <v>1015</v>
      </c>
      <c r="I922" s="2">
        <f>IF(cukier[[#This Row],[bought_so_far]]&lt;100,0,IF(cukier[[#This Row],[bought_so_far]]&lt;1000,0.05,IF(cukier[[#This Row],[bought_so_far]]&lt;10000,0.1,0.2)))*cukier[[#This Row],[sugar_bought_kg]]</f>
        <v>11.4</v>
      </c>
      <c r="J922" s="6">
        <f t="shared" si="71"/>
        <v>4373</v>
      </c>
      <c r="K922" s="6">
        <f t="shared" si="70"/>
        <v>4259</v>
      </c>
      <c r="L922" s="6" t="b">
        <f t="shared" si="72"/>
        <v>0</v>
      </c>
      <c r="M922" s="6">
        <f t="shared" si="73"/>
        <v>1</v>
      </c>
      <c r="N922" s="6">
        <f t="shared" si="74"/>
        <v>0</v>
      </c>
    </row>
    <row r="923" spans="1:14" x14ac:dyDescent="0.25">
      <c r="A923" s="1">
        <v>39924</v>
      </c>
      <c r="B923" s="2" t="s">
        <v>169</v>
      </c>
      <c r="C923" s="2">
        <v>4</v>
      </c>
      <c r="D923" s="2">
        <f>YEAR(cukier[[#This Row],[date]])</f>
        <v>2009</v>
      </c>
      <c r="E923" s="2">
        <f>MONTH(cukier[[#This Row],[date]])</f>
        <v>4</v>
      </c>
      <c r="F923" s="2">
        <f>VLOOKUP(cukier[[#This Row],[year]],cennik[#All],2)</f>
        <v>2.13</v>
      </c>
      <c r="G923" s="2">
        <f>cukier[[#This Row],[sugar_bought_kg]]*cukier[[#This Row],[price]]</f>
        <v>8.52</v>
      </c>
      <c r="H923" s="2">
        <f>SUMIF($B$2:B923,B923,$C$2:C923)</f>
        <v>14</v>
      </c>
      <c r="I923" s="2">
        <f>IF(cukier[[#This Row],[bought_so_far]]&lt;100,0,IF(cukier[[#This Row],[bought_so_far]]&lt;1000,0.05,IF(cukier[[#This Row],[bought_so_far]]&lt;10000,0.1,0.2)))*cukier[[#This Row],[sugar_bought_kg]]</f>
        <v>0</v>
      </c>
      <c r="J923" s="7">
        <f t="shared" si="71"/>
        <v>4259</v>
      </c>
      <c r="K923" s="7">
        <f t="shared" si="70"/>
        <v>4255</v>
      </c>
      <c r="L923" s="7" t="b">
        <f t="shared" si="72"/>
        <v>0</v>
      </c>
      <c r="M923" s="7">
        <f t="shared" si="73"/>
        <v>1</v>
      </c>
      <c r="N923" s="7">
        <f t="shared" si="74"/>
        <v>0</v>
      </c>
    </row>
    <row r="924" spans="1:14" x14ac:dyDescent="0.25">
      <c r="A924" s="1">
        <v>39925</v>
      </c>
      <c r="B924" s="2" t="s">
        <v>186</v>
      </c>
      <c r="C924" s="2">
        <v>15</v>
      </c>
      <c r="D924" s="2">
        <f>YEAR(cukier[[#This Row],[date]])</f>
        <v>2009</v>
      </c>
      <c r="E924" s="2">
        <f>MONTH(cukier[[#This Row],[date]])</f>
        <v>4</v>
      </c>
      <c r="F924" s="2">
        <f>VLOOKUP(cukier[[#This Row],[year]],cennik[#All],2)</f>
        <v>2.13</v>
      </c>
      <c r="G924" s="2">
        <f>cukier[[#This Row],[sugar_bought_kg]]*cukier[[#This Row],[price]]</f>
        <v>31.95</v>
      </c>
      <c r="H924" s="2">
        <f>SUMIF($B$2:B924,B924,$C$2:C924)</f>
        <v>15</v>
      </c>
      <c r="I924" s="2">
        <f>IF(cukier[[#This Row],[bought_so_far]]&lt;100,0,IF(cukier[[#This Row],[bought_so_far]]&lt;1000,0.05,IF(cukier[[#This Row],[bought_so_far]]&lt;10000,0.1,0.2)))*cukier[[#This Row],[sugar_bought_kg]]</f>
        <v>0</v>
      </c>
      <c r="J924" s="6">
        <f t="shared" si="71"/>
        <v>4255</v>
      </c>
      <c r="K924" s="6">
        <f t="shared" si="70"/>
        <v>4240</v>
      </c>
      <c r="L924" s="6" t="b">
        <f t="shared" si="72"/>
        <v>0</v>
      </c>
      <c r="M924" s="6">
        <f t="shared" si="73"/>
        <v>1</v>
      </c>
      <c r="N924" s="6">
        <f t="shared" si="74"/>
        <v>0</v>
      </c>
    </row>
    <row r="925" spans="1:14" x14ac:dyDescent="0.25">
      <c r="A925" s="1">
        <v>39929</v>
      </c>
      <c r="B925" s="2" t="s">
        <v>66</v>
      </c>
      <c r="C925" s="2">
        <v>144</v>
      </c>
      <c r="D925" s="2">
        <f>YEAR(cukier[[#This Row],[date]])</f>
        <v>2009</v>
      </c>
      <c r="E925" s="2">
        <f>MONTH(cukier[[#This Row],[date]])</f>
        <v>4</v>
      </c>
      <c r="F925" s="2">
        <f>VLOOKUP(cukier[[#This Row],[year]],cennik[#All],2)</f>
        <v>2.13</v>
      </c>
      <c r="G925" s="2">
        <f>cukier[[#This Row],[sugar_bought_kg]]*cukier[[#This Row],[price]]</f>
        <v>306.71999999999997</v>
      </c>
      <c r="H925" s="2">
        <f>SUMIF($B$2:B925,B925,$C$2:C925)</f>
        <v>1911</v>
      </c>
      <c r="I925" s="2">
        <f>IF(cukier[[#This Row],[bought_so_far]]&lt;100,0,IF(cukier[[#This Row],[bought_so_far]]&lt;1000,0.05,IF(cukier[[#This Row],[bought_so_far]]&lt;10000,0.1,0.2)))*cukier[[#This Row],[sugar_bought_kg]]</f>
        <v>14.4</v>
      </c>
      <c r="J925" s="7">
        <f t="shared" si="71"/>
        <v>4240</v>
      </c>
      <c r="K925" s="7">
        <f t="shared" si="70"/>
        <v>4096</v>
      </c>
      <c r="L925" s="7" t="b">
        <f t="shared" si="72"/>
        <v>0</v>
      </c>
      <c r="M925" s="7">
        <f t="shared" si="73"/>
        <v>1</v>
      </c>
      <c r="N925" s="7">
        <f t="shared" si="74"/>
        <v>0</v>
      </c>
    </row>
    <row r="926" spans="1:14" x14ac:dyDescent="0.25">
      <c r="A926" s="1">
        <v>39933</v>
      </c>
      <c r="B926" s="2" t="s">
        <v>5</v>
      </c>
      <c r="C926" s="2">
        <v>110</v>
      </c>
      <c r="D926" s="2">
        <f>YEAR(cukier[[#This Row],[date]])</f>
        <v>2009</v>
      </c>
      <c r="E926" s="2">
        <f>MONTH(cukier[[#This Row],[date]])</f>
        <v>4</v>
      </c>
      <c r="F926" s="2">
        <f>VLOOKUP(cukier[[#This Row],[year]],cennik[#All],2)</f>
        <v>2.13</v>
      </c>
      <c r="G926" s="2">
        <f>cukier[[#This Row],[sugar_bought_kg]]*cukier[[#This Row],[price]]</f>
        <v>234.29999999999998</v>
      </c>
      <c r="H926" s="2">
        <f>SUMIF($B$2:B926,B926,$C$2:C926)</f>
        <v>6956</v>
      </c>
      <c r="I926" s="2">
        <f>IF(cukier[[#This Row],[bought_so_far]]&lt;100,0,IF(cukier[[#This Row],[bought_so_far]]&lt;1000,0.05,IF(cukier[[#This Row],[bought_so_far]]&lt;10000,0.1,0.2)))*cukier[[#This Row],[sugar_bought_kg]]</f>
        <v>11</v>
      </c>
      <c r="J926" s="6">
        <f t="shared" si="71"/>
        <v>4096</v>
      </c>
      <c r="K926" s="6">
        <f t="shared" si="70"/>
        <v>3986</v>
      </c>
      <c r="L926" s="6" t="b">
        <f t="shared" si="72"/>
        <v>0</v>
      </c>
      <c r="M926" s="6">
        <f t="shared" si="73"/>
        <v>2</v>
      </c>
      <c r="N926" s="6">
        <f t="shared" si="74"/>
        <v>0</v>
      </c>
    </row>
    <row r="927" spans="1:14" x14ac:dyDescent="0.25">
      <c r="A927" s="1">
        <v>39933</v>
      </c>
      <c r="B927" s="2" t="s">
        <v>37</v>
      </c>
      <c r="C927" s="2">
        <v>105</v>
      </c>
      <c r="D927" s="2">
        <f>YEAR(cukier[[#This Row],[date]])</f>
        <v>2009</v>
      </c>
      <c r="E927" s="2">
        <f>MONTH(cukier[[#This Row],[date]])</f>
        <v>4</v>
      </c>
      <c r="F927" s="2">
        <f>VLOOKUP(cukier[[#This Row],[year]],cennik[#All],2)</f>
        <v>2.13</v>
      </c>
      <c r="G927" s="2">
        <f>cukier[[#This Row],[sugar_bought_kg]]*cukier[[#This Row],[price]]</f>
        <v>223.64999999999998</v>
      </c>
      <c r="H927" s="2">
        <f>SUMIF($B$2:B927,B927,$C$2:C927)</f>
        <v>2148</v>
      </c>
      <c r="I927" s="2">
        <f>IF(cukier[[#This Row],[bought_so_far]]&lt;100,0,IF(cukier[[#This Row],[bought_so_far]]&lt;1000,0.05,IF(cukier[[#This Row],[bought_so_far]]&lt;10000,0.1,0.2)))*cukier[[#This Row],[sugar_bought_kg]]</f>
        <v>10.5</v>
      </c>
      <c r="J927" s="7">
        <f t="shared" si="71"/>
        <v>3986</v>
      </c>
      <c r="K927" s="7">
        <f t="shared" si="70"/>
        <v>3881</v>
      </c>
      <c r="L927" s="7" t="b">
        <f t="shared" si="72"/>
        <v>1</v>
      </c>
      <c r="M927" s="7">
        <f t="shared" si="73"/>
        <v>2</v>
      </c>
      <c r="N927" s="7">
        <f t="shared" si="74"/>
        <v>2000</v>
      </c>
    </row>
    <row r="928" spans="1:14" x14ac:dyDescent="0.25">
      <c r="A928" s="1">
        <v>39935</v>
      </c>
      <c r="B928" s="2" t="s">
        <v>52</v>
      </c>
      <c r="C928" s="2">
        <v>51</v>
      </c>
      <c r="D928" s="2">
        <f>YEAR(cukier[[#This Row],[date]])</f>
        <v>2009</v>
      </c>
      <c r="E928" s="2">
        <f>MONTH(cukier[[#This Row],[date]])</f>
        <v>5</v>
      </c>
      <c r="F928" s="2">
        <f>VLOOKUP(cukier[[#This Row],[year]],cennik[#All],2)</f>
        <v>2.13</v>
      </c>
      <c r="G928" s="2">
        <f>cukier[[#This Row],[sugar_bought_kg]]*cukier[[#This Row],[price]]</f>
        <v>108.63</v>
      </c>
      <c r="H928" s="2">
        <f>SUMIF($B$2:B928,B928,$C$2:C928)</f>
        <v>1685</v>
      </c>
      <c r="I928" s="2">
        <f>IF(cukier[[#This Row],[bought_so_far]]&lt;100,0,IF(cukier[[#This Row],[bought_so_far]]&lt;1000,0.05,IF(cukier[[#This Row],[bought_so_far]]&lt;10000,0.1,0.2)))*cukier[[#This Row],[sugar_bought_kg]]</f>
        <v>5.1000000000000005</v>
      </c>
      <c r="J928" s="6">
        <f t="shared" si="71"/>
        <v>5881</v>
      </c>
      <c r="K928" s="6">
        <f t="shared" si="70"/>
        <v>5830</v>
      </c>
      <c r="L928" s="6" t="b">
        <f t="shared" si="72"/>
        <v>0</v>
      </c>
      <c r="M928" s="6">
        <f t="shared" si="73"/>
        <v>-1</v>
      </c>
      <c r="N928" s="6">
        <f t="shared" si="74"/>
        <v>0</v>
      </c>
    </row>
    <row r="929" spans="1:14" x14ac:dyDescent="0.25">
      <c r="A929" s="1">
        <v>39937</v>
      </c>
      <c r="B929" s="2" t="s">
        <v>145</v>
      </c>
      <c r="C929" s="2">
        <v>1</v>
      </c>
      <c r="D929" s="2">
        <f>YEAR(cukier[[#This Row],[date]])</f>
        <v>2009</v>
      </c>
      <c r="E929" s="2">
        <f>MONTH(cukier[[#This Row],[date]])</f>
        <v>5</v>
      </c>
      <c r="F929" s="2">
        <f>VLOOKUP(cukier[[#This Row],[year]],cennik[#All],2)</f>
        <v>2.13</v>
      </c>
      <c r="G929" s="2">
        <f>cukier[[#This Row],[sugar_bought_kg]]*cukier[[#This Row],[price]]</f>
        <v>2.13</v>
      </c>
      <c r="H929" s="2">
        <f>SUMIF($B$2:B929,B929,$C$2:C929)</f>
        <v>4</v>
      </c>
      <c r="I929" s="2">
        <f>IF(cukier[[#This Row],[bought_so_far]]&lt;100,0,IF(cukier[[#This Row],[bought_so_far]]&lt;1000,0.05,IF(cukier[[#This Row],[bought_so_far]]&lt;10000,0.1,0.2)))*cukier[[#This Row],[sugar_bought_kg]]</f>
        <v>0</v>
      </c>
      <c r="J929" s="7">
        <f t="shared" si="71"/>
        <v>5830</v>
      </c>
      <c r="K929" s="7">
        <f t="shared" si="70"/>
        <v>5829</v>
      </c>
      <c r="L929" s="7" t="b">
        <f t="shared" si="72"/>
        <v>0</v>
      </c>
      <c r="M929" s="7">
        <f t="shared" si="73"/>
        <v>-1</v>
      </c>
      <c r="N929" s="7">
        <f t="shared" si="74"/>
        <v>0</v>
      </c>
    </row>
    <row r="930" spans="1:14" x14ac:dyDescent="0.25">
      <c r="A930" s="1">
        <v>39937</v>
      </c>
      <c r="B930" s="2" t="s">
        <v>152</v>
      </c>
      <c r="C930" s="2">
        <v>8</v>
      </c>
      <c r="D930" s="2">
        <f>YEAR(cukier[[#This Row],[date]])</f>
        <v>2009</v>
      </c>
      <c r="E930" s="2">
        <f>MONTH(cukier[[#This Row],[date]])</f>
        <v>5</v>
      </c>
      <c r="F930" s="2">
        <f>VLOOKUP(cukier[[#This Row],[year]],cennik[#All],2)</f>
        <v>2.13</v>
      </c>
      <c r="G930" s="2">
        <f>cukier[[#This Row],[sugar_bought_kg]]*cukier[[#This Row],[price]]</f>
        <v>17.04</v>
      </c>
      <c r="H930" s="2">
        <f>SUMIF($B$2:B930,B930,$C$2:C930)</f>
        <v>12</v>
      </c>
      <c r="I930" s="2">
        <f>IF(cukier[[#This Row],[bought_so_far]]&lt;100,0,IF(cukier[[#This Row],[bought_so_far]]&lt;1000,0.05,IF(cukier[[#This Row],[bought_so_far]]&lt;10000,0.1,0.2)))*cukier[[#This Row],[sugar_bought_kg]]</f>
        <v>0</v>
      </c>
      <c r="J930" s="6">
        <f t="shared" si="71"/>
        <v>5829</v>
      </c>
      <c r="K930" s="6">
        <f t="shared" si="70"/>
        <v>5821</v>
      </c>
      <c r="L930" s="6" t="b">
        <f t="shared" si="72"/>
        <v>0</v>
      </c>
      <c r="M930" s="6">
        <f t="shared" si="73"/>
        <v>-1</v>
      </c>
      <c r="N930" s="6">
        <f t="shared" si="74"/>
        <v>0</v>
      </c>
    </row>
    <row r="931" spans="1:14" x14ac:dyDescent="0.25">
      <c r="A931" s="1">
        <v>39939</v>
      </c>
      <c r="B931" s="2" t="s">
        <v>9</v>
      </c>
      <c r="C931" s="2">
        <v>128</v>
      </c>
      <c r="D931" s="2">
        <f>YEAR(cukier[[#This Row],[date]])</f>
        <v>2009</v>
      </c>
      <c r="E931" s="2">
        <f>MONTH(cukier[[#This Row],[date]])</f>
        <v>5</v>
      </c>
      <c r="F931" s="2">
        <f>VLOOKUP(cukier[[#This Row],[year]],cennik[#All],2)</f>
        <v>2.13</v>
      </c>
      <c r="G931" s="2">
        <f>cukier[[#This Row],[sugar_bought_kg]]*cukier[[#This Row],[price]]</f>
        <v>272.64</v>
      </c>
      <c r="H931" s="2">
        <f>SUMIF($B$2:B931,B931,$C$2:C931)</f>
        <v>10848</v>
      </c>
      <c r="I931" s="2">
        <f>IF(cukier[[#This Row],[bought_so_far]]&lt;100,0,IF(cukier[[#This Row],[bought_so_far]]&lt;1000,0.05,IF(cukier[[#This Row],[bought_so_far]]&lt;10000,0.1,0.2)))*cukier[[#This Row],[sugar_bought_kg]]</f>
        <v>25.6</v>
      </c>
      <c r="J931" s="7">
        <f t="shared" si="71"/>
        <v>5821</v>
      </c>
      <c r="K931" s="7">
        <f t="shared" si="70"/>
        <v>5693</v>
      </c>
      <c r="L931" s="7" t="b">
        <f t="shared" si="72"/>
        <v>0</v>
      </c>
      <c r="M931" s="7">
        <f t="shared" si="73"/>
        <v>-1</v>
      </c>
      <c r="N931" s="7">
        <f t="shared" si="74"/>
        <v>0</v>
      </c>
    </row>
    <row r="932" spans="1:14" x14ac:dyDescent="0.25">
      <c r="A932" s="1">
        <v>39942</v>
      </c>
      <c r="B932" s="2" t="s">
        <v>87</v>
      </c>
      <c r="C932" s="2">
        <v>9</v>
      </c>
      <c r="D932" s="2">
        <f>YEAR(cukier[[#This Row],[date]])</f>
        <v>2009</v>
      </c>
      <c r="E932" s="2">
        <f>MONTH(cukier[[#This Row],[date]])</f>
        <v>5</v>
      </c>
      <c r="F932" s="2">
        <f>VLOOKUP(cukier[[#This Row],[year]],cennik[#All],2)</f>
        <v>2.13</v>
      </c>
      <c r="G932" s="2">
        <f>cukier[[#This Row],[sugar_bought_kg]]*cukier[[#This Row],[price]]</f>
        <v>19.169999999999998</v>
      </c>
      <c r="H932" s="2">
        <f>SUMIF($B$2:B932,B932,$C$2:C932)</f>
        <v>54</v>
      </c>
      <c r="I932" s="2">
        <f>IF(cukier[[#This Row],[bought_so_far]]&lt;100,0,IF(cukier[[#This Row],[bought_so_far]]&lt;1000,0.05,IF(cukier[[#This Row],[bought_so_far]]&lt;10000,0.1,0.2)))*cukier[[#This Row],[sugar_bought_kg]]</f>
        <v>0</v>
      </c>
      <c r="J932" s="6">
        <f t="shared" si="71"/>
        <v>5693</v>
      </c>
      <c r="K932" s="6">
        <f t="shared" si="70"/>
        <v>5684</v>
      </c>
      <c r="L932" s="6" t="b">
        <f t="shared" si="72"/>
        <v>0</v>
      </c>
      <c r="M932" s="6">
        <f t="shared" si="73"/>
        <v>-1</v>
      </c>
      <c r="N932" s="6">
        <f t="shared" si="74"/>
        <v>0</v>
      </c>
    </row>
    <row r="933" spans="1:14" x14ac:dyDescent="0.25">
      <c r="A933" s="1">
        <v>39948</v>
      </c>
      <c r="B933" s="2" t="s">
        <v>9</v>
      </c>
      <c r="C933" s="2">
        <v>291</v>
      </c>
      <c r="D933" s="2">
        <f>YEAR(cukier[[#This Row],[date]])</f>
        <v>2009</v>
      </c>
      <c r="E933" s="2">
        <f>MONTH(cukier[[#This Row],[date]])</f>
        <v>5</v>
      </c>
      <c r="F933" s="2">
        <f>VLOOKUP(cukier[[#This Row],[year]],cennik[#All],2)</f>
        <v>2.13</v>
      </c>
      <c r="G933" s="2">
        <f>cukier[[#This Row],[sugar_bought_kg]]*cukier[[#This Row],[price]]</f>
        <v>619.82999999999993</v>
      </c>
      <c r="H933" s="2">
        <f>SUMIF($B$2:B933,B933,$C$2:C933)</f>
        <v>11139</v>
      </c>
      <c r="I933" s="2">
        <f>IF(cukier[[#This Row],[bought_so_far]]&lt;100,0,IF(cukier[[#This Row],[bought_so_far]]&lt;1000,0.05,IF(cukier[[#This Row],[bought_so_far]]&lt;10000,0.1,0.2)))*cukier[[#This Row],[sugar_bought_kg]]</f>
        <v>58.2</v>
      </c>
      <c r="J933" s="7">
        <f t="shared" si="71"/>
        <v>5684</v>
      </c>
      <c r="K933" s="7">
        <f t="shared" si="70"/>
        <v>5393</v>
      </c>
      <c r="L933" s="7" t="b">
        <f t="shared" si="72"/>
        <v>0</v>
      </c>
      <c r="M933" s="7">
        <f t="shared" si="73"/>
        <v>-1</v>
      </c>
      <c r="N933" s="7">
        <f t="shared" si="74"/>
        <v>0</v>
      </c>
    </row>
    <row r="934" spans="1:14" x14ac:dyDescent="0.25">
      <c r="A934" s="1">
        <v>39949</v>
      </c>
      <c r="B934" s="2" t="s">
        <v>14</v>
      </c>
      <c r="C934" s="2">
        <v>261</v>
      </c>
      <c r="D934" s="2">
        <f>YEAR(cukier[[#This Row],[date]])</f>
        <v>2009</v>
      </c>
      <c r="E934" s="2">
        <f>MONTH(cukier[[#This Row],[date]])</f>
        <v>5</v>
      </c>
      <c r="F934" s="2">
        <f>VLOOKUP(cukier[[#This Row],[year]],cennik[#All],2)</f>
        <v>2.13</v>
      </c>
      <c r="G934" s="2">
        <f>cukier[[#This Row],[sugar_bought_kg]]*cukier[[#This Row],[price]]</f>
        <v>555.92999999999995</v>
      </c>
      <c r="H934" s="2">
        <f>SUMIF($B$2:B934,B934,$C$2:C934)</f>
        <v>10535</v>
      </c>
      <c r="I934" s="2">
        <f>IF(cukier[[#This Row],[bought_so_far]]&lt;100,0,IF(cukier[[#This Row],[bought_so_far]]&lt;1000,0.05,IF(cukier[[#This Row],[bought_so_far]]&lt;10000,0.1,0.2)))*cukier[[#This Row],[sugar_bought_kg]]</f>
        <v>52.2</v>
      </c>
      <c r="J934" s="6">
        <f t="shared" si="71"/>
        <v>5393</v>
      </c>
      <c r="K934" s="6">
        <f t="shared" si="70"/>
        <v>5132</v>
      </c>
      <c r="L934" s="6" t="b">
        <f t="shared" si="72"/>
        <v>0</v>
      </c>
      <c r="M934" s="6">
        <f t="shared" si="73"/>
        <v>-1</v>
      </c>
      <c r="N934" s="6">
        <f t="shared" si="74"/>
        <v>0</v>
      </c>
    </row>
    <row r="935" spans="1:14" x14ac:dyDescent="0.25">
      <c r="A935" s="1">
        <v>39951</v>
      </c>
      <c r="B935" s="2" t="s">
        <v>52</v>
      </c>
      <c r="C935" s="2">
        <v>192</v>
      </c>
      <c r="D935" s="2">
        <f>YEAR(cukier[[#This Row],[date]])</f>
        <v>2009</v>
      </c>
      <c r="E935" s="2">
        <f>MONTH(cukier[[#This Row],[date]])</f>
        <v>5</v>
      </c>
      <c r="F935" s="2">
        <f>VLOOKUP(cukier[[#This Row],[year]],cennik[#All],2)</f>
        <v>2.13</v>
      </c>
      <c r="G935" s="2">
        <f>cukier[[#This Row],[sugar_bought_kg]]*cukier[[#This Row],[price]]</f>
        <v>408.96</v>
      </c>
      <c r="H935" s="2">
        <f>SUMIF($B$2:B935,B935,$C$2:C935)</f>
        <v>1877</v>
      </c>
      <c r="I935" s="2">
        <f>IF(cukier[[#This Row],[bought_so_far]]&lt;100,0,IF(cukier[[#This Row],[bought_so_far]]&lt;1000,0.05,IF(cukier[[#This Row],[bought_so_far]]&lt;10000,0.1,0.2)))*cukier[[#This Row],[sugar_bought_kg]]</f>
        <v>19.200000000000003</v>
      </c>
      <c r="J935" s="7">
        <f t="shared" si="71"/>
        <v>5132</v>
      </c>
      <c r="K935" s="7">
        <f t="shared" si="70"/>
        <v>4940</v>
      </c>
      <c r="L935" s="7" t="b">
        <f t="shared" si="72"/>
        <v>0</v>
      </c>
      <c r="M935" s="7">
        <f t="shared" si="73"/>
        <v>1</v>
      </c>
      <c r="N935" s="7">
        <f t="shared" si="74"/>
        <v>0</v>
      </c>
    </row>
    <row r="936" spans="1:14" x14ac:dyDescent="0.25">
      <c r="A936" s="1">
        <v>39951</v>
      </c>
      <c r="B936" s="2" t="s">
        <v>7</v>
      </c>
      <c r="C936" s="2">
        <v>319</v>
      </c>
      <c r="D936" s="2">
        <f>YEAR(cukier[[#This Row],[date]])</f>
        <v>2009</v>
      </c>
      <c r="E936" s="2">
        <f>MONTH(cukier[[#This Row],[date]])</f>
        <v>5</v>
      </c>
      <c r="F936" s="2">
        <f>VLOOKUP(cukier[[#This Row],[year]],cennik[#All],2)</f>
        <v>2.13</v>
      </c>
      <c r="G936" s="2">
        <f>cukier[[#This Row],[sugar_bought_kg]]*cukier[[#This Row],[price]]</f>
        <v>679.46999999999991</v>
      </c>
      <c r="H936" s="2">
        <f>SUMIF($B$2:B936,B936,$C$2:C936)</f>
        <v>13358</v>
      </c>
      <c r="I936" s="2">
        <f>IF(cukier[[#This Row],[bought_so_far]]&lt;100,0,IF(cukier[[#This Row],[bought_so_far]]&lt;1000,0.05,IF(cukier[[#This Row],[bought_so_far]]&lt;10000,0.1,0.2)))*cukier[[#This Row],[sugar_bought_kg]]</f>
        <v>63.800000000000004</v>
      </c>
      <c r="J936" s="6">
        <f t="shared" si="71"/>
        <v>4940</v>
      </c>
      <c r="K936" s="6">
        <f t="shared" si="70"/>
        <v>4621</v>
      </c>
      <c r="L936" s="6" t="b">
        <f t="shared" si="72"/>
        <v>0</v>
      </c>
      <c r="M936" s="6">
        <f t="shared" si="73"/>
        <v>1</v>
      </c>
      <c r="N936" s="6">
        <f t="shared" si="74"/>
        <v>0</v>
      </c>
    </row>
    <row r="937" spans="1:14" x14ac:dyDescent="0.25">
      <c r="A937" s="1">
        <v>39953</v>
      </c>
      <c r="B937" s="2" t="s">
        <v>45</v>
      </c>
      <c r="C937" s="2">
        <v>393</v>
      </c>
      <c r="D937" s="2">
        <f>YEAR(cukier[[#This Row],[date]])</f>
        <v>2009</v>
      </c>
      <c r="E937" s="2">
        <f>MONTH(cukier[[#This Row],[date]])</f>
        <v>5</v>
      </c>
      <c r="F937" s="2">
        <f>VLOOKUP(cukier[[#This Row],[year]],cennik[#All],2)</f>
        <v>2.13</v>
      </c>
      <c r="G937" s="2">
        <f>cukier[[#This Row],[sugar_bought_kg]]*cukier[[#This Row],[price]]</f>
        <v>837.08999999999992</v>
      </c>
      <c r="H937" s="2">
        <f>SUMIF($B$2:B937,B937,$C$2:C937)</f>
        <v>12065</v>
      </c>
      <c r="I937" s="2">
        <f>IF(cukier[[#This Row],[bought_so_far]]&lt;100,0,IF(cukier[[#This Row],[bought_so_far]]&lt;1000,0.05,IF(cukier[[#This Row],[bought_so_far]]&lt;10000,0.1,0.2)))*cukier[[#This Row],[sugar_bought_kg]]</f>
        <v>78.600000000000009</v>
      </c>
      <c r="J937" s="7">
        <f t="shared" si="71"/>
        <v>4621</v>
      </c>
      <c r="K937" s="7">
        <f t="shared" si="70"/>
        <v>4228</v>
      </c>
      <c r="L937" s="7" t="b">
        <f t="shared" si="72"/>
        <v>0</v>
      </c>
      <c r="M937" s="7">
        <f t="shared" si="73"/>
        <v>1</v>
      </c>
      <c r="N937" s="7">
        <f t="shared" si="74"/>
        <v>0</v>
      </c>
    </row>
    <row r="938" spans="1:14" x14ac:dyDescent="0.25">
      <c r="A938" s="1">
        <v>39957</v>
      </c>
      <c r="B938" s="2" t="s">
        <v>187</v>
      </c>
      <c r="C938" s="2">
        <v>13</v>
      </c>
      <c r="D938" s="2">
        <f>YEAR(cukier[[#This Row],[date]])</f>
        <v>2009</v>
      </c>
      <c r="E938" s="2">
        <f>MONTH(cukier[[#This Row],[date]])</f>
        <v>5</v>
      </c>
      <c r="F938" s="2">
        <f>VLOOKUP(cukier[[#This Row],[year]],cennik[#All],2)</f>
        <v>2.13</v>
      </c>
      <c r="G938" s="2">
        <f>cukier[[#This Row],[sugar_bought_kg]]*cukier[[#This Row],[price]]</f>
        <v>27.689999999999998</v>
      </c>
      <c r="H938" s="2">
        <f>SUMIF($B$2:B938,B938,$C$2:C938)</f>
        <v>13</v>
      </c>
      <c r="I938" s="2">
        <f>IF(cukier[[#This Row],[bought_so_far]]&lt;100,0,IF(cukier[[#This Row],[bought_so_far]]&lt;1000,0.05,IF(cukier[[#This Row],[bought_so_far]]&lt;10000,0.1,0.2)))*cukier[[#This Row],[sugar_bought_kg]]</f>
        <v>0</v>
      </c>
      <c r="J938" s="6">
        <f t="shared" si="71"/>
        <v>4228</v>
      </c>
      <c r="K938" s="6">
        <f t="shared" si="70"/>
        <v>4215</v>
      </c>
      <c r="L938" s="6" t="b">
        <f t="shared" si="72"/>
        <v>0</v>
      </c>
      <c r="M938" s="6">
        <f t="shared" si="73"/>
        <v>1</v>
      </c>
      <c r="N938" s="6">
        <f t="shared" si="74"/>
        <v>0</v>
      </c>
    </row>
    <row r="939" spans="1:14" x14ac:dyDescent="0.25">
      <c r="A939" s="1">
        <v>39958</v>
      </c>
      <c r="B939" s="2" t="s">
        <v>50</v>
      </c>
      <c r="C939" s="2">
        <v>380</v>
      </c>
      <c r="D939" s="2">
        <f>YEAR(cukier[[#This Row],[date]])</f>
        <v>2009</v>
      </c>
      <c r="E939" s="2">
        <f>MONTH(cukier[[#This Row],[date]])</f>
        <v>5</v>
      </c>
      <c r="F939" s="2">
        <f>VLOOKUP(cukier[[#This Row],[year]],cennik[#All],2)</f>
        <v>2.13</v>
      </c>
      <c r="G939" s="2">
        <f>cukier[[#This Row],[sugar_bought_kg]]*cukier[[#This Row],[price]]</f>
        <v>809.4</v>
      </c>
      <c r="H939" s="2">
        <f>SUMIF($B$2:B939,B939,$C$2:C939)</f>
        <v>12488</v>
      </c>
      <c r="I939" s="2">
        <f>IF(cukier[[#This Row],[bought_so_far]]&lt;100,0,IF(cukier[[#This Row],[bought_so_far]]&lt;1000,0.05,IF(cukier[[#This Row],[bought_so_far]]&lt;10000,0.1,0.2)))*cukier[[#This Row],[sugar_bought_kg]]</f>
        <v>76</v>
      </c>
      <c r="J939" s="7">
        <f t="shared" si="71"/>
        <v>4215</v>
      </c>
      <c r="K939" s="7">
        <f t="shared" si="70"/>
        <v>3835</v>
      </c>
      <c r="L939" s="7" t="b">
        <f t="shared" si="72"/>
        <v>0</v>
      </c>
      <c r="M939" s="7">
        <f t="shared" si="73"/>
        <v>2</v>
      </c>
      <c r="N939" s="7">
        <f t="shared" si="74"/>
        <v>0</v>
      </c>
    </row>
    <row r="940" spans="1:14" x14ac:dyDescent="0.25">
      <c r="A940" s="1">
        <v>39959</v>
      </c>
      <c r="B940" s="2" t="s">
        <v>37</v>
      </c>
      <c r="C940" s="2">
        <v>36</v>
      </c>
      <c r="D940" s="2">
        <f>YEAR(cukier[[#This Row],[date]])</f>
        <v>2009</v>
      </c>
      <c r="E940" s="2">
        <f>MONTH(cukier[[#This Row],[date]])</f>
        <v>5</v>
      </c>
      <c r="F940" s="2">
        <f>VLOOKUP(cukier[[#This Row],[year]],cennik[#All],2)</f>
        <v>2.13</v>
      </c>
      <c r="G940" s="2">
        <f>cukier[[#This Row],[sugar_bought_kg]]*cukier[[#This Row],[price]]</f>
        <v>76.679999999999993</v>
      </c>
      <c r="H940" s="2">
        <f>SUMIF($B$2:B940,B940,$C$2:C940)</f>
        <v>2184</v>
      </c>
      <c r="I940" s="2">
        <f>IF(cukier[[#This Row],[bought_so_far]]&lt;100,0,IF(cukier[[#This Row],[bought_so_far]]&lt;1000,0.05,IF(cukier[[#This Row],[bought_so_far]]&lt;10000,0.1,0.2)))*cukier[[#This Row],[sugar_bought_kg]]</f>
        <v>3.6</v>
      </c>
      <c r="J940" s="6">
        <f t="shared" si="71"/>
        <v>3835</v>
      </c>
      <c r="K940" s="6">
        <f t="shared" si="70"/>
        <v>3799</v>
      </c>
      <c r="L940" s="6" t="b">
        <f t="shared" si="72"/>
        <v>0</v>
      </c>
      <c r="M940" s="6">
        <f t="shared" si="73"/>
        <v>2</v>
      </c>
      <c r="N940" s="6">
        <f t="shared" si="74"/>
        <v>0</v>
      </c>
    </row>
    <row r="941" spans="1:14" x14ac:dyDescent="0.25">
      <c r="A941" s="1">
        <v>39962</v>
      </c>
      <c r="B941" s="2" t="s">
        <v>173</v>
      </c>
      <c r="C941" s="2">
        <v>179</v>
      </c>
      <c r="D941" s="2">
        <f>YEAR(cukier[[#This Row],[date]])</f>
        <v>2009</v>
      </c>
      <c r="E941" s="2">
        <f>MONTH(cukier[[#This Row],[date]])</f>
        <v>5</v>
      </c>
      <c r="F941" s="2">
        <f>VLOOKUP(cukier[[#This Row],[year]],cennik[#All],2)</f>
        <v>2.13</v>
      </c>
      <c r="G941" s="2">
        <f>cukier[[#This Row],[sugar_bought_kg]]*cukier[[#This Row],[price]]</f>
        <v>381.27</v>
      </c>
      <c r="H941" s="2">
        <f>SUMIF($B$2:B941,B941,$C$2:C941)</f>
        <v>301</v>
      </c>
      <c r="I941" s="2">
        <f>IF(cukier[[#This Row],[bought_so_far]]&lt;100,0,IF(cukier[[#This Row],[bought_so_far]]&lt;1000,0.05,IF(cukier[[#This Row],[bought_so_far]]&lt;10000,0.1,0.2)))*cukier[[#This Row],[sugar_bought_kg]]</f>
        <v>8.9500000000000011</v>
      </c>
      <c r="J941" s="7">
        <f t="shared" si="71"/>
        <v>3799</v>
      </c>
      <c r="K941" s="7">
        <f t="shared" si="70"/>
        <v>3620</v>
      </c>
      <c r="L941" s="7" t="b">
        <f t="shared" si="72"/>
        <v>0</v>
      </c>
      <c r="M941" s="7">
        <f t="shared" si="73"/>
        <v>2</v>
      </c>
      <c r="N941" s="7">
        <f t="shared" si="74"/>
        <v>0</v>
      </c>
    </row>
    <row r="942" spans="1:14" x14ac:dyDescent="0.25">
      <c r="A942" s="1">
        <v>39964</v>
      </c>
      <c r="B942" s="2" t="s">
        <v>28</v>
      </c>
      <c r="C942" s="2">
        <v>111</v>
      </c>
      <c r="D942" s="2">
        <f>YEAR(cukier[[#This Row],[date]])</f>
        <v>2009</v>
      </c>
      <c r="E942" s="2">
        <f>MONTH(cukier[[#This Row],[date]])</f>
        <v>5</v>
      </c>
      <c r="F942" s="2">
        <f>VLOOKUP(cukier[[#This Row],[year]],cennik[#All],2)</f>
        <v>2.13</v>
      </c>
      <c r="G942" s="2">
        <f>cukier[[#This Row],[sugar_bought_kg]]*cukier[[#This Row],[price]]</f>
        <v>236.42999999999998</v>
      </c>
      <c r="H942" s="2">
        <f>SUMIF($B$2:B942,B942,$C$2:C942)</f>
        <v>1817</v>
      </c>
      <c r="I942" s="2">
        <f>IF(cukier[[#This Row],[bought_so_far]]&lt;100,0,IF(cukier[[#This Row],[bought_so_far]]&lt;1000,0.05,IF(cukier[[#This Row],[bought_so_far]]&lt;10000,0.1,0.2)))*cukier[[#This Row],[sugar_bought_kg]]</f>
        <v>11.100000000000001</v>
      </c>
      <c r="J942" s="6">
        <f t="shared" si="71"/>
        <v>3620</v>
      </c>
      <c r="K942" s="6">
        <f t="shared" si="70"/>
        <v>3509</v>
      </c>
      <c r="L942" s="6" t="b">
        <f t="shared" si="72"/>
        <v>1</v>
      </c>
      <c r="M942" s="6">
        <f t="shared" si="73"/>
        <v>2</v>
      </c>
      <c r="N942" s="6">
        <f t="shared" si="74"/>
        <v>2000</v>
      </c>
    </row>
    <row r="943" spans="1:14" x14ac:dyDescent="0.25">
      <c r="A943" s="1">
        <v>39965</v>
      </c>
      <c r="B943" s="2" t="s">
        <v>8</v>
      </c>
      <c r="C943" s="2">
        <v>36</v>
      </c>
      <c r="D943" s="2">
        <f>YEAR(cukier[[#This Row],[date]])</f>
        <v>2009</v>
      </c>
      <c r="E943" s="2">
        <f>MONTH(cukier[[#This Row],[date]])</f>
        <v>6</v>
      </c>
      <c r="F943" s="2">
        <f>VLOOKUP(cukier[[#This Row],[year]],cennik[#All],2)</f>
        <v>2.13</v>
      </c>
      <c r="G943" s="2">
        <f>cukier[[#This Row],[sugar_bought_kg]]*cukier[[#This Row],[price]]</f>
        <v>76.679999999999993</v>
      </c>
      <c r="H943" s="2">
        <f>SUMIF($B$2:B943,B943,$C$2:C943)</f>
        <v>1554</v>
      </c>
      <c r="I943" s="2">
        <f>IF(cukier[[#This Row],[bought_so_far]]&lt;100,0,IF(cukier[[#This Row],[bought_so_far]]&lt;1000,0.05,IF(cukier[[#This Row],[bought_so_far]]&lt;10000,0.1,0.2)))*cukier[[#This Row],[sugar_bought_kg]]</f>
        <v>3.6</v>
      </c>
      <c r="J943" s="7">
        <f t="shared" si="71"/>
        <v>5509</v>
      </c>
      <c r="K943" s="7">
        <f t="shared" si="70"/>
        <v>5473</v>
      </c>
      <c r="L943" s="7" t="b">
        <f t="shared" si="72"/>
        <v>0</v>
      </c>
      <c r="M943" s="7">
        <f t="shared" si="73"/>
        <v>-1</v>
      </c>
      <c r="N943" s="7">
        <f t="shared" si="74"/>
        <v>0</v>
      </c>
    </row>
    <row r="944" spans="1:14" x14ac:dyDescent="0.25">
      <c r="A944" s="1">
        <v>39965</v>
      </c>
      <c r="B944" s="2" t="s">
        <v>10</v>
      </c>
      <c r="C944" s="2">
        <v>120</v>
      </c>
      <c r="D944" s="2">
        <f>YEAR(cukier[[#This Row],[date]])</f>
        <v>2009</v>
      </c>
      <c r="E944" s="2">
        <f>MONTH(cukier[[#This Row],[date]])</f>
        <v>6</v>
      </c>
      <c r="F944" s="2">
        <f>VLOOKUP(cukier[[#This Row],[year]],cennik[#All],2)</f>
        <v>2.13</v>
      </c>
      <c r="G944" s="2">
        <f>cukier[[#This Row],[sugar_bought_kg]]*cukier[[#This Row],[price]]</f>
        <v>255.6</v>
      </c>
      <c r="H944" s="2">
        <f>SUMIF($B$2:B944,B944,$C$2:C944)</f>
        <v>1578</v>
      </c>
      <c r="I944" s="2">
        <f>IF(cukier[[#This Row],[bought_so_far]]&lt;100,0,IF(cukier[[#This Row],[bought_so_far]]&lt;1000,0.05,IF(cukier[[#This Row],[bought_so_far]]&lt;10000,0.1,0.2)))*cukier[[#This Row],[sugar_bought_kg]]</f>
        <v>12</v>
      </c>
      <c r="J944" s="6">
        <f t="shared" si="71"/>
        <v>5473</v>
      </c>
      <c r="K944" s="6">
        <f t="shared" si="70"/>
        <v>5353</v>
      </c>
      <c r="L944" s="6" t="b">
        <f t="shared" si="72"/>
        <v>0</v>
      </c>
      <c r="M944" s="6">
        <f t="shared" si="73"/>
        <v>-1</v>
      </c>
      <c r="N944" s="6">
        <f t="shared" si="74"/>
        <v>0</v>
      </c>
    </row>
    <row r="945" spans="1:14" x14ac:dyDescent="0.25">
      <c r="A945" s="1">
        <v>39969</v>
      </c>
      <c r="B945" s="2" t="s">
        <v>188</v>
      </c>
      <c r="C945" s="2">
        <v>11</v>
      </c>
      <c r="D945" s="2">
        <f>YEAR(cukier[[#This Row],[date]])</f>
        <v>2009</v>
      </c>
      <c r="E945" s="2">
        <f>MONTH(cukier[[#This Row],[date]])</f>
        <v>6</v>
      </c>
      <c r="F945" s="2">
        <f>VLOOKUP(cukier[[#This Row],[year]],cennik[#All],2)</f>
        <v>2.13</v>
      </c>
      <c r="G945" s="2">
        <f>cukier[[#This Row],[sugar_bought_kg]]*cukier[[#This Row],[price]]</f>
        <v>23.43</v>
      </c>
      <c r="H945" s="2">
        <f>SUMIF($B$2:B945,B945,$C$2:C945)</f>
        <v>11</v>
      </c>
      <c r="I945" s="2">
        <f>IF(cukier[[#This Row],[bought_so_far]]&lt;100,0,IF(cukier[[#This Row],[bought_so_far]]&lt;1000,0.05,IF(cukier[[#This Row],[bought_so_far]]&lt;10000,0.1,0.2)))*cukier[[#This Row],[sugar_bought_kg]]</f>
        <v>0</v>
      </c>
      <c r="J945" s="7">
        <f t="shared" si="71"/>
        <v>5353</v>
      </c>
      <c r="K945" s="7">
        <f t="shared" si="70"/>
        <v>5342</v>
      </c>
      <c r="L945" s="7" t="b">
        <f t="shared" si="72"/>
        <v>0</v>
      </c>
      <c r="M945" s="7">
        <f t="shared" si="73"/>
        <v>-1</v>
      </c>
      <c r="N945" s="7">
        <f t="shared" si="74"/>
        <v>0</v>
      </c>
    </row>
    <row r="946" spans="1:14" x14ac:dyDescent="0.25">
      <c r="A946" s="1">
        <v>39971</v>
      </c>
      <c r="B946" s="2" t="s">
        <v>126</v>
      </c>
      <c r="C946" s="2">
        <v>15</v>
      </c>
      <c r="D946" s="2">
        <f>YEAR(cukier[[#This Row],[date]])</f>
        <v>2009</v>
      </c>
      <c r="E946" s="2">
        <f>MONTH(cukier[[#This Row],[date]])</f>
        <v>6</v>
      </c>
      <c r="F946" s="2">
        <f>VLOOKUP(cukier[[#This Row],[year]],cennik[#All],2)</f>
        <v>2.13</v>
      </c>
      <c r="G946" s="2">
        <f>cukier[[#This Row],[sugar_bought_kg]]*cukier[[#This Row],[price]]</f>
        <v>31.95</v>
      </c>
      <c r="H946" s="2">
        <f>SUMIF($B$2:B946,B946,$C$2:C946)</f>
        <v>45</v>
      </c>
      <c r="I946" s="2">
        <f>IF(cukier[[#This Row],[bought_so_far]]&lt;100,0,IF(cukier[[#This Row],[bought_so_far]]&lt;1000,0.05,IF(cukier[[#This Row],[bought_so_far]]&lt;10000,0.1,0.2)))*cukier[[#This Row],[sugar_bought_kg]]</f>
        <v>0</v>
      </c>
      <c r="J946" s="6">
        <f t="shared" si="71"/>
        <v>5342</v>
      </c>
      <c r="K946" s="6">
        <f t="shared" si="70"/>
        <v>5327</v>
      </c>
      <c r="L946" s="6" t="b">
        <f t="shared" si="72"/>
        <v>0</v>
      </c>
      <c r="M946" s="6">
        <f t="shared" si="73"/>
        <v>-1</v>
      </c>
      <c r="N946" s="6">
        <f t="shared" si="74"/>
        <v>0</v>
      </c>
    </row>
    <row r="947" spans="1:14" x14ac:dyDescent="0.25">
      <c r="A947" s="1">
        <v>39971</v>
      </c>
      <c r="B947" s="2" t="s">
        <v>43</v>
      </c>
      <c r="C947" s="2">
        <v>4</v>
      </c>
      <c r="D947" s="2">
        <f>YEAR(cukier[[#This Row],[date]])</f>
        <v>2009</v>
      </c>
      <c r="E947" s="2">
        <f>MONTH(cukier[[#This Row],[date]])</f>
        <v>6</v>
      </c>
      <c r="F947" s="2">
        <f>VLOOKUP(cukier[[#This Row],[year]],cennik[#All],2)</f>
        <v>2.13</v>
      </c>
      <c r="G947" s="2">
        <f>cukier[[#This Row],[sugar_bought_kg]]*cukier[[#This Row],[price]]</f>
        <v>8.52</v>
      </c>
      <c r="H947" s="2">
        <f>SUMIF($B$2:B947,B947,$C$2:C947)</f>
        <v>37</v>
      </c>
      <c r="I947" s="2">
        <f>IF(cukier[[#This Row],[bought_so_far]]&lt;100,0,IF(cukier[[#This Row],[bought_so_far]]&lt;1000,0.05,IF(cukier[[#This Row],[bought_so_far]]&lt;10000,0.1,0.2)))*cukier[[#This Row],[sugar_bought_kg]]</f>
        <v>0</v>
      </c>
      <c r="J947" s="7">
        <f t="shared" si="71"/>
        <v>5327</v>
      </c>
      <c r="K947" s="7">
        <f t="shared" si="70"/>
        <v>5323</v>
      </c>
      <c r="L947" s="7" t="b">
        <f t="shared" si="72"/>
        <v>0</v>
      </c>
      <c r="M947" s="7">
        <f t="shared" si="73"/>
        <v>-1</v>
      </c>
      <c r="N947" s="7">
        <f t="shared" si="74"/>
        <v>0</v>
      </c>
    </row>
    <row r="948" spans="1:14" x14ac:dyDescent="0.25">
      <c r="A948" s="1">
        <v>39974</v>
      </c>
      <c r="B948" s="2" t="s">
        <v>115</v>
      </c>
      <c r="C948" s="2">
        <v>11</v>
      </c>
      <c r="D948" s="2">
        <f>YEAR(cukier[[#This Row],[date]])</f>
        <v>2009</v>
      </c>
      <c r="E948" s="2">
        <f>MONTH(cukier[[#This Row],[date]])</f>
        <v>6</v>
      </c>
      <c r="F948" s="2">
        <f>VLOOKUP(cukier[[#This Row],[year]],cennik[#All],2)</f>
        <v>2.13</v>
      </c>
      <c r="G948" s="2">
        <f>cukier[[#This Row],[sugar_bought_kg]]*cukier[[#This Row],[price]]</f>
        <v>23.43</v>
      </c>
      <c r="H948" s="2">
        <f>SUMIF($B$2:B948,B948,$C$2:C948)</f>
        <v>29</v>
      </c>
      <c r="I948" s="2">
        <f>IF(cukier[[#This Row],[bought_so_far]]&lt;100,0,IF(cukier[[#This Row],[bought_so_far]]&lt;1000,0.05,IF(cukier[[#This Row],[bought_so_far]]&lt;10000,0.1,0.2)))*cukier[[#This Row],[sugar_bought_kg]]</f>
        <v>0</v>
      </c>
      <c r="J948" s="6">
        <f t="shared" si="71"/>
        <v>5323</v>
      </c>
      <c r="K948" s="6">
        <f t="shared" si="70"/>
        <v>5312</v>
      </c>
      <c r="L948" s="6" t="b">
        <f t="shared" si="72"/>
        <v>0</v>
      </c>
      <c r="M948" s="6">
        <f t="shared" si="73"/>
        <v>-1</v>
      </c>
      <c r="N948" s="6">
        <f t="shared" si="74"/>
        <v>0</v>
      </c>
    </row>
    <row r="949" spans="1:14" x14ac:dyDescent="0.25">
      <c r="A949" s="1">
        <v>39977</v>
      </c>
      <c r="B949" s="2" t="s">
        <v>189</v>
      </c>
      <c r="C949" s="2">
        <v>9</v>
      </c>
      <c r="D949" s="2">
        <f>YEAR(cukier[[#This Row],[date]])</f>
        <v>2009</v>
      </c>
      <c r="E949" s="2">
        <f>MONTH(cukier[[#This Row],[date]])</f>
        <v>6</v>
      </c>
      <c r="F949" s="2">
        <f>VLOOKUP(cukier[[#This Row],[year]],cennik[#All],2)</f>
        <v>2.13</v>
      </c>
      <c r="G949" s="2">
        <f>cukier[[#This Row],[sugar_bought_kg]]*cukier[[#This Row],[price]]</f>
        <v>19.169999999999998</v>
      </c>
      <c r="H949" s="2">
        <f>SUMIF($B$2:B949,B949,$C$2:C949)</f>
        <v>9</v>
      </c>
      <c r="I949" s="2">
        <f>IF(cukier[[#This Row],[bought_so_far]]&lt;100,0,IF(cukier[[#This Row],[bought_so_far]]&lt;1000,0.05,IF(cukier[[#This Row],[bought_so_far]]&lt;10000,0.1,0.2)))*cukier[[#This Row],[sugar_bought_kg]]</f>
        <v>0</v>
      </c>
      <c r="J949" s="7">
        <f t="shared" si="71"/>
        <v>5312</v>
      </c>
      <c r="K949" s="7">
        <f t="shared" si="70"/>
        <v>5303</v>
      </c>
      <c r="L949" s="7" t="b">
        <f t="shared" si="72"/>
        <v>0</v>
      </c>
      <c r="M949" s="7">
        <f t="shared" si="73"/>
        <v>-1</v>
      </c>
      <c r="N949" s="7">
        <f t="shared" si="74"/>
        <v>0</v>
      </c>
    </row>
    <row r="950" spans="1:14" x14ac:dyDescent="0.25">
      <c r="A950" s="1">
        <v>39978</v>
      </c>
      <c r="B950" s="2" t="s">
        <v>50</v>
      </c>
      <c r="C950" s="2">
        <v>498</v>
      </c>
      <c r="D950" s="2">
        <f>YEAR(cukier[[#This Row],[date]])</f>
        <v>2009</v>
      </c>
      <c r="E950" s="2">
        <f>MONTH(cukier[[#This Row],[date]])</f>
        <v>6</v>
      </c>
      <c r="F950" s="2">
        <f>VLOOKUP(cukier[[#This Row],[year]],cennik[#All],2)</f>
        <v>2.13</v>
      </c>
      <c r="G950" s="2">
        <f>cukier[[#This Row],[sugar_bought_kg]]*cukier[[#This Row],[price]]</f>
        <v>1060.74</v>
      </c>
      <c r="H950" s="2">
        <f>SUMIF($B$2:B950,B950,$C$2:C950)</f>
        <v>12986</v>
      </c>
      <c r="I950" s="2">
        <f>IF(cukier[[#This Row],[bought_so_far]]&lt;100,0,IF(cukier[[#This Row],[bought_so_far]]&lt;1000,0.05,IF(cukier[[#This Row],[bought_so_far]]&lt;10000,0.1,0.2)))*cukier[[#This Row],[sugar_bought_kg]]</f>
        <v>99.600000000000009</v>
      </c>
      <c r="J950" s="6">
        <f t="shared" si="71"/>
        <v>5303</v>
      </c>
      <c r="K950" s="6">
        <f t="shared" si="70"/>
        <v>4805</v>
      </c>
      <c r="L950" s="6" t="b">
        <f t="shared" si="72"/>
        <v>0</v>
      </c>
      <c r="M950" s="6">
        <f t="shared" si="73"/>
        <v>1</v>
      </c>
      <c r="N950" s="6">
        <f t="shared" si="74"/>
        <v>0</v>
      </c>
    </row>
    <row r="951" spans="1:14" x14ac:dyDescent="0.25">
      <c r="A951" s="1">
        <v>39980</v>
      </c>
      <c r="B951" s="2" t="s">
        <v>45</v>
      </c>
      <c r="C951" s="2">
        <v>350</v>
      </c>
      <c r="D951" s="2">
        <f>YEAR(cukier[[#This Row],[date]])</f>
        <v>2009</v>
      </c>
      <c r="E951" s="2">
        <f>MONTH(cukier[[#This Row],[date]])</f>
        <v>6</v>
      </c>
      <c r="F951" s="2">
        <f>VLOOKUP(cukier[[#This Row],[year]],cennik[#All],2)</f>
        <v>2.13</v>
      </c>
      <c r="G951" s="2">
        <f>cukier[[#This Row],[sugar_bought_kg]]*cukier[[#This Row],[price]]</f>
        <v>745.5</v>
      </c>
      <c r="H951" s="2">
        <f>SUMIF($B$2:B951,B951,$C$2:C951)</f>
        <v>12415</v>
      </c>
      <c r="I951" s="2">
        <f>IF(cukier[[#This Row],[bought_so_far]]&lt;100,0,IF(cukier[[#This Row],[bought_so_far]]&lt;1000,0.05,IF(cukier[[#This Row],[bought_so_far]]&lt;10000,0.1,0.2)))*cukier[[#This Row],[sugar_bought_kg]]</f>
        <v>70</v>
      </c>
      <c r="J951" s="7">
        <f t="shared" si="71"/>
        <v>4805</v>
      </c>
      <c r="K951" s="7">
        <f t="shared" si="70"/>
        <v>4455</v>
      </c>
      <c r="L951" s="7" t="b">
        <f t="shared" si="72"/>
        <v>0</v>
      </c>
      <c r="M951" s="7">
        <f t="shared" si="73"/>
        <v>1</v>
      </c>
      <c r="N951" s="7">
        <f t="shared" si="74"/>
        <v>0</v>
      </c>
    </row>
    <row r="952" spans="1:14" x14ac:dyDescent="0.25">
      <c r="A952" s="1">
        <v>39980</v>
      </c>
      <c r="B952" s="2" t="s">
        <v>8</v>
      </c>
      <c r="C952" s="2">
        <v>191</v>
      </c>
      <c r="D952" s="2">
        <f>YEAR(cukier[[#This Row],[date]])</f>
        <v>2009</v>
      </c>
      <c r="E952" s="2">
        <f>MONTH(cukier[[#This Row],[date]])</f>
        <v>6</v>
      </c>
      <c r="F952" s="2">
        <f>VLOOKUP(cukier[[#This Row],[year]],cennik[#All],2)</f>
        <v>2.13</v>
      </c>
      <c r="G952" s="2">
        <f>cukier[[#This Row],[sugar_bought_kg]]*cukier[[#This Row],[price]]</f>
        <v>406.83</v>
      </c>
      <c r="H952" s="2">
        <f>SUMIF($B$2:B952,B952,$C$2:C952)</f>
        <v>1745</v>
      </c>
      <c r="I952" s="2">
        <f>IF(cukier[[#This Row],[bought_so_far]]&lt;100,0,IF(cukier[[#This Row],[bought_so_far]]&lt;1000,0.05,IF(cukier[[#This Row],[bought_so_far]]&lt;10000,0.1,0.2)))*cukier[[#This Row],[sugar_bought_kg]]</f>
        <v>19.100000000000001</v>
      </c>
      <c r="J952" s="6">
        <f t="shared" si="71"/>
        <v>4455</v>
      </c>
      <c r="K952" s="6">
        <f t="shared" si="70"/>
        <v>4264</v>
      </c>
      <c r="L952" s="6" t="b">
        <f t="shared" si="72"/>
        <v>0</v>
      </c>
      <c r="M952" s="6">
        <f t="shared" si="73"/>
        <v>1</v>
      </c>
      <c r="N952" s="6">
        <f t="shared" si="74"/>
        <v>0</v>
      </c>
    </row>
    <row r="953" spans="1:14" x14ac:dyDescent="0.25">
      <c r="A953" s="1">
        <v>39980</v>
      </c>
      <c r="B953" s="2" t="s">
        <v>9</v>
      </c>
      <c r="C953" s="2">
        <v>402</v>
      </c>
      <c r="D953" s="2">
        <f>YEAR(cukier[[#This Row],[date]])</f>
        <v>2009</v>
      </c>
      <c r="E953" s="2">
        <f>MONTH(cukier[[#This Row],[date]])</f>
        <v>6</v>
      </c>
      <c r="F953" s="2">
        <f>VLOOKUP(cukier[[#This Row],[year]],cennik[#All],2)</f>
        <v>2.13</v>
      </c>
      <c r="G953" s="2">
        <f>cukier[[#This Row],[sugar_bought_kg]]*cukier[[#This Row],[price]]</f>
        <v>856.26</v>
      </c>
      <c r="H953" s="2">
        <f>SUMIF($B$2:B953,B953,$C$2:C953)</f>
        <v>11541</v>
      </c>
      <c r="I953" s="2">
        <f>IF(cukier[[#This Row],[bought_so_far]]&lt;100,0,IF(cukier[[#This Row],[bought_so_far]]&lt;1000,0.05,IF(cukier[[#This Row],[bought_so_far]]&lt;10000,0.1,0.2)))*cukier[[#This Row],[sugar_bought_kg]]</f>
        <v>80.400000000000006</v>
      </c>
      <c r="J953" s="7">
        <f t="shared" si="71"/>
        <v>4264</v>
      </c>
      <c r="K953" s="7">
        <f t="shared" si="70"/>
        <v>3862</v>
      </c>
      <c r="L953" s="7" t="b">
        <f t="shared" si="72"/>
        <v>0</v>
      </c>
      <c r="M953" s="7">
        <f t="shared" si="73"/>
        <v>2</v>
      </c>
      <c r="N953" s="7">
        <f t="shared" si="74"/>
        <v>0</v>
      </c>
    </row>
    <row r="954" spans="1:14" x14ac:dyDescent="0.25">
      <c r="A954" s="1">
        <v>39984</v>
      </c>
      <c r="B954" s="2" t="s">
        <v>69</v>
      </c>
      <c r="C954" s="2">
        <v>140</v>
      </c>
      <c r="D954" s="2">
        <f>YEAR(cukier[[#This Row],[date]])</f>
        <v>2009</v>
      </c>
      <c r="E954" s="2">
        <f>MONTH(cukier[[#This Row],[date]])</f>
        <v>6</v>
      </c>
      <c r="F954" s="2">
        <f>VLOOKUP(cukier[[#This Row],[year]],cennik[#All],2)</f>
        <v>2.13</v>
      </c>
      <c r="G954" s="2">
        <f>cukier[[#This Row],[sugar_bought_kg]]*cukier[[#This Row],[price]]</f>
        <v>298.2</v>
      </c>
      <c r="H954" s="2">
        <f>SUMIF($B$2:B954,B954,$C$2:C954)</f>
        <v>1919</v>
      </c>
      <c r="I954" s="2">
        <f>IF(cukier[[#This Row],[bought_so_far]]&lt;100,0,IF(cukier[[#This Row],[bought_so_far]]&lt;1000,0.05,IF(cukier[[#This Row],[bought_so_far]]&lt;10000,0.1,0.2)))*cukier[[#This Row],[sugar_bought_kg]]</f>
        <v>14</v>
      </c>
      <c r="J954" s="6">
        <f t="shared" si="71"/>
        <v>3862</v>
      </c>
      <c r="K954" s="6">
        <f t="shared" si="70"/>
        <v>3722</v>
      </c>
      <c r="L954" s="6" t="b">
        <f t="shared" si="72"/>
        <v>0</v>
      </c>
      <c r="M954" s="6">
        <f t="shared" si="73"/>
        <v>2</v>
      </c>
      <c r="N954" s="6">
        <f t="shared" si="74"/>
        <v>0</v>
      </c>
    </row>
    <row r="955" spans="1:14" x14ac:dyDescent="0.25">
      <c r="A955" s="1">
        <v>39985</v>
      </c>
      <c r="B955" s="2" t="s">
        <v>190</v>
      </c>
      <c r="C955" s="2">
        <v>3</v>
      </c>
      <c r="D955" s="2">
        <f>YEAR(cukier[[#This Row],[date]])</f>
        <v>2009</v>
      </c>
      <c r="E955" s="2">
        <f>MONTH(cukier[[#This Row],[date]])</f>
        <v>6</v>
      </c>
      <c r="F955" s="2">
        <f>VLOOKUP(cukier[[#This Row],[year]],cennik[#All],2)</f>
        <v>2.13</v>
      </c>
      <c r="G955" s="2">
        <f>cukier[[#This Row],[sugar_bought_kg]]*cukier[[#This Row],[price]]</f>
        <v>6.39</v>
      </c>
      <c r="H955" s="2">
        <f>SUMIF($B$2:B955,B955,$C$2:C955)</f>
        <v>3</v>
      </c>
      <c r="I955" s="2">
        <f>IF(cukier[[#This Row],[bought_so_far]]&lt;100,0,IF(cukier[[#This Row],[bought_so_far]]&lt;1000,0.05,IF(cukier[[#This Row],[bought_so_far]]&lt;10000,0.1,0.2)))*cukier[[#This Row],[sugar_bought_kg]]</f>
        <v>0</v>
      </c>
      <c r="J955" s="7">
        <f t="shared" si="71"/>
        <v>3722</v>
      </c>
      <c r="K955" s="7">
        <f t="shared" si="70"/>
        <v>3719</v>
      </c>
      <c r="L955" s="7" t="b">
        <f t="shared" si="72"/>
        <v>0</v>
      </c>
      <c r="M955" s="7">
        <f t="shared" si="73"/>
        <v>2</v>
      </c>
      <c r="N955" s="7">
        <f t="shared" si="74"/>
        <v>0</v>
      </c>
    </row>
    <row r="956" spans="1:14" x14ac:dyDescent="0.25">
      <c r="A956" s="1">
        <v>39987</v>
      </c>
      <c r="B956" s="2" t="s">
        <v>52</v>
      </c>
      <c r="C956" s="2">
        <v>25</v>
      </c>
      <c r="D956" s="2">
        <f>YEAR(cukier[[#This Row],[date]])</f>
        <v>2009</v>
      </c>
      <c r="E956" s="2">
        <f>MONTH(cukier[[#This Row],[date]])</f>
        <v>6</v>
      </c>
      <c r="F956" s="2">
        <f>VLOOKUP(cukier[[#This Row],[year]],cennik[#All],2)</f>
        <v>2.13</v>
      </c>
      <c r="G956" s="2">
        <f>cukier[[#This Row],[sugar_bought_kg]]*cukier[[#This Row],[price]]</f>
        <v>53.25</v>
      </c>
      <c r="H956" s="2">
        <f>SUMIF($B$2:B956,B956,$C$2:C956)</f>
        <v>1902</v>
      </c>
      <c r="I956" s="2">
        <f>IF(cukier[[#This Row],[bought_so_far]]&lt;100,0,IF(cukier[[#This Row],[bought_so_far]]&lt;1000,0.05,IF(cukier[[#This Row],[bought_so_far]]&lt;10000,0.1,0.2)))*cukier[[#This Row],[sugar_bought_kg]]</f>
        <v>2.5</v>
      </c>
      <c r="J956" s="6">
        <f t="shared" si="71"/>
        <v>3719</v>
      </c>
      <c r="K956" s="6">
        <f t="shared" si="70"/>
        <v>3694</v>
      </c>
      <c r="L956" s="6" t="b">
        <f t="shared" si="72"/>
        <v>0</v>
      </c>
      <c r="M956" s="6">
        <f t="shared" si="73"/>
        <v>2</v>
      </c>
      <c r="N956" s="6">
        <f t="shared" si="74"/>
        <v>0</v>
      </c>
    </row>
    <row r="957" spans="1:14" x14ac:dyDescent="0.25">
      <c r="A957" s="1">
        <v>39992</v>
      </c>
      <c r="B957" s="2" t="s">
        <v>191</v>
      </c>
      <c r="C957" s="2">
        <v>7</v>
      </c>
      <c r="D957" s="2">
        <f>YEAR(cukier[[#This Row],[date]])</f>
        <v>2009</v>
      </c>
      <c r="E957" s="2">
        <f>MONTH(cukier[[#This Row],[date]])</f>
        <v>6</v>
      </c>
      <c r="F957" s="2">
        <f>VLOOKUP(cukier[[#This Row],[year]],cennik[#All],2)</f>
        <v>2.13</v>
      </c>
      <c r="G957" s="2">
        <f>cukier[[#This Row],[sugar_bought_kg]]*cukier[[#This Row],[price]]</f>
        <v>14.91</v>
      </c>
      <c r="H957" s="2">
        <f>SUMIF($B$2:B957,B957,$C$2:C957)</f>
        <v>7</v>
      </c>
      <c r="I957" s="2">
        <f>IF(cukier[[#This Row],[bought_so_far]]&lt;100,0,IF(cukier[[#This Row],[bought_so_far]]&lt;1000,0.05,IF(cukier[[#This Row],[bought_so_far]]&lt;10000,0.1,0.2)))*cukier[[#This Row],[sugar_bought_kg]]</f>
        <v>0</v>
      </c>
      <c r="J957" s="7">
        <f t="shared" si="71"/>
        <v>3694</v>
      </c>
      <c r="K957" s="7">
        <f t="shared" si="70"/>
        <v>3687</v>
      </c>
      <c r="L957" s="7" t="b">
        <f t="shared" si="72"/>
        <v>0</v>
      </c>
      <c r="M957" s="7">
        <f t="shared" si="73"/>
        <v>2</v>
      </c>
      <c r="N957" s="7">
        <f t="shared" si="74"/>
        <v>0</v>
      </c>
    </row>
    <row r="958" spans="1:14" x14ac:dyDescent="0.25">
      <c r="A958" s="1">
        <v>39994</v>
      </c>
      <c r="B958" s="2" t="s">
        <v>192</v>
      </c>
      <c r="C958" s="2">
        <v>17</v>
      </c>
      <c r="D958" s="2">
        <f>YEAR(cukier[[#This Row],[date]])</f>
        <v>2009</v>
      </c>
      <c r="E958" s="2">
        <f>MONTH(cukier[[#This Row],[date]])</f>
        <v>6</v>
      </c>
      <c r="F958" s="2">
        <f>VLOOKUP(cukier[[#This Row],[year]],cennik[#All],2)</f>
        <v>2.13</v>
      </c>
      <c r="G958" s="2">
        <f>cukier[[#This Row],[sugar_bought_kg]]*cukier[[#This Row],[price]]</f>
        <v>36.21</v>
      </c>
      <c r="H958" s="2">
        <f>SUMIF($B$2:B958,B958,$C$2:C958)</f>
        <v>17</v>
      </c>
      <c r="I958" s="2">
        <f>IF(cukier[[#This Row],[bought_so_far]]&lt;100,0,IF(cukier[[#This Row],[bought_so_far]]&lt;1000,0.05,IF(cukier[[#This Row],[bought_so_far]]&lt;10000,0.1,0.2)))*cukier[[#This Row],[sugar_bought_kg]]</f>
        <v>0</v>
      </c>
      <c r="J958" s="6">
        <f t="shared" si="71"/>
        <v>3687</v>
      </c>
      <c r="K958" s="6">
        <f t="shared" si="70"/>
        <v>3670</v>
      </c>
      <c r="L958" s="6" t="b">
        <f t="shared" si="72"/>
        <v>0</v>
      </c>
      <c r="M958" s="6">
        <f t="shared" si="73"/>
        <v>2</v>
      </c>
      <c r="N958" s="6">
        <f t="shared" si="74"/>
        <v>0</v>
      </c>
    </row>
    <row r="959" spans="1:14" x14ac:dyDescent="0.25">
      <c r="A959" s="1">
        <v>39994</v>
      </c>
      <c r="B959" s="2" t="s">
        <v>9</v>
      </c>
      <c r="C959" s="2">
        <v>479</v>
      </c>
      <c r="D959" s="2">
        <f>YEAR(cukier[[#This Row],[date]])</f>
        <v>2009</v>
      </c>
      <c r="E959" s="2">
        <f>MONTH(cukier[[#This Row],[date]])</f>
        <v>6</v>
      </c>
      <c r="F959" s="2">
        <f>VLOOKUP(cukier[[#This Row],[year]],cennik[#All],2)</f>
        <v>2.13</v>
      </c>
      <c r="G959" s="2">
        <f>cukier[[#This Row],[sugar_bought_kg]]*cukier[[#This Row],[price]]</f>
        <v>1020.27</v>
      </c>
      <c r="H959" s="2">
        <f>SUMIF($B$2:B959,B959,$C$2:C959)</f>
        <v>12020</v>
      </c>
      <c r="I959" s="2">
        <f>IF(cukier[[#This Row],[bought_so_far]]&lt;100,0,IF(cukier[[#This Row],[bought_so_far]]&lt;1000,0.05,IF(cukier[[#This Row],[bought_so_far]]&lt;10000,0.1,0.2)))*cukier[[#This Row],[sugar_bought_kg]]</f>
        <v>95.800000000000011</v>
      </c>
      <c r="J959" s="7">
        <f t="shared" si="71"/>
        <v>3670</v>
      </c>
      <c r="K959" s="7">
        <f t="shared" si="70"/>
        <v>3191</v>
      </c>
      <c r="L959" s="7" t="b">
        <f t="shared" si="72"/>
        <v>0</v>
      </c>
      <c r="M959" s="7">
        <f t="shared" si="73"/>
        <v>2</v>
      </c>
      <c r="N959" s="7">
        <f t="shared" si="74"/>
        <v>0</v>
      </c>
    </row>
    <row r="960" spans="1:14" x14ac:dyDescent="0.25">
      <c r="A960" s="1">
        <v>39994</v>
      </c>
      <c r="B960" s="2" t="s">
        <v>193</v>
      </c>
      <c r="C960" s="2">
        <v>6</v>
      </c>
      <c r="D960" s="2">
        <f>YEAR(cukier[[#This Row],[date]])</f>
        <v>2009</v>
      </c>
      <c r="E960" s="2">
        <f>MONTH(cukier[[#This Row],[date]])</f>
        <v>6</v>
      </c>
      <c r="F960" s="2">
        <f>VLOOKUP(cukier[[#This Row],[year]],cennik[#All],2)</f>
        <v>2.13</v>
      </c>
      <c r="G960" s="2">
        <f>cukier[[#This Row],[sugar_bought_kg]]*cukier[[#This Row],[price]]</f>
        <v>12.78</v>
      </c>
      <c r="H960" s="2">
        <f>SUMIF($B$2:B960,B960,$C$2:C960)</f>
        <v>6</v>
      </c>
      <c r="I960" s="2">
        <f>IF(cukier[[#This Row],[bought_so_far]]&lt;100,0,IF(cukier[[#This Row],[bought_so_far]]&lt;1000,0.05,IF(cukier[[#This Row],[bought_so_far]]&lt;10000,0.1,0.2)))*cukier[[#This Row],[sugar_bought_kg]]</f>
        <v>0</v>
      </c>
      <c r="J960" s="6">
        <f t="shared" si="71"/>
        <v>3191</v>
      </c>
      <c r="K960" s="6">
        <f t="shared" si="70"/>
        <v>3185</v>
      </c>
      <c r="L960" s="6" t="b">
        <f t="shared" si="72"/>
        <v>0</v>
      </c>
      <c r="M960" s="6">
        <f t="shared" si="73"/>
        <v>2</v>
      </c>
      <c r="N960" s="6">
        <f t="shared" si="74"/>
        <v>0</v>
      </c>
    </row>
    <row r="961" spans="1:14" x14ac:dyDescent="0.25">
      <c r="A961" s="1">
        <v>39994</v>
      </c>
      <c r="B961" s="2" t="s">
        <v>16</v>
      </c>
      <c r="C961" s="2">
        <v>10</v>
      </c>
      <c r="D961" s="2">
        <f>YEAR(cukier[[#This Row],[date]])</f>
        <v>2009</v>
      </c>
      <c r="E961" s="2">
        <f>MONTH(cukier[[#This Row],[date]])</f>
        <v>6</v>
      </c>
      <c r="F961" s="2">
        <f>VLOOKUP(cukier[[#This Row],[year]],cennik[#All],2)</f>
        <v>2.13</v>
      </c>
      <c r="G961" s="2">
        <f>cukier[[#This Row],[sugar_bought_kg]]*cukier[[#This Row],[price]]</f>
        <v>21.299999999999997</v>
      </c>
      <c r="H961" s="2">
        <f>SUMIF($B$2:B961,B961,$C$2:C961)</f>
        <v>31</v>
      </c>
      <c r="I961" s="2">
        <f>IF(cukier[[#This Row],[bought_so_far]]&lt;100,0,IF(cukier[[#This Row],[bought_so_far]]&lt;1000,0.05,IF(cukier[[#This Row],[bought_so_far]]&lt;10000,0.1,0.2)))*cukier[[#This Row],[sugar_bought_kg]]</f>
        <v>0</v>
      </c>
      <c r="J961" s="7">
        <f t="shared" si="71"/>
        <v>3185</v>
      </c>
      <c r="K961" s="7">
        <f t="shared" si="70"/>
        <v>3175</v>
      </c>
      <c r="L961" s="7" t="b">
        <f t="shared" si="72"/>
        <v>1</v>
      </c>
      <c r="M961" s="7">
        <f t="shared" si="73"/>
        <v>2</v>
      </c>
      <c r="N961" s="7">
        <f t="shared" si="74"/>
        <v>2000</v>
      </c>
    </row>
    <row r="962" spans="1:14" x14ac:dyDescent="0.25">
      <c r="A962" s="1">
        <v>39995</v>
      </c>
      <c r="B962" s="2" t="s">
        <v>29</v>
      </c>
      <c r="C962" s="2">
        <v>2</v>
      </c>
      <c r="D962" s="2">
        <f>YEAR(cukier[[#This Row],[date]])</f>
        <v>2009</v>
      </c>
      <c r="E962" s="2">
        <f>MONTH(cukier[[#This Row],[date]])</f>
        <v>7</v>
      </c>
      <c r="F962" s="2">
        <f>VLOOKUP(cukier[[#This Row],[year]],cennik[#All],2)</f>
        <v>2.13</v>
      </c>
      <c r="G962" s="2">
        <f>cukier[[#This Row],[sugar_bought_kg]]*cukier[[#This Row],[price]]</f>
        <v>4.26</v>
      </c>
      <c r="H962" s="2">
        <f>SUMIF($B$2:B962,B962,$C$2:C962)</f>
        <v>15</v>
      </c>
      <c r="I962" s="2">
        <f>IF(cukier[[#This Row],[bought_so_far]]&lt;100,0,IF(cukier[[#This Row],[bought_so_far]]&lt;1000,0.05,IF(cukier[[#This Row],[bought_so_far]]&lt;10000,0.1,0.2)))*cukier[[#This Row],[sugar_bought_kg]]</f>
        <v>0</v>
      </c>
      <c r="J962" s="6">
        <f t="shared" si="71"/>
        <v>5175</v>
      </c>
      <c r="K962" s="6">
        <f t="shared" si="70"/>
        <v>5173</v>
      </c>
      <c r="L962" s="6" t="b">
        <f t="shared" si="72"/>
        <v>0</v>
      </c>
      <c r="M962" s="6">
        <f t="shared" si="73"/>
        <v>-1</v>
      </c>
      <c r="N962" s="6">
        <f t="shared" si="74"/>
        <v>0</v>
      </c>
    </row>
    <row r="963" spans="1:14" x14ac:dyDescent="0.25">
      <c r="A963" s="1">
        <v>39997</v>
      </c>
      <c r="B963" s="2" t="s">
        <v>194</v>
      </c>
      <c r="C963" s="2">
        <v>13</v>
      </c>
      <c r="D963" s="2">
        <f>YEAR(cukier[[#This Row],[date]])</f>
        <v>2009</v>
      </c>
      <c r="E963" s="2">
        <f>MONTH(cukier[[#This Row],[date]])</f>
        <v>7</v>
      </c>
      <c r="F963" s="2">
        <f>VLOOKUP(cukier[[#This Row],[year]],cennik[#All],2)</f>
        <v>2.13</v>
      </c>
      <c r="G963" s="2">
        <f>cukier[[#This Row],[sugar_bought_kg]]*cukier[[#This Row],[price]]</f>
        <v>27.689999999999998</v>
      </c>
      <c r="H963" s="2">
        <f>SUMIF($B$2:B963,B963,$C$2:C963)</f>
        <v>13</v>
      </c>
      <c r="I963" s="2">
        <f>IF(cukier[[#This Row],[bought_so_far]]&lt;100,0,IF(cukier[[#This Row],[bought_so_far]]&lt;1000,0.05,IF(cukier[[#This Row],[bought_so_far]]&lt;10000,0.1,0.2)))*cukier[[#This Row],[sugar_bought_kg]]</f>
        <v>0</v>
      </c>
      <c r="J963" s="7">
        <f t="shared" si="71"/>
        <v>5173</v>
      </c>
      <c r="K963" s="7">
        <f t="shared" ref="K963:K1026" si="75">J963-C963</f>
        <v>5160</v>
      </c>
      <c r="L963" s="7" t="b">
        <f t="shared" si="72"/>
        <v>0</v>
      </c>
      <c r="M963" s="7">
        <f t="shared" si="73"/>
        <v>-1</v>
      </c>
      <c r="N963" s="7">
        <f t="shared" si="74"/>
        <v>0</v>
      </c>
    </row>
    <row r="964" spans="1:14" x14ac:dyDescent="0.25">
      <c r="A964" s="1">
        <v>40000</v>
      </c>
      <c r="B964" s="2" t="s">
        <v>183</v>
      </c>
      <c r="C964" s="2">
        <v>12</v>
      </c>
      <c r="D964" s="2">
        <f>YEAR(cukier[[#This Row],[date]])</f>
        <v>2009</v>
      </c>
      <c r="E964" s="2">
        <f>MONTH(cukier[[#This Row],[date]])</f>
        <v>7</v>
      </c>
      <c r="F964" s="2">
        <f>VLOOKUP(cukier[[#This Row],[year]],cennik[#All],2)</f>
        <v>2.13</v>
      </c>
      <c r="G964" s="2">
        <f>cukier[[#This Row],[sugar_bought_kg]]*cukier[[#This Row],[price]]</f>
        <v>25.56</v>
      </c>
      <c r="H964" s="2">
        <f>SUMIF($B$2:B964,B964,$C$2:C964)</f>
        <v>32</v>
      </c>
      <c r="I964" s="2">
        <f>IF(cukier[[#This Row],[bought_so_far]]&lt;100,0,IF(cukier[[#This Row],[bought_so_far]]&lt;1000,0.05,IF(cukier[[#This Row],[bought_so_far]]&lt;10000,0.1,0.2)))*cukier[[#This Row],[sugar_bought_kg]]</f>
        <v>0</v>
      </c>
      <c r="J964" s="6">
        <f t="shared" ref="J964:J1027" si="76">K963+N963</f>
        <v>5160</v>
      </c>
      <c r="K964" s="6">
        <f t="shared" si="75"/>
        <v>5148</v>
      </c>
      <c r="L964" s="6" t="b">
        <f t="shared" ref="L964:L1027" si="77">AND(E964&lt;&gt;E965,K964&lt;5000)</f>
        <v>0</v>
      </c>
      <c r="M964" s="6">
        <f t="shared" ref="M964:M1027" si="78">ROUNDUP((5000-K964)/1000,0)</f>
        <v>-1</v>
      </c>
      <c r="N964" s="6">
        <f t="shared" ref="N964:N1027" si="79">IF(L964,M964*1000,0)</f>
        <v>0</v>
      </c>
    </row>
    <row r="965" spans="1:14" x14ac:dyDescent="0.25">
      <c r="A965" s="1">
        <v>40000</v>
      </c>
      <c r="B965" s="2" t="s">
        <v>5</v>
      </c>
      <c r="C965" s="2">
        <v>191</v>
      </c>
      <c r="D965" s="2">
        <f>YEAR(cukier[[#This Row],[date]])</f>
        <v>2009</v>
      </c>
      <c r="E965" s="2">
        <f>MONTH(cukier[[#This Row],[date]])</f>
        <v>7</v>
      </c>
      <c r="F965" s="2">
        <f>VLOOKUP(cukier[[#This Row],[year]],cennik[#All],2)</f>
        <v>2.13</v>
      </c>
      <c r="G965" s="2">
        <f>cukier[[#This Row],[sugar_bought_kg]]*cukier[[#This Row],[price]]</f>
        <v>406.83</v>
      </c>
      <c r="H965" s="2">
        <f>SUMIF($B$2:B965,B965,$C$2:C965)</f>
        <v>7147</v>
      </c>
      <c r="I965" s="2">
        <f>IF(cukier[[#This Row],[bought_so_far]]&lt;100,0,IF(cukier[[#This Row],[bought_so_far]]&lt;1000,0.05,IF(cukier[[#This Row],[bought_so_far]]&lt;10000,0.1,0.2)))*cukier[[#This Row],[sugar_bought_kg]]</f>
        <v>19.100000000000001</v>
      </c>
      <c r="J965" s="7">
        <f t="shared" si="76"/>
        <v>5148</v>
      </c>
      <c r="K965" s="7">
        <f t="shared" si="75"/>
        <v>4957</v>
      </c>
      <c r="L965" s="7" t="b">
        <f t="shared" si="77"/>
        <v>0</v>
      </c>
      <c r="M965" s="7">
        <f t="shared" si="78"/>
        <v>1</v>
      </c>
      <c r="N965" s="7">
        <f t="shared" si="79"/>
        <v>0</v>
      </c>
    </row>
    <row r="966" spans="1:14" x14ac:dyDescent="0.25">
      <c r="A966" s="1">
        <v>40000</v>
      </c>
      <c r="B966" s="2" t="s">
        <v>10</v>
      </c>
      <c r="C966" s="2">
        <v>123</v>
      </c>
      <c r="D966" s="2">
        <f>YEAR(cukier[[#This Row],[date]])</f>
        <v>2009</v>
      </c>
      <c r="E966" s="2">
        <f>MONTH(cukier[[#This Row],[date]])</f>
        <v>7</v>
      </c>
      <c r="F966" s="2">
        <f>VLOOKUP(cukier[[#This Row],[year]],cennik[#All],2)</f>
        <v>2.13</v>
      </c>
      <c r="G966" s="2">
        <f>cukier[[#This Row],[sugar_bought_kg]]*cukier[[#This Row],[price]]</f>
        <v>261.99</v>
      </c>
      <c r="H966" s="2">
        <f>SUMIF($B$2:B966,B966,$C$2:C966)</f>
        <v>1701</v>
      </c>
      <c r="I966" s="2">
        <f>IF(cukier[[#This Row],[bought_so_far]]&lt;100,0,IF(cukier[[#This Row],[bought_so_far]]&lt;1000,0.05,IF(cukier[[#This Row],[bought_so_far]]&lt;10000,0.1,0.2)))*cukier[[#This Row],[sugar_bought_kg]]</f>
        <v>12.3</v>
      </c>
      <c r="J966" s="6">
        <f t="shared" si="76"/>
        <v>4957</v>
      </c>
      <c r="K966" s="6">
        <f t="shared" si="75"/>
        <v>4834</v>
      </c>
      <c r="L966" s="6" t="b">
        <f t="shared" si="77"/>
        <v>0</v>
      </c>
      <c r="M966" s="6">
        <f t="shared" si="78"/>
        <v>1</v>
      </c>
      <c r="N966" s="6">
        <f t="shared" si="79"/>
        <v>0</v>
      </c>
    </row>
    <row r="967" spans="1:14" x14ac:dyDescent="0.25">
      <c r="A967" s="1">
        <v>40001</v>
      </c>
      <c r="B967" s="2" t="s">
        <v>18</v>
      </c>
      <c r="C967" s="2">
        <v>66</v>
      </c>
      <c r="D967" s="2">
        <f>YEAR(cukier[[#This Row],[date]])</f>
        <v>2009</v>
      </c>
      <c r="E967" s="2">
        <f>MONTH(cukier[[#This Row],[date]])</f>
        <v>7</v>
      </c>
      <c r="F967" s="2">
        <f>VLOOKUP(cukier[[#This Row],[year]],cennik[#All],2)</f>
        <v>2.13</v>
      </c>
      <c r="G967" s="2">
        <f>cukier[[#This Row],[sugar_bought_kg]]*cukier[[#This Row],[price]]</f>
        <v>140.57999999999998</v>
      </c>
      <c r="H967" s="2">
        <f>SUMIF($B$2:B967,B967,$C$2:C967)</f>
        <v>2974</v>
      </c>
      <c r="I967" s="2">
        <f>IF(cukier[[#This Row],[bought_so_far]]&lt;100,0,IF(cukier[[#This Row],[bought_so_far]]&lt;1000,0.05,IF(cukier[[#This Row],[bought_so_far]]&lt;10000,0.1,0.2)))*cukier[[#This Row],[sugar_bought_kg]]</f>
        <v>6.6000000000000005</v>
      </c>
      <c r="J967" s="7">
        <f t="shared" si="76"/>
        <v>4834</v>
      </c>
      <c r="K967" s="7">
        <f t="shared" si="75"/>
        <v>4768</v>
      </c>
      <c r="L967" s="7" t="b">
        <f t="shared" si="77"/>
        <v>0</v>
      </c>
      <c r="M967" s="7">
        <f t="shared" si="78"/>
        <v>1</v>
      </c>
      <c r="N967" s="7">
        <f t="shared" si="79"/>
        <v>0</v>
      </c>
    </row>
    <row r="968" spans="1:14" x14ac:dyDescent="0.25">
      <c r="A968" s="1">
        <v>40002</v>
      </c>
      <c r="B968" s="2" t="s">
        <v>61</v>
      </c>
      <c r="C968" s="2">
        <v>132</v>
      </c>
      <c r="D968" s="2">
        <f>YEAR(cukier[[#This Row],[date]])</f>
        <v>2009</v>
      </c>
      <c r="E968" s="2">
        <f>MONTH(cukier[[#This Row],[date]])</f>
        <v>7</v>
      </c>
      <c r="F968" s="2">
        <f>VLOOKUP(cukier[[#This Row],[year]],cennik[#All],2)</f>
        <v>2.13</v>
      </c>
      <c r="G968" s="2">
        <f>cukier[[#This Row],[sugar_bought_kg]]*cukier[[#This Row],[price]]</f>
        <v>281.15999999999997</v>
      </c>
      <c r="H968" s="2">
        <f>SUMIF($B$2:B968,B968,$C$2:C968)</f>
        <v>1614</v>
      </c>
      <c r="I968" s="2">
        <f>IF(cukier[[#This Row],[bought_so_far]]&lt;100,0,IF(cukier[[#This Row],[bought_so_far]]&lt;1000,0.05,IF(cukier[[#This Row],[bought_so_far]]&lt;10000,0.1,0.2)))*cukier[[#This Row],[sugar_bought_kg]]</f>
        <v>13.200000000000001</v>
      </c>
      <c r="J968" s="6">
        <f t="shared" si="76"/>
        <v>4768</v>
      </c>
      <c r="K968" s="6">
        <f t="shared" si="75"/>
        <v>4636</v>
      </c>
      <c r="L968" s="6" t="b">
        <f t="shared" si="77"/>
        <v>0</v>
      </c>
      <c r="M968" s="6">
        <f t="shared" si="78"/>
        <v>1</v>
      </c>
      <c r="N968" s="6">
        <f t="shared" si="79"/>
        <v>0</v>
      </c>
    </row>
    <row r="969" spans="1:14" x14ac:dyDescent="0.25">
      <c r="A969" s="1">
        <v>40006</v>
      </c>
      <c r="B969" s="2" t="s">
        <v>195</v>
      </c>
      <c r="C969" s="2">
        <v>9</v>
      </c>
      <c r="D969" s="2">
        <f>YEAR(cukier[[#This Row],[date]])</f>
        <v>2009</v>
      </c>
      <c r="E969" s="2">
        <f>MONTH(cukier[[#This Row],[date]])</f>
        <v>7</v>
      </c>
      <c r="F969" s="2">
        <f>VLOOKUP(cukier[[#This Row],[year]],cennik[#All],2)</f>
        <v>2.13</v>
      </c>
      <c r="G969" s="2">
        <f>cukier[[#This Row],[sugar_bought_kg]]*cukier[[#This Row],[price]]</f>
        <v>19.169999999999998</v>
      </c>
      <c r="H969" s="2">
        <f>SUMIF($B$2:B969,B969,$C$2:C969)</f>
        <v>9</v>
      </c>
      <c r="I969" s="2">
        <f>IF(cukier[[#This Row],[bought_so_far]]&lt;100,0,IF(cukier[[#This Row],[bought_so_far]]&lt;1000,0.05,IF(cukier[[#This Row],[bought_so_far]]&lt;10000,0.1,0.2)))*cukier[[#This Row],[sugar_bought_kg]]</f>
        <v>0</v>
      </c>
      <c r="J969" s="7">
        <f t="shared" si="76"/>
        <v>4636</v>
      </c>
      <c r="K969" s="7">
        <f t="shared" si="75"/>
        <v>4627</v>
      </c>
      <c r="L969" s="7" t="b">
        <f t="shared" si="77"/>
        <v>0</v>
      </c>
      <c r="M969" s="7">
        <f t="shared" si="78"/>
        <v>1</v>
      </c>
      <c r="N969" s="7">
        <f t="shared" si="79"/>
        <v>0</v>
      </c>
    </row>
    <row r="970" spans="1:14" x14ac:dyDescent="0.25">
      <c r="A970" s="1">
        <v>40006</v>
      </c>
      <c r="B970" s="2" t="s">
        <v>78</v>
      </c>
      <c r="C970" s="2">
        <v>111</v>
      </c>
      <c r="D970" s="2">
        <f>YEAR(cukier[[#This Row],[date]])</f>
        <v>2009</v>
      </c>
      <c r="E970" s="2">
        <f>MONTH(cukier[[#This Row],[date]])</f>
        <v>7</v>
      </c>
      <c r="F970" s="2">
        <f>VLOOKUP(cukier[[#This Row],[year]],cennik[#All],2)</f>
        <v>2.13</v>
      </c>
      <c r="G970" s="2">
        <f>cukier[[#This Row],[sugar_bought_kg]]*cukier[[#This Row],[price]]</f>
        <v>236.42999999999998</v>
      </c>
      <c r="H970" s="2">
        <f>SUMIF($B$2:B970,B970,$C$2:C970)</f>
        <v>1458</v>
      </c>
      <c r="I970" s="2">
        <f>IF(cukier[[#This Row],[bought_so_far]]&lt;100,0,IF(cukier[[#This Row],[bought_so_far]]&lt;1000,0.05,IF(cukier[[#This Row],[bought_so_far]]&lt;10000,0.1,0.2)))*cukier[[#This Row],[sugar_bought_kg]]</f>
        <v>11.100000000000001</v>
      </c>
      <c r="J970" s="6">
        <f t="shared" si="76"/>
        <v>4627</v>
      </c>
      <c r="K970" s="6">
        <f t="shared" si="75"/>
        <v>4516</v>
      </c>
      <c r="L970" s="6" t="b">
        <f t="shared" si="77"/>
        <v>0</v>
      </c>
      <c r="M970" s="6">
        <f t="shared" si="78"/>
        <v>1</v>
      </c>
      <c r="N970" s="6">
        <f t="shared" si="79"/>
        <v>0</v>
      </c>
    </row>
    <row r="971" spans="1:14" x14ac:dyDescent="0.25">
      <c r="A971" s="1">
        <v>40007</v>
      </c>
      <c r="B971" s="2" t="s">
        <v>19</v>
      </c>
      <c r="C971" s="2">
        <v>163</v>
      </c>
      <c r="D971" s="2">
        <f>YEAR(cukier[[#This Row],[date]])</f>
        <v>2009</v>
      </c>
      <c r="E971" s="2">
        <f>MONTH(cukier[[#This Row],[date]])</f>
        <v>7</v>
      </c>
      <c r="F971" s="2">
        <f>VLOOKUP(cukier[[#This Row],[year]],cennik[#All],2)</f>
        <v>2.13</v>
      </c>
      <c r="G971" s="2">
        <f>cukier[[#This Row],[sugar_bought_kg]]*cukier[[#This Row],[price]]</f>
        <v>347.19</v>
      </c>
      <c r="H971" s="2">
        <f>SUMIF($B$2:B971,B971,$C$2:C971)</f>
        <v>1783</v>
      </c>
      <c r="I971" s="2">
        <f>IF(cukier[[#This Row],[bought_so_far]]&lt;100,0,IF(cukier[[#This Row],[bought_so_far]]&lt;1000,0.05,IF(cukier[[#This Row],[bought_so_far]]&lt;10000,0.1,0.2)))*cukier[[#This Row],[sugar_bought_kg]]</f>
        <v>16.3</v>
      </c>
      <c r="J971" s="7">
        <f t="shared" si="76"/>
        <v>4516</v>
      </c>
      <c r="K971" s="7">
        <f t="shared" si="75"/>
        <v>4353</v>
      </c>
      <c r="L971" s="7" t="b">
        <f t="shared" si="77"/>
        <v>0</v>
      </c>
      <c r="M971" s="7">
        <f t="shared" si="78"/>
        <v>1</v>
      </c>
      <c r="N971" s="7">
        <f t="shared" si="79"/>
        <v>0</v>
      </c>
    </row>
    <row r="972" spans="1:14" x14ac:dyDescent="0.25">
      <c r="A972" s="1">
        <v>40007</v>
      </c>
      <c r="B972" s="2" t="s">
        <v>155</v>
      </c>
      <c r="C972" s="2">
        <v>4</v>
      </c>
      <c r="D972" s="2">
        <f>YEAR(cukier[[#This Row],[date]])</f>
        <v>2009</v>
      </c>
      <c r="E972" s="2">
        <f>MONTH(cukier[[#This Row],[date]])</f>
        <v>7</v>
      </c>
      <c r="F972" s="2">
        <f>VLOOKUP(cukier[[#This Row],[year]],cennik[#All],2)</f>
        <v>2.13</v>
      </c>
      <c r="G972" s="2">
        <f>cukier[[#This Row],[sugar_bought_kg]]*cukier[[#This Row],[price]]</f>
        <v>8.52</v>
      </c>
      <c r="H972" s="2">
        <f>SUMIF($B$2:B972,B972,$C$2:C972)</f>
        <v>15</v>
      </c>
      <c r="I972" s="2">
        <f>IF(cukier[[#This Row],[bought_so_far]]&lt;100,0,IF(cukier[[#This Row],[bought_so_far]]&lt;1000,0.05,IF(cukier[[#This Row],[bought_so_far]]&lt;10000,0.1,0.2)))*cukier[[#This Row],[sugar_bought_kg]]</f>
        <v>0</v>
      </c>
      <c r="J972" s="6">
        <f t="shared" si="76"/>
        <v>4353</v>
      </c>
      <c r="K972" s="6">
        <f t="shared" si="75"/>
        <v>4349</v>
      </c>
      <c r="L972" s="6" t="b">
        <f t="shared" si="77"/>
        <v>0</v>
      </c>
      <c r="M972" s="6">
        <f t="shared" si="78"/>
        <v>1</v>
      </c>
      <c r="N972" s="6">
        <f t="shared" si="79"/>
        <v>0</v>
      </c>
    </row>
    <row r="973" spans="1:14" x14ac:dyDescent="0.25">
      <c r="A973" s="1">
        <v>40009</v>
      </c>
      <c r="B973" s="2" t="s">
        <v>145</v>
      </c>
      <c r="C973" s="2">
        <v>10</v>
      </c>
      <c r="D973" s="2">
        <f>YEAR(cukier[[#This Row],[date]])</f>
        <v>2009</v>
      </c>
      <c r="E973" s="2">
        <f>MONTH(cukier[[#This Row],[date]])</f>
        <v>7</v>
      </c>
      <c r="F973" s="2">
        <f>VLOOKUP(cukier[[#This Row],[year]],cennik[#All],2)</f>
        <v>2.13</v>
      </c>
      <c r="G973" s="2">
        <f>cukier[[#This Row],[sugar_bought_kg]]*cukier[[#This Row],[price]]</f>
        <v>21.299999999999997</v>
      </c>
      <c r="H973" s="2">
        <f>SUMIF($B$2:B973,B973,$C$2:C973)</f>
        <v>14</v>
      </c>
      <c r="I973" s="2">
        <f>IF(cukier[[#This Row],[bought_so_far]]&lt;100,0,IF(cukier[[#This Row],[bought_so_far]]&lt;1000,0.05,IF(cukier[[#This Row],[bought_so_far]]&lt;10000,0.1,0.2)))*cukier[[#This Row],[sugar_bought_kg]]</f>
        <v>0</v>
      </c>
      <c r="J973" s="7">
        <f t="shared" si="76"/>
        <v>4349</v>
      </c>
      <c r="K973" s="7">
        <f t="shared" si="75"/>
        <v>4339</v>
      </c>
      <c r="L973" s="7" t="b">
        <f t="shared" si="77"/>
        <v>0</v>
      </c>
      <c r="M973" s="7">
        <f t="shared" si="78"/>
        <v>1</v>
      </c>
      <c r="N973" s="7">
        <f t="shared" si="79"/>
        <v>0</v>
      </c>
    </row>
    <row r="974" spans="1:14" x14ac:dyDescent="0.25">
      <c r="A974" s="1">
        <v>40010</v>
      </c>
      <c r="B974" s="2" t="s">
        <v>9</v>
      </c>
      <c r="C974" s="2">
        <v>457</v>
      </c>
      <c r="D974" s="2">
        <f>YEAR(cukier[[#This Row],[date]])</f>
        <v>2009</v>
      </c>
      <c r="E974" s="2">
        <f>MONTH(cukier[[#This Row],[date]])</f>
        <v>7</v>
      </c>
      <c r="F974" s="2">
        <f>VLOOKUP(cukier[[#This Row],[year]],cennik[#All],2)</f>
        <v>2.13</v>
      </c>
      <c r="G974" s="2">
        <f>cukier[[#This Row],[sugar_bought_kg]]*cukier[[#This Row],[price]]</f>
        <v>973.41</v>
      </c>
      <c r="H974" s="2">
        <f>SUMIF($B$2:B974,B974,$C$2:C974)</f>
        <v>12477</v>
      </c>
      <c r="I974" s="2">
        <f>IF(cukier[[#This Row],[bought_so_far]]&lt;100,0,IF(cukier[[#This Row],[bought_so_far]]&lt;1000,0.05,IF(cukier[[#This Row],[bought_so_far]]&lt;10000,0.1,0.2)))*cukier[[#This Row],[sugar_bought_kg]]</f>
        <v>91.4</v>
      </c>
      <c r="J974" s="6">
        <f t="shared" si="76"/>
        <v>4339</v>
      </c>
      <c r="K974" s="6">
        <f t="shared" si="75"/>
        <v>3882</v>
      </c>
      <c r="L974" s="6" t="b">
        <f t="shared" si="77"/>
        <v>0</v>
      </c>
      <c r="M974" s="6">
        <f t="shared" si="78"/>
        <v>2</v>
      </c>
      <c r="N974" s="6">
        <f t="shared" si="79"/>
        <v>0</v>
      </c>
    </row>
    <row r="975" spans="1:14" x14ac:dyDescent="0.25">
      <c r="A975" s="1">
        <v>40012</v>
      </c>
      <c r="B975" s="2" t="s">
        <v>50</v>
      </c>
      <c r="C975" s="2">
        <v>260</v>
      </c>
      <c r="D975" s="2">
        <f>YEAR(cukier[[#This Row],[date]])</f>
        <v>2009</v>
      </c>
      <c r="E975" s="2">
        <f>MONTH(cukier[[#This Row],[date]])</f>
        <v>7</v>
      </c>
      <c r="F975" s="2">
        <f>VLOOKUP(cukier[[#This Row],[year]],cennik[#All],2)</f>
        <v>2.13</v>
      </c>
      <c r="G975" s="2">
        <f>cukier[[#This Row],[sugar_bought_kg]]*cukier[[#This Row],[price]]</f>
        <v>553.79999999999995</v>
      </c>
      <c r="H975" s="2">
        <f>SUMIF($B$2:B975,B975,$C$2:C975)</f>
        <v>13246</v>
      </c>
      <c r="I975" s="2">
        <f>IF(cukier[[#This Row],[bought_so_far]]&lt;100,0,IF(cukier[[#This Row],[bought_so_far]]&lt;1000,0.05,IF(cukier[[#This Row],[bought_so_far]]&lt;10000,0.1,0.2)))*cukier[[#This Row],[sugar_bought_kg]]</f>
        <v>52</v>
      </c>
      <c r="J975" s="7">
        <f t="shared" si="76"/>
        <v>3882</v>
      </c>
      <c r="K975" s="7">
        <f t="shared" si="75"/>
        <v>3622</v>
      </c>
      <c r="L975" s="7" t="b">
        <f t="shared" si="77"/>
        <v>0</v>
      </c>
      <c r="M975" s="7">
        <f t="shared" si="78"/>
        <v>2</v>
      </c>
      <c r="N975" s="7">
        <f t="shared" si="79"/>
        <v>0</v>
      </c>
    </row>
    <row r="976" spans="1:14" x14ac:dyDescent="0.25">
      <c r="A976" s="1">
        <v>40013</v>
      </c>
      <c r="B976" s="2" t="s">
        <v>120</v>
      </c>
      <c r="C976" s="2">
        <v>181</v>
      </c>
      <c r="D976" s="2">
        <f>YEAR(cukier[[#This Row],[date]])</f>
        <v>2009</v>
      </c>
      <c r="E976" s="2">
        <f>MONTH(cukier[[#This Row],[date]])</f>
        <v>7</v>
      </c>
      <c r="F976" s="2">
        <f>VLOOKUP(cukier[[#This Row],[year]],cennik[#All],2)</f>
        <v>2.13</v>
      </c>
      <c r="G976" s="2">
        <f>cukier[[#This Row],[sugar_bought_kg]]*cukier[[#This Row],[price]]</f>
        <v>385.53</v>
      </c>
      <c r="H976" s="2">
        <f>SUMIF($B$2:B976,B976,$C$2:C976)</f>
        <v>347</v>
      </c>
      <c r="I976" s="2">
        <f>IF(cukier[[#This Row],[bought_so_far]]&lt;100,0,IF(cukier[[#This Row],[bought_so_far]]&lt;1000,0.05,IF(cukier[[#This Row],[bought_so_far]]&lt;10000,0.1,0.2)))*cukier[[#This Row],[sugar_bought_kg]]</f>
        <v>9.0500000000000007</v>
      </c>
      <c r="J976" s="6">
        <f t="shared" si="76"/>
        <v>3622</v>
      </c>
      <c r="K976" s="6">
        <f t="shared" si="75"/>
        <v>3441</v>
      </c>
      <c r="L976" s="6" t="b">
        <f t="shared" si="77"/>
        <v>0</v>
      </c>
      <c r="M976" s="6">
        <f t="shared" si="78"/>
        <v>2</v>
      </c>
      <c r="N976" s="6">
        <f t="shared" si="79"/>
        <v>0</v>
      </c>
    </row>
    <row r="977" spans="1:14" x14ac:dyDescent="0.25">
      <c r="A977" s="1">
        <v>40014</v>
      </c>
      <c r="B977" s="2" t="s">
        <v>50</v>
      </c>
      <c r="C977" s="2">
        <v>144</v>
      </c>
      <c r="D977" s="2">
        <f>YEAR(cukier[[#This Row],[date]])</f>
        <v>2009</v>
      </c>
      <c r="E977" s="2">
        <f>MONTH(cukier[[#This Row],[date]])</f>
        <v>7</v>
      </c>
      <c r="F977" s="2">
        <f>VLOOKUP(cukier[[#This Row],[year]],cennik[#All],2)</f>
        <v>2.13</v>
      </c>
      <c r="G977" s="2">
        <f>cukier[[#This Row],[sugar_bought_kg]]*cukier[[#This Row],[price]]</f>
        <v>306.71999999999997</v>
      </c>
      <c r="H977" s="2">
        <f>SUMIF($B$2:B977,B977,$C$2:C977)</f>
        <v>13390</v>
      </c>
      <c r="I977" s="2">
        <f>IF(cukier[[#This Row],[bought_so_far]]&lt;100,0,IF(cukier[[#This Row],[bought_so_far]]&lt;1000,0.05,IF(cukier[[#This Row],[bought_so_far]]&lt;10000,0.1,0.2)))*cukier[[#This Row],[sugar_bought_kg]]</f>
        <v>28.8</v>
      </c>
      <c r="J977" s="7">
        <f t="shared" si="76"/>
        <v>3441</v>
      </c>
      <c r="K977" s="7">
        <f t="shared" si="75"/>
        <v>3297</v>
      </c>
      <c r="L977" s="7" t="b">
        <f t="shared" si="77"/>
        <v>0</v>
      </c>
      <c r="M977" s="7">
        <f t="shared" si="78"/>
        <v>2</v>
      </c>
      <c r="N977" s="7">
        <f t="shared" si="79"/>
        <v>0</v>
      </c>
    </row>
    <row r="978" spans="1:14" x14ac:dyDescent="0.25">
      <c r="A978" s="1">
        <v>40015</v>
      </c>
      <c r="B978" s="2" t="s">
        <v>22</v>
      </c>
      <c r="C978" s="2">
        <v>246</v>
      </c>
      <c r="D978" s="2">
        <f>YEAR(cukier[[#This Row],[date]])</f>
        <v>2009</v>
      </c>
      <c r="E978" s="2">
        <f>MONTH(cukier[[#This Row],[date]])</f>
        <v>7</v>
      </c>
      <c r="F978" s="2">
        <f>VLOOKUP(cukier[[#This Row],[year]],cennik[#All],2)</f>
        <v>2.13</v>
      </c>
      <c r="G978" s="2">
        <f>cukier[[#This Row],[sugar_bought_kg]]*cukier[[#This Row],[price]]</f>
        <v>523.98</v>
      </c>
      <c r="H978" s="2">
        <f>SUMIF($B$2:B978,B978,$C$2:C978)</f>
        <v>10930</v>
      </c>
      <c r="I978" s="2">
        <f>IF(cukier[[#This Row],[bought_so_far]]&lt;100,0,IF(cukier[[#This Row],[bought_so_far]]&lt;1000,0.05,IF(cukier[[#This Row],[bought_so_far]]&lt;10000,0.1,0.2)))*cukier[[#This Row],[sugar_bought_kg]]</f>
        <v>49.2</v>
      </c>
      <c r="J978" s="6">
        <f t="shared" si="76"/>
        <v>3297</v>
      </c>
      <c r="K978" s="6">
        <f t="shared" si="75"/>
        <v>3051</v>
      </c>
      <c r="L978" s="6" t="b">
        <f t="shared" si="77"/>
        <v>0</v>
      </c>
      <c r="M978" s="6">
        <f t="shared" si="78"/>
        <v>2</v>
      </c>
      <c r="N978" s="6">
        <f t="shared" si="79"/>
        <v>0</v>
      </c>
    </row>
    <row r="979" spans="1:14" x14ac:dyDescent="0.25">
      <c r="A979" s="1">
        <v>40017</v>
      </c>
      <c r="B979" s="2" t="s">
        <v>196</v>
      </c>
      <c r="C979" s="2">
        <v>10</v>
      </c>
      <c r="D979" s="2">
        <f>YEAR(cukier[[#This Row],[date]])</f>
        <v>2009</v>
      </c>
      <c r="E979" s="2">
        <f>MONTH(cukier[[#This Row],[date]])</f>
        <v>7</v>
      </c>
      <c r="F979" s="2">
        <f>VLOOKUP(cukier[[#This Row],[year]],cennik[#All],2)</f>
        <v>2.13</v>
      </c>
      <c r="G979" s="2">
        <f>cukier[[#This Row],[sugar_bought_kg]]*cukier[[#This Row],[price]]</f>
        <v>21.299999999999997</v>
      </c>
      <c r="H979" s="2">
        <f>SUMIF($B$2:B979,B979,$C$2:C979)</f>
        <v>10</v>
      </c>
      <c r="I979" s="2">
        <f>IF(cukier[[#This Row],[bought_so_far]]&lt;100,0,IF(cukier[[#This Row],[bought_so_far]]&lt;1000,0.05,IF(cukier[[#This Row],[bought_so_far]]&lt;10000,0.1,0.2)))*cukier[[#This Row],[sugar_bought_kg]]</f>
        <v>0</v>
      </c>
      <c r="J979" s="7">
        <f t="shared" si="76"/>
        <v>3051</v>
      </c>
      <c r="K979" s="7">
        <f t="shared" si="75"/>
        <v>3041</v>
      </c>
      <c r="L979" s="7" t="b">
        <f t="shared" si="77"/>
        <v>0</v>
      </c>
      <c r="M979" s="7">
        <f t="shared" si="78"/>
        <v>2</v>
      </c>
      <c r="N979" s="7">
        <f t="shared" si="79"/>
        <v>0</v>
      </c>
    </row>
    <row r="980" spans="1:14" x14ac:dyDescent="0.25">
      <c r="A980" s="1">
        <v>40019</v>
      </c>
      <c r="B980" s="2" t="s">
        <v>26</v>
      </c>
      <c r="C980" s="2">
        <v>148</v>
      </c>
      <c r="D980" s="2">
        <f>YEAR(cukier[[#This Row],[date]])</f>
        <v>2009</v>
      </c>
      <c r="E980" s="2">
        <f>MONTH(cukier[[#This Row],[date]])</f>
        <v>7</v>
      </c>
      <c r="F980" s="2">
        <f>VLOOKUP(cukier[[#This Row],[year]],cennik[#All],2)</f>
        <v>2.13</v>
      </c>
      <c r="G980" s="2">
        <f>cukier[[#This Row],[sugar_bought_kg]]*cukier[[#This Row],[price]]</f>
        <v>315.24</v>
      </c>
      <c r="H980" s="2">
        <f>SUMIF($B$2:B980,B980,$C$2:C980)</f>
        <v>636</v>
      </c>
      <c r="I980" s="2">
        <f>IF(cukier[[#This Row],[bought_so_far]]&lt;100,0,IF(cukier[[#This Row],[bought_so_far]]&lt;1000,0.05,IF(cukier[[#This Row],[bought_so_far]]&lt;10000,0.1,0.2)))*cukier[[#This Row],[sugar_bought_kg]]</f>
        <v>7.4</v>
      </c>
      <c r="J980" s="6">
        <f t="shared" si="76"/>
        <v>3041</v>
      </c>
      <c r="K980" s="6">
        <f t="shared" si="75"/>
        <v>2893</v>
      </c>
      <c r="L980" s="6" t="b">
        <f t="shared" si="77"/>
        <v>0</v>
      </c>
      <c r="M980" s="6">
        <f t="shared" si="78"/>
        <v>3</v>
      </c>
      <c r="N980" s="6">
        <f t="shared" si="79"/>
        <v>0</v>
      </c>
    </row>
    <row r="981" spans="1:14" x14ac:dyDescent="0.25">
      <c r="A981" s="1">
        <v>40021</v>
      </c>
      <c r="B981" s="2" t="s">
        <v>35</v>
      </c>
      <c r="C981" s="2">
        <v>24</v>
      </c>
      <c r="D981" s="2">
        <f>YEAR(cukier[[#This Row],[date]])</f>
        <v>2009</v>
      </c>
      <c r="E981" s="2">
        <f>MONTH(cukier[[#This Row],[date]])</f>
        <v>7</v>
      </c>
      <c r="F981" s="2">
        <f>VLOOKUP(cukier[[#This Row],[year]],cennik[#All],2)</f>
        <v>2.13</v>
      </c>
      <c r="G981" s="2">
        <f>cukier[[#This Row],[sugar_bought_kg]]*cukier[[#This Row],[price]]</f>
        <v>51.12</v>
      </c>
      <c r="H981" s="2">
        <f>SUMIF($B$2:B981,B981,$C$2:C981)</f>
        <v>1317</v>
      </c>
      <c r="I981" s="2">
        <f>IF(cukier[[#This Row],[bought_so_far]]&lt;100,0,IF(cukier[[#This Row],[bought_so_far]]&lt;1000,0.05,IF(cukier[[#This Row],[bought_so_far]]&lt;10000,0.1,0.2)))*cukier[[#This Row],[sugar_bought_kg]]</f>
        <v>2.4000000000000004</v>
      </c>
      <c r="J981" s="7">
        <f t="shared" si="76"/>
        <v>2893</v>
      </c>
      <c r="K981" s="7">
        <f t="shared" si="75"/>
        <v>2869</v>
      </c>
      <c r="L981" s="7" t="b">
        <f t="shared" si="77"/>
        <v>0</v>
      </c>
      <c r="M981" s="7">
        <f t="shared" si="78"/>
        <v>3</v>
      </c>
      <c r="N981" s="7">
        <f t="shared" si="79"/>
        <v>0</v>
      </c>
    </row>
    <row r="982" spans="1:14" x14ac:dyDescent="0.25">
      <c r="A982" s="1">
        <v>40024</v>
      </c>
      <c r="B982" s="2" t="s">
        <v>25</v>
      </c>
      <c r="C982" s="2">
        <v>66</v>
      </c>
      <c r="D982" s="2">
        <f>YEAR(cukier[[#This Row],[date]])</f>
        <v>2009</v>
      </c>
      <c r="E982" s="2">
        <f>MONTH(cukier[[#This Row],[date]])</f>
        <v>7</v>
      </c>
      <c r="F982" s="2">
        <f>VLOOKUP(cukier[[#This Row],[year]],cennik[#All],2)</f>
        <v>2.13</v>
      </c>
      <c r="G982" s="2">
        <f>cukier[[#This Row],[sugar_bought_kg]]*cukier[[#This Row],[price]]</f>
        <v>140.57999999999998</v>
      </c>
      <c r="H982" s="2">
        <f>SUMIF($B$2:B982,B982,$C$2:C982)</f>
        <v>1082</v>
      </c>
      <c r="I982" s="2">
        <f>IF(cukier[[#This Row],[bought_so_far]]&lt;100,0,IF(cukier[[#This Row],[bought_so_far]]&lt;1000,0.05,IF(cukier[[#This Row],[bought_so_far]]&lt;10000,0.1,0.2)))*cukier[[#This Row],[sugar_bought_kg]]</f>
        <v>6.6000000000000005</v>
      </c>
      <c r="J982" s="6">
        <f t="shared" si="76"/>
        <v>2869</v>
      </c>
      <c r="K982" s="6">
        <f t="shared" si="75"/>
        <v>2803</v>
      </c>
      <c r="L982" s="6" t="b">
        <f t="shared" si="77"/>
        <v>1</v>
      </c>
      <c r="M982" s="6">
        <f t="shared" si="78"/>
        <v>3</v>
      </c>
      <c r="N982" s="6">
        <f t="shared" si="79"/>
        <v>3000</v>
      </c>
    </row>
    <row r="983" spans="1:14" x14ac:dyDescent="0.25">
      <c r="A983" s="1">
        <v>40027</v>
      </c>
      <c r="B983" s="2" t="s">
        <v>45</v>
      </c>
      <c r="C983" s="2">
        <v>333</v>
      </c>
      <c r="D983" s="2">
        <f>YEAR(cukier[[#This Row],[date]])</f>
        <v>2009</v>
      </c>
      <c r="E983" s="2">
        <f>MONTH(cukier[[#This Row],[date]])</f>
        <v>8</v>
      </c>
      <c r="F983" s="2">
        <f>VLOOKUP(cukier[[#This Row],[year]],cennik[#All],2)</f>
        <v>2.13</v>
      </c>
      <c r="G983" s="2">
        <f>cukier[[#This Row],[sugar_bought_kg]]*cukier[[#This Row],[price]]</f>
        <v>709.29</v>
      </c>
      <c r="H983" s="2">
        <f>SUMIF($B$2:B983,B983,$C$2:C983)</f>
        <v>12748</v>
      </c>
      <c r="I983" s="2">
        <f>IF(cukier[[#This Row],[bought_so_far]]&lt;100,0,IF(cukier[[#This Row],[bought_so_far]]&lt;1000,0.05,IF(cukier[[#This Row],[bought_so_far]]&lt;10000,0.1,0.2)))*cukier[[#This Row],[sugar_bought_kg]]</f>
        <v>66.600000000000009</v>
      </c>
      <c r="J983" s="7">
        <f t="shared" si="76"/>
        <v>5803</v>
      </c>
      <c r="K983" s="7">
        <f t="shared" si="75"/>
        <v>5470</v>
      </c>
      <c r="L983" s="7" t="b">
        <f t="shared" si="77"/>
        <v>0</v>
      </c>
      <c r="M983" s="7">
        <f t="shared" si="78"/>
        <v>-1</v>
      </c>
      <c r="N983" s="7">
        <f t="shared" si="79"/>
        <v>0</v>
      </c>
    </row>
    <row r="984" spans="1:14" x14ac:dyDescent="0.25">
      <c r="A984" s="1">
        <v>40027</v>
      </c>
      <c r="B984" s="2" t="s">
        <v>37</v>
      </c>
      <c r="C984" s="2">
        <v>194</v>
      </c>
      <c r="D984" s="2">
        <f>YEAR(cukier[[#This Row],[date]])</f>
        <v>2009</v>
      </c>
      <c r="E984" s="2">
        <f>MONTH(cukier[[#This Row],[date]])</f>
        <v>8</v>
      </c>
      <c r="F984" s="2">
        <f>VLOOKUP(cukier[[#This Row],[year]],cennik[#All],2)</f>
        <v>2.13</v>
      </c>
      <c r="G984" s="2">
        <f>cukier[[#This Row],[sugar_bought_kg]]*cukier[[#This Row],[price]]</f>
        <v>413.21999999999997</v>
      </c>
      <c r="H984" s="2">
        <f>SUMIF($B$2:B984,B984,$C$2:C984)</f>
        <v>2378</v>
      </c>
      <c r="I984" s="2">
        <f>IF(cukier[[#This Row],[bought_so_far]]&lt;100,0,IF(cukier[[#This Row],[bought_so_far]]&lt;1000,0.05,IF(cukier[[#This Row],[bought_so_far]]&lt;10000,0.1,0.2)))*cukier[[#This Row],[sugar_bought_kg]]</f>
        <v>19.400000000000002</v>
      </c>
      <c r="J984" s="6">
        <f t="shared" si="76"/>
        <v>5470</v>
      </c>
      <c r="K984" s="6">
        <f t="shared" si="75"/>
        <v>5276</v>
      </c>
      <c r="L984" s="6" t="b">
        <f t="shared" si="77"/>
        <v>0</v>
      </c>
      <c r="M984" s="6">
        <f t="shared" si="78"/>
        <v>-1</v>
      </c>
      <c r="N984" s="6">
        <f t="shared" si="79"/>
        <v>0</v>
      </c>
    </row>
    <row r="985" spans="1:14" x14ac:dyDescent="0.25">
      <c r="A985" s="1">
        <v>40031</v>
      </c>
      <c r="B985" s="2" t="s">
        <v>18</v>
      </c>
      <c r="C985" s="2">
        <v>154</v>
      </c>
      <c r="D985" s="2">
        <f>YEAR(cukier[[#This Row],[date]])</f>
        <v>2009</v>
      </c>
      <c r="E985" s="2">
        <f>MONTH(cukier[[#This Row],[date]])</f>
        <v>8</v>
      </c>
      <c r="F985" s="2">
        <f>VLOOKUP(cukier[[#This Row],[year]],cennik[#All],2)</f>
        <v>2.13</v>
      </c>
      <c r="G985" s="2">
        <f>cukier[[#This Row],[sugar_bought_kg]]*cukier[[#This Row],[price]]</f>
        <v>328.02</v>
      </c>
      <c r="H985" s="2">
        <f>SUMIF($B$2:B985,B985,$C$2:C985)</f>
        <v>3128</v>
      </c>
      <c r="I985" s="2">
        <f>IF(cukier[[#This Row],[bought_so_far]]&lt;100,0,IF(cukier[[#This Row],[bought_so_far]]&lt;1000,0.05,IF(cukier[[#This Row],[bought_so_far]]&lt;10000,0.1,0.2)))*cukier[[#This Row],[sugar_bought_kg]]</f>
        <v>15.4</v>
      </c>
      <c r="J985" s="7">
        <f t="shared" si="76"/>
        <v>5276</v>
      </c>
      <c r="K985" s="7">
        <f t="shared" si="75"/>
        <v>5122</v>
      </c>
      <c r="L985" s="7" t="b">
        <f t="shared" si="77"/>
        <v>0</v>
      </c>
      <c r="M985" s="7">
        <f t="shared" si="78"/>
        <v>-1</v>
      </c>
      <c r="N985" s="7">
        <f t="shared" si="79"/>
        <v>0</v>
      </c>
    </row>
    <row r="986" spans="1:14" x14ac:dyDescent="0.25">
      <c r="A986" s="1">
        <v>40031</v>
      </c>
      <c r="B986" s="2" t="s">
        <v>55</v>
      </c>
      <c r="C986" s="2">
        <v>100</v>
      </c>
      <c r="D986" s="2">
        <f>YEAR(cukier[[#This Row],[date]])</f>
        <v>2009</v>
      </c>
      <c r="E986" s="2">
        <f>MONTH(cukier[[#This Row],[date]])</f>
        <v>8</v>
      </c>
      <c r="F986" s="2">
        <f>VLOOKUP(cukier[[#This Row],[year]],cennik[#All],2)</f>
        <v>2.13</v>
      </c>
      <c r="G986" s="2">
        <f>cukier[[#This Row],[sugar_bought_kg]]*cukier[[#This Row],[price]]</f>
        <v>213</v>
      </c>
      <c r="H986" s="2">
        <f>SUMIF($B$2:B986,B986,$C$2:C986)</f>
        <v>2488</v>
      </c>
      <c r="I986" s="2">
        <f>IF(cukier[[#This Row],[bought_so_far]]&lt;100,0,IF(cukier[[#This Row],[bought_so_far]]&lt;1000,0.05,IF(cukier[[#This Row],[bought_so_far]]&lt;10000,0.1,0.2)))*cukier[[#This Row],[sugar_bought_kg]]</f>
        <v>10</v>
      </c>
      <c r="J986" s="6">
        <f t="shared" si="76"/>
        <v>5122</v>
      </c>
      <c r="K986" s="6">
        <f t="shared" si="75"/>
        <v>5022</v>
      </c>
      <c r="L986" s="6" t="b">
        <f t="shared" si="77"/>
        <v>0</v>
      </c>
      <c r="M986" s="6">
        <f t="shared" si="78"/>
        <v>-1</v>
      </c>
      <c r="N986" s="6">
        <f t="shared" si="79"/>
        <v>0</v>
      </c>
    </row>
    <row r="987" spans="1:14" x14ac:dyDescent="0.25">
      <c r="A987" s="1">
        <v>40031</v>
      </c>
      <c r="B987" s="2" t="s">
        <v>1</v>
      </c>
      <c r="C987" s="2">
        <v>18</v>
      </c>
      <c r="D987" s="2">
        <f>YEAR(cukier[[#This Row],[date]])</f>
        <v>2009</v>
      </c>
      <c r="E987" s="2">
        <f>MONTH(cukier[[#This Row],[date]])</f>
        <v>8</v>
      </c>
      <c r="F987" s="2">
        <f>VLOOKUP(cukier[[#This Row],[year]],cennik[#All],2)</f>
        <v>2.13</v>
      </c>
      <c r="G987" s="2">
        <f>cukier[[#This Row],[sugar_bought_kg]]*cukier[[#This Row],[price]]</f>
        <v>38.339999999999996</v>
      </c>
      <c r="H987" s="2">
        <f>SUMIF($B$2:B987,B987,$C$2:C987)</f>
        <v>49</v>
      </c>
      <c r="I987" s="2">
        <f>IF(cukier[[#This Row],[bought_so_far]]&lt;100,0,IF(cukier[[#This Row],[bought_so_far]]&lt;1000,0.05,IF(cukier[[#This Row],[bought_so_far]]&lt;10000,0.1,0.2)))*cukier[[#This Row],[sugar_bought_kg]]</f>
        <v>0</v>
      </c>
      <c r="J987" s="7">
        <f t="shared" si="76"/>
        <v>5022</v>
      </c>
      <c r="K987" s="7">
        <f t="shared" si="75"/>
        <v>5004</v>
      </c>
      <c r="L987" s="7" t="b">
        <f t="shared" si="77"/>
        <v>0</v>
      </c>
      <c r="M987" s="7">
        <f t="shared" si="78"/>
        <v>-1</v>
      </c>
      <c r="N987" s="7">
        <f t="shared" si="79"/>
        <v>0</v>
      </c>
    </row>
    <row r="988" spans="1:14" x14ac:dyDescent="0.25">
      <c r="A988" s="1">
        <v>40031</v>
      </c>
      <c r="B988" s="2" t="s">
        <v>170</v>
      </c>
      <c r="C988" s="2">
        <v>20</v>
      </c>
      <c r="D988" s="2">
        <f>YEAR(cukier[[#This Row],[date]])</f>
        <v>2009</v>
      </c>
      <c r="E988" s="2">
        <f>MONTH(cukier[[#This Row],[date]])</f>
        <v>8</v>
      </c>
      <c r="F988" s="2">
        <f>VLOOKUP(cukier[[#This Row],[year]],cennik[#All],2)</f>
        <v>2.13</v>
      </c>
      <c r="G988" s="2">
        <f>cukier[[#This Row],[sugar_bought_kg]]*cukier[[#This Row],[price]]</f>
        <v>42.599999999999994</v>
      </c>
      <c r="H988" s="2">
        <f>SUMIF($B$2:B988,B988,$C$2:C988)</f>
        <v>24</v>
      </c>
      <c r="I988" s="2">
        <f>IF(cukier[[#This Row],[bought_so_far]]&lt;100,0,IF(cukier[[#This Row],[bought_so_far]]&lt;1000,0.05,IF(cukier[[#This Row],[bought_so_far]]&lt;10000,0.1,0.2)))*cukier[[#This Row],[sugar_bought_kg]]</f>
        <v>0</v>
      </c>
      <c r="J988" s="6">
        <f t="shared" si="76"/>
        <v>5004</v>
      </c>
      <c r="K988" s="6">
        <f t="shared" si="75"/>
        <v>4984</v>
      </c>
      <c r="L988" s="6" t="b">
        <f t="shared" si="77"/>
        <v>0</v>
      </c>
      <c r="M988" s="6">
        <f t="shared" si="78"/>
        <v>1</v>
      </c>
      <c r="N988" s="6">
        <f t="shared" si="79"/>
        <v>0</v>
      </c>
    </row>
    <row r="989" spans="1:14" x14ac:dyDescent="0.25">
      <c r="A989" s="1">
        <v>40033</v>
      </c>
      <c r="B989" s="2" t="s">
        <v>55</v>
      </c>
      <c r="C989" s="2">
        <v>200</v>
      </c>
      <c r="D989" s="2">
        <f>YEAR(cukier[[#This Row],[date]])</f>
        <v>2009</v>
      </c>
      <c r="E989" s="2">
        <f>MONTH(cukier[[#This Row],[date]])</f>
        <v>8</v>
      </c>
      <c r="F989" s="2">
        <f>VLOOKUP(cukier[[#This Row],[year]],cennik[#All],2)</f>
        <v>2.13</v>
      </c>
      <c r="G989" s="2">
        <f>cukier[[#This Row],[sugar_bought_kg]]*cukier[[#This Row],[price]]</f>
        <v>426</v>
      </c>
      <c r="H989" s="2">
        <f>SUMIF($B$2:B989,B989,$C$2:C989)</f>
        <v>2688</v>
      </c>
      <c r="I989" s="2">
        <f>IF(cukier[[#This Row],[bought_so_far]]&lt;100,0,IF(cukier[[#This Row],[bought_so_far]]&lt;1000,0.05,IF(cukier[[#This Row],[bought_so_far]]&lt;10000,0.1,0.2)))*cukier[[#This Row],[sugar_bought_kg]]</f>
        <v>20</v>
      </c>
      <c r="J989" s="7">
        <f t="shared" si="76"/>
        <v>4984</v>
      </c>
      <c r="K989" s="7">
        <f t="shared" si="75"/>
        <v>4784</v>
      </c>
      <c r="L989" s="7" t="b">
        <f t="shared" si="77"/>
        <v>0</v>
      </c>
      <c r="M989" s="7">
        <f t="shared" si="78"/>
        <v>1</v>
      </c>
      <c r="N989" s="7">
        <f t="shared" si="79"/>
        <v>0</v>
      </c>
    </row>
    <row r="990" spans="1:14" x14ac:dyDescent="0.25">
      <c r="A990" s="1">
        <v>40034</v>
      </c>
      <c r="B990" s="2" t="s">
        <v>18</v>
      </c>
      <c r="C990" s="2">
        <v>48</v>
      </c>
      <c r="D990" s="2">
        <f>YEAR(cukier[[#This Row],[date]])</f>
        <v>2009</v>
      </c>
      <c r="E990" s="2">
        <f>MONTH(cukier[[#This Row],[date]])</f>
        <v>8</v>
      </c>
      <c r="F990" s="2">
        <f>VLOOKUP(cukier[[#This Row],[year]],cennik[#All],2)</f>
        <v>2.13</v>
      </c>
      <c r="G990" s="2">
        <f>cukier[[#This Row],[sugar_bought_kg]]*cukier[[#This Row],[price]]</f>
        <v>102.24</v>
      </c>
      <c r="H990" s="2">
        <f>SUMIF($B$2:B990,B990,$C$2:C990)</f>
        <v>3176</v>
      </c>
      <c r="I990" s="2">
        <f>IF(cukier[[#This Row],[bought_so_far]]&lt;100,0,IF(cukier[[#This Row],[bought_so_far]]&lt;1000,0.05,IF(cukier[[#This Row],[bought_so_far]]&lt;10000,0.1,0.2)))*cukier[[#This Row],[sugar_bought_kg]]</f>
        <v>4.8000000000000007</v>
      </c>
      <c r="J990" s="6">
        <f t="shared" si="76"/>
        <v>4784</v>
      </c>
      <c r="K990" s="6">
        <f t="shared" si="75"/>
        <v>4736</v>
      </c>
      <c r="L990" s="6" t="b">
        <f t="shared" si="77"/>
        <v>0</v>
      </c>
      <c r="M990" s="6">
        <f t="shared" si="78"/>
        <v>1</v>
      </c>
      <c r="N990" s="6">
        <f t="shared" si="79"/>
        <v>0</v>
      </c>
    </row>
    <row r="991" spans="1:14" x14ac:dyDescent="0.25">
      <c r="A991" s="1">
        <v>40034</v>
      </c>
      <c r="B991" s="2" t="s">
        <v>61</v>
      </c>
      <c r="C991" s="2">
        <v>68</v>
      </c>
      <c r="D991" s="2">
        <f>YEAR(cukier[[#This Row],[date]])</f>
        <v>2009</v>
      </c>
      <c r="E991" s="2">
        <f>MONTH(cukier[[#This Row],[date]])</f>
        <v>8</v>
      </c>
      <c r="F991" s="2">
        <f>VLOOKUP(cukier[[#This Row],[year]],cennik[#All],2)</f>
        <v>2.13</v>
      </c>
      <c r="G991" s="2">
        <f>cukier[[#This Row],[sugar_bought_kg]]*cukier[[#This Row],[price]]</f>
        <v>144.84</v>
      </c>
      <c r="H991" s="2">
        <f>SUMIF($B$2:B991,B991,$C$2:C991)</f>
        <v>1682</v>
      </c>
      <c r="I991" s="2">
        <f>IF(cukier[[#This Row],[bought_so_far]]&lt;100,0,IF(cukier[[#This Row],[bought_so_far]]&lt;1000,0.05,IF(cukier[[#This Row],[bought_so_far]]&lt;10000,0.1,0.2)))*cukier[[#This Row],[sugar_bought_kg]]</f>
        <v>6.8000000000000007</v>
      </c>
      <c r="J991" s="7">
        <f t="shared" si="76"/>
        <v>4736</v>
      </c>
      <c r="K991" s="7">
        <f t="shared" si="75"/>
        <v>4668</v>
      </c>
      <c r="L991" s="7" t="b">
        <f t="shared" si="77"/>
        <v>0</v>
      </c>
      <c r="M991" s="7">
        <f t="shared" si="78"/>
        <v>1</v>
      </c>
      <c r="N991" s="7">
        <f t="shared" si="79"/>
        <v>0</v>
      </c>
    </row>
    <row r="992" spans="1:14" x14ac:dyDescent="0.25">
      <c r="A992" s="1">
        <v>40035</v>
      </c>
      <c r="B992" s="2" t="s">
        <v>174</v>
      </c>
      <c r="C992" s="2">
        <v>9</v>
      </c>
      <c r="D992" s="2">
        <f>YEAR(cukier[[#This Row],[date]])</f>
        <v>2009</v>
      </c>
      <c r="E992" s="2">
        <f>MONTH(cukier[[#This Row],[date]])</f>
        <v>8</v>
      </c>
      <c r="F992" s="2">
        <f>VLOOKUP(cukier[[#This Row],[year]],cennik[#All],2)</f>
        <v>2.13</v>
      </c>
      <c r="G992" s="2">
        <f>cukier[[#This Row],[sugar_bought_kg]]*cukier[[#This Row],[price]]</f>
        <v>19.169999999999998</v>
      </c>
      <c r="H992" s="2">
        <f>SUMIF($B$2:B992,B992,$C$2:C992)</f>
        <v>13</v>
      </c>
      <c r="I992" s="2">
        <f>IF(cukier[[#This Row],[bought_so_far]]&lt;100,0,IF(cukier[[#This Row],[bought_so_far]]&lt;1000,0.05,IF(cukier[[#This Row],[bought_so_far]]&lt;10000,0.1,0.2)))*cukier[[#This Row],[sugar_bought_kg]]</f>
        <v>0</v>
      </c>
      <c r="J992" s="6">
        <f t="shared" si="76"/>
        <v>4668</v>
      </c>
      <c r="K992" s="6">
        <f t="shared" si="75"/>
        <v>4659</v>
      </c>
      <c r="L992" s="6" t="b">
        <f t="shared" si="77"/>
        <v>0</v>
      </c>
      <c r="M992" s="6">
        <f t="shared" si="78"/>
        <v>1</v>
      </c>
      <c r="N992" s="6">
        <f t="shared" si="79"/>
        <v>0</v>
      </c>
    </row>
    <row r="993" spans="1:14" x14ac:dyDescent="0.25">
      <c r="A993" s="1">
        <v>40039</v>
      </c>
      <c r="B993" s="2" t="s">
        <v>50</v>
      </c>
      <c r="C993" s="2">
        <v>493</v>
      </c>
      <c r="D993" s="2">
        <f>YEAR(cukier[[#This Row],[date]])</f>
        <v>2009</v>
      </c>
      <c r="E993" s="2">
        <f>MONTH(cukier[[#This Row],[date]])</f>
        <v>8</v>
      </c>
      <c r="F993" s="2">
        <f>VLOOKUP(cukier[[#This Row],[year]],cennik[#All],2)</f>
        <v>2.13</v>
      </c>
      <c r="G993" s="2">
        <f>cukier[[#This Row],[sugar_bought_kg]]*cukier[[#This Row],[price]]</f>
        <v>1050.0899999999999</v>
      </c>
      <c r="H993" s="2">
        <f>SUMIF($B$2:B993,B993,$C$2:C993)</f>
        <v>13883</v>
      </c>
      <c r="I993" s="2">
        <f>IF(cukier[[#This Row],[bought_so_far]]&lt;100,0,IF(cukier[[#This Row],[bought_so_far]]&lt;1000,0.05,IF(cukier[[#This Row],[bought_so_far]]&lt;10000,0.1,0.2)))*cukier[[#This Row],[sugar_bought_kg]]</f>
        <v>98.600000000000009</v>
      </c>
      <c r="J993" s="7">
        <f t="shared" si="76"/>
        <v>4659</v>
      </c>
      <c r="K993" s="7">
        <f t="shared" si="75"/>
        <v>4166</v>
      </c>
      <c r="L993" s="7" t="b">
        <f t="shared" si="77"/>
        <v>0</v>
      </c>
      <c r="M993" s="7">
        <f t="shared" si="78"/>
        <v>1</v>
      </c>
      <c r="N993" s="7">
        <f t="shared" si="79"/>
        <v>0</v>
      </c>
    </row>
    <row r="994" spans="1:14" x14ac:dyDescent="0.25">
      <c r="A994" s="1">
        <v>40039</v>
      </c>
      <c r="B994" s="2" t="s">
        <v>14</v>
      </c>
      <c r="C994" s="2">
        <v>340</v>
      </c>
      <c r="D994" s="2">
        <f>YEAR(cukier[[#This Row],[date]])</f>
        <v>2009</v>
      </c>
      <c r="E994" s="2">
        <f>MONTH(cukier[[#This Row],[date]])</f>
        <v>8</v>
      </c>
      <c r="F994" s="2">
        <f>VLOOKUP(cukier[[#This Row],[year]],cennik[#All],2)</f>
        <v>2.13</v>
      </c>
      <c r="G994" s="2">
        <f>cukier[[#This Row],[sugar_bought_kg]]*cukier[[#This Row],[price]]</f>
        <v>724.19999999999993</v>
      </c>
      <c r="H994" s="2">
        <f>SUMIF($B$2:B994,B994,$C$2:C994)</f>
        <v>10875</v>
      </c>
      <c r="I994" s="2">
        <f>IF(cukier[[#This Row],[bought_so_far]]&lt;100,0,IF(cukier[[#This Row],[bought_so_far]]&lt;1000,0.05,IF(cukier[[#This Row],[bought_so_far]]&lt;10000,0.1,0.2)))*cukier[[#This Row],[sugar_bought_kg]]</f>
        <v>68</v>
      </c>
      <c r="J994" s="6">
        <f t="shared" si="76"/>
        <v>4166</v>
      </c>
      <c r="K994" s="6">
        <f t="shared" si="75"/>
        <v>3826</v>
      </c>
      <c r="L994" s="6" t="b">
        <f t="shared" si="77"/>
        <v>0</v>
      </c>
      <c r="M994" s="6">
        <f t="shared" si="78"/>
        <v>2</v>
      </c>
      <c r="N994" s="6">
        <f t="shared" si="79"/>
        <v>0</v>
      </c>
    </row>
    <row r="995" spans="1:14" x14ac:dyDescent="0.25">
      <c r="A995" s="1">
        <v>40041</v>
      </c>
      <c r="B995" s="2" t="s">
        <v>174</v>
      </c>
      <c r="C995" s="2">
        <v>2</v>
      </c>
      <c r="D995" s="2">
        <f>YEAR(cukier[[#This Row],[date]])</f>
        <v>2009</v>
      </c>
      <c r="E995" s="2">
        <f>MONTH(cukier[[#This Row],[date]])</f>
        <v>8</v>
      </c>
      <c r="F995" s="2">
        <f>VLOOKUP(cukier[[#This Row],[year]],cennik[#All],2)</f>
        <v>2.13</v>
      </c>
      <c r="G995" s="2">
        <f>cukier[[#This Row],[sugar_bought_kg]]*cukier[[#This Row],[price]]</f>
        <v>4.26</v>
      </c>
      <c r="H995" s="2">
        <f>SUMIF($B$2:B995,B995,$C$2:C995)</f>
        <v>15</v>
      </c>
      <c r="I995" s="2">
        <f>IF(cukier[[#This Row],[bought_so_far]]&lt;100,0,IF(cukier[[#This Row],[bought_so_far]]&lt;1000,0.05,IF(cukier[[#This Row],[bought_so_far]]&lt;10000,0.1,0.2)))*cukier[[#This Row],[sugar_bought_kg]]</f>
        <v>0</v>
      </c>
      <c r="J995" s="7">
        <f t="shared" si="76"/>
        <v>3826</v>
      </c>
      <c r="K995" s="7">
        <f t="shared" si="75"/>
        <v>3824</v>
      </c>
      <c r="L995" s="7" t="b">
        <f t="shared" si="77"/>
        <v>0</v>
      </c>
      <c r="M995" s="7">
        <f t="shared" si="78"/>
        <v>2</v>
      </c>
      <c r="N995" s="7">
        <f t="shared" si="79"/>
        <v>0</v>
      </c>
    </row>
    <row r="996" spans="1:14" x14ac:dyDescent="0.25">
      <c r="A996" s="1">
        <v>40044</v>
      </c>
      <c r="B996" s="2" t="s">
        <v>28</v>
      </c>
      <c r="C996" s="2">
        <v>62</v>
      </c>
      <c r="D996" s="2">
        <f>YEAR(cukier[[#This Row],[date]])</f>
        <v>2009</v>
      </c>
      <c r="E996" s="2">
        <f>MONTH(cukier[[#This Row],[date]])</f>
        <v>8</v>
      </c>
      <c r="F996" s="2">
        <f>VLOOKUP(cukier[[#This Row],[year]],cennik[#All],2)</f>
        <v>2.13</v>
      </c>
      <c r="G996" s="2">
        <f>cukier[[#This Row],[sugar_bought_kg]]*cukier[[#This Row],[price]]</f>
        <v>132.06</v>
      </c>
      <c r="H996" s="2">
        <f>SUMIF($B$2:B996,B996,$C$2:C996)</f>
        <v>1879</v>
      </c>
      <c r="I996" s="2">
        <f>IF(cukier[[#This Row],[bought_so_far]]&lt;100,0,IF(cukier[[#This Row],[bought_so_far]]&lt;1000,0.05,IF(cukier[[#This Row],[bought_so_far]]&lt;10000,0.1,0.2)))*cukier[[#This Row],[sugar_bought_kg]]</f>
        <v>6.2</v>
      </c>
      <c r="J996" s="6">
        <f t="shared" si="76"/>
        <v>3824</v>
      </c>
      <c r="K996" s="6">
        <f t="shared" si="75"/>
        <v>3762</v>
      </c>
      <c r="L996" s="6" t="b">
        <f t="shared" si="77"/>
        <v>0</v>
      </c>
      <c r="M996" s="6">
        <f t="shared" si="78"/>
        <v>2</v>
      </c>
      <c r="N996" s="6">
        <f t="shared" si="79"/>
        <v>0</v>
      </c>
    </row>
    <row r="997" spans="1:14" x14ac:dyDescent="0.25">
      <c r="A997" s="1">
        <v>40044</v>
      </c>
      <c r="B997" s="2" t="s">
        <v>22</v>
      </c>
      <c r="C997" s="2">
        <v>164</v>
      </c>
      <c r="D997" s="2">
        <f>YEAR(cukier[[#This Row],[date]])</f>
        <v>2009</v>
      </c>
      <c r="E997" s="2">
        <f>MONTH(cukier[[#This Row],[date]])</f>
        <v>8</v>
      </c>
      <c r="F997" s="2">
        <f>VLOOKUP(cukier[[#This Row],[year]],cennik[#All],2)</f>
        <v>2.13</v>
      </c>
      <c r="G997" s="2">
        <f>cukier[[#This Row],[sugar_bought_kg]]*cukier[[#This Row],[price]]</f>
        <v>349.32</v>
      </c>
      <c r="H997" s="2">
        <f>SUMIF($B$2:B997,B997,$C$2:C997)</f>
        <v>11094</v>
      </c>
      <c r="I997" s="2">
        <f>IF(cukier[[#This Row],[bought_so_far]]&lt;100,0,IF(cukier[[#This Row],[bought_so_far]]&lt;1000,0.05,IF(cukier[[#This Row],[bought_so_far]]&lt;10000,0.1,0.2)))*cukier[[#This Row],[sugar_bought_kg]]</f>
        <v>32.800000000000004</v>
      </c>
      <c r="J997" s="7">
        <f t="shared" si="76"/>
        <v>3762</v>
      </c>
      <c r="K997" s="7">
        <f t="shared" si="75"/>
        <v>3598</v>
      </c>
      <c r="L997" s="7" t="b">
        <f t="shared" si="77"/>
        <v>0</v>
      </c>
      <c r="M997" s="7">
        <f t="shared" si="78"/>
        <v>2</v>
      </c>
      <c r="N997" s="7">
        <f t="shared" si="79"/>
        <v>0</v>
      </c>
    </row>
    <row r="998" spans="1:14" x14ac:dyDescent="0.25">
      <c r="A998" s="1">
        <v>40045</v>
      </c>
      <c r="B998" s="2" t="s">
        <v>28</v>
      </c>
      <c r="C998" s="2">
        <v>170</v>
      </c>
      <c r="D998" s="2">
        <f>YEAR(cukier[[#This Row],[date]])</f>
        <v>2009</v>
      </c>
      <c r="E998" s="2">
        <f>MONTH(cukier[[#This Row],[date]])</f>
        <v>8</v>
      </c>
      <c r="F998" s="2">
        <f>VLOOKUP(cukier[[#This Row],[year]],cennik[#All],2)</f>
        <v>2.13</v>
      </c>
      <c r="G998" s="2">
        <f>cukier[[#This Row],[sugar_bought_kg]]*cukier[[#This Row],[price]]</f>
        <v>362.09999999999997</v>
      </c>
      <c r="H998" s="2">
        <f>SUMIF($B$2:B998,B998,$C$2:C998)</f>
        <v>2049</v>
      </c>
      <c r="I998" s="2">
        <f>IF(cukier[[#This Row],[bought_so_far]]&lt;100,0,IF(cukier[[#This Row],[bought_so_far]]&lt;1000,0.05,IF(cukier[[#This Row],[bought_so_far]]&lt;10000,0.1,0.2)))*cukier[[#This Row],[sugar_bought_kg]]</f>
        <v>17</v>
      </c>
      <c r="J998" s="6">
        <f t="shared" si="76"/>
        <v>3598</v>
      </c>
      <c r="K998" s="6">
        <f t="shared" si="75"/>
        <v>3428</v>
      </c>
      <c r="L998" s="6" t="b">
        <f t="shared" si="77"/>
        <v>0</v>
      </c>
      <c r="M998" s="6">
        <f t="shared" si="78"/>
        <v>2</v>
      </c>
      <c r="N998" s="6">
        <f t="shared" si="79"/>
        <v>0</v>
      </c>
    </row>
    <row r="999" spans="1:14" x14ac:dyDescent="0.25">
      <c r="A999" s="1">
        <v>40047</v>
      </c>
      <c r="B999" s="2" t="s">
        <v>71</v>
      </c>
      <c r="C999" s="2">
        <v>164</v>
      </c>
      <c r="D999" s="2">
        <f>YEAR(cukier[[#This Row],[date]])</f>
        <v>2009</v>
      </c>
      <c r="E999" s="2">
        <f>MONTH(cukier[[#This Row],[date]])</f>
        <v>8</v>
      </c>
      <c r="F999" s="2">
        <f>VLOOKUP(cukier[[#This Row],[year]],cennik[#All],2)</f>
        <v>2.13</v>
      </c>
      <c r="G999" s="2">
        <f>cukier[[#This Row],[sugar_bought_kg]]*cukier[[#This Row],[price]]</f>
        <v>349.32</v>
      </c>
      <c r="H999" s="2">
        <f>SUMIF($B$2:B999,B999,$C$2:C999)</f>
        <v>1229</v>
      </c>
      <c r="I999" s="2">
        <f>IF(cukier[[#This Row],[bought_so_far]]&lt;100,0,IF(cukier[[#This Row],[bought_so_far]]&lt;1000,0.05,IF(cukier[[#This Row],[bought_so_far]]&lt;10000,0.1,0.2)))*cukier[[#This Row],[sugar_bought_kg]]</f>
        <v>16.400000000000002</v>
      </c>
      <c r="J999" s="7">
        <f t="shared" si="76"/>
        <v>3428</v>
      </c>
      <c r="K999" s="7">
        <f t="shared" si="75"/>
        <v>3264</v>
      </c>
      <c r="L999" s="7" t="b">
        <f t="shared" si="77"/>
        <v>0</v>
      </c>
      <c r="M999" s="7">
        <f t="shared" si="78"/>
        <v>2</v>
      </c>
      <c r="N999" s="7">
        <f t="shared" si="79"/>
        <v>0</v>
      </c>
    </row>
    <row r="1000" spans="1:14" x14ac:dyDescent="0.25">
      <c r="A1000" s="1">
        <v>40049</v>
      </c>
      <c r="B1000" s="2" t="s">
        <v>6</v>
      </c>
      <c r="C1000" s="2">
        <v>70</v>
      </c>
      <c r="D1000" s="2">
        <f>YEAR(cukier[[#This Row],[date]])</f>
        <v>2009</v>
      </c>
      <c r="E1000" s="2">
        <f>MONTH(cukier[[#This Row],[date]])</f>
        <v>8</v>
      </c>
      <c r="F1000" s="2">
        <f>VLOOKUP(cukier[[#This Row],[year]],cennik[#All],2)</f>
        <v>2.13</v>
      </c>
      <c r="G1000" s="2">
        <f>cukier[[#This Row],[sugar_bought_kg]]*cukier[[#This Row],[price]]</f>
        <v>149.1</v>
      </c>
      <c r="H1000" s="2">
        <f>SUMIF($B$2:B1000,B1000,$C$2:C1000)</f>
        <v>1312</v>
      </c>
      <c r="I1000" s="2">
        <f>IF(cukier[[#This Row],[bought_so_far]]&lt;100,0,IF(cukier[[#This Row],[bought_so_far]]&lt;1000,0.05,IF(cukier[[#This Row],[bought_so_far]]&lt;10000,0.1,0.2)))*cukier[[#This Row],[sugar_bought_kg]]</f>
        <v>7</v>
      </c>
      <c r="J1000" s="6">
        <f t="shared" si="76"/>
        <v>3264</v>
      </c>
      <c r="K1000" s="6">
        <f t="shared" si="75"/>
        <v>3194</v>
      </c>
      <c r="L1000" s="6" t="b">
        <f t="shared" si="77"/>
        <v>0</v>
      </c>
      <c r="M1000" s="6">
        <f t="shared" si="78"/>
        <v>2</v>
      </c>
      <c r="N1000" s="6">
        <f t="shared" si="79"/>
        <v>0</v>
      </c>
    </row>
    <row r="1001" spans="1:14" x14ac:dyDescent="0.25">
      <c r="A1001" s="1">
        <v>40056</v>
      </c>
      <c r="B1001" s="2" t="s">
        <v>50</v>
      </c>
      <c r="C1001" s="2">
        <v>133</v>
      </c>
      <c r="D1001" s="2">
        <f>YEAR(cukier[[#This Row],[date]])</f>
        <v>2009</v>
      </c>
      <c r="E1001" s="2">
        <f>MONTH(cukier[[#This Row],[date]])</f>
        <v>8</v>
      </c>
      <c r="F1001" s="2">
        <f>VLOOKUP(cukier[[#This Row],[year]],cennik[#All],2)</f>
        <v>2.13</v>
      </c>
      <c r="G1001" s="2">
        <f>cukier[[#This Row],[sugar_bought_kg]]*cukier[[#This Row],[price]]</f>
        <v>283.28999999999996</v>
      </c>
      <c r="H1001" s="2">
        <f>SUMIF($B$2:B1001,B1001,$C$2:C1001)</f>
        <v>14016</v>
      </c>
      <c r="I1001" s="2">
        <f>IF(cukier[[#This Row],[bought_so_far]]&lt;100,0,IF(cukier[[#This Row],[bought_so_far]]&lt;1000,0.05,IF(cukier[[#This Row],[bought_so_far]]&lt;10000,0.1,0.2)))*cukier[[#This Row],[sugar_bought_kg]]</f>
        <v>26.6</v>
      </c>
      <c r="J1001" s="7">
        <f t="shared" si="76"/>
        <v>3194</v>
      </c>
      <c r="K1001" s="7">
        <f t="shared" si="75"/>
        <v>3061</v>
      </c>
      <c r="L1001" s="7" t="b">
        <f t="shared" si="77"/>
        <v>1</v>
      </c>
      <c r="M1001" s="7">
        <f t="shared" si="78"/>
        <v>2</v>
      </c>
      <c r="N1001" s="7">
        <f t="shared" si="79"/>
        <v>2000</v>
      </c>
    </row>
    <row r="1002" spans="1:14" x14ac:dyDescent="0.25">
      <c r="A1002" s="1">
        <v>40057</v>
      </c>
      <c r="B1002" s="2" t="s">
        <v>197</v>
      </c>
      <c r="C1002" s="2">
        <v>20</v>
      </c>
      <c r="D1002" s="2">
        <f>YEAR(cukier[[#This Row],[date]])</f>
        <v>2009</v>
      </c>
      <c r="E1002" s="2">
        <f>MONTH(cukier[[#This Row],[date]])</f>
        <v>9</v>
      </c>
      <c r="F1002" s="2">
        <f>VLOOKUP(cukier[[#This Row],[year]],cennik[#All],2)</f>
        <v>2.13</v>
      </c>
      <c r="G1002" s="2">
        <f>cukier[[#This Row],[sugar_bought_kg]]*cukier[[#This Row],[price]]</f>
        <v>42.599999999999994</v>
      </c>
      <c r="H1002" s="2">
        <f>SUMIF($B$2:B1002,B1002,$C$2:C1002)</f>
        <v>20</v>
      </c>
      <c r="I1002" s="2">
        <f>IF(cukier[[#This Row],[bought_so_far]]&lt;100,0,IF(cukier[[#This Row],[bought_so_far]]&lt;1000,0.05,IF(cukier[[#This Row],[bought_so_far]]&lt;10000,0.1,0.2)))*cukier[[#This Row],[sugar_bought_kg]]</f>
        <v>0</v>
      </c>
      <c r="J1002" s="6">
        <f t="shared" si="76"/>
        <v>5061</v>
      </c>
      <c r="K1002" s="6">
        <f t="shared" si="75"/>
        <v>5041</v>
      </c>
      <c r="L1002" s="6" t="b">
        <f t="shared" si="77"/>
        <v>0</v>
      </c>
      <c r="M1002" s="6">
        <f t="shared" si="78"/>
        <v>-1</v>
      </c>
      <c r="N1002" s="6">
        <f t="shared" si="79"/>
        <v>0</v>
      </c>
    </row>
    <row r="1003" spans="1:14" x14ac:dyDescent="0.25">
      <c r="A1003" s="1">
        <v>40059</v>
      </c>
      <c r="B1003" s="2" t="s">
        <v>198</v>
      </c>
      <c r="C1003" s="2">
        <v>15</v>
      </c>
      <c r="D1003" s="2">
        <f>YEAR(cukier[[#This Row],[date]])</f>
        <v>2009</v>
      </c>
      <c r="E1003" s="2">
        <f>MONTH(cukier[[#This Row],[date]])</f>
        <v>9</v>
      </c>
      <c r="F1003" s="2">
        <f>VLOOKUP(cukier[[#This Row],[year]],cennik[#All],2)</f>
        <v>2.13</v>
      </c>
      <c r="G1003" s="2">
        <f>cukier[[#This Row],[sugar_bought_kg]]*cukier[[#This Row],[price]]</f>
        <v>31.95</v>
      </c>
      <c r="H1003" s="2">
        <f>SUMIF($B$2:B1003,B1003,$C$2:C1003)</f>
        <v>15</v>
      </c>
      <c r="I1003" s="2">
        <f>IF(cukier[[#This Row],[bought_so_far]]&lt;100,0,IF(cukier[[#This Row],[bought_so_far]]&lt;1000,0.05,IF(cukier[[#This Row],[bought_so_far]]&lt;10000,0.1,0.2)))*cukier[[#This Row],[sugar_bought_kg]]</f>
        <v>0</v>
      </c>
      <c r="J1003" s="7">
        <f t="shared" si="76"/>
        <v>5041</v>
      </c>
      <c r="K1003" s="7">
        <f t="shared" si="75"/>
        <v>5026</v>
      </c>
      <c r="L1003" s="7" t="b">
        <f t="shared" si="77"/>
        <v>0</v>
      </c>
      <c r="M1003" s="7">
        <f t="shared" si="78"/>
        <v>-1</v>
      </c>
      <c r="N1003" s="7">
        <f t="shared" si="79"/>
        <v>0</v>
      </c>
    </row>
    <row r="1004" spans="1:14" x14ac:dyDescent="0.25">
      <c r="A1004" s="1">
        <v>40060</v>
      </c>
      <c r="B1004" s="2" t="s">
        <v>199</v>
      </c>
      <c r="C1004" s="2">
        <v>15</v>
      </c>
      <c r="D1004" s="2">
        <f>YEAR(cukier[[#This Row],[date]])</f>
        <v>2009</v>
      </c>
      <c r="E1004" s="2">
        <f>MONTH(cukier[[#This Row],[date]])</f>
        <v>9</v>
      </c>
      <c r="F1004" s="2">
        <f>VLOOKUP(cukier[[#This Row],[year]],cennik[#All],2)</f>
        <v>2.13</v>
      </c>
      <c r="G1004" s="2">
        <f>cukier[[#This Row],[sugar_bought_kg]]*cukier[[#This Row],[price]]</f>
        <v>31.95</v>
      </c>
      <c r="H1004" s="2">
        <f>SUMIF($B$2:B1004,B1004,$C$2:C1004)</f>
        <v>15</v>
      </c>
      <c r="I1004" s="2">
        <f>IF(cukier[[#This Row],[bought_so_far]]&lt;100,0,IF(cukier[[#This Row],[bought_so_far]]&lt;1000,0.05,IF(cukier[[#This Row],[bought_so_far]]&lt;10000,0.1,0.2)))*cukier[[#This Row],[sugar_bought_kg]]</f>
        <v>0</v>
      </c>
      <c r="J1004" s="6">
        <f t="shared" si="76"/>
        <v>5026</v>
      </c>
      <c r="K1004" s="6">
        <f t="shared" si="75"/>
        <v>5011</v>
      </c>
      <c r="L1004" s="6" t="b">
        <f t="shared" si="77"/>
        <v>0</v>
      </c>
      <c r="M1004" s="6">
        <f t="shared" si="78"/>
        <v>-1</v>
      </c>
      <c r="N1004" s="6">
        <f t="shared" si="79"/>
        <v>0</v>
      </c>
    </row>
    <row r="1005" spans="1:14" x14ac:dyDescent="0.25">
      <c r="A1005" s="1">
        <v>40061</v>
      </c>
      <c r="B1005" s="2" t="s">
        <v>58</v>
      </c>
      <c r="C1005" s="2">
        <v>105</v>
      </c>
      <c r="D1005" s="2">
        <f>YEAR(cukier[[#This Row],[date]])</f>
        <v>2009</v>
      </c>
      <c r="E1005" s="2">
        <f>MONTH(cukier[[#This Row],[date]])</f>
        <v>9</v>
      </c>
      <c r="F1005" s="2">
        <f>VLOOKUP(cukier[[#This Row],[year]],cennik[#All],2)</f>
        <v>2.13</v>
      </c>
      <c r="G1005" s="2">
        <f>cukier[[#This Row],[sugar_bought_kg]]*cukier[[#This Row],[price]]</f>
        <v>223.64999999999998</v>
      </c>
      <c r="H1005" s="2">
        <f>SUMIF($B$2:B1005,B1005,$C$2:C1005)</f>
        <v>525</v>
      </c>
      <c r="I1005" s="2">
        <f>IF(cukier[[#This Row],[bought_so_far]]&lt;100,0,IF(cukier[[#This Row],[bought_so_far]]&lt;1000,0.05,IF(cukier[[#This Row],[bought_so_far]]&lt;10000,0.1,0.2)))*cukier[[#This Row],[sugar_bought_kg]]</f>
        <v>5.25</v>
      </c>
      <c r="J1005" s="7">
        <f t="shared" si="76"/>
        <v>5011</v>
      </c>
      <c r="K1005" s="7">
        <f t="shared" si="75"/>
        <v>4906</v>
      </c>
      <c r="L1005" s="7" t="b">
        <f t="shared" si="77"/>
        <v>0</v>
      </c>
      <c r="M1005" s="7">
        <f t="shared" si="78"/>
        <v>1</v>
      </c>
      <c r="N1005" s="7">
        <f t="shared" si="79"/>
        <v>0</v>
      </c>
    </row>
    <row r="1006" spans="1:14" x14ac:dyDescent="0.25">
      <c r="A1006" s="1">
        <v>40065</v>
      </c>
      <c r="B1006" s="2" t="s">
        <v>31</v>
      </c>
      <c r="C1006" s="2">
        <v>192</v>
      </c>
      <c r="D1006" s="2">
        <f>YEAR(cukier[[#This Row],[date]])</f>
        <v>2009</v>
      </c>
      <c r="E1006" s="2">
        <f>MONTH(cukier[[#This Row],[date]])</f>
        <v>9</v>
      </c>
      <c r="F1006" s="2">
        <f>VLOOKUP(cukier[[#This Row],[year]],cennik[#All],2)</f>
        <v>2.13</v>
      </c>
      <c r="G1006" s="2">
        <f>cukier[[#This Row],[sugar_bought_kg]]*cukier[[#This Row],[price]]</f>
        <v>408.96</v>
      </c>
      <c r="H1006" s="2">
        <f>SUMIF($B$2:B1006,B1006,$C$2:C1006)</f>
        <v>1207</v>
      </c>
      <c r="I1006" s="2">
        <f>IF(cukier[[#This Row],[bought_so_far]]&lt;100,0,IF(cukier[[#This Row],[bought_so_far]]&lt;1000,0.05,IF(cukier[[#This Row],[bought_so_far]]&lt;10000,0.1,0.2)))*cukier[[#This Row],[sugar_bought_kg]]</f>
        <v>19.200000000000003</v>
      </c>
      <c r="J1006" s="6">
        <f t="shared" si="76"/>
        <v>4906</v>
      </c>
      <c r="K1006" s="6">
        <f t="shared" si="75"/>
        <v>4714</v>
      </c>
      <c r="L1006" s="6" t="b">
        <f t="shared" si="77"/>
        <v>0</v>
      </c>
      <c r="M1006" s="6">
        <f t="shared" si="78"/>
        <v>1</v>
      </c>
      <c r="N1006" s="6">
        <f t="shared" si="79"/>
        <v>0</v>
      </c>
    </row>
    <row r="1007" spans="1:14" x14ac:dyDescent="0.25">
      <c r="A1007" s="1">
        <v>40065</v>
      </c>
      <c r="B1007" s="2" t="s">
        <v>80</v>
      </c>
      <c r="C1007" s="2">
        <v>142</v>
      </c>
      <c r="D1007" s="2">
        <f>YEAR(cukier[[#This Row],[date]])</f>
        <v>2009</v>
      </c>
      <c r="E1007" s="2">
        <f>MONTH(cukier[[#This Row],[date]])</f>
        <v>9</v>
      </c>
      <c r="F1007" s="2">
        <f>VLOOKUP(cukier[[#This Row],[year]],cennik[#All],2)</f>
        <v>2.13</v>
      </c>
      <c r="G1007" s="2">
        <f>cukier[[#This Row],[sugar_bought_kg]]*cukier[[#This Row],[price]]</f>
        <v>302.45999999999998</v>
      </c>
      <c r="H1007" s="2">
        <f>SUMIF($B$2:B1007,B1007,$C$2:C1007)</f>
        <v>615</v>
      </c>
      <c r="I1007" s="2">
        <f>IF(cukier[[#This Row],[bought_so_far]]&lt;100,0,IF(cukier[[#This Row],[bought_so_far]]&lt;1000,0.05,IF(cukier[[#This Row],[bought_so_far]]&lt;10000,0.1,0.2)))*cukier[[#This Row],[sugar_bought_kg]]</f>
        <v>7.1000000000000005</v>
      </c>
      <c r="J1007" s="7">
        <f t="shared" si="76"/>
        <v>4714</v>
      </c>
      <c r="K1007" s="7">
        <f t="shared" si="75"/>
        <v>4572</v>
      </c>
      <c r="L1007" s="7" t="b">
        <f t="shared" si="77"/>
        <v>0</v>
      </c>
      <c r="M1007" s="7">
        <f t="shared" si="78"/>
        <v>1</v>
      </c>
      <c r="N1007" s="7">
        <f t="shared" si="79"/>
        <v>0</v>
      </c>
    </row>
    <row r="1008" spans="1:14" x14ac:dyDescent="0.25">
      <c r="A1008" s="1">
        <v>40066</v>
      </c>
      <c r="B1008" s="2" t="s">
        <v>106</v>
      </c>
      <c r="C1008" s="2">
        <v>3</v>
      </c>
      <c r="D1008" s="2">
        <f>YEAR(cukier[[#This Row],[date]])</f>
        <v>2009</v>
      </c>
      <c r="E1008" s="2">
        <f>MONTH(cukier[[#This Row],[date]])</f>
        <v>9</v>
      </c>
      <c r="F1008" s="2">
        <f>VLOOKUP(cukier[[#This Row],[year]],cennik[#All],2)</f>
        <v>2.13</v>
      </c>
      <c r="G1008" s="2">
        <f>cukier[[#This Row],[sugar_bought_kg]]*cukier[[#This Row],[price]]</f>
        <v>6.39</v>
      </c>
      <c r="H1008" s="2">
        <f>SUMIF($B$2:B1008,B1008,$C$2:C1008)</f>
        <v>20</v>
      </c>
      <c r="I1008" s="2">
        <f>IF(cukier[[#This Row],[bought_so_far]]&lt;100,0,IF(cukier[[#This Row],[bought_so_far]]&lt;1000,0.05,IF(cukier[[#This Row],[bought_so_far]]&lt;10000,0.1,0.2)))*cukier[[#This Row],[sugar_bought_kg]]</f>
        <v>0</v>
      </c>
      <c r="J1008" s="6">
        <f t="shared" si="76"/>
        <v>4572</v>
      </c>
      <c r="K1008" s="6">
        <f t="shared" si="75"/>
        <v>4569</v>
      </c>
      <c r="L1008" s="6" t="b">
        <f t="shared" si="77"/>
        <v>0</v>
      </c>
      <c r="M1008" s="6">
        <f t="shared" si="78"/>
        <v>1</v>
      </c>
      <c r="N1008" s="6">
        <f t="shared" si="79"/>
        <v>0</v>
      </c>
    </row>
    <row r="1009" spans="1:14" x14ac:dyDescent="0.25">
      <c r="A1009" s="1">
        <v>40066</v>
      </c>
      <c r="B1009" s="2" t="s">
        <v>17</v>
      </c>
      <c r="C1009" s="2">
        <v>219</v>
      </c>
      <c r="D1009" s="2">
        <f>YEAR(cukier[[#This Row],[date]])</f>
        <v>2009</v>
      </c>
      <c r="E1009" s="2">
        <f>MONTH(cukier[[#This Row],[date]])</f>
        <v>9</v>
      </c>
      <c r="F1009" s="2">
        <f>VLOOKUP(cukier[[#This Row],[year]],cennik[#All],2)</f>
        <v>2.13</v>
      </c>
      <c r="G1009" s="2">
        <f>cukier[[#This Row],[sugar_bought_kg]]*cukier[[#This Row],[price]]</f>
        <v>466.46999999999997</v>
      </c>
      <c r="H1009" s="2">
        <f>SUMIF($B$2:B1009,B1009,$C$2:C1009)</f>
        <v>8912</v>
      </c>
      <c r="I1009" s="2">
        <f>IF(cukier[[#This Row],[bought_so_far]]&lt;100,0,IF(cukier[[#This Row],[bought_so_far]]&lt;1000,0.05,IF(cukier[[#This Row],[bought_so_far]]&lt;10000,0.1,0.2)))*cukier[[#This Row],[sugar_bought_kg]]</f>
        <v>21.900000000000002</v>
      </c>
      <c r="J1009" s="7">
        <f t="shared" si="76"/>
        <v>4569</v>
      </c>
      <c r="K1009" s="7">
        <f t="shared" si="75"/>
        <v>4350</v>
      </c>
      <c r="L1009" s="7" t="b">
        <f t="shared" si="77"/>
        <v>0</v>
      </c>
      <c r="M1009" s="7">
        <f t="shared" si="78"/>
        <v>1</v>
      </c>
      <c r="N1009" s="7">
        <f t="shared" si="79"/>
        <v>0</v>
      </c>
    </row>
    <row r="1010" spans="1:14" x14ac:dyDescent="0.25">
      <c r="A1010" s="1">
        <v>40070</v>
      </c>
      <c r="B1010" s="2" t="s">
        <v>30</v>
      </c>
      <c r="C1010" s="2">
        <v>137</v>
      </c>
      <c r="D1010" s="2">
        <f>YEAR(cukier[[#This Row],[date]])</f>
        <v>2009</v>
      </c>
      <c r="E1010" s="2">
        <f>MONTH(cukier[[#This Row],[date]])</f>
        <v>9</v>
      </c>
      <c r="F1010" s="2">
        <f>VLOOKUP(cukier[[#This Row],[year]],cennik[#All],2)</f>
        <v>2.13</v>
      </c>
      <c r="G1010" s="2">
        <f>cukier[[#This Row],[sugar_bought_kg]]*cukier[[#This Row],[price]]</f>
        <v>291.81</v>
      </c>
      <c r="H1010" s="2">
        <f>SUMIF($B$2:B1010,B1010,$C$2:C1010)</f>
        <v>2545</v>
      </c>
      <c r="I1010" s="2">
        <f>IF(cukier[[#This Row],[bought_so_far]]&lt;100,0,IF(cukier[[#This Row],[bought_so_far]]&lt;1000,0.05,IF(cukier[[#This Row],[bought_so_far]]&lt;10000,0.1,0.2)))*cukier[[#This Row],[sugar_bought_kg]]</f>
        <v>13.700000000000001</v>
      </c>
      <c r="J1010" s="6">
        <f t="shared" si="76"/>
        <v>4350</v>
      </c>
      <c r="K1010" s="6">
        <f t="shared" si="75"/>
        <v>4213</v>
      </c>
      <c r="L1010" s="6" t="b">
        <f t="shared" si="77"/>
        <v>0</v>
      </c>
      <c r="M1010" s="6">
        <f t="shared" si="78"/>
        <v>1</v>
      </c>
      <c r="N1010" s="6">
        <f t="shared" si="79"/>
        <v>0</v>
      </c>
    </row>
    <row r="1011" spans="1:14" x14ac:dyDescent="0.25">
      <c r="A1011" s="1">
        <v>40071</v>
      </c>
      <c r="B1011" s="2" t="s">
        <v>20</v>
      </c>
      <c r="C1011" s="2">
        <v>108</v>
      </c>
      <c r="D1011" s="2">
        <f>YEAR(cukier[[#This Row],[date]])</f>
        <v>2009</v>
      </c>
      <c r="E1011" s="2">
        <f>MONTH(cukier[[#This Row],[date]])</f>
        <v>9</v>
      </c>
      <c r="F1011" s="2">
        <f>VLOOKUP(cukier[[#This Row],[year]],cennik[#All],2)</f>
        <v>2.13</v>
      </c>
      <c r="G1011" s="2">
        <f>cukier[[#This Row],[sugar_bought_kg]]*cukier[[#This Row],[price]]</f>
        <v>230.04</v>
      </c>
      <c r="H1011" s="2">
        <f>SUMIF($B$2:B1011,B1011,$C$2:C1011)</f>
        <v>599</v>
      </c>
      <c r="I1011" s="2">
        <f>IF(cukier[[#This Row],[bought_so_far]]&lt;100,0,IF(cukier[[#This Row],[bought_so_far]]&lt;1000,0.05,IF(cukier[[#This Row],[bought_so_far]]&lt;10000,0.1,0.2)))*cukier[[#This Row],[sugar_bought_kg]]</f>
        <v>5.4</v>
      </c>
      <c r="J1011" s="7">
        <f t="shared" si="76"/>
        <v>4213</v>
      </c>
      <c r="K1011" s="7">
        <f t="shared" si="75"/>
        <v>4105</v>
      </c>
      <c r="L1011" s="7" t="b">
        <f t="shared" si="77"/>
        <v>0</v>
      </c>
      <c r="M1011" s="7">
        <f t="shared" si="78"/>
        <v>1</v>
      </c>
      <c r="N1011" s="7">
        <f t="shared" si="79"/>
        <v>0</v>
      </c>
    </row>
    <row r="1012" spans="1:14" x14ac:dyDescent="0.25">
      <c r="A1012" s="1">
        <v>40072</v>
      </c>
      <c r="B1012" s="2" t="s">
        <v>102</v>
      </c>
      <c r="C1012" s="2">
        <v>395</v>
      </c>
      <c r="D1012" s="2">
        <f>YEAR(cukier[[#This Row],[date]])</f>
        <v>2009</v>
      </c>
      <c r="E1012" s="2">
        <f>MONTH(cukier[[#This Row],[date]])</f>
        <v>9</v>
      </c>
      <c r="F1012" s="2">
        <f>VLOOKUP(cukier[[#This Row],[year]],cennik[#All],2)</f>
        <v>2.13</v>
      </c>
      <c r="G1012" s="2">
        <f>cukier[[#This Row],[sugar_bought_kg]]*cukier[[#This Row],[price]]</f>
        <v>841.34999999999991</v>
      </c>
      <c r="H1012" s="2">
        <f>SUMIF($B$2:B1012,B1012,$C$2:C1012)</f>
        <v>3086</v>
      </c>
      <c r="I1012" s="2">
        <f>IF(cukier[[#This Row],[bought_so_far]]&lt;100,0,IF(cukier[[#This Row],[bought_so_far]]&lt;1000,0.05,IF(cukier[[#This Row],[bought_so_far]]&lt;10000,0.1,0.2)))*cukier[[#This Row],[sugar_bought_kg]]</f>
        <v>39.5</v>
      </c>
      <c r="J1012" s="6">
        <f t="shared" si="76"/>
        <v>4105</v>
      </c>
      <c r="K1012" s="6">
        <f t="shared" si="75"/>
        <v>3710</v>
      </c>
      <c r="L1012" s="6" t="b">
        <f t="shared" si="77"/>
        <v>0</v>
      </c>
      <c r="M1012" s="6">
        <f t="shared" si="78"/>
        <v>2</v>
      </c>
      <c r="N1012" s="6">
        <f t="shared" si="79"/>
        <v>0</v>
      </c>
    </row>
    <row r="1013" spans="1:14" x14ac:dyDescent="0.25">
      <c r="A1013" s="1">
        <v>40073</v>
      </c>
      <c r="B1013" s="2" t="s">
        <v>200</v>
      </c>
      <c r="C1013" s="2">
        <v>3</v>
      </c>
      <c r="D1013" s="2">
        <f>YEAR(cukier[[#This Row],[date]])</f>
        <v>2009</v>
      </c>
      <c r="E1013" s="2">
        <f>MONTH(cukier[[#This Row],[date]])</f>
        <v>9</v>
      </c>
      <c r="F1013" s="2">
        <f>VLOOKUP(cukier[[#This Row],[year]],cennik[#All],2)</f>
        <v>2.13</v>
      </c>
      <c r="G1013" s="2">
        <f>cukier[[#This Row],[sugar_bought_kg]]*cukier[[#This Row],[price]]</f>
        <v>6.39</v>
      </c>
      <c r="H1013" s="2">
        <f>SUMIF($B$2:B1013,B1013,$C$2:C1013)</f>
        <v>3</v>
      </c>
      <c r="I1013" s="2">
        <f>IF(cukier[[#This Row],[bought_so_far]]&lt;100,0,IF(cukier[[#This Row],[bought_so_far]]&lt;1000,0.05,IF(cukier[[#This Row],[bought_so_far]]&lt;10000,0.1,0.2)))*cukier[[#This Row],[sugar_bought_kg]]</f>
        <v>0</v>
      </c>
      <c r="J1013" s="7">
        <f t="shared" si="76"/>
        <v>3710</v>
      </c>
      <c r="K1013" s="7">
        <f t="shared" si="75"/>
        <v>3707</v>
      </c>
      <c r="L1013" s="7" t="b">
        <f t="shared" si="77"/>
        <v>0</v>
      </c>
      <c r="M1013" s="7">
        <f t="shared" si="78"/>
        <v>2</v>
      </c>
      <c r="N1013" s="7">
        <f t="shared" si="79"/>
        <v>0</v>
      </c>
    </row>
    <row r="1014" spans="1:14" x14ac:dyDescent="0.25">
      <c r="A1014" s="1">
        <v>40075</v>
      </c>
      <c r="B1014" s="2" t="s">
        <v>6</v>
      </c>
      <c r="C1014" s="2">
        <v>73</v>
      </c>
      <c r="D1014" s="2">
        <f>YEAR(cukier[[#This Row],[date]])</f>
        <v>2009</v>
      </c>
      <c r="E1014" s="2">
        <f>MONTH(cukier[[#This Row],[date]])</f>
        <v>9</v>
      </c>
      <c r="F1014" s="2">
        <f>VLOOKUP(cukier[[#This Row],[year]],cennik[#All],2)</f>
        <v>2.13</v>
      </c>
      <c r="G1014" s="2">
        <f>cukier[[#This Row],[sugar_bought_kg]]*cukier[[#This Row],[price]]</f>
        <v>155.48999999999998</v>
      </c>
      <c r="H1014" s="2">
        <f>SUMIF($B$2:B1014,B1014,$C$2:C1014)</f>
        <v>1385</v>
      </c>
      <c r="I1014" s="2">
        <f>IF(cukier[[#This Row],[bought_so_far]]&lt;100,0,IF(cukier[[#This Row],[bought_so_far]]&lt;1000,0.05,IF(cukier[[#This Row],[bought_so_far]]&lt;10000,0.1,0.2)))*cukier[[#This Row],[sugar_bought_kg]]</f>
        <v>7.3000000000000007</v>
      </c>
      <c r="J1014" s="6">
        <f t="shared" si="76"/>
        <v>3707</v>
      </c>
      <c r="K1014" s="6">
        <f t="shared" si="75"/>
        <v>3634</v>
      </c>
      <c r="L1014" s="6" t="b">
        <f t="shared" si="77"/>
        <v>0</v>
      </c>
      <c r="M1014" s="6">
        <f t="shared" si="78"/>
        <v>2</v>
      </c>
      <c r="N1014" s="6">
        <f t="shared" si="79"/>
        <v>0</v>
      </c>
    </row>
    <row r="1015" spans="1:14" x14ac:dyDescent="0.25">
      <c r="A1015" s="1">
        <v>40075</v>
      </c>
      <c r="B1015" s="2" t="s">
        <v>45</v>
      </c>
      <c r="C1015" s="2">
        <v>209</v>
      </c>
      <c r="D1015" s="2">
        <f>YEAR(cukier[[#This Row],[date]])</f>
        <v>2009</v>
      </c>
      <c r="E1015" s="2">
        <f>MONTH(cukier[[#This Row],[date]])</f>
        <v>9</v>
      </c>
      <c r="F1015" s="2">
        <f>VLOOKUP(cukier[[#This Row],[year]],cennik[#All],2)</f>
        <v>2.13</v>
      </c>
      <c r="G1015" s="2">
        <f>cukier[[#This Row],[sugar_bought_kg]]*cukier[[#This Row],[price]]</f>
        <v>445.16999999999996</v>
      </c>
      <c r="H1015" s="2">
        <f>SUMIF($B$2:B1015,B1015,$C$2:C1015)</f>
        <v>12957</v>
      </c>
      <c r="I1015" s="2">
        <f>IF(cukier[[#This Row],[bought_so_far]]&lt;100,0,IF(cukier[[#This Row],[bought_so_far]]&lt;1000,0.05,IF(cukier[[#This Row],[bought_so_far]]&lt;10000,0.1,0.2)))*cukier[[#This Row],[sugar_bought_kg]]</f>
        <v>41.800000000000004</v>
      </c>
      <c r="J1015" s="7">
        <f t="shared" si="76"/>
        <v>3634</v>
      </c>
      <c r="K1015" s="7">
        <f t="shared" si="75"/>
        <v>3425</v>
      </c>
      <c r="L1015" s="7" t="b">
        <f t="shared" si="77"/>
        <v>0</v>
      </c>
      <c r="M1015" s="7">
        <f t="shared" si="78"/>
        <v>2</v>
      </c>
      <c r="N1015" s="7">
        <f t="shared" si="79"/>
        <v>0</v>
      </c>
    </row>
    <row r="1016" spans="1:14" x14ac:dyDescent="0.25">
      <c r="A1016" s="1">
        <v>40077</v>
      </c>
      <c r="B1016" s="2" t="s">
        <v>37</v>
      </c>
      <c r="C1016" s="2">
        <v>41</v>
      </c>
      <c r="D1016" s="2">
        <f>YEAR(cukier[[#This Row],[date]])</f>
        <v>2009</v>
      </c>
      <c r="E1016" s="2">
        <f>MONTH(cukier[[#This Row],[date]])</f>
        <v>9</v>
      </c>
      <c r="F1016" s="2">
        <f>VLOOKUP(cukier[[#This Row],[year]],cennik[#All],2)</f>
        <v>2.13</v>
      </c>
      <c r="G1016" s="2">
        <f>cukier[[#This Row],[sugar_bought_kg]]*cukier[[#This Row],[price]]</f>
        <v>87.33</v>
      </c>
      <c r="H1016" s="2">
        <f>SUMIF($B$2:B1016,B1016,$C$2:C1016)</f>
        <v>2419</v>
      </c>
      <c r="I1016" s="2">
        <f>IF(cukier[[#This Row],[bought_so_far]]&lt;100,0,IF(cukier[[#This Row],[bought_so_far]]&lt;1000,0.05,IF(cukier[[#This Row],[bought_so_far]]&lt;10000,0.1,0.2)))*cukier[[#This Row],[sugar_bought_kg]]</f>
        <v>4.1000000000000005</v>
      </c>
      <c r="J1016" s="6">
        <f t="shared" si="76"/>
        <v>3425</v>
      </c>
      <c r="K1016" s="6">
        <f t="shared" si="75"/>
        <v>3384</v>
      </c>
      <c r="L1016" s="6" t="b">
        <f t="shared" si="77"/>
        <v>0</v>
      </c>
      <c r="M1016" s="6">
        <f t="shared" si="78"/>
        <v>2</v>
      </c>
      <c r="N1016" s="6">
        <f t="shared" si="79"/>
        <v>0</v>
      </c>
    </row>
    <row r="1017" spans="1:14" x14ac:dyDescent="0.25">
      <c r="A1017" s="1">
        <v>40083</v>
      </c>
      <c r="B1017" s="2" t="s">
        <v>17</v>
      </c>
      <c r="C1017" s="2">
        <v>488</v>
      </c>
      <c r="D1017" s="2">
        <f>YEAR(cukier[[#This Row],[date]])</f>
        <v>2009</v>
      </c>
      <c r="E1017" s="2">
        <f>MONTH(cukier[[#This Row],[date]])</f>
        <v>9</v>
      </c>
      <c r="F1017" s="2">
        <f>VLOOKUP(cukier[[#This Row],[year]],cennik[#All],2)</f>
        <v>2.13</v>
      </c>
      <c r="G1017" s="2">
        <f>cukier[[#This Row],[sugar_bought_kg]]*cukier[[#This Row],[price]]</f>
        <v>1039.44</v>
      </c>
      <c r="H1017" s="2">
        <f>SUMIF($B$2:B1017,B1017,$C$2:C1017)</f>
        <v>9400</v>
      </c>
      <c r="I1017" s="2">
        <f>IF(cukier[[#This Row],[bought_so_far]]&lt;100,0,IF(cukier[[#This Row],[bought_so_far]]&lt;1000,0.05,IF(cukier[[#This Row],[bought_so_far]]&lt;10000,0.1,0.2)))*cukier[[#This Row],[sugar_bought_kg]]</f>
        <v>48.800000000000004</v>
      </c>
      <c r="J1017" s="7">
        <f t="shared" si="76"/>
        <v>3384</v>
      </c>
      <c r="K1017" s="7">
        <f t="shared" si="75"/>
        <v>2896</v>
      </c>
      <c r="L1017" s="7" t="b">
        <f t="shared" si="77"/>
        <v>0</v>
      </c>
      <c r="M1017" s="7">
        <f t="shared" si="78"/>
        <v>3</v>
      </c>
      <c r="N1017" s="7">
        <f t="shared" si="79"/>
        <v>0</v>
      </c>
    </row>
    <row r="1018" spans="1:14" x14ac:dyDescent="0.25">
      <c r="A1018" s="1">
        <v>40084</v>
      </c>
      <c r="B1018" s="2" t="s">
        <v>97</v>
      </c>
      <c r="C1018" s="2">
        <v>5</v>
      </c>
      <c r="D1018" s="2">
        <f>YEAR(cukier[[#This Row],[date]])</f>
        <v>2009</v>
      </c>
      <c r="E1018" s="2">
        <f>MONTH(cukier[[#This Row],[date]])</f>
        <v>9</v>
      </c>
      <c r="F1018" s="2">
        <f>VLOOKUP(cukier[[#This Row],[year]],cennik[#All],2)</f>
        <v>2.13</v>
      </c>
      <c r="G1018" s="2">
        <f>cukier[[#This Row],[sugar_bought_kg]]*cukier[[#This Row],[price]]</f>
        <v>10.649999999999999</v>
      </c>
      <c r="H1018" s="2">
        <f>SUMIF($B$2:B1018,B1018,$C$2:C1018)</f>
        <v>34</v>
      </c>
      <c r="I1018" s="2">
        <f>IF(cukier[[#This Row],[bought_so_far]]&lt;100,0,IF(cukier[[#This Row],[bought_so_far]]&lt;1000,0.05,IF(cukier[[#This Row],[bought_so_far]]&lt;10000,0.1,0.2)))*cukier[[#This Row],[sugar_bought_kg]]</f>
        <v>0</v>
      </c>
      <c r="J1018" s="6">
        <f t="shared" si="76"/>
        <v>2896</v>
      </c>
      <c r="K1018" s="6">
        <f t="shared" si="75"/>
        <v>2891</v>
      </c>
      <c r="L1018" s="6" t="b">
        <f t="shared" si="77"/>
        <v>0</v>
      </c>
      <c r="M1018" s="6">
        <f t="shared" si="78"/>
        <v>3</v>
      </c>
      <c r="N1018" s="6">
        <f t="shared" si="79"/>
        <v>0</v>
      </c>
    </row>
    <row r="1019" spans="1:14" x14ac:dyDescent="0.25">
      <c r="A1019" s="1">
        <v>40084</v>
      </c>
      <c r="B1019" s="2" t="s">
        <v>69</v>
      </c>
      <c r="C1019" s="2">
        <v>97</v>
      </c>
      <c r="D1019" s="2">
        <f>YEAR(cukier[[#This Row],[date]])</f>
        <v>2009</v>
      </c>
      <c r="E1019" s="2">
        <f>MONTH(cukier[[#This Row],[date]])</f>
        <v>9</v>
      </c>
      <c r="F1019" s="2">
        <f>VLOOKUP(cukier[[#This Row],[year]],cennik[#All],2)</f>
        <v>2.13</v>
      </c>
      <c r="G1019" s="2">
        <f>cukier[[#This Row],[sugar_bought_kg]]*cukier[[#This Row],[price]]</f>
        <v>206.60999999999999</v>
      </c>
      <c r="H1019" s="2">
        <f>SUMIF($B$2:B1019,B1019,$C$2:C1019)</f>
        <v>2016</v>
      </c>
      <c r="I1019" s="2">
        <f>IF(cukier[[#This Row],[bought_so_far]]&lt;100,0,IF(cukier[[#This Row],[bought_so_far]]&lt;1000,0.05,IF(cukier[[#This Row],[bought_so_far]]&lt;10000,0.1,0.2)))*cukier[[#This Row],[sugar_bought_kg]]</f>
        <v>9.7000000000000011</v>
      </c>
      <c r="J1019" s="7">
        <f t="shared" si="76"/>
        <v>2891</v>
      </c>
      <c r="K1019" s="7">
        <f t="shared" si="75"/>
        <v>2794</v>
      </c>
      <c r="L1019" s="7" t="b">
        <f t="shared" si="77"/>
        <v>0</v>
      </c>
      <c r="M1019" s="7">
        <f t="shared" si="78"/>
        <v>3</v>
      </c>
      <c r="N1019" s="7">
        <f t="shared" si="79"/>
        <v>0</v>
      </c>
    </row>
    <row r="1020" spans="1:14" x14ac:dyDescent="0.25">
      <c r="A1020" s="1">
        <v>40085</v>
      </c>
      <c r="B1020" s="2" t="s">
        <v>8</v>
      </c>
      <c r="C1020" s="2">
        <v>58</v>
      </c>
      <c r="D1020" s="2">
        <f>YEAR(cukier[[#This Row],[date]])</f>
        <v>2009</v>
      </c>
      <c r="E1020" s="2">
        <f>MONTH(cukier[[#This Row],[date]])</f>
        <v>9</v>
      </c>
      <c r="F1020" s="2">
        <f>VLOOKUP(cukier[[#This Row],[year]],cennik[#All],2)</f>
        <v>2.13</v>
      </c>
      <c r="G1020" s="2">
        <f>cukier[[#This Row],[sugar_bought_kg]]*cukier[[#This Row],[price]]</f>
        <v>123.53999999999999</v>
      </c>
      <c r="H1020" s="2">
        <f>SUMIF($B$2:B1020,B1020,$C$2:C1020)</f>
        <v>1803</v>
      </c>
      <c r="I1020" s="2">
        <f>IF(cukier[[#This Row],[bought_so_far]]&lt;100,0,IF(cukier[[#This Row],[bought_so_far]]&lt;1000,0.05,IF(cukier[[#This Row],[bought_so_far]]&lt;10000,0.1,0.2)))*cukier[[#This Row],[sugar_bought_kg]]</f>
        <v>5.8000000000000007</v>
      </c>
      <c r="J1020" s="6">
        <f t="shared" si="76"/>
        <v>2794</v>
      </c>
      <c r="K1020" s="6">
        <f t="shared" si="75"/>
        <v>2736</v>
      </c>
      <c r="L1020" s="6" t="b">
        <f t="shared" si="77"/>
        <v>0</v>
      </c>
      <c r="M1020" s="6">
        <f t="shared" si="78"/>
        <v>3</v>
      </c>
      <c r="N1020" s="6">
        <f t="shared" si="79"/>
        <v>0</v>
      </c>
    </row>
    <row r="1021" spans="1:14" x14ac:dyDescent="0.25">
      <c r="A1021" s="1">
        <v>40085</v>
      </c>
      <c r="B1021" s="2" t="s">
        <v>55</v>
      </c>
      <c r="C1021" s="2">
        <v>179</v>
      </c>
      <c r="D1021" s="2">
        <f>YEAR(cukier[[#This Row],[date]])</f>
        <v>2009</v>
      </c>
      <c r="E1021" s="2">
        <f>MONTH(cukier[[#This Row],[date]])</f>
        <v>9</v>
      </c>
      <c r="F1021" s="2">
        <f>VLOOKUP(cukier[[#This Row],[year]],cennik[#All],2)</f>
        <v>2.13</v>
      </c>
      <c r="G1021" s="2">
        <f>cukier[[#This Row],[sugar_bought_kg]]*cukier[[#This Row],[price]]</f>
        <v>381.27</v>
      </c>
      <c r="H1021" s="2">
        <f>SUMIF($B$2:B1021,B1021,$C$2:C1021)</f>
        <v>2867</v>
      </c>
      <c r="I1021" s="2">
        <f>IF(cukier[[#This Row],[bought_so_far]]&lt;100,0,IF(cukier[[#This Row],[bought_so_far]]&lt;1000,0.05,IF(cukier[[#This Row],[bought_so_far]]&lt;10000,0.1,0.2)))*cukier[[#This Row],[sugar_bought_kg]]</f>
        <v>17.900000000000002</v>
      </c>
      <c r="J1021" s="7">
        <f t="shared" si="76"/>
        <v>2736</v>
      </c>
      <c r="K1021" s="7">
        <f t="shared" si="75"/>
        <v>2557</v>
      </c>
      <c r="L1021" s="7" t="b">
        <f t="shared" si="77"/>
        <v>1</v>
      </c>
      <c r="M1021" s="7">
        <f t="shared" si="78"/>
        <v>3</v>
      </c>
      <c r="N1021" s="7">
        <f t="shared" si="79"/>
        <v>3000</v>
      </c>
    </row>
    <row r="1022" spans="1:14" x14ac:dyDescent="0.25">
      <c r="A1022" s="1">
        <v>40087</v>
      </c>
      <c r="B1022" s="2" t="s">
        <v>38</v>
      </c>
      <c r="C1022" s="2">
        <v>18</v>
      </c>
      <c r="D1022" s="2">
        <f>YEAR(cukier[[#This Row],[date]])</f>
        <v>2009</v>
      </c>
      <c r="E1022" s="2">
        <f>MONTH(cukier[[#This Row],[date]])</f>
        <v>10</v>
      </c>
      <c r="F1022" s="2">
        <f>VLOOKUP(cukier[[#This Row],[year]],cennik[#All],2)</f>
        <v>2.13</v>
      </c>
      <c r="G1022" s="2">
        <f>cukier[[#This Row],[sugar_bought_kg]]*cukier[[#This Row],[price]]</f>
        <v>38.339999999999996</v>
      </c>
      <c r="H1022" s="2">
        <f>SUMIF($B$2:B1022,B1022,$C$2:C1022)</f>
        <v>22</v>
      </c>
      <c r="I1022" s="2">
        <f>IF(cukier[[#This Row],[bought_so_far]]&lt;100,0,IF(cukier[[#This Row],[bought_so_far]]&lt;1000,0.05,IF(cukier[[#This Row],[bought_so_far]]&lt;10000,0.1,0.2)))*cukier[[#This Row],[sugar_bought_kg]]</f>
        <v>0</v>
      </c>
      <c r="J1022" s="6">
        <f t="shared" si="76"/>
        <v>5557</v>
      </c>
      <c r="K1022" s="6">
        <f t="shared" si="75"/>
        <v>5539</v>
      </c>
      <c r="L1022" s="6" t="b">
        <f t="shared" si="77"/>
        <v>0</v>
      </c>
      <c r="M1022" s="6">
        <f t="shared" si="78"/>
        <v>-1</v>
      </c>
      <c r="N1022" s="6">
        <f t="shared" si="79"/>
        <v>0</v>
      </c>
    </row>
    <row r="1023" spans="1:14" x14ac:dyDescent="0.25">
      <c r="A1023" s="1">
        <v>40088</v>
      </c>
      <c r="B1023" s="2" t="s">
        <v>51</v>
      </c>
      <c r="C1023" s="2">
        <v>4</v>
      </c>
      <c r="D1023" s="2">
        <f>YEAR(cukier[[#This Row],[date]])</f>
        <v>2009</v>
      </c>
      <c r="E1023" s="2">
        <f>MONTH(cukier[[#This Row],[date]])</f>
        <v>10</v>
      </c>
      <c r="F1023" s="2">
        <f>VLOOKUP(cukier[[#This Row],[year]],cennik[#All],2)</f>
        <v>2.13</v>
      </c>
      <c r="G1023" s="2">
        <f>cukier[[#This Row],[sugar_bought_kg]]*cukier[[#This Row],[price]]</f>
        <v>8.52</v>
      </c>
      <c r="H1023" s="2">
        <f>SUMIF($B$2:B1023,B1023,$C$2:C1023)</f>
        <v>13</v>
      </c>
      <c r="I1023" s="2">
        <f>IF(cukier[[#This Row],[bought_so_far]]&lt;100,0,IF(cukier[[#This Row],[bought_so_far]]&lt;1000,0.05,IF(cukier[[#This Row],[bought_so_far]]&lt;10000,0.1,0.2)))*cukier[[#This Row],[sugar_bought_kg]]</f>
        <v>0</v>
      </c>
      <c r="J1023" s="7">
        <f t="shared" si="76"/>
        <v>5539</v>
      </c>
      <c r="K1023" s="7">
        <f t="shared" si="75"/>
        <v>5535</v>
      </c>
      <c r="L1023" s="7" t="b">
        <f t="shared" si="77"/>
        <v>0</v>
      </c>
      <c r="M1023" s="7">
        <f t="shared" si="78"/>
        <v>-1</v>
      </c>
      <c r="N1023" s="7">
        <f t="shared" si="79"/>
        <v>0</v>
      </c>
    </row>
    <row r="1024" spans="1:14" x14ac:dyDescent="0.25">
      <c r="A1024" s="1">
        <v>40088</v>
      </c>
      <c r="B1024" s="2" t="s">
        <v>33</v>
      </c>
      <c r="C1024" s="2">
        <v>1</v>
      </c>
      <c r="D1024" s="2">
        <f>YEAR(cukier[[#This Row],[date]])</f>
        <v>2009</v>
      </c>
      <c r="E1024" s="2">
        <f>MONTH(cukier[[#This Row],[date]])</f>
        <v>10</v>
      </c>
      <c r="F1024" s="2">
        <f>VLOOKUP(cukier[[#This Row],[year]],cennik[#All],2)</f>
        <v>2.13</v>
      </c>
      <c r="G1024" s="2">
        <f>cukier[[#This Row],[sugar_bought_kg]]*cukier[[#This Row],[price]]</f>
        <v>2.13</v>
      </c>
      <c r="H1024" s="2">
        <f>SUMIF($B$2:B1024,B1024,$C$2:C1024)</f>
        <v>28</v>
      </c>
      <c r="I1024" s="2">
        <f>IF(cukier[[#This Row],[bought_so_far]]&lt;100,0,IF(cukier[[#This Row],[bought_so_far]]&lt;1000,0.05,IF(cukier[[#This Row],[bought_so_far]]&lt;10000,0.1,0.2)))*cukier[[#This Row],[sugar_bought_kg]]</f>
        <v>0</v>
      </c>
      <c r="J1024" s="6">
        <f t="shared" si="76"/>
        <v>5535</v>
      </c>
      <c r="K1024" s="6">
        <f t="shared" si="75"/>
        <v>5534</v>
      </c>
      <c r="L1024" s="6" t="b">
        <f t="shared" si="77"/>
        <v>0</v>
      </c>
      <c r="M1024" s="6">
        <f t="shared" si="78"/>
        <v>-1</v>
      </c>
      <c r="N1024" s="6">
        <f t="shared" si="79"/>
        <v>0</v>
      </c>
    </row>
    <row r="1025" spans="1:14" x14ac:dyDescent="0.25">
      <c r="A1025" s="1">
        <v>40089</v>
      </c>
      <c r="B1025" s="2" t="s">
        <v>31</v>
      </c>
      <c r="C1025" s="2">
        <v>86</v>
      </c>
      <c r="D1025" s="2">
        <f>YEAR(cukier[[#This Row],[date]])</f>
        <v>2009</v>
      </c>
      <c r="E1025" s="2">
        <f>MONTH(cukier[[#This Row],[date]])</f>
        <v>10</v>
      </c>
      <c r="F1025" s="2">
        <f>VLOOKUP(cukier[[#This Row],[year]],cennik[#All],2)</f>
        <v>2.13</v>
      </c>
      <c r="G1025" s="2">
        <f>cukier[[#This Row],[sugar_bought_kg]]*cukier[[#This Row],[price]]</f>
        <v>183.17999999999998</v>
      </c>
      <c r="H1025" s="2">
        <f>SUMIF($B$2:B1025,B1025,$C$2:C1025)</f>
        <v>1293</v>
      </c>
      <c r="I1025" s="2">
        <f>IF(cukier[[#This Row],[bought_so_far]]&lt;100,0,IF(cukier[[#This Row],[bought_so_far]]&lt;1000,0.05,IF(cukier[[#This Row],[bought_so_far]]&lt;10000,0.1,0.2)))*cukier[[#This Row],[sugar_bought_kg]]</f>
        <v>8.6</v>
      </c>
      <c r="J1025" s="7">
        <f t="shared" si="76"/>
        <v>5534</v>
      </c>
      <c r="K1025" s="7">
        <f t="shared" si="75"/>
        <v>5448</v>
      </c>
      <c r="L1025" s="7" t="b">
        <f t="shared" si="77"/>
        <v>0</v>
      </c>
      <c r="M1025" s="7">
        <f t="shared" si="78"/>
        <v>-1</v>
      </c>
      <c r="N1025" s="7">
        <f t="shared" si="79"/>
        <v>0</v>
      </c>
    </row>
    <row r="1026" spans="1:14" x14ac:dyDescent="0.25">
      <c r="A1026" s="1">
        <v>40090</v>
      </c>
      <c r="B1026" s="2" t="s">
        <v>14</v>
      </c>
      <c r="C1026" s="2">
        <v>290</v>
      </c>
      <c r="D1026" s="2">
        <f>YEAR(cukier[[#This Row],[date]])</f>
        <v>2009</v>
      </c>
      <c r="E1026" s="2">
        <f>MONTH(cukier[[#This Row],[date]])</f>
        <v>10</v>
      </c>
      <c r="F1026" s="2">
        <f>VLOOKUP(cukier[[#This Row],[year]],cennik[#All],2)</f>
        <v>2.13</v>
      </c>
      <c r="G1026" s="2">
        <f>cukier[[#This Row],[sugar_bought_kg]]*cukier[[#This Row],[price]]</f>
        <v>617.69999999999993</v>
      </c>
      <c r="H1026" s="2">
        <f>SUMIF($B$2:B1026,B1026,$C$2:C1026)</f>
        <v>11165</v>
      </c>
      <c r="I1026" s="2">
        <f>IF(cukier[[#This Row],[bought_so_far]]&lt;100,0,IF(cukier[[#This Row],[bought_so_far]]&lt;1000,0.05,IF(cukier[[#This Row],[bought_so_far]]&lt;10000,0.1,0.2)))*cukier[[#This Row],[sugar_bought_kg]]</f>
        <v>58</v>
      </c>
      <c r="J1026" s="6">
        <f t="shared" si="76"/>
        <v>5448</v>
      </c>
      <c r="K1026" s="6">
        <f t="shared" si="75"/>
        <v>5158</v>
      </c>
      <c r="L1026" s="6" t="b">
        <f t="shared" si="77"/>
        <v>0</v>
      </c>
      <c r="M1026" s="6">
        <f t="shared" si="78"/>
        <v>-1</v>
      </c>
      <c r="N1026" s="6">
        <f t="shared" si="79"/>
        <v>0</v>
      </c>
    </row>
    <row r="1027" spans="1:14" x14ac:dyDescent="0.25">
      <c r="A1027" s="1">
        <v>40092</v>
      </c>
      <c r="B1027" s="2" t="s">
        <v>184</v>
      </c>
      <c r="C1027" s="2">
        <v>14</v>
      </c>
      <c r="D1027" s="2">
        <f>YEAR(cukier[[#This Row],[date]])</f>
        <v>2009</v>
      </c>
      <c r="E1027" s="2">
        <f>MONTH(cukier[[#This Row],[date]])</f>
        <v>10</v>
      </c>
      <c r="F1027" s="2">
        <f>VLOOKUP(cukier[[#This Row],[year]],cennik[#All],2)</f>
        <v>2.13</v>
      </c>
      <c r="G1027" s="2">
        <f>cukier[[#This Row],[sugar_bought_kg]]*cukier[[#This Row],[price]]</f>
        <v>29.82</v>
      </c>
      <c r="H1027" s="2">
        <f>SUMIF($B$2:B1027,B1027,$C$2:C1027)</f>
        <v>18</v>
      </c>
      <c r="I1027" s="2">
        <f>IF(cukier[[#This Row],[bought_so_far]]&lt;100,0,IF(cukier[[#This Row],[bought_so_far]]&lt;1000,0.05,IF(cukier[[#This Row],[bought_so_far]]&lt;10000,0.1,0.2)))*cukier[[#This Row],[sugar_bought_kg]]</f>
        <v>0</v>
      </c>
      <c r="J1027" s="7">
        <f t="shared" si="76"/>
        <v>5158</v>
      </c>
      <c r="K1027" s="7">
        <f t="shared" ref="K1027:K1090" si="80">J1027-C1027</f>
        <v>5144</v>
      </c>
      <c r="L1027" s="7" t="b">
        <f t="shared" si="77"/>
        <v>0</v>
      </c>
      <c r="M1027" s="7">
        <f t="shared" si="78"/>
        <v>-1</v>
      </c>
      <c r="N1027" s="7">
        <f t="shared" si="79"/>
        <v>0</v>
      </c>
    </row>
    <row r="1028" spans="1:14" x14ac:dyDescent="0.25">
      <c r="A1028" s="1">
        <v>40094</v>
      </c>
      <c r="B1028" s="2" t="s">
        <v>39</v>
      </c>
      <c r="C1028" s="2">
        <v>120</v>
      </c>
      <c r="D1028" s="2">
        <f>YEAR(cukier[[#This Row],[date]])</f>
        <v>2009</v>
      </c>
      <c r="E1028" s="2">
        <f>MONTH(cukier[[#This Row],[date]])</f>
        <v>10</v>
      </c>
      <c r="F1028" s="2">
        <f>VLOOKUP(cukier[[#This Row],[year]],cennik[#All],2)</f>
        <v>2.13</v>
      </c>
      <c r="G1028" s="2">
        <f>cukier[[#This Row],[sugar_bought_kg]]*cukier[[#This Row],[price]]</f>
        <v>255.6</v>
      </c>
      <c r="H1028" s="2">
        <f>SUMIF($B$2:B1028,B1028,$C$2:C1028)</f>
        <v>960</v>
      </c>
      <c r="I1028" s="2">
        <f>IF(cukier[[#This Row],[bought_so_far]]&lt;100,0,IF(cukier[[#This Row],[bought_so_far]]&lt;1000,0.05,IF(cukier[[#This Row],[bought_so_far]]&lt;10000,0.1,0.2)))*cukier[[#This Row],[sugar_bought_kg]]</f>
        <v>6</v>
      </c>
      <c r="J1028" s="6">
        <f t="shared" ref="J1028:J1091" si="81">K1027+N1027</f>
        <v>5144</v>
      </c>
      <c r="K1028" s="6">
        <f t="shared" si="80"/>
        <v>5024</v>
      </c>
      <c r="L1028" s="6" t="b">
        <f t="shared" ref="L1028:L1091" si="82">AND(E1028&lt;&gt;E1029,K1028&lt;5000)</f>
        <v>0</v>
      </c>
      <c r="M1028" s="6">
        <f t="shared" ref="M1028:M1091" si="83">ROUNDUP((5000-K1028)/1000,0)</f>
        <v>-1</v>
      </c>
      <c r="N1028" s="6">
        <f t="shared" ref="N1028:N1091" si="84">IF(L1028,M1028*1000,0)</f>
        <v>0</v>
      </c>
    </row>
    <row r="1029" spans="1:14" x14ac:dyDescent="0.25">
      <c r="A1029" s="1">
        <v>40094</v>
      </c>
      <c r="B1029" s="2" t="s">
        <v>123</v>
      </c>
      <c r="C1029" s="2">
        <v>28</v>
      </c>
      <c r="D1029" s="2">
        <f>YEAR(cukier[[#This Row],[date]])</f>
        <v>2009</v>
      </c>
      <c r="E1029" s="2">
        <f>MONTH(cukier[[#This Row],[date]])</f>
        <v>10</v>
      </c>
      <c r="F1029" s="2">
        <f>VLOOKUP(cukier[[#This Row],[year]],cennik[#All],2)</f>
        <v>2.13</v>
      </c>
      <c r="G1029" s="2">
        <f>cukier[[#This Row],[sugar_bought_kg]]*cukier[[#This Row],[price]]</f>
        <v>59.64</v>
      </c>
      <c r="H1029" s="2">
        <f>SUMIF($B$2:B1029,B1029,$C$2:C1029)</f>
        <v>352</v>
      </c>
      <c r="I1029" s="2">
        <f>IF(cukier[[#This Row],[bought_so_far]]&lt;100,0,IF(cukier[[#This Row],[bought_so_far]]&lt;1000,0.05,IF(cukier[[#This Row],[bought_so_far]]&lt;10000,0.1,0.2)))*cukier[[#This Row],[sugar_bought_kg]]</f>
        <v>1.4000000000000001</v>
      </c>
      <c r="J1029" s="7">
        <f t="shared" si="81"/>
        <v>5024</v>
      </c>
      <c r="K1029" s="7">
        <f t="shared" si="80"/>
        <v>4996</v>
      </c>
      <c r="L1029" s="7" t="b">
        <f t="shared" si="82"/>
        <v>0</v>
      </c>
      <c r="M1029" s="7">
        <f t="shared" si="83"/>
        <v>1</v>
      </c>
      <c r="N1029" s="7">
        <f t="shared" si="84"/>
        <v>0</v>
      </c>
    </row>
    <row r="1030" spans="1:14" x14ac:dyDescent="0.25">
      <c r="A1030" s="1">
        <v>40095</v>
      </c>
      <c r="B1030" s="2" t="s">
        <v>9</v>
      </c>
      <c r="C1030" s="2">
        <v>213</v>
      </c>
      <c r="D1030" s="2">
        <f>YEAR(cukier[[#This Row],[date]])</f>
        <v>2009</v>
      </c>
      <c r="E1030" s="2">
        <f>MONTH(cukier[[#This Row],[date]])</f>
        <v>10</v>
      </c>
      <c r="F1030" s="2">
        <f>VLOOKUP(cukier[[#This Row],[year]],cennik[#All],2)</f>
        <v>2.13</v>
      </c>
      <c r="G1030" s="2">
        <f>cukier[[#This Row],[sugar_bought_kg]]*cukier[[#This Row],[price]]</f>
        <v>453.69</v>
      </c>
      <c r="H1030" s="2">
        <f>SUMIF($B$2:B1030,B1030,$C$2:C1030)</f>
        <v>12690</v>
      </c>
      <c r="I1030" s="2">
        <f>IF(cukier[[#This Row],[bought_so_far]]&lt;100,0,IF(cukier[[#This Row],[bought_so_far]]&lt;1000,0.05,IF(cukier[[#This Row],[bought_so_far]]&lt;10000,0.1,0.2)))*cukier[[#This Row],[sugar_bought_kg]]</f>
        <v>42.6</v>
      </c>
      <c r="J1030" s="6">
        <f t="shared" si="81"/>
        <v>4996</v>
      </c>
      <c r="K1030" s="6">
        <f t="shared" si="80"/>
        <v>4783</v>
      </c>
      <c r="L1030" s="6" t="b">
        <f t="shared" si="82"/>
        <v>0</v>
      </c>
      <c r="M1030" s="6">
        <f t="shared" si="83"/>
        <v>1</v>
      </c>
      <c r="N1030" s="6">
        <f t="shared" si="84"/>
        <v>0</v>
      </c>
    </row>
    <row r="1031" spans="1:14" x14ac:dyDescent="0.25">
      <c r="A1031" s="1">
        <v>40101</v>
      </c>
      <c r="B1031" s="2" t="s">
        <v>108</v>
      </c>
      <c r="C1031" s="2">
        <v>10</v>
      </c>
      <c r="D1031" s="2">
        <f>YEAR(cukier[[#This Row],[date]])</f>
        <v>2009</v>
      </c>
      <c r="E1031" s="2">
        <f>MONTH(cukier[[#This Row],[date]])</f>
        <v>10</v>
      </c>
      <c r="F1031" s="2">
        <f>VLOOKUP(cukier[[#This Row],[year]],cennik[#All],2)</f>
        <v>2.13</v>
      </c>
      <c r="G1031" s="2">
        <f>cukier[[#This Row],[sugar_bought_kg]]*cukier[[#This Row],[price]]</f>
        <v>21.299999999999997</v>
      </c>
      <c r="H1031" s="2">
        <f>SUMIF($B$2:B1031,B1031,$C$2:C1031)</f>
        <v>29</v>
      </c>
      <c r="I1031" s="2">
        <f>IF(cukier[[#This Row],[bought_so_far]]&lt;100,0,IF(cukier[[#This Row],[bought_so_far]]&lt;1000,0.05,IF(cukier[[#This Row],[bought_so_far]]&lt;10000,0.1,0.2)))*cukier[[#This Row],[sugar_bought_kg]]</f>
        <v>0</v>
      </c>
      <c r="J1031" s="7">
        <f t="shared" si="81"/>
        <v>4783</v>
      </c>
      <c r="K1031" s="7">
        <f t="shared" si="80"/>
        <v>4773</v>
      </c>
      <c r="L1031" s="7" t="b">
        <f t="shared" si="82"/>
        <v>0</v>
      </c>
      <c r="M1031" s="7">
        <f t="shared" si="83"/>
        <v>1</v>
      </c>
      <c r="N1031" s="7">
        <f t="shared" si="84"/>
        <v>0</v>
      </c>
    </row>
    <row r="1032" spans="1:14" x14ac:dyDescent="0.25">
      <c r="A1032" s="1">
        <v>40102</v>
      </c>
      <c r="B1032" s="2" t="s">
        <v>69</v>
      </c>
      <c r="C1032" s="2">
        <v>53</v>
      </c>
      <c r="D1032" s="2">
        <f>YEAR(cukier[[#This Row],[date]])</f>
        <v>2009</v>
      </c>
      <c r="E1032" s="2">
        <f>MONTH(cukier[[#This Row],[date]])</f>
        <v>10</v>
      </c>
      <c r="F1032" s="2">
        <f>VLOOKUP(cukier[[#This Row],[year]],cennik[#All],2)</f>
        <v>2.13</v>
      </c>
      <c r="G1032" s="2">
        <f>cukier[[#This Row],[sugar_bought_kg]]*cukier[[#This Row],[price]]</f>
        <v>112.89</v>
      </c>
      <c r="H1032" s="2">
        <f>SUMIF($B$2:B1032,B1032,$C$2:C1032)</f>
        <v>2069</v>
      </c>
      <c r="I1032" s="2">
        <f>IF(cukier[[#This Row],[bought_so_far]]&lt;100,0,IF(cukier[[#This Row],[bought_so_far]]&lt;1000,0.05,IF(cukier[[#This Row],[bought_so_far]]&lt;10000,0.1,0.2)))*cukier[[#This Row],[sugar_bought_kg]]</f>
        <v>5.3000000000000007</v>
      </c>
      <c r="J1032" s="6">
        <f t="shared" si="81"/>
        <v>4773</v>
      </c>
      <c r="K1032" s="6">
        <f t="shared" si="80"/>
        <v>4720</v>
      </c>
      <c r="L1032" s="6" t="b">
        <f t="shared" si="82"/>
        <v>0</v>
      </c>
      <c r="M1032" s="6">
        <f t="shared" si="83"/>
        <v>1</v>
      </c>
      <c r="N1032" s="6">
        <f t="shared" si="84"/>
        <v>0</v>
      </c>
    </row>
    <row r="1033" spans="1:14" x14ac:dyDescent="0.25">
      <c r="A1033" s="1">
        <v>40103</v>
      </c>
      <c r="B1033" s="2" t="s">
        <v>30</v>
      </c>
      <c r="C1033" s="2">
        <v>178</v>
      </c>
      <c r="D1033" s="2">
        <f>YEAR(cukier[[#This Row],[date]])</f>
        <v>2009</v>
      </c>
      <c r="E1033" s="2">
        <f>MONTH(cukier[[#This Row],[date]])</f>
        <v>10</v>
      </c>
      <c r="F1033" s="2">
        <f>VLOOKUP(cukier[[#This Row],[year]],cennik[#All],2)</f>
        <v>2.13</v>
      </c>
      <c r="G1033" s="2">
        <f>cukier[[#This Row],[sugar_bought_kg]]*cukier[[#This Row],[price]]</f>
        <v>379.14</v>
      </c>
      <c r="H1033" s="2">
        <f>SUMIF($B$2:B1033,B1033,$C$2:C1033)</f>
        <v>2723</v>
      </c>
      <c r="I1033" s="2">
        <f>IF(cukier[[#This Row],[bought_so_far]]&lt;100,0,IF(cukier[[#This Row],[bought_so_far]]&lt;1000,0.05,IF(cukier[[#This Row],[bought_so_far]]&lt;10000,0.1,0.2)))*cukier[[#This Row],[sugar_bought_kg]]</f>
        <v>17.8</v>
      </c>
      <c r="J1033" s="7">
        <f t="shared" si="81"/>
        <v>4720</v>
      </c>
      <c r="K1033" s="7">
        <f t="shared" si="80"/>
        <v>4542</v>
      </c>
      <c r="L1033" s="7" t="b">
        <f t="shared" si="82"/>
        <v>0</v>
      </c>
      <c r="M1033" s="7">
        <f t="shared" si="83"/>
        <v>1</v>
      </c>
      <c r="N1033" s="7">
        <f t="shared" si="84"/>
        <v>0</v>
      </c>
    </row>
    <row r="1034" spans="1:14" x14ac:dyDescent="0.25">
      <c r="A1034" s="1">
        <v>40103</v>
      </c>
      <c r="B1034" s="2" t="s">
        <v>74</v>
      </c>
      <c r="C1034" s="2">
        <v>6</v>
      </c>
      <c r="D1034" s="2">
        <f>YEAR(cukier[[#This Row],[date]])</f>
        <v>2009</v>
      </c>
      <c r="E1034" s="2">
        <f>MONTH(cukier[[#This Row],[date]])</f>
        <v>10</v>
      </c>
      <c r="F1034" s="2">
        <f>VLOOKUP(cukier[[#This Row],[year]],cennik[#All],2)</f>
        <v>2.13</v>
      </c>
      <c r="G1034" s="2">
        <f>cukier[[#This Row],[sugar_bought_kg]]*cukier[[#This Row],[price]]</f>
        <v>12.78</v>
      </c>
      <c r="H1034" s="2">
        <f>SUMIF($B$2:B1034,B1034,$C$2:C1034)</f>
        <v>17</v>
      </c>
      <c r="I1034" s="2">
        <f>IF(cukier[[#This Row],[bought_so_far]]&lt;100,0,IF(cukier[[#This Row],[bought_so_far]]&lt;1000,0.05,IF(cukier[[#This Row],[bought_so_far]]&lt;10000,0.1,0.2)))*cukier[[#This Row],[sugar_bought_kg]]</f>
        <v>0</v>
      </c>
      <c r="J1034" s="6">
        <f t="shared" si="81"/>
        <v>4542</v>
      </c>
      <c r="K1034" s="6">
        <f t="shared" si="80"/>
        <v>4536</v>
      </c>
      <c r="L1034" s="6" t="b">
        <f t="shared" si="82"/>
        <v>0</v>
      </c>
      <c r="M1034" s="6">
        <f t="shared" si="83"/>
        <v>1</v>
      </c>
      <c r="N1034" s="6">
        <f t="shared" si="84"/>
        <v>0</v>
      </c>
    </row>
    <row r="1035" spans="1:14" x14ac:dyDescent="0.25">
      <c r="A1035" s="1">
        <v>40107</v>
      </c>
      <c r="B1035" s="2" t="s">
        <v>9</v>
      </c>
      <c r="C1035" s="2">
        <v>118</v>
      </c>
      <c r="D1035" s="2">
        <f>YEAR(cukier[[#This Row],[date]])</f>
        <v>2009</v>
      </c>
      <c r="E1035" s="2">
        <f>MONTH(cukier[[#This Row],[date]])</f>
        <v>10</v>
      </c>
      <c r="F1035" s="2">
        <f>VLOOKUP(cukier[[#This Row],[year]],cennik[#All],2)</f>
        <v>2.13</v>
      </c>
      <c r="G1035" s="2">
        <f>cukier[[#This Row],[sugar_bought_kg]]*cukier[[#This Row],[price]]</f>
        <v>251.33999999999997</v>
      </c>
      <c r="H1035" s="2">
        <f>SUMIF($B$2:B1035,B1035,$C$2:C1035)</f>
        <v>12808</v>
      </c>
      <c r="I1035" s="2">
        <f>IF(cukier[[#This Row],[bought_so_far]]&lt;100,0,IF(cukier[[#This Row],[bought_so_far]]&lt;1000,0.05,IF(cukier[[#This Row],[bought_so_far]]&lt;10000,0.1,0.2)))*cukier[[#This Row],[sugar_bought_kg]]</f>
        <v>23.6</v>
      </c>
      <c r="J1035" s="7">
        <f t="shared" si="81"/>
        <v>4536</v>
      </c>
      <c r="K1035" s="7">
        <f t="shared" si="80"/>
        <v>4418</v>
      </c>
      <c r="L1035" s="7" t="b">
        <f t="shared" si="82"/>
        <v>0</v>
      </c>
      <c r="M1035" s="7">
        <f t="shared" si="83"/>
        <v>1</v>
      </c>
      <c r="N1035" s="7">
        <f t="shared" si="84"/>
        <v>0</v>
      </c>
    </row>
    <row r="1036" spans="1:14" x14ac:dyDescent="0.25">
      <c r="A1036" s="1">
        <v>40107</v>
      </c>
      <c r="B1036" s="2" t="s">
        <v>70</v>
      </c>
      <c r="C1036" s="2">
        <v>5</v>
      </c>
      <c r="D1036" s="2">
        <f>YEAR(cukier[[#This Row],[date]])</f>
        <v>2009</v>
      </c>
      <c r="E1036" s="2">
        <f>MONTH(cukier[[#This Row],[date]])</f>
        <v>10</v>
      </c>
      <c r="F1036" s="2">
        <f>VLOOKUP(cukier[[#This Row],[year]],cennik[#All],2)</f>
        <v>2.13</v>
      </c>
      <c r="G1036" s="2">
        <f>cukier[[#This Row],[sugar_bought_kg]]*cukier[[#This Row],[price]]</f>
        <v>10.649999999999999</v>
      </c>
      <c r="H1036" s="2">
        <f>SUMIF($B$2:B1036,B1036,$C$2:C1036)</f>
        <v>22</v>
      </c>
      <c r="I1036" s="2">
        <f>IF(cukier[[#This Row],[bought_so_far]]&lt;100,0,IF(cukier[[#This Row],[bought_so_far]]&lt;1000,0.05,IF(cukier[[#This Row],[bought_so_far]]&lt;10000,0.1,0.2)))*cukier[[#This Row],[sugar_bought_kg]]</f>
        <v>0</v>
      </c>
      <c r="J1036" s="6">
        <f t="shared" si="81"/>
        <v>4418</v>
      </c>
      <c r="K1036" s="6">
        <f t="shared" si="80"/>
        <v>4413</v>
      </c>
      <c r="L1036" s="6" t="b">
        <f t="shared" si="82"/>
        <v>0</v>
      </c>
      <c r="M1036" s="6">
        <f t="shared" si="83"/>
        <v>1</v>
      </c>
      <c r="N1036" s="6">
        <f t="shared" si="84"/>
        <v>0</v>
      </c>
    </row>
    <row r="1037" spans="1:14" x14ac:dyDescent="0.25">
      <c r="A1037" s="1">
        <v>40108</v>
      </c>
      <c r="B1037" s="2" t="s">
        <v>18</v>
      </c>
      <c r="C1037" s="2">
        <v>89</v>
      </c>
      <c r="D1037" s="2">
        <f>YEAR(cukier[[#This Row],[date]])</f>
        <v>2009</v>
      </c>
      <c r="E1037" s="2">
        <f>MONTH(cukier[[#This Row],[date]])</f>
        <v>10</v>
      </c>
      <c r="F1037" s="2">
        <f>VLOOKUP(cukier[[#This Row],[year]],cennik[#All],2)</f>
        <v>2.13</v>
      </c>
      <c r="G1037" s="2">
        <f>cukier[[#This Row],[sugar_bought_kg]]*cukier[[#This Row],[price]]</f>
        <v>189.57</v>
      </c>
      <c r="H1037" s="2">
        <f>SUMIF($B$2:B1037,B1037,$C$2:C1037)</f>
        <v>3265</v>
      </c>
      <c r="I1037" s="2">
        <f>IF(cukier[[#This Row],[bought_so_far]]&lt;100,0,IF(cukier[[#This Row],[bought_so_far]]&lt;1000,0.05,IF(cukier[[#This Row],[bought_so_far]]&lt;10000,0.1,0.2)))*cukier[[#This Row],[sugar_bought_kg]]</f>
        <v>8.9</v>
      </c>
      <c r="J1037" s="7">
        <f t="shared" si="81"/>
        <v>4413</v>
      </c>
      <c r="K1037" s="7">
        <f t="shared" si="80"/>
        <v>4324</v>
      </c>
      <c r="L1037" s="7" t="b">
        <f t="shared" si="82"/>
        <v>0</v>
      </c>
      <c r="M1037" s="7">
        <f t="shared" si="83"/>
        <v>1</v>
      </c>
      <c r="N1037" s="7">
        <f t="shared" si="84"/>
        <v>0</v>
      </c>
    </row>
    <row r="1038" spans="1:14" x14ac:dyDescent="0.25">
      <c r="A1038" s="1">
        <v>40113</v>
      </c>
      <c r="B1038" s="2" t="s">
        <v>35</v>
      </c>
      <c r="C1038" s="2">
        <v>22</v>
      </c>
      <c r="D1038" s="2">
        <f>YEAR(cukier[[#This Row],[date]])</f>
        <v>2009</v>
      </c>
      <c r="E1038" s="2">
        <f>MONTH(cukier[[#This Row],[date]])</f>
        <v>10</v>
      </c>
      <c r="F1038" s="2">
        <f>VLOOKUP(cukier[[#This Row],[year]],cennik[#All],2)</f>
        <v>2.13</v>
      </c>
      <c r="G1038" s="2">
        <f>cukier[[#This Row],[sugar_bought_kg]]*cukier[[#This Row],[price]]</f>
        <v>46.86</v>
      </c>
      <c r="H1038" s="2">
        <f>SUMIF($B$2:B1038,B1038,$C$2:C1038)</f>
        <v>1339</v>
      </c>
      <c r="I1038" s="2">
        <f>IF(cukier[[#This Row],[bought_so_far]]&lt;100,0,IF(cukier[[#This Row],[bought_so_far]]&lt;1000,0.05,IF(cukier[[#This Row],[bought_so_far]]&lt;10000,0.1,0.2)))*cukier[[#This Row],[sugar_bought_kg]]</f>
        <v>2.2000000000000002</v>
      </c>
      <c r="J1038" s="6">
        <f t="shared" si="81"/>
        <v>4324</v>
      </c>
      <c r="K1038" s="6">
        <f t="shared" si="80"/>
        <v>4302</v>
      </c>
      <c r="L1038" s="6" t="b">
        <f t="shared" si="82"/>
        <v>0</v>
      </c>
      <c r="M1038" s="6">
        <f t="shared" si="83"/>
        <v>1</v>
      </c>
      <c r="N1038" s="6">
        <f t="shared" si="84"/>
        <v>0</v>
      </c>
    </row>
    <row r="1039" spans="1:14" x14ac:dyDescent="0.25">
      <c r="A1039" s="1">
        <v>40114</v>
      </c>
      <c r="B1039" s="2" t="s">
        <v>18</v>
      </c>
      <c r="C1039" s="2">
        <v>199</v>
      </c>
      <c r="D1039" s="2">
        <f>YEAR(cukier[[#This Row],[date]])</f>
        <v>2009</v>
      </c>
      <c r="E1039" s="2">
        <f>MONTH(cukier[[#This Row],[date]])</f>
        <v>10</v>
      </c>
      <c r="F1039" s="2">
        <f>VLOOKUP(cukier[[#This Row],[year]],cennik[#All],2)</f>
        <v>2.13</v>
      </c>
      <c r="G1039" s="2">
        <f>cukier[[#This Row],[sugar_bought_kg]]*cukier[[#This Row],[price]]</f>
        <v>423.87</v>
      </c>
      <c r="H1039" s="2">
        <f>SUMIF($B$2:B1039,B1039,$C$2:C1039)</f>
        <v>3464</v>
      </c>
      <c r="I1039" s="2">
        <f>IF(cukier[[#This Row],[bought_so_far]]&lt;100,0,IF(cukier[[#This Row],[bought_so_far]]&lt;1000,0.05,IF(cukier[[#This Row],[bought_so_far]]&lt;10000,0.1,0.2)))*cukier[[#This Row],[sugar_bought_kg]]</f>
        <v>19.900000000000002</v>
      </c>
      <c r="J1039" s="7">
        <f t="shared" si="81"/>
        <v>4302</v>
      </c>
      <c r="K1039" s="7">
        <f t="shared" si="80"/>
        <v>4103</v>
      </c>
      <c r="L1039" s="7" t="b">
        <f t="shared" si="82"/>
        <v>1</v>
      </c>
      <c r="M1039" s="7">
        <f t="shared" si="83"/>
        <v>1</v>
      </c>
      <c r="N1039" s="7">
        <f t="shared" si="84"/>
        <v>1000</v>
      </c>
    </row>
    <row r="1040" spans="1:14" x14ac:dyDescent="0.25">
      <c r="A1040" s="1">
        <v>40120</v>
      </c>
      <c r="B1040" s="2" t="s">
        <v>109</v>
      </c>
      <c r="C1040" s="2">
        <v>8</v>
      </c>
      <c r="D1040" s="2">
        <f>YEAR(cukier[[#This Row],[date]])</f>
        <v>2009</v>
      </c>
      <c r="E1040" s="2">
        <f>MONTH(cukier[[#This Row],[date]])</f>
        <v>11</v>
      </c>
      <c r="F1040" s="2">
        <f>VLOOKUP(cukier[[#This Row],[year]],cennik[#All],2)</f>
        <v>2.13</v>
      </c>
      <c r="G1040" s="2">
        <f>cukier[[#This Row],[sugar_bought_kg]]*cukier[[#This Row],[price]]</f>
        <v>17.04</v>
      </c>
      <c r="H1040" s="2">
        <f>SUMIF($B$2:B1040,B1040,$C$2:C1040)</f>
        <v>38</v>
      </c>
      <c r="I1040" s="2">
        <f>IF(cukier[[#This Row],[bought_so_far]]&lt;100,0,IF(cukier[[#This Row],[bought_so_far]]&lt;1000,0.05,IF(cukier[[#This Row],[bought_so_far]]&lt;10000,0.1,0.2)))*cukier[[#This Row],[sugar_bought_kg]]</f>
        <v>0</v>
      </c>
      <c r="J1040" s="6">
        <f t="shared" si="81"/>
        <v>5103</v>
      </c>
      <c r="K1040" s="6">
        <f t="shared" si="80"/>
        <v>5095</v>
      </c>
      <c r="L1040" s="6" t="b">
        <f t="shared" si="82"/>
        <v>0</v>
      </c>
      <c r="M1040" s="6">
        <f t="shared" si="83"/>
        <v>-1</v>
      </c>
      <c r="N1040" s="6">
        <f t="shared" si="84"/>
        <v>0</v>
      </c>
    </row>
    <row r="1041" spans="1:14" x14ac:dyDescent="0.25">
      <c r="A1041" s="1">
        <v>40120</v>
      </c>
      <c r="B1041" s="2" t="s">
        <v>18</v>
      </c>
      <c r="C1041" s="2">
        <v>198</v>
      </c>
      <c r="D1041" s="2">
        <f>YEAR(cukier[[#This Row],[date]])</f>
        <v>2009</v>
      </c>
      <c r="E1041" s="2">
        <f>MONTH(cukier[[#This Row],[date]])</f>
        <v>11</v>
      </c>
      <c r="F1041" s="2">
        <f>VLOOKUP(cukier[[#This Row],[year]],cennik[#All],2)</f>
        <v>2.13</v>
      </c>
      <c r="G1041" s="2">
        <f>cukier[[#This Row],[sugar_bought_kg]]*cukier[[#This Row],[price]]</f>
        <v>421.73999999999995</v>
      </c>
      <c r="H1041" s="2">
        <f>SUMIF($B$2:B1041,B1041,$C$2:C1041)</f>
        <v>3662</v>
      </c>
      <c r="I1041" s="2">
        <f>IF(cukier[[#This Row],[bought_so_far]]&lt;100,0,IF(cukier[[#This Row],[bought_so_far]]&lt;1000,0.05,IF(cukier[[#This Row],[bought_so_far]]&lt;10000,0.1,0.2)))*cukier[[#This Row],[sugar_bought_kg]]</f>
        <v>19.8</v>
      </c>
      <c r="J1041" s="7">
        <f t="shared" si="81"/>
        <v>5095</v>
      </c>
      <c r="K1041" s="7">
        <f t="shared" si="80"/>
        <v>4897</v>
      </c>
      <c r="L1041" s="7" t="b">
        <f t="shared" si="82"/>
        <v>0</v>
      </c>
      <c r="M1041" s="7">
        <f t="shared" si="83"/>
        <v>1</v>
      </c>
      <c r="N1041" s="7">
        <f t="shared" si="84"/>
        <v>0</v>
      </c>
    </row>
    <row r="1042" spans="1:14" x14ac:dyDescent="0.25">
      <c r="A1042" s="1">
        <v>40121</v>
      </c>
      <c r="B1042" s="2" t="s">
        <v>95</v>
      </c>
      <c r="C1042" s="2">
        <v>6</v>
      </c>
      <c r="D1042" s="2">
        <f>YEAR(cukier[[#This Row],[date]])</f>
        <v>2009</v>
      </c>
      <c r="E1042" s="2">
        <f>MONTH(cukier[[#This Row],[date]])</f>
        <v>11</v>
      </c>
      <c r="F1042" s="2">
        <f>VLOOKUP(cukier[[#This Row],[year]],cennik[#All],2)</f>
        <v>2.13</v>
      </c>
      <c r="G1042" s="2">
        <f>cukier[[#This Row],[sugar_bought_kg]]*cukier[[#This Row],[price]]</f>
        <v>12.78</v>
      </c>
      <c r="H1042" s="2">
        <f>SUMIF($B$2:B1042,B1042,$C$2:C1042)</f>
        <v>8</v>
      </c>
      <c r="I1042" s="2">
        <f>IF(cukier[[#This Row],[bought_so_far]]&lt;100,0,IF(cukier[[#This Row],[bought_so_far]]&lt;1000,0.05,IF(cukier[[#This Row],[bought_so_far]]&lt;10000,0.1,0.2)))*cukier[[#This Row],[sugar_bought_kg]]</f>
        <v>0</v>
      </c>
      <c r="J1042" s="6">
        <f t="shared" si="81"/>
        <v>4897</v>
      </c>
      <c r="K1042" s="6">
        <f t="shared" si="80"/>
        <v>4891</v>
      </c>
      <c r="L1042" s="6" t="b">
        <f t="shared" si="82"/>
        <v>0</v>
      </c>
      <c r="M1042" s="6">
        <f t="shared" si="83"/>
        <v>1</v>
      </c>
      <c r="N1042" s="6">
        <f t="shared" si="84"/>
        <v>0</v>
      </c>
    </row>
    <row r="1043" spans="1:14" x14ac:dyDescent="0.25">
      <c r="A1043" s="1">
        <v>40121</v>
      </c>
      <c r="B1043" s="2" t="s">
        <v>23</v>
      </c>
      <c r="C1043" s="2">
        <v>68</v>
      </c>
      <c r="D1043" s="2">
        <f>YEAR(cukier[[#This Row],[date]])</f>
        <v>2009</v>
      </c>
      <c r="E1043" s="2">
        <f>MONTH(cukier[[#This Row],[date]])</f>
        <v>11</v>
      </c>
      <c r="F1043" s="2">
        <f>VLOOKUP(cukier[[#This Row],[year]],cennik[#All],2)</f>
        <v>2.13</v>
      </c>
      <c r="G1043" s="2">
        <f>cukier[[#This Row],[sugar_bought_kg]]*cukier[[#This Row],[price]]</f>
        <v>144.84</v>
      </c>
      <c r="H1043" s="2">
        <f>SUMIF($B$2:B1043,B1043,$C$2:C1043)</f>
        <v>2404</v>
      </c>
      <c r="I1043" s="2">
        <f>IF(cukier[[#This Row],[bought_so_far]]&lt;100,0,IF(cukier[[#This Row],[bought_so_far]]&lt;1000,0.05,IF(cukier[[#This Row],[bought_so_far]]&lt;10000,0.1,0.2)))*cukier[[#This Row],[sugar_bought_kg]]</f>
        <v>6.8000000000000007</v>
      </c>
      <c r="J1043" s="7">
        <f t="shared" si="81"/>
        <v>4891</v>
      </c>
      <c r="K1043" s="7">
        <f t="shared" si="80"/>
        <v>4823</v>
      </c>
      <c r="L1043" s="7" t="b">
        <f t="shared" si="82"/>
        <v>0</v>
      </c>
      <c r="M1043" s="7">
        <f t="shared" si="83"/>
        <v>1</v>
      </c>
      <c r="N1043" s="7">
        <f t="shared" si="84"/>
        <v>0</v>
      </c>
    </row>
    <row r="1044" spans="1:14" x14ac:dyDescent="0.25">
      <c r="A1044" s="1">
        <v>40121</v>
      </c>
      <c r="B1044" s="2" t="s">
        <v>102</v>
      </c>
      <c r="C1044" s="2">
        <v>200</v>
      </c>
      <c r="D1044" s="2">
        <f>YEAR(cukier[[#This Row],[date]])</f>
        <v>2009</v>
      </c>
      <c r="E1044" s="2">
        <f>MONTH(cukier[[#This Row],[date]])</f>
        <v>11</v>
      </c>
      <c r="F1044" s="2">
        <f>VLOOKUP(cukier[[#This Row],[year]],cennik[#All],2)</f>
        <v>2.13</v>
      </c>
      <c r="G1044" s="2">
        <f>cukier[[#This Row],[sugar_bought_kg]]*cukier[[#This Row],[price]]</f>
        <v>426</v>
      </c>
      <c r="H1044" s="2">
        <f>SUMIF($B$2:B1044,B1044,$C$2:C1044)</f>
        <v>3286</v>
      </c>
      <c r="I1044" s="2">
        <f>IF(cukier[[#This Row],[bought_so_far]]&lt;100,0,IF(cukier[[#This Row],[bought_so_far]]&lt;1000,0.05,IF(cukier[[#This Row],[bought_so_far]]&lt;10000,0.1,0.2)))*cukier[[#This Row],[sugar_bought_kg]]</f>
        <v>20</v>
      </c>
      <c r="J1044" s="6">
        <f t="shared" si="81"/>
        <v>4823</v>
      </c>
      <c r="K1044" s="6">
        <f t="shared" si="80"/>
        <v>4623</v>
      </c>
      <c r="L1044" s="6" t="b">
        <f t="shared" si="82"/>
        <v>0</v>
      </c>
      <c r="M1044" s="6">
        <f t="shared" si="83"/>
        <v>1</v>
      </c>
      <c r="N1044" s="6">
        <f t="shared" si="84"/>
        <v>0</v>
      </c>
    </row>
    <row r="1045" spans="1:14" x14ac:dyDescent="0.25">
      <c r="A1045" s="1">
        <v>40122</v>
      </c>
      <c r="B1045" s="2" t="s">
        <v>5</v>
      </c>
      <c r="C1045" s="2">
        <v>426</v>
      </c>
      <c r="D1045" s="2">
        <f>YEAR(cukier[[#This Row],[date]])</f>
        <v>2009</v>
      </c>
      <c r="E1045" s="2">
        <f>MONTH(cukier[[#This Row],[date]])</f>
        <v>11</v>
      </c>
      <c r="F1045" s="2">
        <f>VLOOKUP(cukier[[#This Row],[year]],cennik[#All],2)</f>
        <v>2.13</v>
      </c>
      <c r="G1045" s="2">
        <f>cukier[[#This Row],[sugar_bought_kg]]*cukier[[#This Row],[price]]</f>
        <v>907.38</v>
      </c>
      <c r="H1045" s="2">
        <f>SUMIF($B$2:B1045,B1045,$C$2:C1045)</f>
        <v>7573</v>
      </c>
      <c r="I1045" s="2">
        <f>IF(cukier[[#This Row],[bought_so_far]]&lt;100,0,IF(cukier[[#This Row],[bought_so_far]]&lt;1000,0.05,IF(cukier[[#This Row],[bought_so_far]]&lt;10000,0.1,0.2)))*cukier[[#This Row],[sugar_bought_kg]]</f>
        <v>42.6</v>
      </c>
      <c r="J1045" s="7">
        <f t="shared" si="81"/>
        <v>4623</v>
      </c>
      <c r="K1045" s="7">
        <f t="shared" si="80"/>
        <v>4197</v>
      </c>
      <c r="L1045" s="7" t="b">
        <f t="shared" si="82"/>
        <v>0</v>
      </c>
      <c r="M1045" s="7">
        <f t="shared" si="83"/>
        <v>1</v>
      </c>
      <c r="N1045" s="7">
        <f t="shared" si="84"/>
        <v>0</v>
      </c>
    </row>
    <row r="1046" spans="1:14" x14ac:dyDescent="0.25">
      <c r="A1046" s="1">
        <v>40122</v>
      </c>
      <c r="B1046" s="2" t="s">
        <v>78</v>
      </c>
      <c r="C1046" s="2">
        <v>142</v>
      </c>
      <c r="D1046" s="2">
        <f>YEAR(cukier[[#This Row],[date]])</f>
        <v>2009</v>
      </c>
      <c r="E1046" s="2">
        <f>MONTH(cukier[[#This Row],[date]])</f>
        <v>11</v>
      </c>
      <c r="F1046" s="2">
        <f>VLOOKUP(cukier[[#This Row],[year]],cennik[#All],2)</f>
        <v>2.13</v>
      </c>
      <c r="G1046" s="2">
        <f>cukier[[#This Row],[sugar_bought_kg]]*cukier[[#This Row],[price]]</f>
        <v>302.45999999999998</v>
      </c>
      <c r="H1046" s="2">
        <f>SUMIF($B$2:B1046,B1046,$C$2:C1046)</f>
        <v>1600</v>
      </c>
      <c r="I1046" s="2">
        <f>IF(cukier[[#This Row],[bought_so_far]]&lt;100,0,IF(cukier[[#This Row],[bought_so_far]]&lt;1000,0.05,IF(cukier[[#This Row],[bought_so_far]]&lt;10000,0.1,0.2)))*cukier[[#This Row],[sugar_bought_kg]]</f>
        <v>14.200000000000001</v>
      </c>
      <c r="J1046" s="6">
        <f t="shared" si="81"/>
        <v>4197</v>
      </c>
      <c r="K1046" s="6">
        <f t="shared" si="80"/>
        <v>4055</v>
      </c>
      <c r="L1046" s="6" t="b">
        <f t="shared" si="82"/>
        <v>0</v>
      </c>
      <c r="M1046" s="6">
        <f t="shared" si="83"/>
        <v>1</v>
      </c>
      <c r="N1046" s="6">
        <f t="shared" si="84"/>
        <v>0</v>
      </c>
    </row>
    <row r="1047" spans="1:14" x14ac:dyDescent="0.25">
      <c r="A1047" s="1">
        <v>40122</v>
      </c>
      <c r="B1047" s="2" t="s">
        <v>7</v>
      </c>
      <c r="C1047" s="2">
        <v>298</v>
      </c>
      <c r="D1047" s="2">
        <f>YEAR(cukier[[#This Row],[date]])</f>
        <v>2009</v>
      </c>
      <c r="E1047" s="2">
        <f>MONTH(cukier[[#This Row],[date]])</f>
        <v>11</v>
      </c>
      <c r="F1047" s="2">
        <f>VLOOKUP(cukier[[#This Row],[year]],cennik[#All],2)</f>
        <v>2.13</v>
      </c>
      <c r="G1047" s="2">
        <f>cukier[[#This Row],[sugar_bought_kg]]*cukier[[#This Row],[price]]</f>
        <v>634.74</v>
      </c>
      <c r="H1047" s="2">
        <f>SUMIF($B$2:B1047,B1047,$C$2:C1047)</f>
        <v>13656</v>
      </c>
      <c r="I1047" s="2">
        <f>IF(cukier[[#This Row],[bought_so_far]]&lt;100,0,IF(cukier[[#This Row],[bought_so_far]]&lt;1000,0.05,IF(cukier[[#This Row],[bought_so_far]]&lt;10000,0.1,0.2)))*cukier[[#This Row],[sugar_bought_kg]]</f>
        <v>59.6</v>
      </c>
      <c r="J1047" s="7">
        <f t="shared" si="81"/>
        <v>4055</v>
      </c>
      <c r="K1047" s="7">
        <f t="shared" si="80"/>
        <v>3757</v>
      </c>
      <c r="L1047" s="7" t="b">
        <f t="shared" si="82"/>
        <v>0</v>
      </c>
      <c r="M1047" s="7">
        <f t="shared" si="83"/>
        <v>2</v>
      </c>
      <c r="N1047" s="7">
        <f t="shared" si="84"/>
        <v>0</v>
      </c>
    </row>
    <row r="1048" spans="1:14" x14ac:dyDescent="0.25">
      <c r="A1048" s="1">
        <v>40124</v>
      </c>
      <c r="B1048" s="2" t="s">
        <v>17</v>
      </c>
      <c r="C1048" s="2">
        <v>224</v>
      </c>
      <c r="D1048" s="2">
        <f>YEAR(cukier[[#This Row],[date]])</f>
        <v>2009</v>
      </c>
      <c r="E1048" s="2">
        <f>MONTH(cukier[[#This Row],[date]])</f>
        <v>11</v>
      </c>
      <c r="F1048" s="2">
        <f>VLOOKUP(cukier[[#This Row],[year]],cennik[#All],2)</f>
        <v>2.13</v>
      </c>
      <c r="G1048" s="2">
        <f>cukier[[#This Row],[sugar_bought_kg]]*cukier[[#This Row],[price]]</f>
        <v>477.12</v>
      </c>
      <c r="H1048" s="2">
        <f>SUMIF($B$2:B1048,B1048,$C$2:C1048)</f>
        <v>9624</v>
      </c>
      <c r="I1048" s="2">
        <f>IF(cukier[[#This Row],[bought_so_far]]&lt;100,0,IF(cukier[[#This Row],[bought_so_far]]&lt;1000,0.05,IF(cukier[[#This Row],[bought_so_far]]&lt;10000,0.1,0.2)))*cukier[[#This Row],[sugar_bought_kg]]</f>
        <v>22.400000000000002</v>
      </c>
      <c r="J1048" s="6">
        <f t="shared" si="81"/>
        <v>3757</v>
      </c>
      <c r="K1048" s="6">
        <f t="shared" si="80"/>
        <v>3533</v>
      </c>
      <c r="L1048" s="6" t="b">
        <f t="shared" si="82"/>
        <v>0</v>
      </c>
      <c r="M1048" s="6">
        <f t="shared" si="83"/>
        <v>2</v>
      </c>
      <c r="N1048" s="6">
        <f t="shared" si="84"/>
        <v>0</v>
      </c>
    </row>
    <row r="1049" spans="1:14" x14ac:dyDescent="0.25">
      <c r="A1049" s="1">
        <v>40126</v>
      </c>
      <c r="B1049" s="2" t="s">
        <v>5</v>
      </c>
      <c r="C1049" s="2">
        <v>133</v>
      </c>
      <c r="D1049" s="2">
        <f>YEAR(cukier[[#This Row],[date]])</f>
        <v>2009</v>
      </c>
      <c r="E1049" s="2">
        <f>MONTH(cukier[[#This Row],[date]])</f>
        <v>11</v>
      </c>
      <c r="F1049" s="2">
        <f>VLOOKUP(cukier[[#This Row],[year]],cennik[#All],2)</f>
        <v>2.13</v>
      </c>
      <c r="G1049" s="2">
        <f>cukier[[#This Row],[sugar_bought_kg]]*cukier[[#This Row],[price]]</f>
        <v>283.28999999999996</v>
      </c>
      <c r="H1049" s="2">
        <f>SUMIF($B$2:B1049,B1049,$C$2:C1049)</f>
        <v>7706</v>
      </c>
      <c r="I1049" s="2">
        <f>IF(cukier[[#This Row],[bought_so_far]]&lt;100,0,IF(cukier[[#This Row],[bought_so_far]]&lt;1000,0.05,IF(cukier[[#This Row],[bought_so_far]]&lt;10000,0.1,0.2)))*cukier[[#This Row],[sugar_bought_kg]]</f>
        <v>13.3</v>
      </c>
      <c r="J1049" s="7">
        <f t="shared" si="81"/>
        <v>3533</v>
      </c>
      <c r="K1049" s="7">
        <f t="shared" si="80"/>
        <v>3400</v>
      </c>
      <c r="L1049" s="7" t="b">
        <f t="shared" si="82"/>
        <v>0</v>
      </c>
      <c r="M1049" s="7">
        <f t="shared" si="83"/>
        <v>2</v>
      </c>
      <c r="N1049" s="7">
        <f t="shared" si="84"/>
        <v>0</v>
      </c>
    </row>
    <row r="1050" spans="1:14" x14ac:dyDescent="0.25">
      <c r="A1050" s="1">
        <v>40128</v>
      </c>
      <c r="B1050" s="2" t="s">
        <v>45</v>
      </c>
      <c r="C1050" s="2">
        <v>326</v>
      </c>
      <c r="D1050" s="2">
        <f>YEAR(cukier[[#This Row],[date]])</f>
        <v>2009</v>
      </c>
      <c r="E1050" s="2">
        <f>MONTH(cukier[[#This Row],[date]])</f>
        <v>11</v>
      </c>
      <c r="F1050" s="2">
        <f>VLOOKUP(cukier[[#This Row],[year]],cennik[#All],2)</f>
        <v>2.13</v>
      </c>
      <c r="G1050" s="2">
        <f>cukier[[#This Row],[sugar_bought_kg]]*cukier[[#This Row],[price]]</f>
        <v>694.38</v>
      </c>
      <c r="H1050" s="2">
        <f>SUMIF($B$2:B1050,B1050,$C$2:C1050)</f>
        <v>13283</v>
      </c>
      <c r="I1050" s="2">
        <f>IF(cukier[[#This Row],[bought_so_far]]&lt;100,0,IF(cukier[[#This Row],[bought_so_far]]&lt;1000,0.05,IF(cukier[[#This Row],[bought_so_far]]&lt;10000,0.1,0.2)))*cukier[[#This Row],[sugar_bought_kg]]</f>
        <v>65.2</v>
      </c>
      <c r="J1050" s="6">
        <f t="shared" si="81"/>
        <v>3400</v>
      </c>
      <c r="K1050" s="6">
        <f t="shared" si="80"/>
        <v>3074</v>
      </c>
      <c r="L1050" s="6" t="b">
        <f t="shared" si="82"/>
        <v>0</v>
      </c>
      <c r="M1050" s="6">
        <f t="shared" si="83"/>
        <v>2</v>
      </c>
      <c r="N1050" s="6">
        <f t="shared" si="84"/>
        <v>0</v>
      </c>
    </row>
    <row r="1051" spans="1:14" x14ac:dyDescent="0.25">
      <c r="A1051" s="1">
        <v>40128</v>
      </c>
      <c r="B1051" s="2" t="s">
        <v>120</v>
      </c>
      <c r="C1051" s="2">
        <v>102</v>
      </c>
      <c r="D1051" s="2">
        <f>YEAR(cukier[[#This Row],[date]])</f>
        <v>2009</v>
      </c>
      <c r="E1051" s="2">
        <f>MONTH(cukier[[#This Row],[date]])</f>
        <v>11</v>
      </c>
      <c r="F1051" s="2">
        <f>VLOOKUP(cukier[[#This Row],[year]],cennik[#All],2)</f>
        <v>2.13</v>
      </c>
      <c r="G1051" s="2">
        <f>cukier[[#This Row],[sugar_bought_kg]]*cukier[[#This Row],[price]]</f>
        <v>217.26</v>
      </c>
      <c r="H1051" s="2">
        <f>SUMIF($B$2:B1051,B1051,$C$2:C1051)</f>
        <v>449</v>
      </c>
      <c r="I1051" s="2">
        <f>IF(cukier[[#This Row],[bought_so_far]]&lt;100,0,IF(cukier[[#This Row],[bought_so_far]]&lt;1000,0.05,IF(cukier[[#This Row],[bought_so_far]]&lt;10000,0.1,0.2)))*cukier[[#This Row],[sugar_bought_kg]]</f>
        <v>5.1000000000000005</v>
      </c>
      <c r="J1051" s="7">
        <f t="shared" si="81"/>
        <v>3074</v>
      </c>
      <c r="K1051" s="7">
        <f t="shared" si="80"/>
        <v>2972</v>
      </c>
      <c r="L1051" s="7" t="b">
        <f t="shared" si="82"/>
        <v>0</v>
      </c>
      <c r="M1051" s="7">
        <f t="shared" si="83"/>
        <v>3</v>
      </c>
      <c r="N1051" s="7">
        <f t="shared" si="84"/>
        <v>0</v>
      </c>
    </row>
    <row r="1052" spans="1:14" x14ac:dyDescent="0.25">
      <c r="A1052" s="1">
        <v>40129</v>
      </c>
      <c r="B1052" s="2" t="s">
        <v>7</v>
      </c>
      <c r="C1052" s="2">
        <v>332</v>
      </c>
      <c r="D1052" s="2">
        <f>YEAR(cukier[[#This Row],[date]])</f>
        <v>2009</v>
      </c>
      <c r="E1052" s="2">
        <f>MONTH(cukier[[#This Row],[date]])</f>
        <v>11</v>
      </c>
      <c r="F1052" s="2">
        <f>VLOOKUP(cukier[[#This Row],[year]],cennik[#All],2)</f>
        <v>2.13</v>
      </c>
      <c r="G1052" s="2">
        <f>cukier[[#This Row],[sugar_bought_kg]]*cukier[[#This Row],[price]]</f>
        <v>707.16</v>
      </c>
      <c r="H1052" s="2">
        <f>SUMIF($B$2:B1052,B1052,$C$2:C1052)</f>
        <v>13988</v>
      </c>
      <c r="I1052" s="2">
        <f>IF(cukier[[#This Row],[bought_so_far]]&lt;100,0,IF(cukier[[#This Row],[bought_so_far]]&lt;1000,0.05,IF(cukier[[#This Row],[bought_so_far]]&lt;10000,0.1,0.2)))*cukier[[#This Row],[sugar_bought_kg]]</f>
        <v>66.400000000000006</v>
      </c>
      <c r="J1052" s="6">
        <f t="shared" si="81"/>
        <v>2972</v>
      </c>
      <c r="K1052" s="6">
        <f t="shared" si="80"/>
        <v>2640</v>
      </c>
      <c r="L1052" s="6" t="b">
        <f t="shared" si="82"/>
        <v>0</v>
      </c>
      <c r="M1052" s="6">
        <f t="shared" si="83"/>
        <v>3</v>
      </c>
      <c r="N1052" s="6">
        <f t="shared" si="84"/>
        <v>0</v>
      </c>
    </row>
    <row r="1053" spans="1:14" x14ac:dyDescent="0.25">
      <c r="A1053" s="1">
        <v>40130</v>
      </c>
      <c r="B1053" s="2" t="s">
        <v>19</v>
      </c>
      <c r="C1053" s="2">
        <v>95</v>
      </c>
      <c r="D1053" s="2">
        <f>YEAR(cukier[[#This Row],[date]])</f>
        <v>2009</v>
      </c>
      <c r="E1053" s="2">
        <f>MONTH(cukier[[#This Row],[date]])</f>
        <v>11</v>
      </c>
      <c r="F1053" s="2">
        <f>VLOOKUP(cukier[[#This Row],[year]],cennik[#All],2)</f>
        <v>2.13</v>
      </c>
      <c r="G1053" s="2">
        <f>cukier[[#This Row],[sugar_bought_kg]]*cukier[[#This Row],[price]]</f>
        <v>202.35</v>
      </c>
      <c r="H1053" s="2">
        <f>SUMIF($B$2:B1053,B1053,$C$2:C1053)</f>
        <v>1878</v>
      </c>
      <c r="I1053" s="2">
        <f>IF(cukier[[#This Row],[bought_so_far]]&lt;100,0,IF(cukier[[#This Row],[bought_so_far]]&lt;1000,0.05,IF(cukier[[#This Row],[bought_so_far]]&lt;10000,0.1,0.2)))*cukier[[#This Row],[sugar_bought_kg]]</f>
        <v>9.5</v>
      </c>
      <c r="J1053" s="7">
        <f t="shared" si="81"/>
        <v>2640</v>
      </c>
      <c r="K1053" s="7">
        <f t="shared" si="80"/>
        <v>2545</v>
      </c>
      <c r="L1053" s="7" t="b">
        <f t="shared" si="82"/>
        <v>0</v>
      </c>
      <c r="M1053" s="7">
        <f t="shared" si="83"/>
        <v>3</v>
      </c>
      <c r="N1053" s="7">
        <f t="shared" si="84"/>
        <v>0</v>
      </c>
    </row>
    <row r="1054" spans="1:14" x14ac:dyDescent="0.25">
      <c r="A1054" s="1">
        <v>40134</v>
      </c>
      <c r="B1054" s="2" t="s">
        <v>136</v>
      </c>
      <c r="C1054" s="2">
        <v>7</v>
      </c>
      <c r="D1054" s="2">
        <f>YEAR(cukier[[#This Row],[date]])</f>
        <v>2009</v>
      </c>
      <c r="E1054" s="2">
        <f>MONTH(cukier[[#This Row],[date]])</f>
        <v>11</v>
      </c>
      <c r="F1054" s="2">
        <f>VLOOKUP(cukier[[#This Row],[year]],cennik[#All],2)</f>
        <v>2.13</v>
      </c>
      <c r="G1054" s="2">
        <f>cukier[[#This Row],[sugar_bought_kg]]*cukier[[#This Row],[price]]</f>
        <v>14.91</v>
      </c>
      <c r="H1054" s="2">
        <f>SUMIF($B$2:B1054,B1054,$C$2:C1054)</f>
        <v>26</v>
      </c>
      <c r="I1054" s="2">
        <f>IF(cukier[[#This Row],[bought_so_far]]&lt;100,0,IF(cukier[[#This Row],[bought_so_far]]&lt;1000,0.05,IF(cukier[[#This Row],[bought_so_far]]&lt;10000,0.1,0.2)))*cukier[[#This Row],[sugar_bought_kg]]</f>
        <v>0</v>
      </c>
      <c r="J1054" s="6">
        <f t="shared" si="81"/>
        <v>2545</v>
      </c>
      <c r="K1054" s="6">
        <f t="shared" si="80"/>
        <v>2538</v>
      </c>
      <c r="L1054" s="6" t="b">
        <f t="shared" si="82"/>
        <v>0</v>
      </c>
      <c r="M1054" s="6">
        <f t="shared" si="83"/>
        <v>3</v>
      </c>
      <c r="N1054" s="6">
        <f t="shared" si="84"/>
        <v>0</v>
      </c>
    </row>
    <row r="1055" spans="1:14" x14ac:dyDescent="0.25">
      <c r="A1055" s="1">
        <v>40134</v>
      </c>
      <c r="B1055" s="2" t="s">
        <v>14</v>
      </c>
      <c r="C1055" s="2">
        <v>276</v>
      </c>
      <c r="D1055" s="2">
        <f>YEAR(cukier[[#This Row],[date]])</f>
        <v>2009</v>
      </c>
      <c r="E1055" s="2">
        <f>MONTH(cukier[[#This Row],[date]])</f>
        <v>11</v>
      </c>
      <c r="F1055" s="2">
        <f>VLOOKUP(cukier[[#This Row],[year]],cennik[#All],2)</f>
        <v>2.13</v>
      </c>
      <c r="G1055" s="2">
        <f>cukier[[#This Row],[sugar_bought_kg]]*cukier[[#This Row],[price]]</f>
        <v>587.88</v>
      </c>
      <c r="H1055" s="2">
        <f>SUMIF($B$2:B1055,B1055,$C$2:C1055)</f>
        <v>11441</v>
      </c>
      <c r="I1055" s="2">
        <f>IF(cukier[[#This Row],[bought_so_far]]&lt;100,0,IF(cukier[[#This Row],[bought_so_far]]&lt;1000,0.05,IF(cukier[[#This Row],[bought_so_far]]&lt;10000,0.1,0.2)))*cukier[[#This Row],[sugar_bought_kg]]</f>
        <v>55.2</v>
      </c>
      <c r="J1055" s="7">
        <f t="shared" si="81"/>
        <v>2538</v>
      </c>
      <c r="K1055" s="7">
        <f t="shared" si="80"/>
        <v>2262</v>
      </c>
      <c r="L1055" s="7" t="b">
        <f t="shared" si="82"/>
        <v>0</v>
      </c>
      <c r="M1055" s="7">
        <f t="shared" si="83"/>
        <v>3</v>
      </c>
      <c r="N1055" s="7">
        <f t="shared" si="84"/>
        <v>0</v>
      </c>
    </row>
    <row r="1056" spans="1:14" x14ac:dyDescent="0.25">
      <c r="A1056" s="1">
        <v>40134</v>
      </c>
      <c r="B1056" s="2" t="s">
        <v>139</v>
      </c>
      <c r="C1056" s="2">
        <v>6</v>
      </c>
      <c r="D1056" s="2">
        <f>YEAR(cukier[[#This Row],[date]])</f>
        <v>2009</v>
      </c>
      <c r="E1056" s="2">
        <f>MONTH(cukier[[#This Row],[date]])</f>
        <v>11</v>
      </c>
      <c r="F1056" s="2">
        <f>VLOOKUP(cukier[[#This Row],[year]],cennik[#All],2)</f>
        <v>2.13</v>
      </c>
      <c r="G1056" s="2">
        <f>cukier[[#This Row],[sugar_bought_kg]]*cukier[[#This Row],[price]]</f>
        <v>12.78</v>
      </c>
      <c r="H1056" s="2">
        <f>SUMIF($B$2:B1056,B1056,$C$2:C1056)</f>
        <v>18</v>
      </c>
      <c r="I1056" s="2">
        <f>IF(cukier[[#This Row],[bought_so_far]]&lt;100,0,IF(cukier[[#This Row],[bought_so_far]]&lt;1000,0.05,IF(cukier[[#This Row],[bought_so_far]]&lt;10000,0.1,0.2)))*cukier[[#This Row],[sugar_bought_kg]]</f>
        <v>0</v>
      </c>
      <c r="J1056" s="6">
        <f t="shared" si="81"/>
        <v>2262</v>
      </c>
      <c r="K1056" s="6">
        <f t="shared" si="80"/>
        <v>2256</v>
      </c>
      <c r="L1056" s="6" t="b">
        <f t="shared" si="82"/>
        <v>0</v>
      </c>
      <c r="M1056" s="6">
        <f t="shared" si="83"/>
        <v>3</v>
      </c>
      <c r="N1056" s="6">
        <f t="shared" si="84"/>
        <v>0</v>
      </c>
    </row>
    <row r="1057" spans="1:14" x14ac:dyDescent="0.25">
      <c r="A1057" s="1">
        <v>40136</v>
      </c>
      <c r="B1057" s="2" t="s">
        <v>45</v>
      </c>
      <c r="C1057" s="2">
        <v>232</v>
      </c>
      <c r="D1057" s="2">
        <f>YEAR(cukier[[#This Row],[date]])</f>
        <v>2009</v>
      </c>
      <c r="E1057" s="2">
        <f>MONTH(cukier[[#This Row],[date]])</f>
        <v>11</v>
      </c>
      <c r="F1057" s="2">
        <f>VLOOKUP(cukier[[#This Row],[year]],cennik[#All],2)</f>
        <v>2.13</v>
      </c>
      <c r="G1057" s="2">
        <f>cukier[[#This Row],[sugar_bought_kg]]*cukier[[#This Row],[price]]</f>
        <v>494.15999999999997</v>
      </c>
      <c r="H1057" s="2">
        <f>SUMIF($B$2:B1057,B1057,$C$2:C1057)</f>
        <v>13515</v>
      </c>
      <c r="I1057" s="2">
        <f>IF(cukier[[#This Row],[bought_so_far]]&lt;100,0,IF(cukier[[#This Row],[bought_so_far]]&lt;1000,0.05,IF(cukier[[#This Row],[bought_so_far]]&lt;10000,0.1,0.2)))*cukier[[#This Row],[sugar_bought_kg]]</f>
        <v>46.400000000000006</v>
      </c>
      <c r="J1057" s="7">
        <f t="shared" si="81"/>
        <v>2256</v>
      </c>
      <c r="K1057" s="7">
        <f t="shared" si="80"/>
        <v>2024</v>
      </c>
      <c r="L1057" s="7" t="b">
        <f t="shared" si="82"/>
        <v>0</v>
      </c>
      <c r="M1057" s="7">
        <f t="shared" si="83"/>
        <v>3</v>
      </c>
      <c r="N1057" s="7">
        <f t="shared" si="84"/>
        <v>0</v>
      </c>
    </row>
    <row r="1058" spans="1:14" x14ac:dyDescent="0.25">
      <c r="A1058" s="1">
        <v>40136</v>
      </c>
      <c r="B1058" s="2" t="s">
        <v>66</v>
      </c>
      <c r="C1058" s="2">
        <v>162</v>
      </c>
      <c r="D1058" s="2">
        <f>YEAR(cukier[[#This Row],[date]])</f>
        <v>2009</v>
      </c>
      <c r="E1058" s="2">
        <f>MONTH(cukier[[#This Row],[date]])</f>
        <v>11</v>
      </c>
      <c r="F1058" s="2">
        <f>VLOOKUP(cukier[[#This Row],[year]],cennik[#All],2)</f>
        <v>2.13</v>
      </c>
      <c r="G1058" s="2">
        <f>cukier[[#This Row],[sugar_bought_kg]]*cukier[[#This Row],[price]]</f>
        <v>345.06</v>
      </c>
      <c r="H1058" s="2">
        <f>SUMIF($B$2:B1058,B1058,$C$2:C1058)</f>
        <v>2073</v>
      </c>
      <c r="I1058" s="2">
        <f>IF(cukier[[#This Row],[bought_so_far]]&lt;100,0,IF(cukier[[#This Row],[bought_so_far]]&lt;1000,0.05,IF(cukier[[#This Row],[bought_so_far]]&lt;10000,0.1,0.2)))*cukier[[#This Row],[sugar_bought_kg]]</f>
        <v>16.2</v>
      </c>
      <c r="J1058" s="6">
        <f t="shared" si="81"/>
        <v>2024</v>
      </c>
      <c r="K1058" s="6">
        <f t="shared" si="80"/>
        <v>1862</v>
      </c>
      <c r="L1058" s="6" t="b">
        <f t="shared" si="82"/>
        <v>0</v>
      </c>
      <c r="M1058" s="6">
        <f t="shared" si="83"/>
        <v>4</v>
      </c>
      <c r="N1058" s="6">
        <f t="shared" si="84"/>
        <v>0</v>
      </c>
    </row>
    <row r="1059" spans="1:14" x14ac:dyDescent="0.25">
      <c r="A1059" s="1">
        <v>40139</v>
      </c>
      <c r="B1059" s="2" t="s">
        <v>10</v>
      </c>
      <c r="C1059" s="2">
        <v>66</v>
      </c>
      <c r="D1059" s="2">
        <f>YEAR(cukier[[#This Row],[date]])</f>
        <v>2009</v>
      </c>
      <c r="E1059" s="2">
        <f>MONTH(cukier[[#This Row],[date]])</f>
        <v>11</v>
      </c>
      <c r="F1059" s="2">
        <f>VLOOKUP(cukier[[#This Row],[year]],cennik[#All],2)</f>
        <v>2.13</v>
      </c>
      <c r="G1059" s="2">
        <f>cukier[[#This Row],[sugar_bought_kg]]*cukier[[#This Row],[price]]</f>
        <v>140.57999999999998</v>
      </c>
      <c r="H1059" s="2">
        <f>SUMIF($B$2:B1059,B1059,$C$2:C1059)</f>
        <v>1767</v>
      </c>
      <c r="I1059" s="2">
        <f>IF(cukier[[#This Row],[bought_so_far]]&lt;100,0,IF(cukier[[#This Row],[bought_so_far]]&lt;1000,0.05,IF(cukier[[#This Row],[bought_so_far]]&lt;10000,0.1,0.2)))*cukier[[#This Row],[sugar_bought_kg]]</f>
        <v>6.6000000000000005</v>
      </c>
      <c r="J1059" s="7">
        <f t="shared" si="81"/>
        <v>1862</v>
      </c>
      <c r="K1059" s="7">
        <f t="shared" si="80"/>
        <v>1796</v>
      </c>
      <c r="L1059" s="7" t="b">
        <f t="shared" si="82"/>
        <v>0</v>
      </c>
      <c r="M1059" s="7">
        <f t="shared" si="83"/>
        <v>4</v>
      </c>
      <c r="N1059" s="7">
        <f t="shared" si="84"/>
        <v>0</v>
      </c>
    </row>
    <row r="1060" spans="1:14" x14ac:dyDescent="0.25">
      <c r="A1060" s="1">
        <v>40139</v>
      </c>
      <c r="B1060" s="2" t="s">
        <v>157</v>
      </c>
      <c r="C1060" s="2">
        <v>2</v>
      </c>
      <c r="D1060" s="2">
        <f>YEAR(cukier[[#This Row],[date]])</f>
        <v>2009</v>
      </c>
      <c r="E1060" s="2">
        <f>MONTH(cukier[[#This Row],[date]])</f>
        <v>11</v>
      </c>
      <c r="F1060" s="2">
        <f>VLOOKUP(cukier[[#This Row],[year]],cennik[#All],2)</f>
        <v>2.13</v>
      </c>
      <c r="G1060" s="2">
        <f>cukier[[#This Row],[sugar_bought_kg]]*cukier[[#This Row],[price]]</f>
        <v>4.26</v>
      </c>
      <c r="H1060" s="2">
        <f>SUMIF($B$2:B1060,B1060,$C$2:C1060)</f>
        <v>4</v>
      </c>
      <c r="I1060" s="2">
        <f>IF(cukier[[#This Row],[bought_so_far]]&lt;100,0,IF(cukier[[#This Row],[bought_so_far]]&lt;1000,0.05,IF(cukier[[#This Row],[bought_so_far]]&lt;10000,0.1,0.2)))*cukier[[#This Row],[sugar_bought_kg]]</f>
        <v>0</v>
      </c>
      <c r="J1060" s="6">
        <f t="shared" si="81"/>
        <v>1796</v>
      </c>
      <c r="K1060" s="6">
        <f t="shared" si="80"/>
        <v>1794</v>
      </c>
      <c r="L1060" s="6" t="b">
        <f t="shared" si="82"/>
        <v>0</v>
      </c>
      <c r="M1060" s="6">
        <f t="shared" si="83"/>
        <v>4</v>
      </c>
      <c r="N1060" s="6">
        <f t="shared" si="84"/>
        <v>0</v>
      </c>
    </row>
    <row r="1061" spans="1:14" x14ac:dyDescent="0.25">
      <c r="A1061" s="1">
        <v>40139</v>
      </c>
      <c r="B1061" s="2" t="s">
        <v>12</v>
      </c>
      <c r="C1061" s="2">
        <v>152</v>
      </c>
      <c r="D1061" s="2">
        <f>YEAR(cukier[[#This Row],[date]])</f>
        <v>2009</v>
      </c>
      <c r="E1061" s="2">
        <f>MONTH(cukier[[#This Row],[date]])</f>
        <v>11</v>
      </c>
      <c r="F1061" s="2">
        <f>VLOOKUP(cukier[[#This Row],[year]],cennik[#All],2)</f>
        <v>2.13</v>
      </c>
      <c r="G1061" s="2">
        <f>cukier[[#This Row],[sugar_bought_kg]]*cukier[[#This Row],[price]]</f>
        <v>323.76</v>
      </c>
      <c r="H1061" s="2">
        <f>SUMIF($B$2:B1061,B1061,$C$2:C1061)</f>
        <v>2441</v>
      </c>
      <c r="I1061" s="2">
        <f>IF(cukier[[#This Row],[bought_so_far]]&lt;100,0,IF(cukier[[#This Row],[bought_so_far]]&lt;1000,0.05,IF(cukier[[#This Row],[bought_so_far]]&lt;10000,0.1,0.2)))*cukier[[#This Row],[sugar_bought_kg]]</f>
        <v>15.200000000000001</v>
      </c>
      <c r="J1061" s="7">
        <f t="shared" si="81"/>
        <v>1794</v>
      </c>
      <c r="K1061" s="7">
        <f t="shared" si="80"/>
        <v>1642</v>
      </c>
      <c r="L1061" s="7" t="b">
        <f t="shared" si="82"/>
        <v>0</v>
      </c>
      <c r="M1061" s="7">
        <f t="shared" si="83"/>
        <v>4</v>
      </c>
      <c r="N1061" s="7">
        <f t="shared" si="84"/>
        <v>0</v>
      </c>
    </row>
    <row r="1062" spans="1:14" x14ac:dyDescent="0.25">
      <c r="A1062" s="1">
        <v>40139</v>
      </c>
      <c r="B1062" s="2" t="s">
        <v>201</v>
      </c>
      <c r="C1062" s="2">
        <v>2</v>
      </c>
      <c r="D1062" s="2">
        <f>YEAR(cukier[[#This Row],[date]])</f>
        <v>2009</v>
      </c>
      <c r="E1062" s="2">
        <f>MONTH(cukier[[#This Row],[date]])</f>
        <v>11</v>
      </c>
      <c r="F1062" s="2">
        <f>VLOOKUP(cukier[[#This Row],[year]],cennik[#All],2)</f>
        <v>2.13</v>
      </c>
      <c r="G1062" s="2">
        <f>cukier[[#This Row],[sugar_bought_kg]]*cukier[[#This Row],[price]]</f>
        <v>4.26</v>
      </c>
      <c r="H1062" s="2">
        <f>SUMIF($B$2:B1062,B1062,$C$2:C1062)</f>
        <v>2</v>
      </c>
      <c r="I1062" s="2">
        <f>IF(cukier[[#This Row],[bought_so_far]]&lt;100,0,IF(cukier[[#This Row],[bought_so_far]]&lt;1000,0.05,IF(cukier[[#This Row],[bought_so_far]]&lt;10000,0.1,0.2)))*cukier[[#This Row],[sugar_bought_kg]]</f>
        <v>0</v>
      </c>
      <c r="J1062" s="6">
        <f t="shared" si="81"/>
        <v>1642</v>
      </c>
      <c r="K1062" s="6">
        <f t="shared" si="80"/>
        <v>1640</v>
      </c>
      <c r="L1062" s="6" t="b">
        <f t="shared" si="82"/>
        <v>0</v>
      </c>
      <c r="M1062" s="6">
        <f t="shared" si="83"/>
        <v>4</v>
      </c>
      <c r="N1062" s="6">
        <f t="shared" si="84"/>
        <v>0</v>
      </c>
    </row>
    <row r="1063" spans="1:14" x14ac:dyDescent="0.25">
      <c r="A1063" s="1">
        <v>40142</v>
      </c>
      <c r="B1063" s="2" t="s">
        <v>20</v>
      </c>
      <c r="C1063" s="2">
        <v>115</v>
      </c>
      <c r="D1063" s="2">
        <f>YEAR(cukier[[#This Row],[date]])</f>
        <v>2009</v>
      </c>
      <c r="E1063" s="2">
        <f>MONTH(cukier[[#This Row],[date]])</f>
        <v>11</v>
      </c>
      <c r="F1063" s="2">
        <f>VLOOKUP(cukier[[#This Row],[year]],cennik[#All],2)</f>
        <v>2.13</v>
      </c>
      <c r="G1063" s="2">
        <f>cukier[[#This Row],[sugar_bought_kg]]*cukier[[#This Row],[price]]</f>
        <v>244.95</v>
      </c>
      <c r="H1063" s="2">
        <f>SUMIF($B$2:B1063,B1063,$C$2:C1063)</f>
        <v>714</v>
      </c>
      <c r="I1063" s="2">
        <f>IF(cukier[[#This Row],[bought_so_far]]&lt;100,0,IF(cukier[[#This Row],[bought_so_far]]&lt;1000,0.05,IF(cukier[[#This Row],[bought_so_far]]&lt;10000,0.1,0.2)))*cukier[[#This Row],[sugar_bought_kg]]</f>
        <v>5.75</v>
      </c>
      <c r="J1063" s="7">
        <f t="shared" si="81"/>
        <v>1640</v>
      </c>
      <c r="K1063" s="7">
        <f t="shared" si="80"/>
        <v>1525</v>
      </c>
      <c r="L1063" s="7" t="b">
        <f t="shared" si="82"/>
        <v>0</v>
      </c>
      <c r="M1063" s="7">
        <f t="shared" si="83"/>
        <v>4</v>
      </c>
      <c r="N1063" s="7">
        <f t="shared" si="84"/>
        <v>0</v>
      </c>
    </row>
    <row r="1064" spans="1:14" x14ac:dyDescent="0.25">
      <c r="A1064" s="1">
        <v>40142</v>
      </c>
      <c r="B1064" s="2" t="s">
        <v>37</v>
      </c>
      <c r="C1064" s="2">
        <v>29</v>
      </c>
      <c r="D1064" s="2">
        <f>YEAR(cukier[[#This Row],[date]])</f>
        <v>2009</v>
      </c>
      <c r="E1064" s="2">
        <f>MONTH(cukier[[#This Row],[date]])</f>
        <v>11</v>
      </c>
      <c r="F1064" s="2">
        <f>VLOOKUP(cukier[[#This Row],[year]],cennik[#All],2)</f>
        <v>2.13</v>
      </c>
      <c r="G1064" s="2">
        <f>cukier[[#This Row],[sugar_bought_kg]]*cukier[[#This Row],[price]]</f>
        <v>61.769999999999996</v>
      </c>
      <c r="H1064" s="2">
        <f>SUMIF($B$2:B1064,B1064,$C$2:C1064)</f>
        <v>2448</v>
      </c>
      <c r="I1064" s="2">
        <f>IF(cukier[[#This Row],[bought_so_far]]&lt;100,0,IF(cukier[[#This Row],[bought_so_far]]&lt;1000,0.05,IF(cukier[[#This Row],[bought_so_far]]&lt;10000,0.1,0.2)))*cukier[[#This Row],[sugar_bought_kg]]</f>
        <v>2.9000000000000004</v>
      </c>
      <c r="J1064" s="6">
        <f t="shared" si="81"/>
        <v>1525</v>
      </c>
      <c r="K1064" s="6">
        <f t="shared" si="80"/>
        <v>1496</v>
      </c>
      <c r="L1064" s="6" t="b">
        <f t="shared" si="82"/>
        <v>0</v>
      </c>
      <c r="M1064" s="6">
        <f t="shared" si="83"/>
        <v>4</v>
      </c>
      <c r="N1064" s="6">
        <f t="shared" si="84"/>
        <v>0</v>
      </c>
    </row>
    <row r="1065" spans="1:14" x14ac:dyDescent="0.25">
      <c r="A1065" s="1">
        <v>40142</v>
      </c>
      <c r="B1065" s="2" t="s">
        <v>35</v>
      </c>
      <c r="C1065" s="2">
        <v>91</v>
      </c>
      <c r="D1065" s="2">
        <f>YEAR(cukier[[#This Row],[date]])</f>
        <v>2009</v>
      </c>
      <c r="E1065" s="2">
        <f>MONTH(cukier[[#This Row],[date]])</f>
        <v>11</v>
      </c>
      <c r="F1065" s="2">
        <f>VLOOKUP(cukier[[#This Row],[year]],cennik[#All],2)</f>
        <v>2.13</v>
      </c>
      <c r="G1065" s="2">
        <f>cukier[[#This Row],[sugar_bought_kg]]*cukier[[#This Row],[price]]</f>
        <v>193.82999999999998</v>
      </c>
      <c r="H1065" s="2">
        <f>SUMIF($B$2:B1065,B1065,$C$2:C1065)</f>
        <v>1430</v>
      </c>
      <c r="I1065" s="2">
        <f>IF(cukier[[#This Row],[bought_so_far]]&lt;100,0,IF(cukier[[#This Row],[bought_so_far]]&lt;1000,0.05,IF(cukier[[#This Row],[bought_so_far]]&lt;10000,0.1,0.2)))*cukier[[#This Row],[sugar_bought_kg]]</f>
        <v>9.1</v>
      </c>
      <c r="J1065" s="7">
        <f t="shared" si="81"/>
        <v>1496</v>
      </c>
      <c r="K1065" s="7">
        <f t="shared" si="80"/>
        <v>1405</v>
      </c>
      <c r="L1065" s="7" t="b">
        <f t="shared" si="82"/>
        <v>0</v>
      </c>
      <c r="M1065" s="7">
        <f t="shared" si="83"/>
        <v>4</v>
      </c>
      <c r="N1065" s="7">
        <f t="shared" si="84"/>
        <v>0</v>
      </c>
    </row>
    <row r="1066" spans="1:14" x14ac:dyDescent="0.25">
      <c r="A1066" s="1">
        <v>40144</v>
      </c>
      <c r="B1066" s="2" t="s">
        <v>19</v>
      </c>
      <c r="C1066" s="2">
        <v>125</v>
      </c>
      <c r="D1066" s="2">
        <f>YEAR(cukier[[#This Row],[date]])</f>
        <v>2009</v>
      </c>
      <c r="E1066" s="2">
        <f>MONTH(cukier[[#This Row],[date]])</f>
        <v>11</v>
      </c>
      <c r="F1066" s="2">
        <f>VLOOKUP(cukier[[#This Row],[year]],cennik[#All],2)</f>
        <v>2.13</v>
      </c>
      <c r="G1066" s="2">
        <f>cukier[[#This Row],[sugar_bought_kg]]*cukier[[#This Row],[price]]</f>
        <v>266.25</v>
      </c>
      <c r="H1066" s="2">
        <f>SUMIF($B$2:B1066,B1066,$C$2:C1066)</f>
        <v>2003</v>
      </c>
      <c r="I1066" s="2">
        <f>IF(cukier[[#This Row],[bought_so_far]]&lt;100,0,IF(cukier[[#This Row],[bought_so_far]]&lt;1000,0.05,IF(cukier[[#This Row],[bought_so_far]]&lt;10000,0.1,0.2)))*cukier[[#This Row],[sugar_bought_kg]]</f>
        <v>12.5</v>
      </c>
      <c r="J1066" s="6">
        <f t="shared" si="81"/>
        <v>1405</v>
      </c>
      <c r="K1066" s="6">
        <f t="shared" si="80"/>
        <v>1280</v>
      </c>
      <c r="L1066" s="6" t="b">
        <f t="shared" si="82"/>
        <v>0</v>
      </c>
      <c r="M1066" s="6">
        <f t="shared" si="83"/>
        <v>4</v>
      </c>
      <c r="N1066" s="6">
        <f t="shared" si="84"/>
        <v>0</v>
      </c>
    </row>
    <row r="1067" spans="1:14" x14ac:dyDescent="0.25">
      <c r="A1067" s="1">
        <v>40146</v>
      </c>
      <c r="B1067" s="2" t="s">
        <v>61</v>
      </c>
      <c r="C1067" s="2">
        <v>40</v>
      </c>
      <c r="D1067" s="2">
        <f>YEAR(cukier[[#This Row],[date]])</f>
        <v>2009</v>
      </c>
      <c r="E1067" s="2">
        <f>MONTH(cukier[[#This Row],[date]])</f>
        <v>11</v>
      </c>
      <c r="F1067" s="2">
        <f>VLOOKUP(cukier[[#This Row],[year]],cennik[#All],2)</f>
        <v>2.13</v>
      </c>
      <c r="G1067" s="2">
        <f>cukier[[#This Row],[sugar_bought_kg]]*cukier[[#This Row],[price]]</f>
        <v>85.199999999999989</v>
      </c>
      <c r="H1067" s="2">
        <f>SUMIF($B$2:B1067,B1067,$C$2:C1067)</f>
        <v>1722</v>
      </c>
      <c r="I1067" s="2">
        <f>IF(cukier[[#This Row],[bought_so_far]]&lt;100,0,IF(cukier[[#This Row],[bought_so_far]]&lt;1000,0.05,IF(cukier[[#This Row],[bought_so_far]]&lt;10000,0.1,0.2)))*cukier[[#This Row],[sugar_bought_kg]]</f>
        <v>4</v>
      </c>
      <c r="J1067" s="7">
        <f t="shared" si="81"/>
        <v>1280</v>
      </c>
      <c r="K1067" s="7">
        <f t="shared" si="80"/>
        <v>1240</v>
      </c>
      <c r="L1067" s="7" t="b">
        <f t="shared" si="82"/>
        <v>0</v>
      </c>
      <c r="M1067" s="7">
        <f t="shared" si="83"/>
        <v>4</v>
      </c>
      <c r="N1067" s="7">
        <f t="shared" si="84"/>
        <v>0</v>
      </c>
    </row>
    <row r="1068" spans="1:14" x14ac:dyDescent="0.25">
      <c r="A1068" s="1">
        <v>40146</v>
      </c>
      <c r="B1068" s="2" t="s">
        <v>9</v>
      </c>
      <c r="C1068" s="2">
        <v>279</v>
      </c>
      <c r="D1068" s="2">
        <f>YEAR(cukier[[#This Row],[date]])</f>
        <v>2009</v>
      </c>
      <c r="E1068" s="2">
        <f>MONTH(cukier[[#This Row],[date]])</f>
        <v>11</v>
      </c>
      <c r="F1068" s="2">
        <f>VLOOKUP(cukier[[#This Row],[year]],cennik[#All],2)</f>
        <v>2.13</v>
      </c>
      <c r="G1068" s="2">
        <f>cukier[[#This Row],[sugar_bought_kg]]*cukier[[#This Row],[price]]</f>
        <v>594.27</v>
      </c>
      <c r="H1068" s="2">
        <f>SUMIF($B$2:B1068,B1068,$C$2:C1068)</f>
        <v>13087</v>
      </c>
      <c r="I1068" s="2">
        <f>IF(cukier[[#This Row],[bought_so_far]]&lt;100,0,IF(cukier[[#This Row],[bought_so_far]]&lt;1000,0.05,IF(cukier[[#This Row],[bought_so_far]]&lt;10000,0.1,0.2)))*cukier[[#This Row],[sugar_bought_kg]]</f>
        <v>55.800000000000004</v>
      </c>
      <c r="J1068" s="6">
        <f t="shared" si="81"/>
        <v>1240</v>
      </c>
      <c r="K1068" s="6">
        <f t="shared" si="80"/>
        <v>961</v>
      </c>
      <c r="L1068" s="6" t="b">
        <f t="shared" si="82"/>
        <v>0</v>
      </c>
      <c r="M1068" s="6">
        <f t="shared" si="83"/>
        <v>5</v>
      </c>
      <c r="N1068" s="6">
        <f t="shared" si="84"/>
        <v>0</v>
      </c>
    </row>
    <row r="1069" spans="1:14" x14ac:dyDescent="0.25">
      <c r="A1069" s="1">
        <v>40147</v>
      </c>
      <c r="B1069" s="2" t="s">
        <v>11</v>
      </c>
      <c r="C1069" s="2">
        <v>8</v>
      </c>
      <c r="D1069" s="2">
        <f>YEAR(cukier[[#This Row],[date]])</f>
        <v>2009</v>
      </c>
      <c r="E1069" s="2">
        <f>MONTH(cukier[[#This Row],[date]])</f>
        <v>11</v>
      </c>
      <c r="F1069" s="2">
        <f>VLOOKUP(cukier[[#This Row],[year]],cennik[#All],2)</f>
        <v>2.13</v>
      </c>
      <c r="G1069" s="2">
        <f>cukier[[#This Row],[sugar_bought_kg]]*cukier[[#This Row],[price]]</f>
        <v>17.04</v>
      </c>
      <c r="H1069" s="2">
        <f>SUMIF($B$2:B1069,B1069,$C$2:C1069)</f>
        <v>25</v>
      </c>
      <c r="I1069" s="2">
        <f>IF(cukier[[#This Row],[bought_so_far]]&lt;100,0,IF(cukier[[#This Row],[bought_so_far]]&lt;1000,0.05,IF(cukier[[#This Row],[bought_so_far]]&lt;10000,0.1,0.2)))*cukier[[#This Row],[sugar_bought_kg]]</f>
        <v>0</v>
      </c>
      <c r="J1069" s="7">
        <f t="shared" si="81"/>
        <v>961</v>
      </c>
      <c r="K1069" s="7">
        <f t="shared" si="80"/>
        <v>953</v>
      </c>
      <c r="L1069" s="7" t="b">
        <f t="shared" si="82"/>
        <v>1</v>
      </c>
      <c r="M1069" s="7">
        <f t="shared" si="83"/>
        <v>5</v>
      </c>
      <c r="N1069" s="7">
        <f t="shared" si="84"/>
        <v>5000</v>
      </c>
    </row>
    <row r="1070" spans="1:14" x14ac:dyDescent="0.25">
      <c r="A1070" s="1">
        <v>40151</v>
      </c>
      <c r="B1070" s="2" t="s">
        <v>71</v>
      </c>
      <c r="C1070" s="2">
        <v>194</v>
      </c>
      <c r="D1070" s="2">
        <f>YEAR(cukier[[#This Row],[date]])</f>
        <v>2009</v>
      </c>
      <c r="E1070" s="2">
        <f>MONTH(cukier[[#This Row],[date]])</f>
        <v>12</v>
      </c>
      <c r="F1070" s="2">
        <f>VLOOKUP(cukier[[#This Row],[year]],cennik[#All],2)</f>
        <v>2.13</v>
      </c>
      <c r="G1070" s="2">
        <f>cukier[[#This Row],[sugar_bought_kg]]*cukier[[#This Row],[price]]</f>
        <v>413.21999999999997</v>
      </c>
      <c r="H1070" s="2">
        <f>SUMIF($B$2:B1070,B1070,$C$2:C1070)</f>
        <v>1423</v>
      </c>
      <c r="I1070" s="2">
        <f>IF(cukier[[#This Row],[bought_so_far]]&lt;100,0,IF(cukier[[#This Row],[bought_so_far]]&lt;1000,0.05,IF(cukier[[#This Row],[bought_so_far]]&lt;10000,0.1,0.2)))*cukier[[#This Row],[sugar_bought_kg]]</f>
        <v>19.400000000000002</v>
      </c>
      <c r="J1070" s="6">
        <f t="shared" si="81"/>
        <v>5953</v>
      </c>
      <c r="K1070" s="6">
        <f t="shared" si="80"/>
        <v>5759</v>
      </c>
      <c r="L1070" s="6" t="b">
        <f t="shared" si="82"/>
        <v>0</v>
      </c>
      <c r="M1070" s="6">
        <f t="shared" si="83"/>
        <v>-1</v>
      </c>
      <c r="N1070" s="6">
        <f t="shared" si="84"/>
        <v>0</v>
      </c>
    </row>
    <row r="1071" spans="1:14" x14ac:dyDescent="0.25">
      <c r="A1071" s="1">
        <v>40152</v>
      </c>
      <c r="B1071" s="2" t="s">
        <v>6</v>
      </c>
      <c r="C1071" s="2">
        <v>168</v>
      </c>
      <c r="D1071" s="2">
        <f>YEAR(cukier[[#This Row],[date]])</f>
        <v>2009</v>
      </c>
      <c r="E1071" s="2">
        <f>MONTH(cukier[[#This Row],[date]])</f>
        <v>12</v>
      </c>
      <c r="F1071" s="2">
        <f>VLOOKUP(cukier[[#This Row],[year]],cennik[#All],2)</f>
        <v>2.13</v>
      </c>
      <c r="G1071" s="2">
        <f>cukier[[#This Row],[sugar_bought_kg]]*cukier[[#This Row],[price]]</f>
        <v>357.84</v>
      </c>
      <c r="H1071" s="2">
        <f>SUMIF($B$2:B1071,B1071,$C$2:C1071)</f>
        <v>1553</v>
      </c>
      <c r="I1071" s="2">
        <f>IF(cukier[[#This Row],[bought_so_far]]&lt;100,0,IF(cukier[[#This Row],[bought_so_far]]&lt;1000,0.05,IF(cukier[[#This Row],[bought_so_far]]&lt;10000,0.1,0.2)))*cukier[[#This Row],[sugar_bought_kg]]</f>
        <v>16.8</v>
      </c>
      <c r="J1071" s="7">
        <f t="shared" si="81"/>
        <v>5759</v>
      </c>
      <c r="K1071" s="7">
        <f t="shared" si="80"/>
        <v>5591</v>
      </c>
      <c r="L1071" s="7" t="b">
        <f t="shared" si="82"/>
        <v>0</v>
      </c>
      <c r="M1071" s="7">
        <f t="shared" si="83"/>
        <v>-1</v>
      </c>
      <c r="N1071" s="7">
        <f t="shared" si="84"/>
        <v>0</v>
      </c>
    </row>
    <row r="1072" spans="1:14" x14ac:dyDescent="0.25">
      <c r="A1072" s="1">
        <v>40153</v>
      </c>
      <c r="B1072" s="2" t="s">
        <v>14</v>
      </c>
      <c r="C1072" s="2">
        <v>211</v>
      </c>
      <c r="D1072" s="2">
        <f>YEAR(cukier[[#This Row],[date]])</f>
        <v>2009</v>
      </c>
      <c r="E1072" s="2">
        <f>MONTH(cukier[[#This Row],[date]])</f>
        <v>12</v>
      </c>
      <c r="F1072" s="2">
        <f>VLOOKUP(cukier[[#This Row],[year]],cennik[#All],2)</f>
        <v>2.13</v>
      </c>
      <c r="G1072" s="2">
        <f>cukier[[#This Row],[sugar_bought_kg]]*cukier[[#This Row],[price]]</f>
        <v>449.42999999999995</v>
      </c>
      <c r="H1072" s="2">
        <f>SUMIF($B$2:B1072,B1072,$C$2:C1072)</f>
        <v>11652</v>
      </c>
      <c r="I1072" s="2">
        <f>IF(cukier[[#This Row],[bought_so_far]]&lt;100,0,IF(cukier[[#This Row],[bought_so_far]]&lt;1000,0.05,IF(cukier[[#This Row],[bought_so_far]]&lt;10000,0.1,0.2)))*cukier[[#This Row],[sugar_bought_kg]]</f>
        <v>42.2</v>
      </c>
      <c r="J1072" s="6">
        <f t="shared" si="81"/>
        <v>5591</v>
      </c>
      <c r="K1072" s="6">
        <f t="shared" si="80"/>
        <v>5380</v>
      </c>
      <c r="L1072" s="6" t="b">
        <f t="shared" si="82"/>
        <v>0</v>
      </c>
      <c r="M1072" s="6">
        <f t="shared" si="83"/>
        <v>-1</v>
      </c>
      <c r="N1072" s="6">
        <f t="shared" si="84"/>
        <v>0</v>
      </c>
    </row>
    <row r="1073" spans="1:14" x14ac:dyDescent="0.25">
      <c r="A1073" s="1">
        <v>40153</v>
      </c>
      <c r="B1073" s="2" t="s">
        <v>155</v>
      </c>
      <c r="C1073" s="2">
        <v>19</v>
      </c>
      <c r="D1073" s="2">
        <f>YEAR(cukier[[#This Row],[date]])</f>
        <v>2009</v>
      </c>
      <c r="E1073" s="2">
        <f>MONTH(cukier[[#This Row],[date]])</f>
        <v>12</v>
      </c>
      <c r="F1073" s="2">
        <f>VLOOKUP(cukier[[#This Row],[year]],cennik[#All],2)</f>
        <v>2.13</v>
      </c>
      <c r="G1073" s="2">
        <f>cukier[[#This Row],[sugar_bought_kg]]*cukier[[#This Row],[price]]</f>
        <v>40.47</v>
      </c>
      <c r="H1073" s="2">
        <f>SUMIF($B$2:B1073,B1073,$C$2:C1073)</f>
        <v>34</v>
      </c>
      <c r="I1073" s="2">
        <f>IF(cukier[[#This Row],[bought_so_far]]&lt;100,0,IF(cukier[[#This Row],[bought_so_far]]&lt;1000,0.05,IF(cukier[[#This Row],[bought_so_far]]&lt;10000,0.1,0.2)))*cukier[[#This Row],[sugar_bought_kg]]</f>
        <v>0</v>
      </c>
      <c r="J1073" s="7">
        <f t="shared" si="81"/>
        <v>5380</v>
      </c>
      <c r="K1073" s="7">
        <f t="shared" si="80"/>
        <v>5361</v>
      </c>
      <c r="L1073" s="7" t="b">
        <f t="shared" si="82"/>
        <v>0</v>
      </c>
      <c r="M1073" s="7">
        <f t="shared" si="83"/>
        <v>-1</v>
      </c>
      <c r="N1073" s="7">
        <f t="shared" si="84"/>
        <v>0</v>
      </c>
    </row>
    <row r="1074" spans="1:14" x14ac:dyDescent="0.25">
      <c r="A1074" s="1">
        <v>40155</v>
      </c>
      <c r="B1074" s="2" t="s">
        <v>153</v>
      </c>
      <c r="C1074" s="2">
        <v>16</v>
      </c>
      <c r="D1074" s="2">
        <f>YEAR(cukier[[#This Row],[date]])</f>
        <v>2009</v>
      </c>
      <c r="E1074" s="2">
        <f>MONTH(cukier[[#This Row],[date]])</f>
        <v>12</v>
      </c>
      <c r="F1074" s="2">
        <f>VLOOKUP(cukier[[#This Row],[year]],cennik[#All],2)</f>
        <v>2.13</v>
      </c>
      <c r="G1074" s="2">
        <f>cukier[[#This Row],[sugar_bought_kg]]*cukier[[#This Row],[price]]</f>
        <v>34.08</v>
      </c>
      <c r="H1074" s="2">
        <f>SUMIF($B$2:B1074,B1074,$C$2:C1074)</f>
        <v>21</v>
      </c>
      <c r="I1074" s="2">
        <f>IF(cukier[[#This Row],[bought_so_far]]&lt;100,0,IF(cukier[[#This Row],[bought_so_far]]&lt;1000,0.05,IF(cukier[[#This Row],[bought_so_far]]&lt;10000,0.1,0.2)))*cukier[[#This Row],[sugar_bought_kg]]</f>
        <v>0</v>
      </c>
      <c r="J1074" s="6">
        <f t="shared" si="81"/>
        <v>5361</v>
      </c>
      <c r="K1074" s="6">
        <f t="shared" si="80"/>
        <v>5345</v>
      </c>
      <c r="L1074" s="6" t="b">
        <f t="shared" si="82"/>
        <v>0</v>
      </c>
      <c r="M1074" s="6">
        <f t="shared" si="83"/>
        <v>-1</v>
      </c>
      <c r="N1074" s="6">
        <f t="shared" si="84"/>
        <v>0</v>
      </c>
    </row>
    <row r="1075" spans="1:14" x14ac:dyDescent="0.25">
      <c r="A1075" s="1">
        <v>40158</v>
      </c>
      <c r="B1075" s="2" t="s">
        <v>27</v>
      </c>
      <c r="C1075" s="2">
        <v>18</v>
      </c>
      <c r="D1075" s="2">
        <f>YEAR(cukier[[#This Row],[date]])</f>
        <v>2009</v>
      </c>
      <c r="E1075" s="2">
        <f>MONTH(cukier[[#This Row],[date]])</f>
        <v>12</v>
      </c>
      <c r="F1075" s="2">
        <f>VLOOKUP(cukier[[#This Row],[year]],cennik[#All],2)</f>
        <v>2.13</v>
      </c>
      <c r="G1075" s="2">
        <f>cukier[[#This Row],[sugar_bought_kg]]*cukier[[#This Row],[price]]</f>
        <v>38.339999999999996</v>
      </c>
      <c r="H1075" s="2">
        <f>SUMIF($B$2:B1075,B1075,$C$2:C1075)</f>
        <v>66</v>
      </c>
      <c r="I1075" s="2">
        <f>IF(cukier[[#This Row],[bought_so_far]]&lt;100,0,IF(cukier[[#This Row],[bought_so_far]]&lt;1000,0.05,IF(cukier[[#This Row],[bought_so_far]]&lt;10000,0.1,0.2)))*cukier[[#This Row],[sugar_bought_kg]]</f>
        <v>0</v>
      </c>
      <c r="J1075" s="7">
        <f t="shared" si="81"/>
        <v>5345</v>
      </c>
      <c r="K1075" s="7">
        <f t="shared" si="80"/>
        <v>5327</v>
      </c>
      <c r="L1075" s="7" t="b">
        <f t="shared" si="82"/>
        <v>0</v>
      </c>
      <c r="M1075" s="7">
        <f t="shared" si="83"/>
        <v>-1</v>
      </c>
      <c r="N1075" s="7">
        <f t="shared" si="84"/>
        <v>0</v>
      </c>
    </row>
    <row r="1076" spans="1:14" x14ac:dyDescent="0.25">
      <c r="A1076" s="1">
        <v>40158</v>
      </c>
      <c r="B1076" s="2" t="s">
        <v>7</v>
      </c>
      <c r="C1076" s="2">
        <v>399</v>
      </c>
      <c r="D1076" s="2">
        <f>YEAR(cukier[[#This Row],[date]])</f>
        <v>2009</v>
      </c>
      <c r="E1076" s="2">
        <f>MONTH(cukier[[#This Row],[date]])</f>
        <v>12</v>
      </c>
      <c r="F1076" s="2">
        <f>VLOOKUP(cukier[[#This Row],[year]],cennik[#All],2)</f>
        <v>2.13</v>
      </c>
      <c r="G1076" s="2">
        <f>cukier[[#This Row],[sugar_bought_kg]]*cukier[[#This Row],[price]]</f>
        <v>849.87</v>
      </c>
      <c r="H1076" s="2">
        <f>SUMIF($B$2:B1076,B1076,$C$2:C1076)</f>
        <v>14387</v>
      </c>
      <c r="I1076" s="2">
        <f>IF(cukier[[#This Row],[bought_so_far]]&lt;100,0,IF(cukier[[#This Row],[bought_so_far]]&lt;1000,0.05,IF(cukier[[#This Row],[bought_so_far]]&lt;10000,0.1,0.2)))*cukier[[#This Row],[sugar_bought_kg]]</f>
        <v>79.800000000000011</v>
      </c>
      <c r="J1076" s="6">
        <f t="shared" si="81"/>
        <v>5327</v>
      </c>
      <c r="K1076" s="6">
        <f t="shared" si="80"/>
        <v>4928</v>
      </c>
      <c r="L1076" s="6" t="b">
        <f t="shared" si="82"/>
        <v>0</v>
      </c>
      <c r="M1076" s="6">
        <f t="shared" si="83"/>
        <v>1</v>
      </c>
      <c r="N1076" s="6">
        <f t="shared" si="84"/>
        <v>0</v>
      </c>
    </row>
    <row r="1077" spans="1:14" x14ac:dyDescent="0.25">
      <c r="A1077" s="1">
        <v>40160</v>
      </c>
      <c r="B1077" s="2" t="s">
        <v>202</v>
      </c>
      <c r="C1077" s="2">
        <v>11</v>
      </c>
      <c r="D1077" s="2">
        <f>YEAR(cukier[[#This Row],[date]])</f>
        <v>2009</v>
      </c>
      <c r="E1077" s="2">
        <f>MONTH(cukier[[#This Row],[date]])</f>
        <v>12</v>
      </c>
      <c r="F1077" s="2">
        <f>VLOOKUP(cukier[[#This Row],[year]],cennik[#All],2)</f>
        <v>2.13</v>
      </c>
      <c r="G1077" s="2">
        <f>cukier[[#This Row],[sugar_bought_kg]]*cukier[[#This Row],[price]]</f>
        <v>23.43</v>
      </c>
      <c r="H1077" s="2">
        <f>SUMIF($B$2:B1077,B1077,$C$2:C1077)</f>
        <v>11</v>
      </c>
      <c r="I1077" s="2">
        <f>IF(cukier[[#This Row],[bought_so_far]]&lt;100,0,IF(cukier[[#This Row],[bought_so_far]]&lt;1000,0.05,IF(cukier[[#This Row],[bought_so_far]]&lt;10000,0.1,0.2)))*cukier[[#This Row],[sugar_bought_kg]]</f>
        <v>0</v>
      </c>
      <c r="J1077" s="7">
        <f t="shared" si="81"/>
        <v>4928</v>
      </c>
      <c r="K1077" s="7">
        <f t="shared" si="80"/>
        <v>4917</v>
      </c>
      <c r="L1077" s="7" t="b">
        <f t="shared" si="82"/>
        <v>0</v>
      </c>
      <c r="M1077" s="7">
        <f t="shared" si="83"/>
        <v>1</v>
      </c>
      <c r="N1077" s="7">
        <f t="shared" si="84"/>
        <v>0</v>
      </c>
    </row>
    <row r="1078" spans="1:14" x14ac:dyDescent="0.25">
      <c r="A1078" s="1">
        <v>40164</v>
      </c>
      <c r="B1078" s="2" t="s">
        <v>23</v>
      </c>
      <c r="C1078" s="2">
        <v>131</v>
      </c>
      <c r="D1078" s="2">
        <f>YEAR(cukier[[#This Row],[date]])</f>
        <v>2009</v>
      </c>
      <c r="E1078" s="2">
        <f>MONTH(cukier[[#This Row],[date]])</f>
        <v>12</v>
      </c>
      <c r="F1078" s="2">
        <f>VLOOKUP(cukier[[#This Row],[year]],cennik[#All],2)</f>
        <v>2.13</v>
      </c>
      <c r="G1078" s="2">
        <f>cukier[[#This Row],[sugar_bought_kg]]*cukier[[#This Row],[price]]</f>
        <v>279.02999999999997</v>
      </c>
      <c r="H1078" s="2">
        <f>SUMIF($B$2:B1078,B1078,$C$2:C1078)</f>
        <v>2535</v>
      </c>
      <c r="I1078" s="2">
        <f>IF(cukier[[#This Row],[bought_so_far]]&lt;100,0,IF(cukier[[#This Row],[bought_so_far]]&lt;1000,0.05,IF(cukier[[#This Row],[bought_so_far]]&lt;10000,0.1,0.2)))*cukier[[#This Row],[sugar_bought_kg]]</f>
        <v>13.100000000000001</v>
      </c>
      <c r="J1078" s="6">
        <f t="shared" si="81"/>
        <v>4917</v>
      </c>
      <c r="K1078" s="6">
        <f t="shared" si="80"/>
        <v>4786</v>
      </c>
      <c r="L1078" s="6" t="b">
        <f t="shared" si="82"/>
        <v>0</v>
      </c>
      <c r="M1078" s="6">
        <f t="shared" si="83"/>
        <v>1</v>
      </c>
      <c r="N1078" s="6">
        <f t="shared" si="84"/>
        <v>0</v>
      </c>
    </row>
    <row r="1079" spans="1:14" x14ac:dyDescent="0.25">
      <c r="A1079" s="1">
        <v>40165</v>
      </c>
      <c r="B1079" s="2" t="s">
        <v>39</v>
      </c>
      <c r="C1079" s="2">
        <v>67</v>
      </c>
      <c r="D1079" s="2">
        <f>YEAR(cukier[[#This Row],[date]])</f>
        <v>2009</v>
      </c>
      <c r="E1079" s="2">
        <f>MONTH(cukier[[#This Row],[date]])</f>
        <v>12</v>
      </c>
      <c r="F1079" s="2">
        <f>VLOOKUP(cukier[[#This Row],[year]],cennik[#All],2)</f>
        <v>2.13</v>
      </c>
      <c r="G1079" s="2">
        <f>cukier[[#This Row],[sugar_bought_kg]]*cukier[[#This Row],[price]]</f>
        <v>142.70999999999998</v>
      </c>
      <c r="H1079" s="2">
        <f>SUMIF($B$2:B1079,B1079,$C$2:C1079)</f>
        <v>1027</v>
      </c>
      <c r="I1079" s="2">
        <f>IF(cukier[[#This Row],[bought_so_far]]&lt;100,0,IF(cukier[[#This Row],[bought_so_far]]&lt;1000,0.05,IF(cukier[[#This Row],[bought_so_far]]&lt;10000,0.1,0.2)))*cukier[[#This Row],[sugar_bought_kg]]</f>
        <v>6.7</v>
      </c>
      <c r="J1079" s="7">
        <f t="shared" si="81"/>
        <v>4786</v>
      </c>
      <c r="K1079" s="7">
        <f t="shared" si="80"/>
        <v>4719</v>
      </c>
      <c r="L1079" s="7" t="b">
        <f t="shared" si="82"/>
        <v>0</v>
      </c>
      <c r="M1079" s="7">
        <f t="shared" si="83"/>
        <v>1</v>
      </c>
      <c r="N1079" s="7">
        <f t="shared" si="84"/>
        <v>0</v>
      </c>
    </row>
    <row r="1080" spans="1:14" x14ac:dyDescent="0.25">
      <c r="A1080" s="1">
        <v>40166</v>
      </c>
      <c r="B1080" s="2" t="s">
        <v>10</v>
      </c>
      <c r="C1080" s="2">
        <v>151</v>
      </c>
      <c r="D1080" s="2">
        <f>YEAR(cukier[[#This Row],[date]])</f>
        <v>2009</v>
      </c>
      <c r="E1080" s="2">
        <f>MONTH(cukier[[#This Row],[date]])</f>
        <v>12</v>
      </c>
      <c r="F1080" s="2">
        <f>VLOOKUP(cukier[[#This Row],[year]],cennik[#All],2)</f>
        <v>2.13</v>
      </c>
      <c r="G1080" s="2">
        <f>cukier[[#This Row],[sugar_bought_kg]]*cukier[[#This Row],[price]]</f>
        <v>321.63</v>
      </c>
      <c r="H1080" s="2">
        <f>SUMIF($B$2:B1080,B1080,$C$2:C1080)</f>
        <v>1918</v>
      </c>
      <c r="I1080" s="2">
        <f>IF(cukier[[#This Row],[bought_so_far]]&lt;100,0,IF(cukier[[#This Row],[bought_so_far]]&lt;1000,0.05,IF(cukier[[#This Row],[bought_so_far]]&lt;10000,0.1,0.2)))*cukier[[#This Row],[sugar_bought_kg]]</f>
        <v>15.100000000000001</v>
      </c>
      <c r="J1080" s="6">
        <f t="shared" si="81"/>
        <v>4719</v>
      </c>
      <c r="K1080" s="6">
        <f t="shared" si="80"/>
        <v>4568</v>
      </c>
      <c r="L1080" s="6" t="b">
        <f t="shared" si="82"/>
        <v>0</v>
      </c>
      <c r="M1080" s="6">
        <f t="shared" si="83"/>
        <v>1</v>
      </c>
      <c r="N1080" s="6">
        <f t="shared" si="84"/>
        <v>0</v>
      </c>
    </row>
    <row r="1081" spans="1:14" x14ac:dyDescent="0.25">
      <c r="A1081" s="1">
        <v>40171</v>
      </c>
      <c r="B1081" s="2" t="s">
        <v>23</v>
      </c>
      <c r="C1081" s="2">
        <v>105</v>
      </c>
      <c r="D1081" s="2">
        <f>YEAR(cukier[[#This Row],[date]])</f>
        <v>2009</v>
      </c>
      <c r="E1081" s="2">
        <f>MONTH(cukier[[#This Row],[date]])</f>
        <v>12</v>
      </c>
      <c r="F1081" s="2">
        <f>VLOOKUP(cukier[[#This Row],[year]],cennik[#All],2)</f>
        <v>2.13</v>
      </c>
      <c r="G1081" s="2">
        <f>cukier[[#This Row],[sugar_bought_kg]]*cukier[[#This Row],[price]]</f>
        <v>223.64999999999998</v>
      </c>
      <c r="H1081" s="2">
        <f>SUMIF($B$2:B1081,B1081,$C$2:C1081)</f>
        <v>2640</v>
      </c>
      <c r="I1081" s="2">
        <f>IF(cukier[[#This Row],[bought_so_far]]&lt;100,0,IF(cukier[[#This Row],[bought_so_far]]&lt;1000,0.05,IF(cukier[[#This Row],[bought_so_far]]&lt;10000,0.1,0.2)))*cukier[[#This Row],[sugar_bought_kg]]</f>
        <v>10.5</v>
      </c>
      <c r="J1081" s="7">
        <f t="shared" si="81"/>
        <v>4568</v>
      </c>
      <c r="K1081" s="7">
        <f t="shared" si="80"/>
        <v>4463</v>
      </c>
      <c r="L1081" s="7" t="b">
        <f t="shared" si="82"/>
        <v>0</v>
      </c>
      <c r="M1081" s="7">
        <f t="shared" si="83"/>
        <v>1</v>
      </c>
      <c r="N1081" s="7">
        <f t="shared" si="84"/>
        <v>0</v>
      </c>
    </row>
    <row r="1082" spans="1:14" x14ac:dyDescent="0.25">
      <c r="A1082" s="1">
        <v>40172</v>
      </c>
      <c r="B1082" s="2" t="s">
        <v>71</v>
      </c>
      <c r="C1082" s="2">
        <v>132</v>
      </c>
      <c r="D1082" s="2">
        <f>YEAR(cukier[[#This Row],[date]])</f>
        <v>2009</v>
      </c>
      <c r="E1082" s="2">
        <f>MONTH(cukier[[#This Row],[date]])</f>
        <v>12</v>
      </c>
      <c r="F1082" s="2">
        <f>VLOOKUP(cukier[[#This Row],[year]],cennik[#All],2)</f>
        <v>2.13</v>
      </c>
      <c r="G1082" s="2">
        <f>cukier[[#This Row],[sugar_bought_kg]]*cukier[[#This Row],[price]]</f>
        <v>281.15999999999997</v>
      </c>
      <c r="H1082" s="2">
        <f>SUMIF($B$2:B1082,B1082,$C$2:C1082)</f>
        <v>1555</v>
      </c>
      <c r="I1082" s="2">
        <f>IF(cukier[[#This Row],[bought_so_far]]&lt;100,0,IF(cukier[[#This Row],[bought_so_far]]&lt;1000,0.05,IF(cukier[[#This Row],[bought_so_far]]&lt;10000,0.1,0.2)))*cukier[[#This Row],[sugar_bought_kg]]</f>
        <v>13.200000000000001</v>
      </c>
      <c r="J1082" s="6">
        <f t="shared" si="81"/>
        <v>4463</v>
      </c>
      <c r="K1082" s="6">
        <f t="shared" si="80"/>
        <v>4331</v>
      </c>
      <c r="L1082" s="6" t="b">
        <f t="shared" si="82"/>
        <v>0</v>
      </c>
      <c r="M1082" s="6">
        <f t="shared" si="83"/>
        <v>1</v>
      </c>
      <c r="N1082" s="6">
        <f t="shared" si="84"/>
        <v>0</v>
      </c>
    </row>
    <row r="1083" spans="1:14" x14ac:dyDescent="0.25">
      <c r="A1083" s="1">
        <v>40172</v>
      </c>
      <c r="B1083" s="2" t="s">
        <v>17</v>
      </c>
      <c r="C1083" s="2">
        <v>142</v>
      </c>
      <c r="D1083" s="2">
        <f>YEAR(cukier[[#This Row],[date]])</f>
        <v>2009</v>
      </c>
      <c r="E1083" s="2">
        <f>MONTH(cukier[[#This Row],[date]])</f>
        <v>12</v>
      </c>
      <c r="F1083" s="2">
        <f>VLOOKUP(cukier[[#This Row],[year]],cennik[#All],2)</f>
        <v>2.13</v>
      </c>
      <c r="G1083" s="2">
        <f>cukier[[#This Row],[sugar_bought_kg]]*cukier[[#This Row],[price]]</f>
        <v>302.45999999999998</v>
      </c>
      <c r="H1083" s="2">
        <f>SUMIF($B$2:B1083,B1083,$C$2:C1083)</f>
        <v>9766</v>
      </c>
      <c r="I1083" s="2">
        <f>IF(cukier[[#This Row],[bought_so_far]]&lt;100,0,IF(cukier[[#This Row],[bought_so_far]]&lt;1000,0.05,IF(cukier[[#This Row],[bought_so_far]]&lt;10000,0.1,0.2)))*cukier[[#This Row],[sugar_bought_kg]]</f>
        <v>14.200000000000001</v>
      </c>
      <c r="J1083" s="7">
        <f t="shared" si="81"/>
        <v>4331</v>
      </c>
      <c r="K1083" s="7">
        <f t="shared" si="80"/>
        <v>4189</v>
      </c>
      <c r="L1083" s="7" t="b">
        <f t="shared" si="82"/>
        <v>0</v>
      </c>
      <c r="M1083" s="7">
        <f t="shared" si="83"/>
        <v>1</v>
      </c>
      <c r="N1083" s="7">
        <f t="shared" si="84"/>
        <v>0</v>
      </c>
    </row>
    <row r="1084" spans="1:14" x14ac:dyDescent="0.25">
      <c r="A1084" s="1">
        <v>40172</v>
      </c>
      <c r="B1084" s="2" t="s">
        <v>203</v>
      </c>
      <c r="C1084" s="2">
        <v>17</v>
      </c>
      <c r="D1084" s="2">
        <f>YEAR(cukier[[#This Row],[date]])</f>
        <v>2009</v>
      </c>
      <c r="E1084" s="2">
        <f>MONTH(cukier[[#This Row],[date]])</f>
        <v>12</v>
      </c>
      <c r="F1084" s="2">
        <f>VLOOKUP(cukier[[#This Row],[year]],cennik[#All],2)</f>
        <v>2.13</v>
      </c>
      <c r="G1084" s="2">
        <f>cukier[[#This Row],[sugar_bought_kg]]*cukier[[#This Row],[price]]</f>
        <v>36.21</v>
      </c>
      <c r="H1084" s="2">
        <f>SUMIF($B$2:B1084,B1084,$C$2:C1084)</f>
        <v>17</v>
      </c>
      <c r="I1084" s="2">
        <f>IF(cukier[[#This Row],[bought_so_far]]&lt;100,0,IF(cukier[[#This Row],[bought_so_far]]&lt;1000,0.05,IF(cukier[[#This Row],[bought_so_far]]&lt;10000,0.1,0.2)))*cukier[[#This Row],[sugar_bought_kg]]</f>
        <v>0</v>
      </c>
      <c r="J1084" s="6">
        <f t="shared" si="81"/>
        <v>4189</v>
      </c>
      <c r="K1084" s="6">
        <f t="shared" si="80"/>
        <v>4172</v>
      </c>
      <c r="L1084" s="6" t="b">
        <f t="shared" si="82"/>
        <v>0</v>
      </c>
      <c r="M1084" s="6">
        <f t="shared" si="83"/>
        <v>1</v>
      </c>
      <c r="N1084" s="6">
        <f t="shared" si="84"/>
        <v>0</v>
      </c>
    </row>
    <row r="1085" spans="1:14" x14ac:dyDescent="0.25">
      <c r="A1085" s="1">
        <v>40173</v>
      </c>
      <c r="B1085" s="2" t="s">
        <v>7</v>
      </c>
      <c r="C1085" s="2">
        <v>444</v>
      </c>
      <c r="D1085" s="2">
        <f>YEAR(cukier[[#This Row],[date]])</f>
        <v>2009</v>
      </c>
      <c r="E1085" s="2">
        <f>MONTH(cukier[[#This Row],[date]])</f>
        <v>12</v>
      </c>
      <c r="F1085" s="2">
        <f>VLOOKUP(cukier[[#This Row],[year]],cennik[#All],2)</f>
        <v>2.13</v>
      </c>
      <c r="G1085" s="2">
        <f>cukier[[#This Row],[sugar_bought_kg]]*cukier[[#This Row],[price]]</f>
        <v>945.71999999999991</v>
      </c>
      <c r="H1085" s="2">
        <f>SUMIF($B$2:B1085,B1085,$C$2:C1085)</f>
        <v>14831</v>
      </c>
      <c r="I1085" s="2">
        <f>IF(cukier[[#This Row],[bought_so_far]]&lt;100,0,IF(cukier[[#This Row],[bought_so_far]]&lt;1000,0.05,IF(cukier[[#This Row],[bought_so_far]]&lt;10000,0.1,0.2)))*cukier[[#This Row],[sugar_bought_kg]]</f>
        <v>88.800000000000011</v>
      </c>
      <c r="J1085" s="7">
        <f t="shared" si="81"/>
        <v>4172</v>
      </c>
      <c r="K1085" s="7">
        <f t="shared" si="80"/>
        <v>3728</v>
      </c>
      <c r="L1085" s="7" t="b">
        <f t="shared" si="82"/>
        <v>0</v>
      </c>
      <c r="M1085" s="7">
        <f t="shared" si="83"/>
        <v>2</v>
      </c>
      <c r="N1085" s="7">
        <f t="shared" si="84"/>
        <v>0</v>
      </c>
    </row>
    <row r="1086" spans="1:14" x14ac:dyDescent="0.25">
      <c r="A1086" s="1">
        <v>40173</v>
      </c>
      <c r="B1086" s="2" t="s">
        <v>50</v>
      </c>
      <c r="C1086" s="2">
        <v>294</v>
      </c>
      <c r="D1086" s="2">
        <f>YEAR(cukier[[#This Row],[date]])</f>
        <v>2009</v>
      </c>
      <c r="E1086" s="2">
        <f>MONTH(cukier[[#This Row],[date]])</f>
        <v>12</v>
      </c>
      <c r="F1086" s="2">
        <f>VLOOKUP(cukier[[#This Row],[year]],cennik[#All],2)</f>
        <v>2.13</v>
      </c>
      <c r="G1086" s="2">
        <f>cukier[[#This Row],[sugar_bought_kg]]*cukier[[#This Row],[price]]</f>
        <v>626.21999999999991</v>
      </c>
      <c r="H1086" s="2">
        <f>SUMIF($B$2:B1086,B1086,$C$2:C1086)</f>
        <v>14310</v>
      </c>
      <c r="I1086" s="2">
        <f>IF(cukier[[#This Row],[bought_so_far]]&lt;100,0,IF(cukier[[#This Row],[bought_so_far]]&lt;1000,0.05,IF(cukier[[#This Row],[bought_so_far]]&lt;10000,0.1,0.2)))*cukier[[#This Row],[sugar_bought_kg]]</f>
        <v>58.800000000000004</v>
      </c>
      <c r="J1086" s="6">
        <f t="shared" si="81"/>
        <v>3728</v>
      </c>
      <c r="K1086" s="6">
        <f t="shared" si="80"/>
        <v>3434</v>
      </c>
      <c r="L1086" s="6" t="b">
        <f t="shared" si="82"/>
        <v>0</v>
      </c>
      <c r="M1086" s="6">
        <f t="shared" si="83"/>
        <v>2</v>
      </c>
      <c r="N1086" s="6">
        <f t="shared" si="84"/>
        <v>0</v>
      </c>
    </row>
    <row r="1087" spans="1:14" x14ac:dyDescent="0.25">
      <c r="A1087" s="1">
        <v>40174</v>
      </c>
      <c r="B1087" s="2" t="s">
        <v>7</v>
      </c>
      <c r="C1087" s="2">
        <v>274</v>
      </c>
      <c r="D1087" s="2">
        <f>YEAR(cukier[[#This Row],[date]])</f>
        <v>2009</v>
      </c>
      <c r="E1087" s="2">
        <f>MONTH(cukier[[#This Row],[date]])</f>
        <v>12</v>
      </c>
      <c r="F1087" s="2">
        <f>VLOOKUP(cukier[[#This Row],[year]],cennik[#All],2)</f>
        <v>2.13</v>
      </c>
      <c r="G1087" s="2">
        <f>cukier[[#This Row],[sugar_bought_kg]]*cukier[[#This Row],[price]]</f>
        <v>583.62</v>
      </c>
      <c r="H1087" s="2">
        <f>SUMIF($B$2:B1087,B1087,$C$2:C1087)</f>
        <v>15105</v>
      </c>
      <c r="I1087" s="2">
        <f>IF(cukier[[#This Row],[bought_so_far]]&lt;100,0,IF(cukier[[#This Row],[bought_so_far]]&lt;1000,0.05,IF(cukier[[#This Row],[bought_so_far]]&lt;10000,0.1,0.2)))*cukier[[#This Row],[sugar_bought_kg]]</f>
        <v>54.800000000000004</v>
      </c>
      <c r="J1087" s="7">
        <f t="shared" si="81"/>
        <v>3434</v>
      </c>
      <c r="K1087" s="7">
        <f t="shared" si="80"/>
        <v>3160</v>
      </c>
      <c r="L1087" s="7" t="b">
        <f t="shared" si="82"/>
        <v>0</v>
      </c>
      <c r="M1087" s="7">
        <f t="shared" si="83"/>
        <v>2</v>
      </c>
      <c r="N1087" s="7">
        <f t="shared" si="84"/>
        <v>0</v>
      </c>
    </row>
    <row r="1088" spans="1:14" x14ac:dyDescent="0.25">
      <c r="A1088" s="1">
        <v>40176</v>
      </c>
      <c r="B1088" s="2" t="s">
        <v>35</v>
      </c>
      <c r="C1088" s="2">
        <v>168</v>
      </c>
      <c r="D1088" s="2">
        <f>YEAR(cukier[[#This Row],[date]])</f>
        <v>2009</v>
      </c>
      <c r="E1088" s="2">
        <f>MONTH(cukier[[#This Row],[date]])</f>
        <v>12</v>
      </c>
      <c r="F1088" s="2">
        <f>VLOOKUP(cukier[[#This Row],[year]],cennik[#All],2)</f>
        <v>2.13</v>
      </c>
      <c r="G1088" s="2">
        <f>cukier[[#This Row],[sugar_bought_kg]]*cukier[[#This Row],[price]]</f>
        <v>357.84</v>
      </c>
      <c r="H1088" s="2">
        <f>SUMIF($B$2:B1088,B1088,$C$2:C1088)</f>
        <v>1598</v>
      </c>
      <c r="I1088" s="2">
        <f>IF(cukier[[#This Row],[bought_so_far]]&lt;100,0,IF(cukier[[#This Row],[bought_so_far]]&lt;1000,0.05,IF(cukier[[#This Row],[bought_so_far]]&lt;10000,0.1,0.2)))*cukier[[#This Row],[sugar_bought_kg]]</f>
        <v>16.8</v>
      </c>
      <c r="J1088" s="6">
        <f t="shared" si="81"/>
        <v>3160</v>
      </c>
      <c r="K1088" s="6">
        <f t="shared" si="80"/>
        <v>2992</v>
      </c>
      <c r="L1088" s="6" t="b">
        <f t="shared" si="82"/>
        <v>0</v>
      </c>
      <c r="M1088" s="6">
        <f t="shared" si="83"/>
        <v>3</v>
      </c>
      <c r="N1088" s="6">
        <f t="shared" si="84"/>
        <v>0</v>
      </c>
    </row>
    <row r="1089" spans="1:14" x14ac:dyDescent="0.25">
      <c r="A1089" s="1">
        <v>40177</v>
      </c>
      <c r="B1089" s="2" t="s">
        <v>8</v>
      </c>
      <c r="C1089" s="2">
        <v>115</v>
      </c>
      <c r="D1089" s="2">
        <f>YEAR(cukier[[#This Row],[date]])</f>
        <v>2009</v>
      </c>
      <c r="E1089" s="2">
        <f>MONTH(cukier[[#This Row],[date]])</f>
        <v>12</v>
      </c>
      <c r="F1089" s="2">
        <f>VLOOKUP(cukier[[#This Row],[year]],cennik[#All],2)</f>
        <v>2.13</v>
      </c>
      <c r="G1089" s="2">
        <f>cukier[[#This Row],[sugar_bought_kg]]*cukier[[#This Row],[price]]</f>
        <v>244.95</v>
      </c>
      <c r="H1089" s="2">
        <f>SUMIF($B$2:B1089,B1089,$C$2:C1089)</f>
        <v>1918</v>
      </c>
      <c r="I1089" s="2">
        <f>IF(cukier[[#This Row],[bought_so_far]]&lt;100,0,IF(cukier[[#This Row],[bought_so_far]]&lt;1000,0.05,IF(cukier[[#This Row],[bought_so_far]]&lt;10000,0.1,0.2)))*cukier[[#This Row],[sugar_bought_kg]]</f>
        <v>11.5</v>
      </c>
      <c r="J1089" s="7">
        <f t="shared" si="81"/>
        <v>2992</v>
      </c>
      <c r="K1089" s="7">
        <f t="shared" si="80"/>
        <v>2877</v>
      </c>
      <c r="L1089" s="7" t="b">
        <f t="shared" si="82"/>
        <v>0</v>
      </c>
      <c r="M1089" s="7">
        <f t="shared" si="83"/>
        <v>3</v>
      </c>
      <c r="N1089" s="7">
        <f t="shared" si="84"/>
        <v>0</v>
      </c>
    </row>
    <row r="1090" spans="1:14" x14ac:dyDescent="0.25">
      <c r="A1090" s="1">
        <v>40177</v>
      </c>
      <c r="B1090" s="2" t="s">
        <v>30</v>
      </c>
      <c r="C1090" s="2">
        <v>126</v>
      </c>
      <c r="D1090" s="2">
        <f>YEAR(cukier[[#This Row],[date]])</f>
        <v>2009</v>
      </c>
      <c r="E1090" s="2">
        <f>MONTH(cukier[[#This Row],[date]])</f>
        <v>12</v>
      </c>
      <c r="F1090" s="2">
        <f>VLOOKUP(cukier[[#This Row],[year]],cennik[#All],2)</f>
        <v>2.13</v>
      </c>
      <c r="G1090" s="2">
        <f>cukier[[#This Row],[sugar_bought_kg]]*cukier[[#This Row],[price]]</f>
        <v>268.38</v>
      </c>
      <c r="H1090" s="2">
        <f>SUMIF($B$2:B1090,B1090,$C$2:C1090)</f>
        <v>2849</v>
      </c>
      <c r="I1090" s="2">
        <f>IF(cukier[[#This Row],[bought_so_far]]&lt;100,0,IF(cukier[[#This Row],[bought_so_far]]&lt;1000,0.05,IF(cukier[[#This Row],[bought_so_far]]&lt;10000,0.1,0.2)))*cukier[[#This Row],[sugar_bought_kg]]</f>
        <v>12.600000000000001</v>
      </c>
      <c r="J1090" s="6">
        <f t="shared" si="81"/>
        <v>2877</v>
      </c>
      <c r="K1090" s="6">
        <f t="shared" si="80"/>
        <v>2751</v>
      </c>
      <c r="L1090" s="6" t="b">
        <f t="shared" si="82"/>
        <v>1</v>
      </c>
      <c r="M1090" s="6">
        <f t="shared" si="83"/>
        <v>3</v>
      </c>
      <c r="N1090" s="6">
        <f t="shared" si="84"/>
        <v>3000</v>
      </c>
    </row>
    <row r="1091" spans="1:14" x14ac:dyDescent="0.25">
      <c r="A1091" s="1">
        <v>40180</v>
      </c>
      <c r="B1091" s="2" t="s">
        <v>28</v>
      </c>
      <c r="C1091" s="2">
        <v>73</v>
      </c>
      <c r="D1091" s="2">
        <f>YEAR(cukier[[#This Row],[date]])</f>
        <v>2010</v>
      </c>
      <c r="E1091" s="2">
        <f>MONTH(cukier[[#This Row],[date]])</f>
        <v>1</v>
      </c>
      <c r="F1091" s="2">
        <f>VLOOKUP(cukier[[#This Row],[year]],cennik[#All],2)</f>
        <v>2.1</v>
      </c>
      <c r="G1091" s="2">
        <f>cukier[[#This Row],[sugar_bought_kg]]*cukier[[#This Row],[price]]</f>
        <v>153.30000000000001</v>
      </c>
      <c r="H1091" s="2">
        <f>SUMIF($B$2:B1091,B1091,$C$2:C1091)</f>
        <v>2122</v>
      </c>
      <c r="I1091" s="2">
        <f>IF(cukier[[#This Row],[bought_so_far]]&lt;100,0,IF(cukier[[#This Row],[bought_so_far]]&lt;1000,0.05,IF(cukier[[#This Row],[bought_so_far]]&lt;10000,0.1,0.2)))*cukier[[#This Row],[sugar_bought_kg]]</f>
        <v>7.3000000000000007</v>
      </c>
      <c r="J1091" s="7">
        <f t="shared" si="81"/>
        <v>5751</v>
      </c>
      <c r="K1091" s="7">
        <f t="shared" ref="K1091:K1154" si="85">J1091-C1091</f>
        <v>5678</v>
      </c>
      <c r="L1091" s="7" t="b">
        <f t="shared" si="82"/>
        <v>0</v>
      </c>
      <c r="M1091" s="7">
        <f t="shared" si="83"/>
        <v>-1</v>
      </c>
      <c r="N1091" s="7">
        <f t="shared" si="84"/>
        <v>0</v>
      </c>
    </row>
    <row r="1092" spans="1:14" x14ac:dyDescent="0.25">
      <c r="A1092" s="1">
        <v>40180</v>
      </c>
      <c r="B1092" s="2" t="s">
        <v>22</v>
      </c>
      <c r="C1092" s="2">
        <v>413</v>
      </c>
      <c r="D1092" s="2">
        <f>YEAR(cukier[[#This Row],[date]])</f>
        <v>2010</v>
      </c>
      <c r="E1092" s="2">
        <f>MONTH(cukier[[#This Row],[date]])</f>
        <v>1</v>
      </c>
      <c r="F1092" s="2">
        <f>VLOOKUP(cukier[[#This Row],[year]],cennik[#All],2)</f>
        <v>2.1</v>
      </c>
      <c r="G1092" s="2">
        <f>cukier[[#This Row],[sugar_bought_kg]]*cukier[[#This Row],[price]]</f>
        <v>867.30000000000007</v>
      </c>
      <c r="H1092" s="2">
        <f>SUMIF($B$2:B1092,B1092,$C$2:C1092)</f>
        <v>11507</v>
      </c>
      <c r="I1092" s="2">
        <f>IF(cukier[[#This Row],[bought_so_far]]&lt;100,0,IF(cukier[[#This Row],[bought_so_far]]&lt;1000,0.05,IF(cukier[[#This Row],[bought_so_far]]&lt;10000,0.1,0.2)))*cukier[[#This Row],[sugar_bought_kg]]</f>
        <v>82.600000000000009</v>
      </c>
      <c r="J1092" s="6">
        <f t="shared" ref="J1092:J1155" si="86">K1091+N1091</f>
        <v>5678</v>
      </c>
      <c r="K1092" s="6">
        <f t="shared" si="85"/>
        <v>5265</v>
      </c>
      <c r="L1092" s="6" t="b">
        <f t="shared" ref="L1092:L1155" si="87">AND(E1092&lt;&gt;E1093,K1092&lt;5000)</f>
        <v>0</v>
      </c>
      <c r="M1092" s="6">
        <f t="shared" ref="M1092:M1155" si="88">ROUNDUP((5000-K1092)/1000,0)</f>
        <v>-1</v>
      </c>
      <c r="N1092" s="6">
        <f t="shared" ref="N1092:N1155" si="89">IF(L1092,M1092*1000,0)</f>
        <v>0</v>
      </c>
    </row>
    <row r="1093" spans="1:14" x14ac:dyDescent="0.25">
      <c r="A1093" s="1">
        <v>40181</v>
      </c>
      <c r="B1093" s="2" t="s">
        <v>7</v>
      </c>
      <c r="C1093" s="2">
        <v>393</v>
      </c>
      <c r="D1093" s="2">
        <f>YEAR(cukier[[#This Row],[date]])</f>
        <v>2010</v>
      </c>
      <c r="E1093" s="2">
        <f>MONTH(cukier[[#This Row],[date]])</f>
        <v>1</v>
      </c>
      <c r="F1093" s="2">
        <f>VLOOKUP(cukier[[#This Row],[year]],cennik[#All],2)</f>
        <v>2.1</v>
      </c>
      <c r="G1093" s="2">
        <f>cukier[[#This Row],[sugar_bought_kg]]*cukier[[#This Row],[price]]</f>
        <v>825.30000000000007</v>
      </c>
      <c r="H1093" s="2">
        <f>SUMIF($B$2:B1093,B1093,$C$2:C1093)</f>
        <v>15498</v>
      </c>
      <c r="I1093" s="2">
        <f>IF(cukier[[#This Row],[bought_so_far]]&lt;100,0,IF(cukier[[#This Row],[bought_so_far]]&lt;1000,0.05,IF(cukier[[#This Row],[bought_so_far]]&lt;10000,0.1,0.2)))*cukier[[#This Row],[sugar_bought_kg]]</f>
        <v>78.600000000000009</v>
      </c>
      <c r="J1093" s="7">
        <f t="shared" si="86"/>
        <v>5265</v>
      </c>
      <c r="K1093" s="7">
        <f t="shared" si="85"/>
        <v>4872</v>
      </c>
      <c r="L1093" s="7" t="b">
        <f t="shared" si="87"/>
        <v>0</v>
      </c>
      <c r="M1093" s="7">
        <f t="shared" si="88"/>
        <v>1</v>
      </c>
      <c r="N1093" s="7">
        <f t="shared" si="89"/>
        <v>0</v>
      </c>
    </row>
    <row r="1094" spans="1:14" x14ac:dyDescent="0.25">
      <c r="A1094" s="1">
        <v>40184</v>
      </c>
      <c r="B1094" s="2" t="s">
        <v>143</v>
      </c>
      <c r="C1094" s="2">
        <v>13</v>
      </c>
      <c r="D1094" s="2">
        <f>YEAR(cukier[[#This Row],[date]])</f>
        <v>2010</v>
      </c>
      <c r="E1094" s="2">
        <f>MONTH(cukier[[#This Row],[date]])</f>
        <v>1</v>
      </c>
      <c r="F1094" s="2">
        <f>VLOOKUP(cukier[[#This Row],[year]],cennik[#All],2)</f>
        <v>2.1</v>
      </c>
      <c r="G1094" s="2">
        <f>cukier[[#This Row],[sugar_bought_kg]]*cukier[[#This Row],[price]]</f>
        <v>27.3</v>
      </c>
      <c r="H1094" s="2">
        <f>SUMIF($B$2:B1094,B1094,$C$2:C1094)</f>
        <v>22</v>
      </c>
      <c r="I1094" s="2">
        <f>IF(cukier[[#This Row],[bought_so_far]]&lt;100,0,IF(cukier[[#This Row],[bought_so_far]]&lt;1000,0.05,IF(cukier[[#This Row],[bought_so_far]]&lt;10000,0.1,0.2)))*cukier[[#This Row],[sugar_bought_kg]]</f>
        <v>0</v>
      </c>
      <c r="J1094" s="6">
        <f t="shared" si="86"/>
        <v>4872</v>
      </c>
      <c r="K1094" s="6">
        <f t="shared" si="85"/>
        <v>4859</v>
      </c>
      <c r="L1094" s="6" t="b">
        <f t="shared" si="87"/>
        <v>0</v>
      </c>
      <c r="M1094" s="6">
        <f t="shared" si="88"/>
        <v>1</v>
      </c>
      <c r="N1094" s="6">
        <f t="shared" si="89"/>
        <v>0</v>
      </c>
    </row>
    <row r="1095" spans="1:14" x14ac:dyDescent="0.25">
      <c r="A1095" s="1">
        <v>40185</v>
      </c>
      <c r="B1095" s="2" t="s">
        <v>22</v>
      </c>
      <c r="C1095" s="2">
        <v>211</v>
      </c>
      <c r="D1095" s="2">
        <f>YEAR(cukier[[#This Row],[date]])</f>
        <v>2010</v>
      </c>
      <c r="E1095" s="2">
        <f>MONTH(cukier[[#This Row],[date]])</f>
        <v>1</v>
      </c>
      <c r="F1095" s="2">
        <f>VLOOKUP(cukier[[#This Row],[year]],cennik[#All],2)</f>
        <v>2.1</v>
      </c>
      <c r="G1095" s="2">
        <f>cukier[[#This Row],[sugar_bought_kg]]*cukier[[#This Row],[price]]</f>
        <v>443.1</v>
      </c>
      <c r="H1095" s="2">
        <f>SUMIF($B$2:B1095,B1095,$C$2:C1095)</f>
        <v>11718</v>
      </c>
      <c r="I1095" s="2">
        <f>IF(cukier[[#This Row],[bought_so_far]]&lt;100,0,IF(cukier[[#This Row],[bought_so_far]]&lt;1000,0.05,IF(cukier[[#This Row],[bought_so_far]]&lt;10000,0.1,0.2)))*cukier[[#This Row],[sugar_bought_kg]]</f>
        <v>42.2</v>
      </c>
      <c r="J1095" s="7">
        <f t="shared" si="86"/>
        <v>4859</v>
      </c>
      <c r="K1095" s="7">
        <f t="shared" si="85"/>
        <v>4648</v>
      </c>
      <c r="L1095" s="7" t="b">
        <f t="shared" si="87"/>
        <v>0</v>
      </c>
      <c r="M1095" s="7">
        <f t="shared" si="88"/>
        <v>1</v>
      </c>
      <c r="N1095" s="7">
        <f t="shared" si="89"/>
        <v>0</v>
      </c>
    </row>
    <row r="1096" spans="1:14" x14ac:dyDescent="0.25">
      <c r="A1096" s="1">
        <v>40189</v>
      </c>
      <c r="B1096" s="2" t="s">
        <v>61</v>
      </c>
      <c r="C1096" s="2">
        <v>116</v>
      </c>
      <c r="D1096" s="2">
        <f>YEAR(cukier[[#This Row],[date]])</f>
        <v>2010</v>
      </c>
      <c r="E1096" s="2">
        <f>MONTH(cukier[[#This Row],[date]])</f>
        <v>1</v>
      </c>
      <c r="F1096" s="2">
        <f>VLOOKUP(cukier[[#This Row],[year]],cennik[#All],2)</f>
        <v>2.1</v>
      </c>
      <c r="G1096" s="2">
        <f>cukier[[#This Row],[sugar_bought_kg]]*cukier[[#This Row],[price]]</f>
        <v>243.60000000000002</v>
      </c>
      <c r="H1096" s="2">
        <f>SUMIF($B$2:B1096,B1096,$C$2:C1096)</f>
        <v>1838</v>
      </c>
      <c r="I1096" s="2">
        <f>IF(cukier[[#This Row],[bought_so_far]]&lt;100,0,IF(cukier[[#This Row],[bought_so_far]]&lt;1000,0.05,IF(cukier[[#This Row],[bought_so_far]]&lt;10000,0.1,0.2)))*cukier[[#This Row],[sugar_bought_kg]]</f>
        <v>11.600000000000001</v>
      </c>
      <c r="J1096" s="6">
        <f t="shared" si="86"/>
        <v>4648</v>
      </c>
      <c r="K1096" s="6">
        <f t="shared" si="85"/>
        <v>4532</v>
      </c>
      <c r="L1096" s="6" t="b">
        <f t="shared" si="87"/>
        <v>0</v>
      </c>
      <c r="M1096" s="6">
        <f t="shared" si="88"/>
        <v>1</v>
      </c>
      <c r="N1096" s="6">
        <f t="shared" si="89"/>
        <v>0</v>
      </c>
    </row>
    <row r="1097" spans="1:14" x14ac:dyDescent="0.25">
      <c r="A1097" s="1">
        <v>40189</v>
      </c>
      <c r="B1097" s="2" t="s">
        <v>0</v>
      </c>
      <c r="C1097" s="2">
        <v>9</v>
      </c>
      <c r="D1097" s="2">
        <f>YEAR(cukier[[#This Row],[date]])</f>
        <v>2010</v>
      </c>
      <c r="E1097" s="2">
        <f>MONTH(cukier[[#This Row],[date]])</f>
        <v>1</v>
      </c>
      <c r="F1097" s="2">
        <f>VLOOKUP(cukier[[#This Row],[year]],cennik[#All],2)</f>
        <v>2.1</v>
      </c>
      <c r="G1097" s="2">
        <f>cukier[[#This Row],[sugar_bought_kg]]*cukier[[#This Row],[price]]</f>
        <v>18.900000000000002</v>
      </c>
      <c r="H1097" s="2">
        <f>SUMIF($B$2:B1097,B1097,$C$2:C1097)</f>
        <v>39</v>
      </c>
      <c r="I1097" s="2">
        <f>IF(cukier[[#This Row],[bought_so_far]]&lt;100,0,IF(cukier[[#This Row],[bought_so_far]]&lt;1000,0.05,IF(cukier[[#This Row],[bought_so_far]]&lt;10000,0.1,0.2)))*cukier[[#This Row],[sugar_bought_kg]]</f>
        <v>0</v>
      </c>
      <c r="J1097" s="7">
        <f t="shared" si="86"/>
        <v>4532</v>
      </c>
      <c r="K1097" s="7">
        <f t="shared" si="85"/>
        <v>4523</v>
      </c>
      <c r="L1097" s="7" t="b">
        <f t="shared" si="87"/>
        <v>0</v>
      </c>
      <c r="M1097" s="7">
        <f t="shared" si="88"/>
        <v>1</v>
      </c>
      <c r="N1097" s="7">
        <f t="shared" si="89"/>
        <v>0</v>
      </c>
    </row>
    <row r="1098" spans="1:14" x14ac:dyDescent="0.25">
      <c r="A1098" s="1">
        <v>40193</v>
      </c>
      <c r="B1098" s="2" t="s">
        <v>45</v>
      </c>
      <c r="C1098" s="2">
        <v>117</v>
      </c>
      <c r="D1098" s="2">
        <f>YEAR(cukier[[#This Row],[date]])</f>
        <v>2010</v>
      </c>
      <c r="E1098" s="2">
        <f>MONTH(cukier[[#This Row],[date]])</f>
        <v>1</v>
      </c>
      <c r="F1098" s="2">
        <f>VLOOKUP(cukier[[#This Row],[year]],cennik[#All],2)</f>
        <v>2.1</v>
      </c>
      <c r="G1098" s="2">
        <f>cukier[[#This Row],[sugar_bought_kg]]*cukier[[#This Row],[price]]</f>
        <v>245.70000000000002</v>
      </c>
      <c r="H1098" s="2">
        <f>SUMIF($B$2:B1098,B1098,$C$2:C1098)</f>
        <v>13632</v>
      </c>
      <c r="I1098" s="2">
        <f>IF(cukier[[#This Row],[bought_so_far]]&lt;100,0,IF(cukier[[#This Row],[bought_so_far]]&lt;1000,0.05,IF(cukier[[#This Row],[bought_so_far]]&lt;10000,0.1,0.2)))*cukier[[#This Row],[sugar_bought_kg]]</f>
        <v>23.400000000000002</v>
      </c>
      <c r="J1098" s="6">
        <f t="shared" si="86"/>
        <v>4523</v>
      </c>
      <c r="K1098" s="6">
        <f t="shared" si="85"/>
        <v>4406</v>
      </c>
      <c r="L1098" s="6" t="b">
        <f t="shared" si="87"/>
        <v>0</v>
      </c>
      <c r="M1098" s="6">
        <f t="shared" si="88"/>
        <v>1</v>
      </c>
      <c r="N1098" s="6">
        <f t="shared" si="89"/>
        <v>0</v>
      </c>
    </row>
    <row r="1099" spans="1:14" x14ac:dyDescent="0.25">
      <c r="A1099" s="1">
        <v>40194</v>
      </c>
      <c r="B1099" s="2" t="s">
        <v>50</v>
      </c>
      <c r="C1099" s="2">
        <v>221</v>
      </c>
      <c r="D1099" s="2">
        <f>YEAR(cukier[[#This Row],[date]])</f>
        <v>2010</v>
      </c>
      <c r="E1099" s="2">
        <f>MONTH(cukier[[#This Row],[date]])</f>
        <v>1</v>
      </c>
      <c r="F1099" s="2">
        <f>VLOOKUP(cukier[[#This Row],[year]],cennik[#All],2)</f>
        <v>2.1</v>
      </c>
      <c r="G1099" s="2">
        <f>cukier[[#This Row],[sugar_bought_kg]]*cukier[[#This Row],[price]]</f>
        <v>464.1</v>
      </c>
      <c r="H1099" s="2">
        <f>SUMIF($B$2:B1099,B1099,$C$2:C1099)</f>
        <v>14531</v>
      </c>
      <c r="I1099" s="2">
        <f>IF(cukier[[#This Row],[bought_so_far]]&lt;100,0,IF(cukier[[#This Row],[bought_so_far]]&lt;1000,0.05,IF(cukier[[#This Row],[bought_so_far]]&lt;10000,0.1,0.2)))*cukier[[#This Row],[sugar_bought_kg]]</f>
        <v>44.2</v>
      </c>
      <c r="J1099" s="7">
        <f t="shared" si="86"/>
        <v>4406</v>
      </c>
      <c r="K1099" s="7">
        <f t="shared" si="85"/>
        <v>4185</v>
      </c>
      <c r="L1099" s="7" t="b">
        <f t="shared" si="87"/>
        <v>0</v>
      </c>
      <c r="M1099" s="7">
        <f t="shared" si="88"/>
        <v>1</v>
      </c>
      <c r="N1099" s="7">
        <f t="shared" si="89"/>
        <v>0</v>
      </c>
    </row>
    <row r="1100" spans="1:14" x14ac:dyDescent="0.25">
      <c r="A1100" s="1">
        <v>40198</v>
      </c>
      <c r="B1100" s="2" t="s">
        <v>152</v>
      </c>
      <c r="C1100" s="2">
        <v>9</v>
      </c>
      <c r="D1100" s="2">
        <f>YEAR(cukier[[#This Row],[date]])</f>
        <v>2010</v>
      </c>
      <c r="E1100" s="2">
        <f>MONTH(cukier[[#This Row],[date]])</f>
        <v>1</v>
      </c>
      <c r="F1100" s="2">
        <f>VLOOKUP(cukier[[#This Row],[year]],cennik[#All],2)</f>
        <v>2.1</v>
      </c>
      <c r="G1100" s="2">
        <f>cukier[[#This Row],[sugar_bought_kg]]*cukier[[#This Row],[price]]</f>
        <v>18.900000000000002</v>
      </c>
      <c r="H1100" s="2">
        <f>SUMIF($B$2:B1100,B1100,$C$2:C1100)</f>
        <v>21</v>
      </c>
      <c r="I1100" s="2">
        <f>IF(cukier[[#This Row],[bought_so_far]]&lt;100,0,IF(cukier[[#This Row],[bought_so_far]]&lt;1000,0.05,IF(cukier[[#This Row],[bought_so_far]]&lt;10000,0.1,0.2)))*cukier[[#This Row],[sugar_bought_kg]]</f>
        <v>0</v>
      </c>
      <c r="J1100" s="6">
        <f t="shared" si="86"/>
        <v>4185</v>
      </c>
      <c r="K1100" s="6">
        <f t="shared" si="85"/>
        <v>4176</v>
      </c>
      <c r="L1100" s="6" t="b">
        <f t="shared" si="87"/>
        <v>0</v>
      </c>
      <c r="M1100" s="6">
        <f t="shared" si="88"/>
        <v>1</v>
      </c>
      <c r="N1100" s="6">
        <f t="shared" si="89"/>
        <v>0</v>
      </c>
    </row>
    <row r="1101" spans="1:14" x14ac:dyDescent="0.25">
      <c r="A1101" s="1">
        <v>40199</v>
      </c>
      <c r="B1101" s="2" t="s">
        <v>17</v>
      </c>
      <c r="C1101" s="2">
        <v>214</v>
      </c>
      <c r="D1101" s="2">
        <f>YEAR(cukier[[#This Row],[date]])</f>
        <v>2010</v>
      </c>
      <c r="E1101" s="2">
        <f>MONTH(cukier[[#This Row],[date]])</f>
        <v>1</v>
      </c>
      <c r="F1101" s="2">
        <f>VLOOKUP(cukier[[#This Row],[year]],cennik[#All],2)</f>
        <v>2.1</v>
      </c>
      <c r="G1101" s="2">
        <f>cukier[[#This Row],[sugar_bought_kg]]*cukier[[#This Row],[price]]</f>
        <v>449.40000000000003</v>
      </c>
      <c r="H1101" s="2">
        <f>SUMIF($B$2:B1101,B1101,$C$2:C1101)</f>
        <v>9980</v>
      </c>
      <c r="I1101" s="2">
        <f>IF(cukier[[#This Row],[bought_so_far]]&lt;100,0,IF(cukier[[#This Row],[bought_so_far]]&lt;1000,0.05,IF(cukier[[#This Row],[bought_so_far]]&lt;10000,0.1,0.2)))*cukier[[#This Row],[sugar_bought_kg]]</f>
        <v>21.400000000000002</v>
      </c>
      <c r="J1101" s="7">
        <f t="shared" si="86"/>
        <v>4176</v>
      </c>
      <c r="K1101" s="7">
        <f t="shared" si="85"/>
        <v>3962</v>
      </c>
      <c r="L1101" s="7" t="b">
        <f t="shared" si="87"/>
        <v>0</v>
      </c>
      <c r="M1101" s="7">
        <f t="shared" si="88"/>
        <v>2</v>
      </c>
      <c r="N1101" s="7">
        <f t="shared" si="89"/>
        <v>0</v>
      </c>
    </row>
    <row r="1102" spans="1:14" x14ac:dyDescent="0.25">
      <c r="A1102" s="1">
        <v>40200</v>
      </c>
      <c r="B1102" s="2" t="s">
        <v>37</v>
      </c>
      <c r="C1102" s="2">
        <v>138</v>
      </c>
      <c r="D1102" s="2">
        <f>YEAR(cukier[[#This Row],[date]])</f>
        <v>2010</v>
      </c>
      <c r="E1102" s="2">
        <f>MONTH(cukier[[#This Row],[date]])</f>
        <v>1</v>
      </c>
      <c r="F1102" s="2">
        <f>VLOOKUP(cukier[[#This Row],[year]],cennik[#All],2)</f>
        <v>2.1</v>
      </c>
      <c r="G1102" s="2">
        <f>cukier[[#This Row],[sugar_bought_kg]]*cukier[[#This Row],[price]]</f>
        <v>289.8</v>
      </c>
      <c r="H1102" s="2">
        <f>SUMIF($B$2:B1102,B1102,$C$2:C1102)</f>
        <v>2586</v>
      </c>
      <c r="I1102" s="2">
        <f>IF(cukier[[#This Row],[bought_so_far]]&lt;100,0,IF(cukier[[#This Row],[bought_so_far]]&lt;1000,0.05,IF(cukier[[#This Row],[bought_so_far]]&lt;10000,0.1,0.2)))*cukier[[#This Row],[sugar_bought_kg]]</f>
        <v>13.8</v>
      </c>
      <c r="J1102" s="6">
        <f t="shared" si="86"/>
        <v>3962</v>
      </c>
      <c r="K1102" s="6">
        <f t="shared" si="85"/>
        <v>3824</v>
      </c>
      <c r="L1102" s="6" t="b">
        <f t="shared" si="87"/>
        <v>0</v>
      </c>
      <c r="M1102" s="6">
        <f t="shared" si="88"/>
        <v>2</v>
      </c>
      <c r="N1102" s="6">
        <f t="shared" si="89"/>
        <v>0</v>
      </c>
    </row>
    <row r="1103" spans="1:14" x14ac:dyDescent="0.25">
      <c r="A1103" s="1">
        <v>40201</v>
      </c>
      <c r="B1103" s="2" t="s">
        <v>81</v>
      </c>
      <c r="C1103" s="2">
        <v>11</v>
      </c>
      <c r="D1103" s="2">
        <f>YEAR(cukier[[#This Row],[date]])</f>
        <v>2010</v>
      </c>
      <c r="E1103" s="2">
        <f>MONTH(cukier[[#This Row],[date]])</f>
        <v>1</v>
      </c>
      <c r="F1103" s="2">
        <f>VLOOKUP(cukier[[#This Row],[year]],cennik[#All],2)</f>
        <v>2.1</v>
      </c>
      <c r="G1103" s="2">
        <f>cukier[[#This Row],[sugar_bought_kg]]*cukier[[#This Row],[price]]</f>
        <v>23.1</v>
      </c>
      <c r="H1103" s="2">
        <f>SUMIF($B$2:B1103,B1103,$C$2:C1103)</f>
        <v>28</v>
      </c>
      <c r="I1103" s="2">
        <f>IF(cukier[[#This Row],[bought_so_far]]&lt;100,0,IF(cukier[[#This Row],[bought_so_far]]&lt;1000,0.05,IF(cukier[[#This Row],[bought_so_far]]&lt;10000,0.1,0.2)))*cukier[[#This Row],[sugar_bought_kg]]</f>
        <v>0</v>
      </c>
      <c r="J1103" s="7">
        <f t="shared" si="86"/>
        <v>3824</v>
      </c>
      <c r="K1103" s="7">
        <f t="shared" si="85"/>
        <v>3813</v>
      </c>
      <c r="L1103" s="7" t="b">
        <f t="shared" si="87"/>
        <v>0</v>
      </c>
      <c r="M1103" s="7">
        <f t="shared" si="88"/>
        <v>2</v>
      </c>
      <c r="N1103" s="7">
        <f t="shared" si="89"/>
        <v>0</v>
      </c>
    </row>
    <row r="1104" spans="1:14" x14ac:dyDescent="0.25">
      <c r="A1104" s="1">
        <v>40201</v>
      </c>
      <c r="B1104" s="2" t="s">
        <v>52</v>
      </c>
      <c r="C1104" s="2">
        <v>128</v>
      </c>
      <c r="D1104" s="2">
        <f>YEAR(cukier[[#This Row],[date]])</f>
        <v>2010</v>
      </c>
      <c r="E1104" s="2">
        <f>MONTH(cukier[[#This Row],[date]])</f>
        <v>1</v>
      </c>
      <c r="F1104" s="2">
        <f>VLOOKUP(cukier[[#This Row],[year]],cennik[#All],2)</f>
        <v>2.1</v>
      </c>
      <c r="G1104" s="2">
        <f>cukier[[#This Row],[sugar_bought_kg]]*cukier[[#This Row],[price]]</f>
        <v>268.8</v>
      </c>
      <c r="H1104" s="2">
        <f>SUMIF($B$2:B1104,B1104,$C$2:C1104)</f>
        <v>2030</v>
      </c>
      <c r="I1104" s="2">
        <f>IF(cukier[[#This Row],[bought_so_far]]&lt;100,0,IF(cukier[[#This Row],[bought_so_far]]&lt;1000,0.05,IF(cukier[[#This Row],[bought_so_far]]&lt;10000,0.1,0.2)))*cukier[[#This Row],[sugar_bought_kg]]</f>
        <v>12.8</v>
      </c>
      <c r="J1104" s="6">
        <f t="shared" si="86"/>
        <v>3813</v>
      </c>
      <c r="K1104" s="6">
        <f t="shared" si="85"/>
        <v>3685</v>
      </c>
      <c r="L1104" s="6" t="b">
        <f t="shared" si="87"/>
        <v>0</v>
      </c>
      <c r="M1104" s="6">
        <f t="shared" si="88"/>
        <v>2</v>
      </c>
      <c r="N1104" s="6">
        <f t="shared" si="89"/>
        <v>0</v>
      </c>
    </row>
    <row r="1105" spans="1:14" x14ac:dyDescent="0.25">
      <c r="A1105" s="1">
        <v>40202</v>
      </c>
      <c r="B1105" s="2" t="s">
        <v>17</v>
      </c>
      <c r="C1105" s="2">
        <v>376</v>
      </c>
      <c r="D1105" s="2">
        <f>YEAR(cukier[[#This Row],[date]])</f>
        <v>2010</v>
      </c>
      <c r="E1105" s="2">
        <f>MONTH(cukier[[#This Row],[date]])</f>
        <v>1</v>
      </c>
      <c r="F1105" s="2">
        <f>VLOOKUP(cukier[[#This Row],[year]],cennik[#All],2)</f>
        <v>2.1</v>
      </c>
      <c r="G1105" s="2">
        <f>cukier[[#This Row],[sugar_bought_kg]]*cukier[[#This Row],[price]]</f>
        <v>789.6</v>
      </c>
      <c r="H1105" s="2">
        <f>SUMIF($B$2:B1105,B1105,$C$2:C1105)</f>
        <v>10356</v>
      </c>
      <c r="I1105" s="2">
        <f>IF(cukier[[#This Row],[bought_so_far]]&lt;100,0,IF(cukier[[#This Row],[bought_so_far]]&lt;1000,0.05,IF(cukier[[#This Row],[bought_so_far]]&lt;10000,0.1,0.2)))*cukier[[#This Row],[sugar_bought_kg]]</f>
        <v>75.2</v>
      </c>
      <c r="J1105" s="7">
        <f t="shared" si="86"/>
        <v>3685</v>
      </c>
      <c r="K1105" s="7">
        <f t="shared" si="85"/>
        <v>3309</v>
      </c>
      <c r="L1105" s="7" t="b">
        <f t="shared" si="87"/>
        <v>0</v>
      </c>
      <c r="M1105" s="7">
        <f t="shared" si="88"/>
        <v>2</v>
      </c>
      <c r="N1105" s="7">
        <f t="shared" si="89"/>
        <v>0</v>
      </c>
    </row>
    <row r="1106" spans="1:14" x14ac:dyDescent="0.25">
      <c r="A1106" s="1">
        <v>40203</v>
      </c>
      <c r="B1106" s="2" t="s">
        <v>17</v>
      </c>
      <c r="C1106" s="2">
        <v>121</v>
      </c>
      <c r="D1106" s="2">
        <f>YEAR(cukier[[#This Row],[date]])</f>
        <v>2010</v>
      </c>
      <c r="E1106" s="2">
        <f>MONTH(cukier[[#This Row],[date]])</f>
        <v>1</v>
      </c>
      <c r="F1106" s="2">
        <f>VLOOKUP(cukier[[#This Row],[year]],cennik[#All],2)</f>
        <v>2.1</v>
      </c>
      <c r="G1106" s="2">
        <f>cukier[[#This Row],[sugar_bought_kg]]*cukier[[#This Row],[price]]</f>
        <v>254.10000000000002</v>
      </c>
      <c r="H1106" s="2">
        <f>SUMIF($B$2:B1106,B1106,$C$2:C1106)</f>
        <v>10477</v>
      </c>
      <c r="I1106" s="2">
        <f>IF(cukier[[#This Row],[bought_so_far]]&lt;100,0,IF(cukier[[#This Row],[bought_so_far]]&lt;1000,0.05,IF(cukier[[#This Row],[bought_so_far]]&lt;10000,0.1,0.2)))*cukier[[#This Row],[sugar_bought_kg]]</f>
        <v>24.200000000000003</v>
      </c>
      <c r="J1106" s="6">
        <f t="shared" si="86"/>
        <v>3309</v>
      </c>
      <c r="K1106" s="6">
        <f t="shared" si="85"/>
        <v>3188</v>
      </c>
      <c r="L1106" s="6" t="b">
        <f t="shared" si="87"/>
        <v>0</v>
      </c>
      <c r="M1106" s="6">
        <f t="shared" si="88"/>
        <v>2</v>
      </c>
      <c r="N1106" s="6">
        <f t="shared" si="89"/>
        <v>0</v>
      </c>
    </row>
    <row r="1107" spans="1:14" x14ac:dyDescent="0.25">
      <c r="A1107" s="1">
        <v>40203</v>
      </c>
      <c r="B1107" s="2" t="s">
        <v>14</v>
      </c>
      <c r="C1107" s="2">
        <v>200</v>
      </c>
      <c r="D1107" s="2">
        <f>YEAR(cukier[[#This Row],[date]])</f>
        <v>2010</v>
      </c>
      <c r="E1107" s="2">
        <f>MONTH(cukier[[#This Row],[date]])</f>
        <v>1</v>
      </c>
      <c r="F1107" s="2">
        <f>VLOOKUP(cukier[[#This Row],[year]],cennik[#All],2)</f>
        <v>2.1</v>
      </c>
      <c r="G1107" s="2">
        <f>cukier[[#This Row],[sugar_bought_kg]]*cukier[[#This Row],[price]]</f>
        <v>420</v>
      </c>
      <c r="H1107" s="2">
        <f>SUMIF($B$2:B1107,B1107,$C$2:C1107)</f>
        <v>11852</v>
      </c>
      <c r="I1107" s="2">
        <f>IF(cukier[[#This Row],[bought_so_far]]&lt;100,0,IF(cukier[[#This Row],[bought_so_far]]&lt;1000,0.05,IF(cukier[[#This Row],[bought_so_far]]&lt;10000,0.1,0.2)))*cukier[[#This Row],[sugar_bought_kg]]</f>
        <v>40</v>
      </c>
      <c r="J1107" s="7">
        <f t="shared" si="86"/>
        <v>3188</v>
      </c>
      <c r="K1107" s="7">
        <f t="shared" si="85"/>
        <v>2988</v>
      </c>
      <c r="L1107" s="7" t="b">
        <f t="shared" si="87"/>
        <v>0</v>
      </c>
      <c r="M1107" s="7">
        <f t="shared" si="88"/>
        <v>3</v>
      </c>
      <c r="N1107" s="7">
        <f t="shared" si="89"/>
        <v>0</v>
      </c>
    </row>
    <row r="1108" spans="1:14" x14ac:dyDescent="0.25">
      <c r="A1108" s="1">
        <v>40204</v>
      </c>
      <c r="B1108" s="2" t="s">
        <v>17</v>
      </c>
      <c r="C1108" s="2">
        <v>500</v>
      </c>
      <c r="D1108" s="2">
        <f>YEAR(cukier[[#This Row],[date]])</f>
        <v>2010</v>
      </c>
      <c r="E1108" s="2">
        <f>MONTH(cukier[[#This Row],[date]])</f>
        <v>1</v>
      </c>
      <c r="F1108" s="2">
        <f>VLOOKUP(cukier[[#This Row],[year]],cennik[#All],2)</f>
        <v>2.1</v>
      </c>
      <c r="G1108" s="2">
        <f>cukier[[#This Row],[sugar_bought_kg]]*cukier[[#This Row],[price]]</f>
        <v>1050</v>
      </c>
      <c r="H1108" s="2">
        <f>SUMIF($B$2:B1108,B1108,$C$2:C1108)</f>
        <v>10977</v>
      </c>
      <c r="I1108" s="2">
        <f>IF(cukier[[#This Row],[bought_so_far]]&lt;100,0,IF(cukier[[#This Row],[bought_so_far]]&lt;1000,0.05,IF(cukier[[#This Row],[bought_so_far]]&lt;10000,0.1,0.2)))*cukier[[#This Row],[sugar_bought_kg]]</f>
        <v>100</v>
      </c>
      <c r="J1108" s="6">
        <f t="shared" si="86"/>
        <v>2988</v>
      </c>
      <c r="K1108" s="6">
        <f t="shared" si="85"/>
        <v>2488</v>
      </c>
      <c r="L1108" s="6" t="b">
        <f t="shared" si="87"/>
        <v>0</v>
      </c>
      <c r="M1108" s="6">
        <f t="shared" si="88"/>
        <v>3</v>
      </c>
      <c r="N1108" s="6">
        <f t="shared" si="89"/>
        <v>0</v>
      </c>
    </row>
    <row r="1109" spans="1:14" x14ac:dyDescent="0.25">
      <c r="A1109" s="1">
        <v>40206</v>
      </c>
      <c r="B1109" s="2" t="s">
        <v>71</v>
      </c>
      <c r="C1109" s="2">
        <v>108</v>
      </c>
      <c r="D1109" s="2">
        <f>YEAR(cukier[[#This Row],[date]])</f>
        <v>2010</v>
      </c>
      <c r="E1109" s="2">
        <f>MONTH(cukier[[#This Row],[date]])</f>
        <v>1</v>
      </c>
      <c r="F1109" s="2">
        <f>VLOOKUP(cukier[[#This Row],[year]],cennik[#All],2)</f>
        <v>2.1</v>
      </c>
      <c r="G1109" s="2">
        <f>cukier[[#This Row],[sugar_bought_kg]]*cukier[[#This Row],[price]]</f>
        <v>226.8</v>
      </c>
      <c r="H1109" s="2">
        <f>SUMIF($B$2:B1109,B1109,$C$2:C1109)</f>
        <v>1663</v>
      </c>
      <c r="I1109" s="2">
        <f>IF(cukier[[#This Row],[bought_so_far]]&lt;100,0,IF(cukier[[#This Row],[bought_so_far]]&lt;1000,0.05,IF(cukier[[#This Row],[bought_so_far]]&lt;10000,0.1,0.2)))*cukier[[#This Row],[sugar_bought_kg]]</f>
        <v>10.8</v>
      </c>
      <c r="J1109" s="7">
        <f t="shared" si="86"/>
        <v>2488</v>
      </c>
      <c r="K1109" s="7">
        <f t="shared" si="85"/>
        <v>2380</v>
      </c>
      <c r="L1109" s="7" t="b">
        <f t="shared" si="87"/>
        <v>0</v>
      </c>
      <c r="M1109" s="7">
        <f t="shared" si="88"/>
        <v>3</v>
      </c>
      <c r="N1109" s="7">
        <f t="shared" si="89"/>
        <v>0</v>
      </c>
    </row>
    <row r="1110" spans="1:14" x14ac:dyDescent="0.25">
      <c r="A1110" s="1">
        <v>40207</v>
      </c>
      <c r="B1110" s="2" t="s">
        <v>25</v>
      </c>
      <c r="C1110" s="2">
        <v>59</v>
      </c>
      <c r="D1110" s="2">
        <f>YEAR(cukier[[#This Row],[date]])</f>
        <v>2010</v>
      </c>
      <c r="E1110" s="2">
        <f>MONTH(cukier[[#This Row],[date]])</f>
        <v>1</v>
      </c>
      <c r="F1110" s="2">
        <f>VLOOKUP(cukier[[#This Row],[year]],cennik[#All],2)</f>
        <v>2.1</v>
      </c>
      <c r="G1110" s="2">
        <f>cukier[[#This Row],[sugar_bought_kg]]*cukier[[#This Row],[price]]</f>
        <v>123.9</v>
      </c>
      <c r="H1110" s="2">
        <f>SUMIF($B$2:B1110,B1110,$C$2:C1110)</f>
        <v>1141</v>
      </c>
      <c r="I1110" s="2">
        <f>IF(cukier[[#This Row],[bought_so_far]]&lt;100,0,IF(cukier[[#This Row],[bought_so_far]]&lt;1000,0.05,IF(cukier[[#This Row],[bought_so_far]]&lt;10000,0.1,0.2)))*cukier[[#This Row],[sugar_bought_kg]]</f>
        <v>5.9</v>
      </c>
      <c r="J1110" s="6">
        <f t="shared" si="86"/>
        <v>2380</v>
      </c>
      <c r="K1110" s="6">
        <f t="shared" si="85"/>
        <v>2321</v>
      </c>
      <c r="L1110" s="6" t="b">
        <f t="shared" si="87"/>
        <v>0</v>
      </c>
      <c r="M1110" s="6">
        <f t="shared" si="88"/>
        <v>3</v>
      </c>
      <c r="N1110" s="6">
        <f t="shared" si="89"/>
        <v>0</v>
      </c>
    </row>
    <row r="1111" spans="1:14" x14ac:dyDescent="0.25">
      <c r="A1111" s="1">
        <v>40208</v>
      </c>
      <c r="B1111" s="2" t="s">
        <v>10</v>
      </c>
      <c r="C1111" s="2">
        <v>191</v>
      </c>
      <c r="D1111" s="2">
        <f>YEAR(cukier[[#This Row],[date]])</f>
        <v>2010</v>
      </c>
      <c r="E1111" s="2">
        <f>MONTH(cukier[[#This Row],[date]])</f>
        <v>1</v>
      </c>
      <c r="F1111" s="2">
        <f>VLOOKUP(cukier[[#This Row],[year]],cennik[#All],2)</f>
        <v>2.1</v>
      </c>
      <c r="G1111" s="2">
        <f>cukier[[#This Row],[sugar_bought_kg]]*cukier[[#This Row],[price]]</f>
        <v>401.1</v>
      </c>
      <c r="H1111" s="2">
        <f>SUMIF($B$2:B1111,B1111,$C$2:C1111)</f>
        <v>2109</v>
      </c>
      <c r="I1111" s="2">
        <f>IF(cukier[[#This Row],[bought_so_far]]&lt;100,0,IF(cukier[[#This Row],[bought_so_far]]&lt;1000,0.05,IF(cukier[[#This Row],[bought_so_far]]&lt;10000,0.1,0.2)))*cukier[[#This Row],[sugar_bought_kg]]</f>
        <v>19.100000000000001</v>
      </c>
      <c r="J1111" s="7">
        <f t="shared" si="86"/>
        <v>2321</v>
      </c>
      <c r="K1111" s="7">
        <f t="shared" si="85"/>
        <v>2130</v>
      </c>
      <c r="L1111" s="7" t="b">
        <f t="shared" si="87"/>
        <v>0</v>
      </c>
      <c r="M1111" s="7">
        <f t="shared" si="88"/>
        <v>3</v>
      </c>
      <c r="N1111" s="7">
        <f t="shared" si="89"/>
        <v>0</v>
      </c>
    </row>
    <row r="1112" spans="1:14" x14ac:dyDescent="0.25">
      <c r="A1112" s="1">
        <v>40209</v>
      </c>
      <c r="B1112" s="2" t="s">
        <v>19</v>
      </c>
      <c r="C1112" s="2">
        <v>189</v>
      </c>
      <c r="D1112" s="2">
        <f>YEAR(cukier[[#This Row],[date]])</f>
        <v>2010</v>
      </c>
      <c r="E1112" s="2">
        <f>MONTH(cukier[[#This Row],[date]])</f>
        <v>1</v>
      </c>
      <c r="F1112" s="2">
        <f>VLOOKUP(cukier[[#This Row],[year]],cennik[#All],2)</f>
        <v>2.1</v>
      </c>
      <c r="G1112" s="2">
        <f>cukier[[#This Row],[sugar_bought_kg]]*cukier[[#This Row],[price]]</f>
        <v>396.90000000000003</v>
      </c>
      <c r="H1112" s="2">
        <f>SUMIF($B$2:B1112,B1112,$C$2:C1112)</f>
        <v>2192</v>
      </c>
      <c r="I1112" s="2">
        <f>IF(cukier[[#This Row],[bought_so_far]]&lt;100,0,IF(cukier[[#This Row],[bought_so_far]]&lt;1000,0.05,IF(cukier[[#This Row],[bought_so_far]]&lt;10000,0.1,0.2)))*cukier[[#This Row],[sugar_bought_kg]]</f>
        <v>18.900000000000002</v>
      </c>
      <c r="J1112" s="6">
        <f t="shared" si="86"/>
        <v>2130</v>
      </c>
      <c r="K1112" s="6">
        <f t="shared" si="85"/>
        <v>1941</v>
      </c>
      <c r="L1112" s="6" t="b">
        <f t="shared" si="87"/>
        <v>1</v>
      </c>
      <c r="M1112" s="6">
        <f t="shared" si="88"/>
        <v>4</v>
      </c>
      <c r="N1112" s="6">
        <f t="shared" si="89"/>
        <v>4000</v>
      </c>
    </row>
    <row r="1113" spans="1:14" x14ac:dyDescent="0.25">
      <c r="A1113" s="1">
        <v>40211</v>
      </c>
      <c r="B1113" s="2" t="s">
        <v>45</v>
      </c>
      <c r="C1113" s="2">
        <v>247</v>
      </c>
      <c r="D1113" s="2">
        <f>YEAR(cukier[[#This Row],[date]])</f>
        <v>2010</v>
      </c>
      <c r="E1113" s="2">
        <f>MONTH(cukier[[#This Row],[date]])</f>
        <v>2</v>
      </c>
      <c r="F1113" s="2">
        <f>VLOOKUP(cukier[[#This Row],[year]],cennik[#All],2)</f>
        <v>2.1</v>
      </c>
      <c r="G1113" s="2">
        <f>cukier[[#This Row],[sugar_bought_kg]]*cukier[[#This Row],[price]]</f>
        <v>518.70000000000005</v>
      </c>
      <c r="H1113" s="2">
        <f>SUMIF($B$2:B1113,B1113,$C$2:C1113)</f>
        <v>13879</v>
      </c>
      <c r="I1113" s="2">
        <f>IF(cukier[[#This Row],[bought_so_far]]&lt;100,0,IF(cukier[[#This Row],[bought_so_far]]&lt;1000,0.05,IF(cukier[[#This Row],[bought_so_far]]&lt;10000,0.1,0.2)))*cukier[[#This Row],[sugar_bought_kg]]</f>
        <v>49.400000000000006</v>
      </c>
      <c r="J1113" s="7">
        <f t="shared" si="86"/>
        <v>5941</v>
      </c>
      <c r="K1113" s="7">
        <f t="shared" si="85"/>
        <v>5694</v>
      </c>
      <c r="L1113" s="7" t="b">
        <f t="shared" si="87"/>
        <v>0</v>
      </c>
      <c r="M1113" s="7">
        <f t="shared" si="88"/>
        <v>-1</v>
      </c>
      <c r="N1113" s="7">
        <f t="shared" si="89"/>
        <v>0</v>
      </c>
    </row>
    <row r="1114" spans="1:14" x14ac:dyDescent="0.25">
      <c r="A1114" s="1">
        <v>40211</v>
      </c>
      <c r="B1114" s="2" t="s">
        <v>35</v>
      </c>
      <c r="C1114" s="2">
        <v>195</v>
      </c>
      <c r="D1114" s="2">
        <f>YEAR(cukier[[#This Row],[date]])</f>
        <v>2010</v>
      </c>
      <c r="E1114" s="2">
        <f>MONTH(cukier[[#This Row],[date]])</f>
        <v>2</v>
      </c>
      <c r="F1114" s="2">
        <f>VLOOKUP(cukier[[#This Row],[year]],cennik[#All],2)</f>
        <v>2.1</v>
      </c>
      <c r="G1114" s="2">
        <f>cukier[[#This Row],[sugar_bought_kg]]*cukier[[#This Row],[price]]</f>
        <v>409.5</v>
      </c>
      <c r="H1114" s="2">
        <f>SUMIF($B$2:B1114,B1114,$C$2:C1114)</f>
        <v>1793</v>
      </c>
      <c r="I1114" s="2">
        <f>IF(cukier[[#This Row],[bought_so_far]]&lt;100,0,IF(cukier[[#This Row],[bought_so_far]]&lt;1000,0.05,IF(cukier[[#This Row],[bought_so_far]]&lt;10000,0.1,0.2)))*cukier[[#This Row],[sugar_bought_kg]]</f>
        <v>19.5</v>
      </c>
      <c r="J1114" s="6">
        <f t="shared" si="86"/>
        <v>5694</v>
      </c>
      <c r="K1114" s="6">
        <f t="shared" si="85"/>
        <v>5499</v>
      </c>
      <c r="L1114" s="6" t="b">
        <f t="shared" si="87"/>
        <v>0</v>
      </c>
      <c r="M1114" s="6">
        <f t="shared" si="88"/>
        <v>-1</v>
      </c>
      <c r="N1114" s="6">
        <f t="shared" si="89"/>
        <v>0</v>
      </c>
    </row>
    <row r="1115" spans="1:14" x14ac:dyDescent="0.25">
      <c r="A1115" s="1">
        <v>40212</v>
      </c>
      <c r="B1115" s="2" t="s">
        <v>204</v>
      </c>
      <c r="C1115" s="2">
        <v>6</v>
      </c>
      <c r="D1115" s="2">
        <f>YEAR(cukier[[#This Row],[date]])</f>
        <v>2010</v>
      </c>
      <c r="E1115" s="2">
        <f>MONTH(cukier[[#This Row],[date]])</f>
        <v>2</v>
      </c>
      <c r="F1115" s="2">
        <f>VLOOKUP(cukier[[#This Row],[year]],cennik[#All],2)</f>
        <v>2.1</v>
      </c>
      <c r="G1115" s="2">
        <f>cukier[[#This Row],[sugar_bought_kg]]*cukier[[#This Row],[price]]</f>
        <v>12.600000000000001</v>
      </c>
      <c r="H1115" s="2">
        <f>SUMIF($B$2:B1115,B1115,$C$2:C1115)</f>
        <v>6</v>
      </c>
      <c r="I1115" s="2">
        <f>IF(cukier[[#This Row],[bought_so_far]]&lt;100,0,IF(cukier[[#This Row],[bought_so_far]]&lt;1000,0.05,IF(cukier[[#This Row],[bought_so_far]]&lt;10000,0.1,0.2)))*cukier[[#This Row],[sugar_bought_kg]]</f>
        <v>0</v>
      </c>
      <c r="J1115" s="7">
        <f t="shared" si="86"/>
        <v>5499</v>
      </c>
      <c r="K1115" s="7">
        <f t="shared" si="85"/>
        <v>5493</v>
      </c>
      <c r="L1115" s="7" t="b">
        <f t="shared" si="87"/>
        <v>0</v>
      </c>
      <c r="M1115" s="7">
        <f t="shared" si="88"/>
        <v>-1</v>
      </c>
      <c r="N1115" s="7">
        <f t="shared" si="89"/>
        <v>0</v>
      </c>
    </row>
    <row r="1116" spans="1:14" x14ac:dyDescent="0.25">
      <c r="A1116" s="1">
        <v>40213</v>
      </c>
      <c r="B1116" s="2" t="s">
        <v>205</v>
      </c>
      <c r="C1116" s="2">
        <v>1</v>
      </c>
      <c r="D1116" s="2">
        <f>YEAR(cukier[[#This Row],[date]])</f>
        <v>2010</v>
      </c>
      <c r="E1116" s="2">
        <f>MONTH(cukier[[#This Row],[date]])</f>
        <v>2</v>
      </c>
      <c r="F1116" s="2">
        <f>VLOOKUP(cukier[[#This Row],[year]],cennik[#All],2)</f>
        <v>2.1</v>
      </c>
      <c r="G1116" s="2">
        <f>cukier[[#This Row],[sugar_bought_kg]]*cukier[[#This Row],[price]]</f>
        <v>2.1</v>
      </c>
      <c r="H1116" s="2">
        <f>SUMIF($B$2:B1116,B1116,$C$2:C1116)</f>
        <v>1</v>
      </c>
      <c r="I1116" s="2">
        <f>IF(cukier[[#This Row],[bought_so_far]]&lt;100,0,IF(cukier[[#This Row],[bought_so_far]]&lt;1000,0.05,IF(cukier[[#This Row],[bought_so_far]]&lt;10000,0.1,0.2)))*cukier[[#This Row],[sugar_bought_kg]]</f>
        <v>0</v>
      </c>
      <c r="J1116" s="6">
        <f t="shared" si="86"/>
        <v>5493</v>
      </c>
      <c r="K1116" s="6">
        <f t="shared" si="85"/>
        <v>5492</v>
      </c>
      <c r="L1116" s="6" t="b">
        <f t="shared" si="87"/>
        <v>0</v>
      </c>
      <c r="M1116" s="6">
        <f t="shared" si="88"/>
        <v>-1</v>
      </c>
      <c r="N1116" s="6">
        <f t="shared" si="89"/>
        <v>0</v>
      </c>
    </row>
    <row r="1117" spans="1:14" x14ac:dyDescent="0.25">
      <c r="A1117" s="1">
        <v>40214</v>
      </c>
      <c r="B1117" s="2" t="s">
        <v>50</v>
      </c>
      <c r="C1117" s="2">
        <v>347</v>
      </c>
      <c r="D1117" s="2">
        <f>YEAR(cukier[[#This Row],[date]])</f>
        <v>2010</v>
      </c>
      <c r="E1117" s="2">
        <f>MONTH(cukier[[#This Row],[date]])</f>
        <v>2</v>
      </c>
      <c r="F1117" s="2">
        <f>VLOOKUP(cukier[[#This Row],[year]],cennik[#All],2)</f>
        <v>2.1</v>
      </c>
      <c r="G1117" s="2">
        <f>cukier[[#This Row],[sugar_bought_kg]]*cukier[[#This Row],[price]]</f>
        <v>728.7</v>
      </c>
      <c r="H1117" s="2">
        <f>SUMIF($B$2:B1117,B1117,$C$2:C1117)</f>
        <v>14878</v>
      </c>
      <c r="I1117" s="2">
        <f>IF(cukier[[#This Row],[bought_so_far]]&lt;100,0,IF(cukier[[#This Row],[bought_so_far]]&lt;1000,0.05,IF(cukier[[#This Row],[bought_so_far]]&lt;10000,0.1,0.2)))*cukier[[#This Row],[sugar_bought_kg]]</f>
        <v>69.400000000000006</v>
      </c>
      <c r="J1117" s="7">
        <f t="shared" si="86"/>
        <v>5492</v>
      </c>
      <c r="K1117" s="7">
        <f t="shared" si="85"/>
        <v>5145</v>
      </c>
      <c r="L1117" s="7" t="b">
        <f t="shared" si="87"/>
        <v>0</v>
      </c>
      <c r="M1117" s="7">
        <f t="shared" si="88"/>
        <v>-1</v>
      </c>
      <c r="N1117" s="7">
        <f t="shared" si="89"/>
        <v>0</v>
      </c>
    </row>
    <row r="1118" spans="1:14" x14ac:dyDescent="0.25">
      <c r="A1118" s="1">
        <v>40217</v>
      </c>
      <c r="B1118" s="2" t="s">
        <v>14</v>
      </c>
      <c r="C1118" s="2">
        <v>317</v>
      </c>
      <c r="D1118" s="2">
        <f>YEAR(cukier[[#This Row],[date]])</f>
        <v>2010</v>
      </c>
      <c r="E1118" s="2">
        <f>MONTH(cukier[[#This Row],[date]])</f>
        <v>2</v>
      </c>
      <c r="F1118" s="2">
        <f>VLOOKUP(cukier[[#This Row],[year]],cennik[#All],2)</f>
        <v>2.1</v>
      </c>
      <c r="G1118" s="2">
        <f>cukier[[#This Row],[sugar_bought_kg]]*cukier[[#This Row],[price]]</f>
        <v>665.7</v>
      </c>
      <c r="H1118" s="2">
        <f>SUMIF($B$2:B1118,B1118,$C$2:C1118)</f>
        <v>12169</v>
      </c>
      <c r="I1118" s="2">
        <f>IF(cukier[[#This Row],[bought_so_far]]&lt;100,0,IF(cukier[[#This Row],[bought_so_far]]&lt;1000,0.05,IF(cukier[[#This Row],[bought_so_far]]&lt;10000,0.1,0.2)))*cukier[[#This Row],[sugar_bought_kg]]</f>
        <v>63.400000000000006</v>
      </c>
      <c r="J1118" s="6">
        <f t="shared" si="86"/>
        <v>5145</v>
      </c>
      <c r="K1118" s="6">
        <f t="shared" si="85"/>
        <v>4828</v>
      </c>
      <c r="L1118" s="6" t="b">
        <f t="shared" si="87"/>
        <v>0</v>
      </c>
      <c r="M1118" s="6">
        <f t="shared" si="88"/>
        <v>1</v>
      </c>
      <c r="N1118" s="6">
        <f t="shared" si="89"/>
        <v>0</v>
      </c>
    </row>
    <row r="1119" spans="1:14" x14ac:dyDescent="0.25">
      <c r="A1119" s="1">
        <v>40218</v>
      </c>
      <c r="B1119" s="2" t="s">
        <v>45</v>
      </c>
      <c r="C1119" s="2">
        <v>271</v>
      </c>
      <c r="D1119" s="2">
        <f>YEAR(cukier[[#This Row],[date]])</f>
        <v>2010</v>
      </c>
      <c r="E1119" s="2">
        <f>MONTH(cukier[[#This Row],[date]])</f>
        <v>2</v>
      </c>
      <c r="F1119" s="2">
        <f>VLOOKUP(cukier[[#This Row],[year]],cennik[#All],2)</f>
        <v>2.1</v>
      </c>
      <c r="G1119" s="2">
        <f>cukier[[#This Row],[sugar_bought_kg]]*cukier[[#This Row],[price]]</f>
        <v>569.1</v>
      </c>
      <c r="H1119" s="2">
        <f>SUMIF($B$2:B1119,B1119,$C$2:C1119)</f>
        <v>14150</v>
      </c>
      <c r="I1119" s="2">
        <f>IF(cukier[[#This Row],[bought_so_far]]&lt;100,0,IF(cukier[[#This Row],[bought_so_far]]&lt;1000,0.05,IF(cukier[[#This Row],[bought_so_far]]&lt;10000,0.1,0.2)))*cukier[[#This Row],[sugar_bought_kg]]</f>
        <v>54.2</v>
      </c>
      <c r="J1119" s="7">
        <f t="shared" si="86"/>
        <v>4828</v>
      </c>
      <c r="K1119" s="7">
        <f t="shared" si="85"/>
        <v>4557</v>
      </c>
      <c r="L1119" s="7" t="b">
        <f t="shared" si="87"/>
        <v>0</v>
      </c>
      <c r="M1119" s="7">
        <f t="shared" si="88"/>
        <v>1</v>
      </c>
      <c r="N1119" s="7">
        <f t="shared" si="89"/>
        <v>0</v>
      </c>
    </row>
    <row r="1120" spans="1:14" x14ac:dyDescent="0.25">
      <c r="A1120" s="1">
        <v>40218</v>
      </c>
      <c r="B1120" s="2" t="s">
        <v>85</v>
      </c>
      <c r="C1120" s="2">
        <v>4</v>
      </c>
      <c r="D1120" s="2">
        <f>YEAR(cukier[[#This Row],[date]])</f>
        <v>2010</v>
      </c>
      <c r="E1120" s="2">
        <f>MONTH(cukier[[#This Row],[date]])</f>
        <v>2</v>
      </c>
      <c r="F1120" s="2">
        <f>VLOOKUP(cukier[[#This Row],[year]],cennik[#All],2)</f>
        <v>2.1</v>
      </c>
      <c r="G1120" s="2">
        <f>cukier[[#This Row],[sugar_bought_kg]]*cukier[[#This Row],[price]]</f>
        <v>8.4</v>
      </c>
      <c r="H1120" s="2">
        <f>SUMIF($B$2:B1120,B1120,$C$2:C1120)</f>
        <v>14</v>
      </c>
      <c r="I1120" s="2">
        <f>IF(cukier[[#This Row],[bought_so_far]]&lt;100,0,IF(cukier[[#This Row],[bought_so_far]]&lt;1000,0.05,IF(cukier[[#This Row],[bought_so_far]]&lt;10000,0.1,0.2)))*cukier[[#This Row],[sugar_bought_kg]]</f>
        <v>0</v>
      </c>
      <c r="J1120" s="6">
        <f t="shared" si="86"/>
        <v>4557</v>
      </c>
      <c r="K1120" s="6">
        <f t="shared" si="85"/>
        <v>4553</v>
      </c>
      <c r="L1120" s="6" t="b">
        <f t="shared" si="87"/>
        <v>0</v>
      </c>
      <c r="M1120" s="6">
        <f t="shared" si="88"/>
        <v>1</v>
      </c>
      <c r="N1120" s="6">
        <f t="shared" si="89"/>
        <v>0</v>
      </c>
    </row>
    <row r="1121" spans="1:14" x14ac:dyDescent="0.25">
      <c r="A1121" s="1">
        <v>40220</v>
      </c>
      <c r="B1121" s="2" t="s">
        <v>28</v>
      </c>
      <c r="C1121" s="2">
        <v>121</v>
      </c>
      <c r="D1121" s="2">
        <f>YEAR(cukier[[#This Row],[date]])</f>
        <v>2010</v>
      </c>
      <c r="E1121" s="2">
        <f>MONTH(cukier[[#This Row],[date]])</f>
        <v>2</v>
      </c>
      <c r="F1121" s="2">
        <f>VLOOKUP(cukier[[#This Row],[year]],cennik[#All],2)</f>
        <v>2.1</v>
      </c>
      <c r="G1121" s="2">
        <f>cukier[[#This Row],[sugar_bought_kg]]*cukier[[#This Row],[price]]</f>
        <v>254.10000000000002</v>
      </c>
      <c r="H1121" s="2">
        <f>SUMIF($B$2:B1121,B1121,$C$2:C1121)</f>
        <v>2243</v>
      </c>
      <c r="I1121" s="2">
        <f>IF(cukier[[#This Row],[bought_so_far]]&lt;100,0,IF(cukier[[#This Row],[bought_so_far]]&lt;1000,0.05,IF(cukier[[#This Row],[bought_so_far]]&lt;10000,0.1,0.2)))*cukier[[#This Row],[sugar_bought_kg]]</f>
        <v>12.100000000000001</v>
      </c>
      <c r="J1121" s="7">
        <f t="shared" si="86"/>
        <v>4553</v>
      </c>
      <c r="K1121" s="7">
        <f t="shared" si="85"/>
        <v>4432</v>
      </c>
      <c r="L1121" s="7" t="b">
        <f t="shared" si="87"/>
        <v>0</v>
      </c>
      <c r="M1121" s="7">
        <f t="shared" si="88"/>
        <v>1</v>
      </c>
      <c r="N1121" s="7">
        <f t="shared" si="89"/>
        <v>0</v>
      </c>
    </row>
    <row r="1122" spans="1:14" x14ac:dyDescent="0.25">
      <c r="A1122" s="1">
        <v>40221</v>
      </c>
      <c r="B1122" s="2" t="s">
        <v>6</v>
      </c>
      <c r="C1122" s="2">
        <v>81</v>
      </c>
      <c r="D1122" s="2">
        <f>YEAR(cukier[[#This Row],[date]])</f>
        <v>2010</v>
      </c>
      <c r="E1122" s="2">
        <f>MONTH(cukier[[#This Row],[date]])</f>
        <v>2</v>
      </c>
      <c r="F1122" s="2">
        <f>VLOOKUP(cukier[[#This Row],[year]],cennik[#All],2)</f>
        <v>2.1</v>
      </c>
      <c r="G1122" s="2">
        <f>cukier[[#This Row],[sugar_bought_kg]]*cukier[[#This Row],[price]]</f>
        <v>170.1</v>
      </c>
      <c r="H1122" s="2">
        <f>SUMIF($B$2:B1122,B1122,$C$2:C1122)</f>
        <v>1634</v>
      </c>
      <c r="I1122" s="2">
        <f>IF(cukier[[#This Row],[bought_so_far]]&lt;100,0,IF(cukier[[#This Row],[bought_so_far]]&lt;1000,0.05,IF(cukier[[#This Row],[bought_so_far]]&lt;10000,0.1,0.2)))*cukier[[#This Row],[sugar_bought_kg]]</f>
        <v>8.1</v>
      </c>
      <c r="J1122" s="6">
        <f t="shared" si="86"/>
        <v>4432</v>
      </c>
      <c r="K1122" s="6">
        <f t="shared" si="85"/>
        <v>4351</v>
      </c>
      <c r="L1122" s="6" t="b">
        <f t="shared" si="87"/>
        <v>0</v>
      </c>
      <c r="M1122" s="6">
        <f t="shared" si="88"/>
        <v>1</v>
      </c>
      <c r="N1122" s="6">
        <f t="shared" si="89"/>
        <v>0</v>
      </c>
    </row>
    <row r="1123" spans="1:14" x14ac:dyDescent="0.25">
      <c r="A1123" s="1">
        <v>40221</v>
      </c>
      <c r="B1123" s="2" t="s">
        <v>84</v>
      </c>
      <c r="C1123" s="2">
        <v>1</v>
      </c>
      <c r="D1123" s="2">
        <f>YEAR(cukier[[#This Row],[date]])</f>
        <v>2010</v>
      </c>
      <c r="E1123" s="2">
        <f>MONTH(cukier[[#This Row],[date]])</f>
        <v>2</v>
      </c>
      <c r="F1123" s="2">
        <f>VLOOKUP(cukier[[#This Row],[year]],cennik[#All],2)</f>
        <v>2.1</v>
      </c>
      <c r="G1123" s="2">
        <f>cukier[[#This Row],[sugar_bought_kg]]*cukier[[#This Row],[price]]</f>
        <v>2.1</v>
      </c>
      <c r="H1123" s="2">
        <f>SUMIF($B$2:B1123,B1123,$C$2:C1123)</f>
        <v>11</v>
      </c>
      <c r="I1123" s="2">
        <f>IF(cukier[[#This Row],[bought_so_far]]&lt;100,0,IF(cukier[[#This Row],[bought_so_far]]&lt;1000,0.05,IF(cukier[[#This Row],[bought_so_far]]&lt;10000,0.1,0.2)))*cukier[[#This Row],[sugar_bought_kg]]</f>
        <v>0</v>
      </c>
      <c r="J1123" s="7">
        <f t="shared" si="86"/>
        <v>4351</v>
      </c>
      <c r="K1123" s="7">
        <f t="shared" si="85"/>
        <v>4350</v>
      </c>
      <c r="L1123" s="7" t="b">
        <f t="shared" si="87"/>
        <v>0</v>
      </c>
      <c r="M1123" s="7">
        <f t="shared" si="88"/>
        <v>1</v>
      </c>
      <c r="N1123" s="7">
        <f t="shared" si="89"/>
        <v>0</v>
      </c>
    </row>
    <row r="1124" spans="1:14" x14ac:dyDescent="0.25">
      <c r="A1124" s="1">
        <v>40223</v>
      </c>
      <c r="B1124" s="2" t="s">
        <v>30</v>
      </c>
      <c r="C1124" s="2">
        <v>142</v>
      </c>
      <c r="D1124" s="2">
        <f>YEAR(cukier[[#This Row],[date]])</f>
        <v>2010</v>
      </c>
      <c r="E1124" s="2">
        <f>MONTH(cukier[[#This Row],[date]])</f>
        <v>2</v>
      </c>
      <c r="F1124" s="2">
        <f>VLOOKUP(cukier[[#This Row],[year]],cennik[#All],2)</f>
        <v>2.1</v>
      </c>
      <c r="G1124" s="2">
        <f>cukier[[#This Row],[sugar_bought_kg]]*cukier[[#This Row],[price]]</f>
        <v>298.2</v>
      </c>
      <c r="H1124" s="2">
        <f>SUMIF($B$2:B1124,B1124,$C$2:C1124)</f>
        <v>2991</v>
      </c>
      <c r="I1124" s="2">
        <f>IF(cukier[[#This Row],[bought_so_far]]&lt;100,0,IF(cukier[[#This Row],[bought_so_far]]&lt;1000,0.05,IF(cukier[[#This Row],[bought_so_far]]&lt;10000,0.1,0.2)))*cukier[[#This Row],[sugar_bought_kg]]</f>
        <v>14.200000000000001</v>
      </c>
      <c r="J1124" s="6">
        <f t="shared" si="86"/>
        <v>4350</v>
      </c>
      <c r="K1124" s="6">
        <f t="shared" si="85"/>
        <v>4208</v>
      </c>
      <c r="L1124" s="6" t="b">
        <f t="shared" si="87"/>
        <v>0</v>
      </c>
      <c r="M1124" s="6">
        <f t="shared" si="88"/>
        <v>1</v>
      </c>
      <c r="N1124" s="6">
        <f t="shared" si="89"/>
        <v>0</v>
      </c>
    </row>
    <row r="1125" spans="1:14" x14ac:dyDescent="0.25">
      <c r="A1125" s="1">
        <v>40224</v>
      </c>
      <c r="B1125" s="2" t="s">
        <v>22</v>
      </c>
      <c r="C1125" s="2">
        <v>265</v>
      </c>
      <c r="D1125" s="2">
        <f>YEAR(cukier[[#This Row],[date]])</f>
        <v>2010</v>
      </c>
      <c r="E1125" s="2">
        <f>MONTH(cukier[[#This Row],[date]])</f>
        <v>2</v>
      </c>
      <c r="F1125" s="2">
        <f>VLOOKUP(cukier[[#This Row],[year]],cennik[#All],2)</f>
        <v>2.1</v>
      </c>
      <c r="G1125" s="2">
        <f>cukier[[#This Row],[sugar_bought_kg]]*cukier[[#This Row],[price]]</f>
        <v>556.5</v>
      </c>
      <c r="H1125" s="2">
        <f>SUMIF($B$2:B1125,B1125,$C$2:C1125)</f>
        <v>11983</v>
      </c>
      <c r="I1125" s="2">
        <f>IF(cukier[[#This Row],[bought_so_far]]&lt;100,0,IF(cukier[[#This Row],[bought_so_far]]&lt;1000,0.05,IF(cukier[[#This Row],[bought_so_far]]&lt;10000,0.1,0.2)))*cukier[[#This Row],[sugar_bought_kg]]</f>
        <v>53</v>
      </c>
      <c r="J1125" s="7">
        <f t="shared" si="86"/>
        <v>4208</v>
      </c>
      <c r="K1125" s="7">
        <f t="shared" si="85"/>
        <v>3943</v>
      </c>
      <c r="L1125" s="7" t="b">
        <f t="shared" si="87"/>
        <v>0</v>
      </c>
      <c r="M1125" s="7">
        <f t="shared" si="88"/>
        <v>2</v>
      </c>
      <c r="N1125" s="7">
        <f t="shared" si="89"/>
        <v>0</v>
      </c>
    </row>
    <row r="1126" spans="1:14" x14ac:dyDescent="0.25">
      <c r="A1126" s="1">
        <v>40225</v>
      </c>
      <c r="B1126" s="2" t="s">
        <v>6</v>
      </c>
      <c r="C1126" s="2">
        <v>194</v>
      </c>
      <c r="D1126" s="2">
        <f>YEAR(cukier[[#This Row],[date]])</f>
        <v>2010</v>
      </c>
      <c r="E1126" s="2">
        <f>MONTH(cukier[[#This Row],[date]])</f>
        <v>2</v>
      </c>
      <c r="F1126" s="2">
        <f>VLOOKUP(cukier[[#This Row],[year]],cennik[#All],2)</f>
        <v>2.1</v>
      </c>
      <c r="G1126" s="2">
        <f>cukier[[#This Row],[sugar_bought_kg]]*cukier[[#This Row],[price]]</f>
        <v>407.40000000000003</v>
      </c>
      <c r="H1126" s="2">
        <f>SUMIF($B$2:B1126,B1126,$C$2:C1126)</f>
        <v>1828</v>
      </c>
      <c r="I1126" s="2">
        <f>IF(cukier[[#This Row],[bought_so_far]]&lt;100,0,IF(cukier[[#This Row],[bought_so_far]]&lt;1000,0.05,IF(cukier[[#This Row],[bought_so_far]]&lt;10000,0.1,0.2)))*cukier[[#This Row],[sugar_bought_kg]]</f>
        <v>19.400000000000002</v>
      </c>
      <c r="J1126" s="6">
        <f t="shared" si="86"/>
        <v>3943</v>
      </c>
      <c r="K1126" s="6">
        <f t="shared" si="85"/>
        <v>3749</v>
      </c>
      <c r="L1126" s="6" t="b">
        <f t="shared" si="87"/>
        <v>0</v>
      </c>
      <c r="M1126" s="6">
        <f t="shared" si="88"/>
        <v>2</v>
      </c>
      <c r="N1126" s="6">
        <f t="shared" si="89"/>
        <v>0</v>
      </c>
    </row>
    <row r="1127" spans="1:14" x14ac:dyDescent="0.25">
      <c r="A1127" s="1">
        <v>40225</v>
      </c>
      <c r="B1127" s="2" t="s">
        <v>161</v>
      </c>
      <c r="C1127" s="2">
        <v>15</v>
      </c>
      <c r="D1127" s="2">
        <f>YEAR(cukier[[#This Row],[date]])</f>
        <v>2010</v>
      </c>
      <c r="E1127" s="2">
        <f>MONTH(cukier[[#This Row],[date]])</f>
        <v>2</v>
      </c>
      <c r="F1127" s="2">
        <f>VLOOKUP(cukier[[#This Row],[year]],cennik[#All],2)</f>
        <v>2.1</v>
      </c>
      <c r="G1127" s="2">
        <f>cukier[[#This Row],[sugar_bought_kg]]*cukier[[#This Row],[price]]</f>
        <v>31.5</v>
      </c>
      <c r="H1127" s="2">
        <f>SUMIF($B$2:B1127,B1127,$C$2:C1127)</f>
        <v>25</v>
      </c>
      <c r="I1127" s="2">
        <f>IF(cukier[[#This Row],[bought_so_far]]&lt;100,0,IF(cukier[[#This Row],[bought_so_far]]&lt;1000,0.05,IF(cukier[[#This Row],[bought_so_far]]&lt;10000,0.1,0.2)))*cukier[[#This Row],[sugar_bought_kg]]</f>
        <v>0</v>
      </c>
      <c r="J1127" s="7">
        <f t="shared" si="86"/>
        <v>3749</v>
      </c>
      <c r="K1127" s="7">
        <f t="shared" si="85"/>
        <v>3734</v>
      </c>
      <c r="L1127" s="7" t="b">
        <f t="shared" si="87"/>
        <v>0</v>
      </c>
      <c r="M1127" s="7">
        <f t="shared" si="88"/>
        <v>2</v>
      </c>
      <c r="N1127" s="7">
        <f t="shared" si="89"/>
        <v>0</v>
      </c>
    </row>
    <row r="1128" spans="1:14" x14ac:dyDescent="0.25">
      <c r="A1128" s="1">
        <v>40227</v>
      </c>
      <c r="B1128" s="2" t="s">
        <v>10</v>
      </c>
      <c r="C1128" s="2">
        <v>23</v>
      </c>
      <c r="D1128" s="2">
        <f>YEAR(cukier[[#This Row],[date]])</f>
        <v>2010</v>
      </c>
      <c r="E1128" s="2">
        <f>MONTH(cukier[[#This Row],[date]])</f>
        <v>2</v>
      </c>
      <c r="F1128" s="2">
        <f>VLOOKUP(cukier[[#This Row],[year]],cennik[#All],2)</f>
        <v>2.1</v>
      </c>
      <c r="G1128" s="2">
        <f>cukier[[#This Row],[sugar_bought_kg]]*cukier[[#This Row],[price]]</f>
        <v>48.300000000000004</v>
      </c>
      <c r="H1128" s="2">
        <f>SUMIF($B$2:B1128,B1128,$C$2:C1128)</f>
        <v>2132</v>
      </c>
      <c r="I1128" s="2">
        <f>IF(cukier[[#This Row],[bought_so_far]]&lt;100,0,IF(cukier[[#This Row],[bought_so_far]]&lt;1000,0.05,IF(cukier[[#This Row],[bought_so_far]]&lt;10000,0.1,0.2)))*cukier[[#This Row],[sugar_bought_kg]]</f>
        <v>2.3000000000000003</v>
      </c>
      <c r="J1128" s="6">
        <f t="shared" si="86"/>
        <v>3734</v>
      </c>
      <c r="K1128" s="6">
        <f t="shared" si="85"/>
        <v>3711</v>
      </c>
      <c r="L1128" s="6" t="b">
        <f t="shared" si="87"/>
        <v>0</v>
      </c>
      <c r="M1128" s="6">
        <f t="shared" si="88"/>
        <v>2</v>
      </c>
      <c r="N1128" s="6">
        <f t="shared" si="89"/>
        <v>0</v>
      </c>
    </row>
    <row r="1129" spans="1:14" x14ac:dyDescent="0.25">
      <c r="A1129" s="1">
        <v>40227</v>
      </c>
      <c r="B1129" s="2" t="s">
        <v>22</v>
      </c>
      <c r="C1129" s="2">
        <v>279</v>
      </c>
      <c r="D1129" s="2">
        <f>YEAR(cukier[[#This Row],[date]])</f>
        <v>2010</v>
      </c>
      <c r="E1129" s="2">
        <f>MONTH(cukier[[#This Row],[date]])</f>
        <v>2</v>
      </c>
      <c r="F1129" s="2">
        <f>VLOOKUP(cukier[[#This Row],[year]],cennik[#All],2)</f>
        <v>2.1</v>
      </c>
      <c r="G1129" s="2">
        <f>cukier[[#This Row],[sugar_bought_kg]]*cukier[[#This Row],[price]]</f>
        <v>585.9</v>
      </c>
      <c r="H1129" s="2">
        <f>SUMIF($B$2:B1129,B1129,$C$2:C1129)</f>
        <v>12262</v>
      </c>
      <c r="I1129" s="2">
        <f>IF(cukier[[#This Row],[bought_so_far]]&lt;100,0,IF(cukier[[#This Row],[bought_so_far]]&lt;1000,0.05,IF(cukier[[#This Row],[bought_so_far]]&lt;10000,0.1,0.2)))*cukier[[#This Row],[sugar_bought_kg]]</f>
        <v>55.800000000000004</v>
      </c>
      <c r="J1129" s="7">
        <f t="shared" si="86"/>
        <v>3711</v>
      </c>
      <c r="K1129" s="7">
        <f t="shared" si="85"/>
        <v>3432</v>
      </c>
      <c r="L1129" s="7" t="b">
        <f t="shared" si="87"/>
        <v>0</v>
      </c>
      <c r="M1129" s="7">
        <f t="shared" si="88"/>
        <v>2</v>
      </c>
      <c r="N1129" s="7">
        <f t="shared" si="89"/>
        <v>0</v>
      </c>
    </row>
    <row r="1130" spans="1:14" x14ac:dyDescent="0.25">
      <c r="A1130" s="1">
        <v>40229</v>
      </c>
      <c r="B1130" s="2" t="s">
        <v>206</v>
      </c>
      <c r="C1130" s="2">
        <v>1</v>
      </c>
      <c r="D1130" s="2">
        <f>YEAR(cukier[[#This Row],[date]])</f>
        <v>2010</v>
      </c>
      <c r="E1130" s="2">
        <f>MONTH(cukier[[#This Row],[date]])</f>
        <v>2</v>
      </c>
      <c r="F1130" s="2">
        <f>VLOOKUP(cukier[[#This Row],[year]],cennik[#All],2)</f>
        <v>2.1</v>
      </c>
      <c r="G1130" s="2">
        <f>cukier[[#This Row],[sugar_bought_kg]]*cukier[[#This Row],[price]]</f>
        <v>2.1</v>
      </c>
      <c r="H1130" s="2">
        <f>SUMIF($B$2:B1130,B1130,$C$2:C1130)</f>
        <v>1</v>
      </c>
      <c r="I1130" s="2">
        <f>IF(cukier[[#This Row],[bought_so_far]]&lt;100,0,IF(cukier[[#This Row],[bought_so_far]]&lt;1000,0.05,IF(cukier[[#This Row],[bought_so_far]]&lt;10000,0.1,0.2)))*cukier[[#This Row],[sugar_bought_kg]]</f>
        <v>0</v>
      </c>
      <c r="J1130" s="6">
        <f t="shared" si="86"/>
        <v>3432</v>
      </c>
      <c r="K1130" s="6">
        <f t="shared" si="85"/>
        <v>3431</v>
      </c>
      <c r="L1130" s="6" t="b">
        <f t="shared" si="87"/>
        <v>0</v>
      </c>
      <c r="M1130" s="6">
        <f t="shared" si="88"/>
        <v>2</v>
      </c>
      <c r="N1130" s="6">
        <f t="shared" si="89"/>
        <v>0</v>
      </c>
    </row>
    <row r="1131" spans="1:14" x14ac:dyDescent="0.25">
      <c r="A1131" s="1">
        <v>40234</v>
      </c>
      <c r="B1131" s="2" t="s">
        <v>22</v>
      </c>
      <c r="C1131" s="2">
        <v>487</v>
      </c>
      <c r="D1131" s="2">
        <f>YEAR(cukier[[#This Row],[date]])</f>
        <v>2010</v>
      </c>
      <c r="E1131" s="2">
        <f>MONTH(cukier[[#This Row],[date]])</f>
        <v>2</v>
      </c>
      <c r="F1131" s="2">
        <f>VLOOKUP(cukier[[#This Row],[year]],cennik[#All],2)</f>
        <v>2.1</v>
      </c>
      <c r="G1131" s="2">
        <f>cukier[[#This Row],[sugar_bought_kg]]*cukier[[#This Row],[price]]</f>
        <v>1022.7</v>
      </c>
      <c r="H1131" s="2">
        <f>SUMIF($B$2:B1131,B1131,$C$2:C1131)</f>
        <v>12749</v>
      </c>
      <c r="I1131" s="2">
        <f>IF(cukier[[#This Row],[bought_so_far]]&lt;100,0,IF(cukier[[#This Row],[bought_so_far]]&lt;1000,0.05,IF(cukier[[#This Row],[bought_so_far]]&lt;10000,0.1,0.2)))*cukier[[#This Row],[sugar_bought_kg]]</f>
        <v>97.4</v>
      </c>
      <c r="J1131" s="7">
        <f t="shared" si="86"/>
        <v>3431</v>
      </c>
      <c r="K1131" s="7">
        <f t="shared" si="85"/>
        <v>2944</v>
      </c>
      <c r="L1131" s="7" t="b">
        <f t="shared" si="87"/>
        <v>0</v>
      </c>
      <c r="M1131" s="7">
        <f t="shared" si="88"/>
        <v>3</v>
      </c>
      <c r="N1131" s="7">
        <f t="shared" si="89"/>
        <v>0</v>
      </c>
    </row>
    <row r="1132" spans="1:14" x14ac:dyDescent="0.25">
      <c r="A1132" s="1">
        <v>40234</v>
      </c>
      <c r="B1132" s="2" t="s">
        <v>7</v>
      </c>
      <c r="C1132" s="2">
        <v>395</v>
      </c>
      <c r="D1132" s="2">
        <f>YEAR(cukier[[#This Row],[date]])</f>
        <v>2010</v>
      </c>
      <c r="E1132" s="2">
        <f>MONTH(cukier[[#This Row],[date]])</f>
        <v>2</v>
      </c>
      <c r="F1132" s="2">
        <f>VLOOKUP(cukier[[#This Row],[year]],cennik[#All],2)</f>
        <v>2.1</v>
      </c>
      <c r="G1132" s="2">
        <f>cukier[[#This Row],[sugar_bought_kg]]*cukier[[#This Row],[price]]</f>
        <v>829.5</v>
      </c>
      <c r="H1132" s="2">
        <f>SUMIF($B$2:B1132,B1132,$C$2:C1132)</f>
        <v>15893</v>
      </c>
      <c r="I1132" s="2">
        <f>IF(cukier[[#This Row],[bought_so_far]]&lt;100,0,IF(cukier[[#This Row],[bought_so_far]]&lt;1000,0.05,IF(cukier[[#This Row],[bought_so_far]]&lt;10000,0.1,0.2)))*cukier[[#This Row],[sugar_bought_kg]]</f>
        <v>79</v>
      </c>
      <c r="J1132" s="6">
        <f t="shared" si="86"/>
        <v>2944</v>
      </c>
      <c r="K1132" s="6">
        <f t="shared" si="85"/>
        <v>2549</v>
      </c>
      <c r="L1132" s="6" t="b">
        <f t="shared" si="87"/>
        <v>0</v>
      </c>
      <c r="M1132" s="6">
        <f t="shared" si="88"/>
        <v>3</v>
      </c>
      <c r="N1132" s="6">
        <f t="shared" si="89"/>
        <v>0</v>
      </c>
    </row>
    <row r="1133" spans="1:14" x14ac:dyDescent="0.25">
      <c r="A1133" s="1">
        <v>40236</v>
      </c>
      <c r="B1133" s="2" t="s">
        <v>71</v>
      </c>
      <c r="C1133" s="2">
        <v>91</v>
      </c>
      <c r="D1133" s="2">
        <f>YEAR(cukier[[#This Row],[date]])</f>
        <v>2010</v>
      </c>
      <c r="E1133" s="2">
        <f>MONTH(cukier[[#This Row],[date]])</f>
        <v>2</v>
      </c>
      <c r="F1133" s="2">
        <f>VLOOKUP(cukier[[#This Row],[year]],cennik[#All],2)</f>
        <v>2.1</v>
      </c>
      <c r="G1133" s="2">
        <f>cukier[[#This Row],[sugar_bought_kg]]*cukier[[#This Row],[price]]</f>
        <v>191.1</v>
      </c>
      <c r="H1133" s="2">
        <f>SUMIF($B$2:B1133,B1133,$C$2:C1133)</f>
        <v>1754</v>
      </c>
      <c r="I1133" s="2">
        <f>IF(cukier[[#This Row],[bought_so_far]]&lt;100,0,IF(cukier[[#This Row],[bought_so_far]]&lt;1000,0.05,IF(cukier[[#This Row],[bought_so_far]]&lt;10000,0.1,0.2)))*cukier[[#This Row],[sugar_bought_kg]]</f>
        <v>9.1</v>
      </c>
      <c r="J1133" s="7">
        <f t="shared" si="86"/>
        <v>2549</v>
      </c>
      <c r="K1133" s="7">
        <f t="shared" si="85"/>
        <v>2458</v>
      </c>
      <c r="L1133" s="7" t="b">
        <f t="shared" si="87"/>
        <v>0</v>
      </c>
      <c r="M1133" s="7">
        <f t="shared" si="88"/>
        <v>3</v>
      </c>
      <c r="N1133" s="7">
        <f t="shared" si="89"/>
        <v>0</v>
      </c>
    </row>
    <row r="1134" spans="1:14" x14ac:dyDescent="0.25">
      <c r="A1134" s="1">
        <v>40236</v>
      </c>
      <c r="B1134" s="2" t="s">
        <v>25</v>
      </c>
      <c r="C1134" s="2">
        <v>39</v>
      </c>
      <c r="D1134" s="2">
        <f>YEAR(cukier[[#This Row],[date]])</f>
        <v>2010</v>
      </c>
      <c r="E1134" s="2">
        <f>MONTH(cukier[[#This Row],[date]])</f>
        <v>2</v>
      </c>
      <c r="F1134" s="2">
        <f>VLOOKUP(cukier[[#This Row],[year]],cennik[#All],2)</f>
        <v>2.1</v>
      </c>
      <c r="G1134" s="2">
        <f>cukier[[#This Row],[sugar_bought_kg]]*cukier[[#This Row],[price]]</f>
        <v>81.900000000000006</v>
      </c>
      <c r="H1134" s="2">
        <f>SUMIF($B$2:B1134,B1134,$C$2:C1134)</f>
        <v>1180</v>
      </c>
      <c r="I1134" s="2">
        <f>IF(cukier[[#This Row],[bought_so_far]]&lt;100,0,IF(cukier[[#This Row],[bought_so_far]]&lt;1000,0.05,IF(cukier[[#This Row],[bought_so_far]]&lt;10000,0.1,0.2)))*cukier[[#This Row],[sugar_bought_kg]]</f>
        <v>3.9000000000000004</v>
      </c>
      <c r="J1134" s="6">
        <f t="shared" si="86"/>
        <v>2458</v>
      </c>
      <c r="K1134" s="6">
        <f t="shared" si="85"/>
        <v>2419</v>
      </c>
      <c r="L1134" s="6" t="b">
        <f t="shared" si="87"/>
        <v>0</v>
      </c>
      <c r="M1134" s="6">
        <f t="shared" si="88"/>
        <v>3</v>
      </c>
      <c r="N1134" s="6">
        <f t="shared" si="89"/>
        <v>0</v>
      </c>
    </row>
    <row r="1135" spans="1:14" x14ac:dyDescent="0.25">
      <c r="A1135" s="1">
        <v>40236</v>
      </c>
      <c r="B1135" s="2" t="s">
        <v>22</v>
      </c>
      <c r="C1135" s="2">
        <v>312</v>
      </c>
      <c r="D1135" s="2">
        <f>YEAR(cukier[[#This Row],[date]])</f>
        <v>2010</v>
      </c>
      <c r="E1135" s="2">
        <f>MONTH(cukier[[#This Row],[date]])</f>
        <v>2</v>
      </c>
      <c r="F1135" s="2">
        <f>VLOOKUP(cukier[[#This Row],[year]],cennik[#All],2)</f>
        <v>2.1</v>
      </c>
      <c r="G1135" s="2">
        <f>cukier[[#This Row],[sugar_bought_kg]]*cukier[[#This Row],[price]]</f>
        <v>655.20000000000005</v>
      </c>
      <c r="H1135" s="2">
        <f>SUMIF($B$2:B1135,B1135,$C$2:C1135)</f>
        <v>13061</v>
      </c>
      <c r="I1135" s="2">
        <f>IF(cukier[[#This Row],[bought_so_far]]&lt;100,0,IF(cukier[[#This Row],[bought_so_far]]&lt;1000,0.05,IF(cukier[[#This Row],[bought_so_far]]&lt;10000,0.1,0.2)))*cukier[[#This Row],[sugar_bought_kg]]</f>
        <v>62.400000000000006</v>
      </c>
      <c r="J1135" s="7">
        <f t="shared" si="86"/>
        <v>2419</v>
      </c>
      <c r="K1135" s="7">
        <f t="shared" si="85"/>
        <v>2107</v>
      </c>
      <c r="L1135" s="7" t="b">
        <f t="shared" si="87"/>
        <v>0</v>
      </c>
      <c r="M1135" s="7">
        <f t="shared" si="88"/>
        <v>3</v>
      </c>
      <c r="N1135" s="7">
        <f t="shared" si="89"/>
        <v>0</v>
      </c>
    </row>
    <row r="1136" spans="1:14" x14ac:dyDescent="0.25">
      <c r="A1136" s="1">
        <v>40237</v>
      </c>
      <c r="B1136" s="2" t="s">
        <v>207</v>
      </c>
      <c r="C1136" s="2">
        <v>20</v>
      </c>
      <c r="D1136" s="2">
        <f>YEAR(cukier[[#This Row],[date]])</f>
        <v>2010</v>
      </c>
      <c r="E1136" s="2">
        <f>MONTH(cukier[[#This Row],[date]])</f>
        <v>2</v>
      </c>
      <c r="F1136" s="2">
        <f>VLOOKUP(cukier[[#This Row],[year]],cennik[#All],2)</f>
        <v>2.1</v>
      </c>
      <c r="G1136" s="2">
        <f>cukier[[#This Row],[sugar_bought_kg]]*cukier[[#This Row],[price]]</f>
        <v>42</v>
      </c>
      <c r="H1136" s="2">
        <f>SUMIF($B$2:B1136,B1136,$C$2:C1136)</f>
        <v>20</v>
      </c>
      <c r="I1136" s="2">
        <f>IF(cukier[[#This Row],[bought_so_far]]&lt;100,0,IF(cukier[[#This Row],[bought_so_far]]&lt;1000,0.05,IF(cukier[[#This Row],[bought_so_far]]&lt;10000,0.1,0.2)))*cukier[[#This Row],[sugar_bought_kg]]</f>
        <v>0</v>
      </c>
      <c r="J1136" s="6">
        <f t="shared" si="86"/>
        <v>2107</v>
      </c>
      <c r="K1136" s="6">
        <f t="shared" si="85"/>
        <v>2087</v>
      </c>
      <c r="L1136" s="6" t="b">
        <f t="shared" si="87"/>
        <v>1</v>
      </c>
      <c r="M1136" s="6">
        <f t="shared" si="88"/>
        <v>3</v>
      </c>
      <c r="N1136" s="6">
        <f t="shared" si="89"/>
        <v>3000</v>
      </c>
    </row>
    <row r="1137" spans="1:14" x14ac:dyDescent="0.25">
      <c r="A1137" s="1">
        <v>40240</v>
      </c>
      <c r="B1137" s="2" t="s">
        <v>28</v>
      </c>
      <c r="C1137" s="2">
        <v>35</v>
      </c>
      <c r="D1137" s="2">
        <f>YEAR(cukier[[#This Row],[date]])</f>
        <v>2010</v>
      </c>
      <c r="E1137" s="2">
        <f>MONTH(cukier[[#This Row],[date]])</f>
        <v>3</v>
      </c>
      <c r="F1137" s="2">
        <f>VLOOKUP(cukier[[#This Row],[year]],cennik[#All],2)</f>
        <v>2.1</v>
      </c>
      <c r="G1137" s="2">
        <f>cukier[[#This Row],[sugar_bought_kg]]*cukier[[#This Row],[price]]</f>
        <v>73.5</v>
      </c>
      <c r="H1137" s="2">
        <f>SUMIF($B$2:B1137,B1137,$C$2:C1137)</f>
        <v>2278</v>
      </c>
      <c r="I1137" s="2">
        <f>IF(cukier[[#This Row],[bought_so_far]]&lt;100,0,IF(cukier[[#This Row],[bought_so_far]]&lt;1000,0.05,IF(cukier[[#This Row],[bought_so_far]]&lt;10000,0.1,0.2)))*cukier[[#This Row],[sugar_bought_kg]]</f>
        <v>3.5</v>
      </c>
      <c r="J1137" s="7">
        <f t="shared" si="86"/>
        <v>5087</v>
      </c>
      <c r="K1137" s="7">
        <f t="shared" si="85"/>
        <v>5052</v>
      </c>
      <c r="L1137" s="7" t="b">
        <f t="shared" si="87"/>
        <v>0</v>
      </c>
      <c r="M1137" s="7">
        <f t="shared" si="88"/>
        <v>-1</v>
      </c>
      <c r="N1137" s="7">
        <f t="shared" si="89"/>
        <v>0</v>
      </c>
    </row>
    <row r="1138" spans="1:14" x14ac:dyDescent="0.25">
      <c r="A1138" s="1">
        <v>40242</v>
      </c>
      <c r="B1138" s="2" t="s">
        <v>203</v>
      </c>
      <c r="C1138" s="2">
        <v>20</v>
      </c>
      <c r="D1138" s="2">
        <f>YEAR(cukier[[#This Row],[date]])</f>
        <v>2010</v>
      </c>
      <c r="E1138" s="2">
        <f>MONTH(cukier[[#This Row],[date]])</f>
        <v>3</v>
      </c>
      <c r="F1138" s="2">
        <f>VLOOKUP(cukier[[#This Row],[year]],cennik[#All],2)</f>
        <v>2.1</v>
      </c>
      <c r="G1138" s="2">
        <f>cukier[[#This Row],[sugar_bought_kg]]*cukier[[#This Row],[price]]</f>
        <v>42</v>
      </c>
      <c r="H1138" s="2">
        <f>SUMIF($B$2:B1138,B1138,$C$2:C1138)</f>
        <v>37</v>
      </c>
      <c r="I1138" s="2">
        <f>IF(cukier[[#This Row],[bought_so_far]]&lt;100,0,IF(cukier[[#This Row],[bought_so_far]]&lt;1000,0.05,IF(cukier[[#This Row],[bought_so_far]]&lt;10000,0.1,0.2)))*cukier[[#This Row],[sugar_bought_kg]]</f>
        <v>0</v>
      </c>
      <c r="J1138" s="6">
        <f t="shared" si="86"/>
        <v>5052</v>
      </c>
      <c r="K1138" s="6">
        <f t="shared" si="85"/>
        <v>5032</v>
      </c>
      <c r="L1138" s="6" t="b">
        <f t="shared" si="87"/>
        <v>0</v>
      </c>
      <c r="M1138" s="6">
        <f t="shared" si="88"/>
        <v>-1</v>
      </c>
      <c r="N1138" s="6">
        <f t="shared" si="89"/>
        <v>0</v>
      </c>
    </row>
    <row r="1139" spans="1:14" x14ac:dyDescent="0.25">
      <c r="A1139" s="1">
        <v>40245</v>
      </c>
      <c r="B1139" s="2" t="s">
        <v>30</v>
      </c>
      <c r="C1139" s="2">
        <v>125</v>
      </c>
      <c r="D1139" s="2">
        <f>YEAR(cukier[[#This Row],[date]])</f>
        <v>2010</v>
      </c>
      <c r="E1139" s="2">
        <f>MONTH(cukier[[#This Row],[date]])</f>
        <v>3</v>
      </c>
      <c r="F1139" s="2">
        <f>VLOOKUP(cukier[[#This Row],[year]],cennik[#All],2)</f>
        <v>2.1</v>
      </c>
      <c r="G1139" s="2">
        <f>cukier[[#This Row],[sugar_bought_kg]]*cukier[[#This Row],[price]]</f>
        <v>262.5</v>
      </c>
      <c r="H1139" s="2">
        <f>SUMIF($B$2:B1139,B1139,$C$2:C1139)</f>
        <v>3116</v>
      </c>
      <c r="I1139" s="2">
        <f>IF(cukier[[#This Row],[bought_so_far]]&lt;100,0,IF(cukier[[#This Row],[bought_so_far]]&lt;1000,0.05,IF(cukier[[#This Row],[bought_so_far]]&lt;10000,0.1,0.2)))*cukier[[#This Row],[sugar_bought_kg]]</f>
        <v>12.5</v>
      </c>
      <c r="J1139" s="7">
        <f t="shared" si="86"/>
        <v>5032</v>
      </c>
      <c r="K1139" s="7">
        <f t="shared" si="85"/>
        <v>4907</v>
      </c>
      <c r="L1139" s="7" t="b">
        <f t="shared" si="87"/>
        <v>0</v>
      </c>
      <c r="M1139" s="7">
        <f t="shared" si="88"/>
        <v>1</v>
      </c>
      <c r="N1139" s="7">
        <f t="shared" si="89"/>
        <v>0</v>
      </c>
    </row>
    <row r="1140" spans="1:14" x14ac:dyDescent="0.25">
      <c r="A1140" s="1">
        <v>40245</v>
      </c>
      <c r="B1140" s="2" t="s">
        <v>45</v>
      </c>
      <c r="C1140" s="2">
        <v>396</v>
      </c>
      <c r="D1140" s="2">
        <f>YEAR(cukier[[#This Row],[date]])</f>
        <v>2010</v>
      </c>
      <c r="E1140" s="2">
        <f>MONTH(cukier[[#This Row],[date]])</f>
        <v>3</v>
      </c>
      <c r="F1140" s="2">
        <f>VLOOKUP(cukier[[#This Row],[year]],cennik[#All],2)</f>
        <v>2.1</v>
      </c>
      <c r="G1140" s="2">
        <f>cukier[[#This Row],[sugar_bought_kg]]*cukier[[#This Row],[price]]</f>
        <v>831.6</v>
      </c>
      <c r="H1140" s="2">
        <f>SUMIF($B$2:B1140,B1140,$C$2:C1140)</f>
        <v>14546</v>
      </c>
      <c r="I1140" s="2">
        <f>IF(cukier[[#This Row],[bought_so_far]]&lt;100,0,IF(cukier[[#This Row],[bought_so_far]]&lt;1000,0.05,IF(cukier[[#This Row],[bought_so_far]]&lt;10000,0.1,0.2)))*cukier[[#This Row],[sugar_bought_kg]]</f>
        <v>79.2</v>
      </c>
      <c r="J1140" s="6">
        <f t="shared" si="86"/>
        <v>4907</v>
      </c>
      <c r="K1140" s="6">
        <f t="shared" si="85"/>
        <v>4511</v>
      </c>
      <c r="L1140" s="6" t="b">
        <f t="shared" si="87"/>
        <v>0</v>
      </c>
      <c r="M1140" s="6">
        <f t="shared" si="88"/>
        <v>1</v>
      </c>
      <c r="N1140" s="6">
        <f t="shared" si="89"/>
        <v>0</v>
      </c>
    </row>
    <row r="1141" spans="1:14" x14ac:dyDescent="0.25">
      <c r="A1141" s="1">
        <v>40246</v>
      </c>
      <c r="B1141" s="2" t="s">
        <v>208</v>
      </c>
      <c r="C1141" s="2">
        <v>7</v>
      </c>
      <c r="D1141" s="2">
        <f>YEAR(cukier[[#This Row],[date]])</f>
        <v>2010</v>
      </c>
      <c r="E1141" s="2">
        <f>MONTH(cukier[[#This Row],[date]])</f>
        <v>3</v>
      </c>
      <c r="F1141" s="2">
        <f>VLOOKUP(cukier[[#This Row],[year]],cennik[#All],2)</f>
        <v>2.1</v>
      </c>
      <c r="G1141" s="2">
        <f>cukier[[#This Row],[sugar_bought_kg]]*cukier[[#This Row],[price]]</f>
        <v>14.700000000000001</v>
      </c>
      <c r="H1141" s="2">
        <f>SUMIF($B$2:B1141,B1141,$C$2:C1141)</f>
        <v>7</v>
      </c>
      <c r="I1141" s="2">
        <f>IF(cukier[[#This Row],[bought_so_far]]&lt;100,0,IF(cukier[[#This Row],[bought_so_far]]&lt;1000,0.05,IF(cukier[[#This Row],[bought_so_far]]&lt;10000,0.1,0.2)))*cukier[[#This Row],[sugar_bought_kg]]</f>
        <v>0</v>
      </c>
      <c r="J1141" s="7">
        <f t="shared" si="86"/>
        <v>4511</v>
      </c>
      <c r="K1141" s="7">
        <f t="shared" si="85"/>
        <v>4504</v>
      </c>
      <c r="L1141" s="7" t="b">
        <f t="shared" si="87"/>
        <v>0</v>
      </c>
      <c r="M1141" s="7">
        <f t="shared" si="88"/>
        <v>1</v>
      </c>
      <c r="N1141" s="7">
        <f t="shared" si="89"/>
        <v>0</v>
      </c>
    </row>
    <row r="1142" spans="1:14" x14ac:dyDescent="0.25">
      <c r="A1142" s="1">
        <v>40247</v>
      </c>
      <c r="B1142" s="2" t="s">
        <v>78</v>
      </c>
      <c r="C1142" s="2">
        <v>59</v>
      </c>
      <c r="D1142" s="2">
        <f>YEAR(cukier[[#This Row],[date]])</f>
        <v>2010</v>
      </c>
      <c r="E1142" s="2">
        <f>MONTH(cukier[[#This Row],[date]])</f>
        <v>3</v>
      </c>
      <c r="F1142" s="2">
        <f>VLOOKUP(cukier[[#This Row],[year]],cennik[#All],2)</f>
        <v>2.1</v>
      </c>
      <c r="G1142" s="2">
        <f>cukier[[#This Row],[sugar_bought_kg]]*cukier[[#This Row],[price]]</f>
        <v>123.9</v>
      </c>
      <c r="H1142" s="2">
        <f>SUMIF($B$2:B1142,B1142,$C$2:C1142)</f>
        <v>1659</v>
      </c>
      <c r="I1142" s="2">
        <f>IF(cukier[[#This Row],[bought_so_far]]&lt;100,0,IF(cukier[[#This Row],[bought_so_far]]&lt;1000,0.05,IF(cukier[[#This Row],[bought_so_far]]&lt;10000,0.1,0.2)))*cukier[[#This Row],[sugar_bought_kg]]</f>
        <v>5.9</v>
      </c>
      <c r="J1142" s="6">
        <f t="shared" si="86"/>
        <v>4504</v>
      </c>
      <c r="K1142" s="6">
        <f t="shared" si="85"/>
        <v>4445</v>
      </c>
      <c r="L1142" s="6" t="b">
        <f t="shared" si="87"/>
        <v>0</v>
      </c>
      <c r="M1142" s="6">
        <f t="shared" si="88"/>
        <v>1</v>
      </c>
      <c r="N1142" s="6">
        <f t="shared" si="89"/>
        <v>0</v>
      </c>
    </row>
    <row r="1143" spans="1:14" x14ac:dyDescent="0.25">
      <c r="A1143" s="1">
        <v>40250</v>
      </c>
      <c r="B1143" s="2" t="s">
        <v>14</v>
      </c>
      <c r="C1143" s="2">
        <v>417</v>
      </c>
      <c r="D1143" s="2">
        <f>YEAR(cukier[[#This Row],[date]])</f>
        <v>2010</v>
      </c>
      <c r="E1143" s="2">
        <f>MONTH(cukier[[#This Row],[date]])</f>
        <v>3</v>
      </c>
      <c r="F1143" s="2">
        <f>VLOOKUP(cukier[[#This Row],[year]],cennik[#All],2)</f>
        <v>2.1</v>
      </c>
      <c r="G1143" s="2">
        <f>cukier[[#This Row],[sugar_bought_kg]]*cukier[[#This Row],[price]]</f>
        <v>875.7</v>
      </c>
      <c r="H1143" s="2">
        <f>SUMIF($B$2:B1143,B1143,$C$2:C1143)</f>
        <v>12586</v>
      </c>
      <c r="I1143" s="2">
        <f>IF(cukier[[#This Row],[bought_so_far]]&lt;100,0,IF(cukier[[#This Row],[bought_so_far]]&lt;1000,0.05,IF(cukier[[#This Row],[bought_so_far]]&lt;10000,0.1,0.2)))*cukier[[#This Row],[sugar_bought_kg]]</f>
        <v>83.4</v>
      </c>
      <c r="J1143" s="7">
        <f t="shared" si="86"/>
        <v>4445</v>
      </c>
      <c r="K1143" s="7">
        <f t="shared" si="85"/>
        <v>4028</v>
      </c>
      <c r="L1143" s="7" t="b">
        <f t="shared" si="87"/>
        <v>0</v>
      </c>
      <c r="M1143" s="7">
        <f t="shared" si="88"/>
        <v>1</v>
      </c>
      <c r="N1143" s="7">
        <f t="shared" si="89"/>
        <v>0</v>
      </c>
    </row>
    <row r="1144" spans="1:14" x14ac:dyDescent="0.25">
      <c r="A1144" s="1">
        <v>40250</v>
      </c>
      <c r="B1144" s="2" t="s">
        <v>45</v>
      </c>
      <c r="C1144" s="2">
        <v>115</v>
      </c>
      <c r="D1144" s="2">
        <f>YEAR(cukier[[#This Row],[date]])</f>
        <v>2010</v>
      </c>
      <c r="E1144" s="2">
        <f>MONTH(cukier[[#This Row],[date]])</f>
        <v>3</v>
      </c>
      <c r="F1144" s="2">
        <f>VLOOKUP(cukier[[#This Row],[year]],cennik[#All],2)</f>
        <v>2.1</v>
      </c>
      <c r="G1144" s="2">
        <f>cukier[[#This Row],[sugar_bought_kg]]*cukier[[#This Row],[price]]</f>
        <v>241.5</v>
      </c>
      <c r="H1144" s="2">
        <f>SUMIF($B$2:B1144,B1144,$C$2:C1144)</f>
        <v>14661</v>
      </c>
      <c r="I1144" s="2">
        <f>IF(cukier[[#This Row],[bought_so_far]]&lt;100,0,IF(cukier[[#This Row],[bought_so_far]]&lt;1000,0.05,IF(cukier[[#This Row],[bought_so_far]]&lt;10000,0.1,0.2)))*cukier[[#This Row],[sugar_bought_kg]]</f>
        <v>23</v>
      </c>
      <c r="J1144" s="6">
        <f t="shared" si="86"/>
        <v>4028</v>
      </c>
      <c r="K1144" s="6">
        <f t="shared" si="85"/>
        <v>3913</v>
      </c>
      <c r="L1144" s="6" t="b">
        <f t="shared" si="87"/>
        <v>0</v>
      </c>
      <c r="M1144" s="6">
        <f t="shared" si="88"/>
        <v>2</v>
      </c>
      <c r="N1144" s="6">
        <f t="shared" si="89"/>
        <v>0</v>
      </c>
    </row>
    <row r="1145" spans="1:14" x14ac:dyDescent="0.25">
      <c r="A1145" s="1">
        <v>40253</v>
      </c>
      <c r="B1145" s="2" t="s">
        <v>54</v>
      </c>
      <c r="C1145" s="2">
        <v>6</v>
      </c>
      <c r="D1145" s="2">
        <f>YEAR(cukier[[#This Row],[date]])</f>
        <v>2010</v>
      </c>
      <c r="E1145" s="2">
        <f>MONTH(cukier[[#This Row],[date]])</f>
        <v>3</v>
      </c>
      <c r="F1145" s="2">
        <f>VLOOKUP(cukier[[#This Row],[year]],cennik[#All],2)</f>
        <v>2.1</v>
      </c>
      <c r="G1145" s="2">
        <f>cukier[[#This Row],[sugar_bought_kg]]*cukier[[#This Row],[price]]</f>
        <v>12.600000000000001</v>
      </c>
      <c r="H1145" s="2">
        <f>SUMIF($B$2:B1145,B1145,$C$2:C1145)</f>
        <v>26</v>
      </c>
      <c r="I1145" s="2">
        <f>IF(cukier[[#This Row],[bought_so_far]]&lt;100,0,IF(cukier[[#This Row],[bought_so_far]]&lt;1000,0.05,IF(cukier[[#This Row],[bought_so_far]]&lt;10000,0.1,0.2)))*cukier[[#This Row],[sugar_bought_kg]]</f>
        <v>0</v>
      </c>
      <c r="J1145" s="7">
        <f t="shared" si="86"/>
        <v>3913</v>
      </c>
      <c r="K1145" s="7">
        <f t="shared" si="85"/>
        <v>3907</v>
      </c>
      <c r="L1145" s="7" t="b">
        <f t="shared" si="87"/>
        <v>0</v>
      </c>
      <c r="M1145" s="7">
        <f t="shared" si="88"/>
        <v>2</v>
      </c>
      <c r="N1145" s="7">
        <f t="shared" si="89"/>
        <v>0</v>
      </c>
    </row>
    <row r="1146" spans="1:14" x14ac:dyDescent="0.25">
      <c r="A1146" s="1">
        <v>40254</v>
      </c>
      <c r="B1146" s="2" t="s">
        <v>19</v>
      </c>
      <c r="C1146" s="2">
        <v>69</v>
      </c>
      <c r="D1146" s="2">
        <f>YEAR(cukier[[#This Row],[date]])</f>
        <v>2010</v>
      </c>
      <c r="E1146" s="2">
        <f>MONTH(cukier[[#This Row],[date]])</f>
        <v>3</v>
      </c>
      <c r="F1146" s="2">
        <f>VLOOKUP(cukier[[#This Row],[year]],cennik[#All],2)</f>
        <v>2.1</v>
      </c>
      <c r="G1146" s="2">
        <f>cukier[[#This Row],[sugar_bought_kg]]*cukier[[#This Row],[price]]</f>
        <v>144.9</v>
      </c>
      <c r="H1146" s="2">
        <f>SUMIF($B$2:B1146,B1146,$C$2:C1146)</f>
        <v>2261</v>
      </c>
      <c r="I1146" s="2">
        <f>IF(cukier[[#This Row],[bought_so_far]]&lt;100,0,IF(cukier[[#This Row],[bought_so_far]]&lt;1000,0.05,IF(cukier[[#This Row],[bought_so_far]]&lt;10000,0.1,0.2)))*cukier[[#This Row],[sugar_bought_kg]]</f>
        <v>6.9</v>
      </c>
      <c r="J1146" s="6">
        <f t="shared" si="86"/>
        <v>3907</v>
      </c>
      <c r="K1146" s="6">
        <f t="shared" si="85"/>
        <v>3838</v>
      </c>
      <c r="L1146" s="6" t="b">
        <f t="shared" si="87"/>
        <v>0</v>
      </c>
      <c r="M1146" s="6">
        <f t="shared" si="88"/>
        <v>2</v>
      </c>
      <c r="N1146" s="6">
        <f t="shared" si="89"/>
        <v>0</v>
      </c>
    </row>
    <row r="1147" spans="1:14" x14ac:dyDescent="0.25">
      <c r="A1147" s="1">
        <v>40256</v>
      </c>
      <c r="B1147" s="2" t="s">
        <v>12</v>
      </c>
      <c r="C1147" s="2">
        <v>58</v>
      </c>
      <c r="D1147" s="2">
        <f>YEAR(cukier[[#This Row],[date]])</f>
        <v>2010</v>
      </c>
      <c r="E1147" s="2">
        <f>MONTH(cukier[[#This Row],[date]])</f>
        <v>3</v>
      </c>
      <c r="F1147" s="2">
        <f>VLOOKUP(cukier[[#This Row],[year]],cennik[#All],2)</f>
        <v>2.1</v>
      </c>
      <c r="G1147" s="2">
        <f>cukier[[#This Row],[sugar_bought_kg]]*cukier[[#This Row],[price]]</f>
        <v>121.80000000000001</v>
      </c>
      <c r="H1147" s="2">
        <f>SUMIF($B$2:B1147,B1147,$C$2:C1147)</f>
        <v>2499</v>
      </c>
      <c r="I1147" s="2">
        <f>IF(cukier[[#This Row],[bought_so_far]]&lt;100,0,IF(cukier[[#This Row],[bought_so_far]]&lt;1000,0.05,IF(cukier[[#This Row],[bought_so_far]]&lt;10000,0.1,0.2)))*cukier[[#This Row],[sugar_bought_kg]]</f>
        <v>5.8000000000000007</v>
      </c>
      <c r="J1147" s="7">
        <f t="shared" si="86"/>
        <v>3838</v>
      </c>
      <c r="K1147" s="7">
        <f t="shared" si="85"/>
        <v>3780</v>
      </c>
      <c r="L1147" s="7" t="b">
        <f t="shared" si="87"/>
        <v>0</v>
      </c>
      <c r="M1147" s="7">
        <f t="shared" si="88"/>
        <v>2</v>
      </c>
      <c r="N1147" s="7">
        <f t="shared" si="89"/>
        <v>0</v>
      </c>
    </row>
    <row r="1148" spans="1:14" x14ac:dyDescent="0.25">
      <c r="A1148" s="1">
        <v>40256</v>
      </c>
      <c r="B1148" s="2" t="s">
        <v>25</v>
      </c>
      <c r="C1148" s="2">
        <v>159</v>
      </c>
      <c r="D1148" s="2">
        <f>YEAR(cukier[[#This Row],[date]])</f>
        <v>2010</v>
      </c>
      <c r="E1148" s="2">
        <f>MONTH(cukier[[#This Row],[date]])</f>
        <v>3</v>
      </c>
      <c r="F1148" s="2">
        <f>VLOOKUP(cukier[[#This Row],[year]],cennik[#All],2)</f>
        <v>2.1</v>
      </c>
      <c r="G1148" s="2">
        <f>cukier[[#This Row],[sugar_bought_kg]]*cukier[[#This Row],[price]]</f>
        <v>333.90000000000003</v>
      </c>
      <c r="H1148" s="2">
        <f>SUMIF($B$2:B1148,B1148,$C$2:C1148)</f>
        <v>1339</v>
      </c>
      <c r="I1148" s="2">
        <f>IF(cukier[[#This Row],[bought_so_far]]&lt;100,0,IF(cukier[[#This Row],[bought_so_far]]&lt;1000,0.05,IF(cukier[[#This Row],[bought_so_far]]&lt;10000,0.1,0.2)))*cukier[[#This Row],[sugar_bought_kg]]</f>
        <v>15.9</v>
      </c>
      <c r="J1148" s="6">
        <f t="shared" si="86"/>
        <v>3780</v>
      </c>
      <c r="K1148" s="6">
        <f t="shared" si="85"/>
        <v>3621</v>
      </c>
      <c r="L1148" s="6" t="b">
        <f t="shared" si="87"/>
        <v>0</v>
      </c>
      <c r="M1148" s="6">
        <f t="shared" si="88"/>
        <v>2</v>
      </c>
      <c r="N1148" s="6">
        <f t="shared" si="89"/>
        <v>0</v>
      </c>
    </row>
    <row r="1149" spans="1:14" x14ac:dyDescent="0.25">
      <c r="A1149" s="1">
        <v>40258</v>
      </c>
      <c r="B1149" s="2" t="s">
        <v>209</v>
      </c>
      <c r="C1149" s="2">
        <v>6</v>
      </c>
      <c r="D1149" s="2">
        <f>YEAR(cukier[[#This Row],[date]])</f>
        <v>2010</v>
      </c>
      <c r="E1149" s="2">
        <f>MONTH(cukier[[#This Row],[date]])</f>
        <v>3</v>
      </c>
      <c r="F1149" s="2">
        <f>VLOOKUP(cukier[[#This Row],[year]],cennik[#All],2)</f>
        <v>2.1</v>
      </c>
      <c r="G1149" s="2">
        <f>cukier[[#This Row],[sugar_bought_kg]]*cukier[[#This Row],[price]]</f>
        <v>12.600000000000001</v>
      </c>
      <c r="H1149" s="2">
        <f>SUMIF($B$2:B1149,B1149,$C$2:C1149)</f>
        <v>6</v>
      </c>
      <c r="I1149" s="2">
        <f>IF(cukier[[#This Row],[bought_so_far]]&lt;100,0,IF(cukier[[#This Row],[bought_so_far]]&lt;1000,0.05,IF(cukier[[#This Row],[bought_so_far]]&lt;10000,0.1,0.2)))*cukier[[#This Row],[sugar_bought_kg]]</f>
        <v>0</v>
      </c>
      <c r="J1149" s="7">
        <f t="shared" si="86"/>
        <v>3621</v>
      </c>
      <c r="K1149" s="7">
        <f t="shared" si="85"/>
        <v>3615</v>
      </c>
      <c r="L1149" s="7" t="b">
        <f t="shared" si="87"/>
        <v>0</v>
      </c>
      <c r="M1149" s="7">
        <f t="shared" si="88"/>
        <v>2</v>
      </c>
      <c r="N1149" s="7">
        <f t="shared" si="89"/>
        <v>0</v>
      </c>
    </row>
    <row r="1150" spans="1:14" x14ac:dyDescent="0.25">
      <c r="A1150" s="1">
        <v>40259</v>
      </c>
      <c r="B1150" s="2" t="s">
        <v>12</v>
      </c>
      <c r="C1150" s="2">
        <v>103</v>
      </c>
      <c r="D1150" s="2">
        <f>YEAR(cukier[[#This Row],[date]])</f>
        <v>2010</v>
      </c>
      <c r="E1150" s="2">
        <f>MONTH(cukier[[#This Row],[date]])</f>
        <v>3</v>
      </c>
      <c r="F1150" s="2">
        <f>VLOOKUP(cukier[[#This Row],[year]],cennik[#All],2)</f>
        <v>2.1</v>
      </c>
      <c r="G1150" s="2">
        <f>cukier[[#This Row],[sugar_bought_kg]]*cukier[[#This Row],[price]]</f>
        <v>216.3</v>
      </c>
      <c r="H1150" s="2">
        <f>SUMIF($B$2:B1150,B1150,$C$2:C1150)</f>
        <v>2602</v>
      </c>
      <c r="I1150" s="2">
        <f>IF(cukier[[#This Row],[bought_so_far]]&lt;100,0,IF(cukier[[#This Row],[bought_so_far]]&lt;1000,0.05,IF(cukier[[#This Row],[bought_so_far]]&lt;10000,0.1,0.2)))*cukier[[#This Row],[sugar_bought_kg]]</f>
        <v>10.3</v>
      </c>
      <c r="J1150" s="6">
        <f t="shared" si="86"/>
        <v>3615</v>
      </c>
      <c r="K1150" s="6">
        <f t="shared" si="85"/>
        <v>3512</v>
      </c>
      <c r="L1150" s="6" t="b">
        <f t="shared" si="87"/>
        <v>0</v>
      </c>
      <c r="M1150" s="6">
        <f t="shared" si="88"/>
        <v>2</v>
      </c>
      <c r="N1150" s="6">
        <f t="shared" si="89"/>
        <v>0</v>
      </c>
    </row>
    <row r="1151" spans="1:14" x14ac:dyDescent="0.25">
      <c r="A1151" s="1">
        <v>40263</v>
      </c>
      <c r="B1151" s="2" t="s">
        <v>7</v>
      </c>
      <c r="C1151" s="2">
        <v>155</v>
      </c>
      <c r="D1151" s="2">
        <f>YEAR(cukier[[#This Row],[date]])</f>
        <v>2010</v>
      </c>
      <c r="E1151" s="2">
        <f>MONTH(cukier[[#This Row],[date]])</f>
        <v>3</v>
      </c>
      <c r="F1151" s="2">
        <f>VLOOKUP(cukier[[#This Row],[year]],cennik[#All],2)</f>
        <v>2.1</v>
      </c>
      <c r="G1151" s="2">
        <f>cukier[[#This Row],[sugar_bought_kg]]*cukier[[#This Row],[price]]</f>
        <v>325.5</v>
      </c>
      <c r="H1151" s="2">
        <f>SUMIF($B$2:B1151,B1151,$C$2:C1151)</f>
        <v>16048</v>
      </c>
      <c r="I1151" s="2">
        <f>IF(cukier[[#This Row],[bought_so_far]]&lt;100,0,IF(cukier[[#This Row],[bought_so_far]]&lt;1000,0.05,IF(cukier[[#This Row],[bought_so_far]]&lt;10000,0.1,0.2)))*cukier[[#This Row],[sugar_bought_kg]]</f>
        <v>31</v>
      </c>
      <c r="J1151" s="7">
        <f t="shared" si="86"/>
        <v>3512</v>
      </c>
      <c r="K1151" s="7">
        <f t="shared" si="85"/>
        <v>3357</v>
      </c>
      <c r="L1151" s="7" t="b">
        <f t="shared" si="87"/>
        <v>0</v>
      </c>
      <c r="M1151" s="7">
        <f t="shared" si="88"/>
        <v>2</v>
      </c>
      <c r="N1151" s="7">
        <f t="shared" si="89"/>
        <v>0</v>
      </c>
    </row>
    <row r="1152" spans="1:14" x14ac:dyDescent="0.25">
      <c r="A1152" s="1">
        <v>40263</v>
      </c>
      <c r="B1152" s="2" t="s">
        <v>81</v>
      </c>
      <c r="C1152" s="2">
        <v>10</v>
      </c>
      <c r="D1152" s="2">
        <f>YEAR(cukier[[#This Row],[date]])</f>
        <v>2010</v>
      </c>
      <c r="E1152" s="2">
        <f>MONTH(cukier[[#This Row],[date]])</f>
        <v>3</v>
      </c>
      <c r="F1152" s="2">
        <f>VLOOKUP(cukier[[#This Row],[year]],cennik[#All],2)</f>
        <v>2.1</v>
      </c>
      <c r="G1152" s="2">
        <f>cukier[[#This Row],[sugar_bought_kg]]*cukier[[#This Row],[price]]</f>
        <v>21</v>
      </c>
      <c r="H1152" s="2">
        <f>SUMIF($B$2:B1152,B1152,$C$2:C1152)</f>
        <v>38</v>
      </c>
      <c r="I1152" s="2">
        <f>IF(cukier[[#This Row],[bought_so_far]]&lt;100,0,IF(cukier[[#This Row],[bought_so_far]]&lt;1000,0.05,IF(cukier[[#This Row],[bought_so_far]]&lt;10000,0.1,0.2)))*cukier[[#This Row],[sugar_bought_kg]]</f>
        <v>0</v>
      </c>
      <c r="J1152" s="6">
        <f t="shared" si="86"/>
        <v>3357</v>
      </c>
      <c r="K1152" s="6">
        <f t="shared" si="85"/>
        <v>3347</v>
      </c>
      <c r="L1152" s="6" t="b">
        <f t="shared" si="87"/>
        <v>0</v>
      </c>
      <c r="M1152" s="6">
        <f t="shared" si="88"/>
        <v>2</v>
      </c>
      <c r="N1152" s="6">
        <f t="shared" si="89"/>
        <v>0</v>
      </c>
    </row>
    <row r="1153" spans="1:14" x14ac:dyDescent="0.25">
      <c r="A1153" s="1">
        <v>40265</v>
      </c>
      <c r="B1153" s="2" t="s">
        <v>28</v>
      </c>
      <c r="C1153" s="2">
        <v>158</v>
      </c>
      <c r="D1153" s="2">
        <f>YEAR(cukier[[#This Row],[date]])</f>
        <v>2010</v>
      </c>
      <c r="E1153" s="2">
        <f>MONTH(cukier[[#This Row],[date]])</f>
        <v>3</v>
      </c>
      <c r="F1153" s="2">
        <f>VLOOKUP(cukier[[#This Row],[year]],cennik[#All],2)</f>
        <v>2.1</v>
      </c>
      <c r="G1153" s="2">
        <f>cukier[[#This Row],[sugar_bought_kg]]*cukier[[#This Row],[price]]</f>
        <v>331.8</v>
      </c>
      <c r="H1153" s="2">
        <f>SUMIF($B$2:B1153,B1153,$C$2:C1153)</f>
        <v>2436</v>
      </c>
      <c r="I1153" s="2">
        <f>IF(cukier[[#This Row],[bought_so_far]]&lt;100,0,IF(cukier[[#This Row],[bought_so_far]]&lt;1000,0.05,IF(cukier[[#This Row],[bought_so_far]]&lt;10000,0.1,0.2)))*cukier[[#This Row],[sugar_bought_kg]]</f>
        <v>15.8</v>
      </c>
      <c r="J1153" s="7">
        <f t="shared" si="86"/>
        <v>3347</v>
      </c>
      <c r="K1153" s="7">
        <f t="shared" si="85"/>
        <v>3189</v>
      </c>
      <c r="L1153" s="7" t="b">
        <f t="shared" si="87"/>
        <v>0</v>
      </c>
      <c r="M1153" s="7">
        <f t="shared" si="88"/>
        <v>2</v>
      </c>
      <c r="N1153" s="7">
        <f t="shared" si="89"/>
        <v>0</v>
      </c>
    </row>
    <row r="1154" spans="1:14" x14ac:dyDescent="0.25">
      <c r="A1154" s="1">
        <v>40267</v>
      </c>
      <c r="B1154" s="2" t="s">
        <v>55</v>
      </c>
      <c r="C1154" s="2">
        <v>146</v>
      </c>
      <c r="D1154" s="2">
        <f>YEAR(cukier[[#This Row],[date]])</f>
        <v>2010</v>
      </c>
      <c r="E1154" s="2">
        <f>MONTH(cukier[[#This Row],[date]])</f>
        <v>3</v>
      </c>
      <c r="F1154" s="2">
        <f>VLOOKUP(cukier[[#This Row],[year]],cennik[#All],2)</f>
        <v>2.1</v>
      </c>
      <c r="G1154" s="2">
        <f>cukier[[#This Row],[sugar_bought_kg]]*cukier[[#This Row],[price]]</f>
        <v>306.60000000000002</v>
      </c>
      <c r="H1154" s="2">
        <f>SUMIF($B$2:B1154,B1154,$C$2:C1154)</f>
        <v>3013</v>
      </c>
      <c r="I1154" s="2">
        <f>IF(cukier[[#This Row],[bought_so_far]]&lt;100,0,IF(cukier[[#This Row],[bought_so_far]]&lt;1000,0.05,IF(cukier[[#This Row],[bought_so_far]]&lt;10000,0.1,0.2)))*cukier[[#This Row],[sugar_bought_kg]]</f>
        <v>14.600000000000001</v>
      </c>
      <c r="J1154" s="6">
        <f t="shared" si="86"/>
        <v>3189</v>
      </c>
      <c r="K1154" s="6">
        <f t="shared" si="85"/>
        <v>3043</v>
      </c>
      <c r="L1154" s="6" t="b">
        <f t="shared" si="87"/>
        <v>0</v>
      </c>
      <c r="M1154" s="6">
        <f t="shared" si="88"/>
        <v>2</v>
      </c>
      <c r="N1154" s="6">
        <f t="shared" si="89"/>
        <v>0</v>
      </c>
    </row>
    <row r="1155" spans="1:14" x14ac:dyDescent="0.25">
      <c r="A1155" s="1">
        <v>40268</v>
      </c>
      <c r="B1155" s="2" t="s">
        <v>22</v>
      </c>
      <c r="C1155" s="2">
        <v>230</v>
      </c>
      <c r="D1155" s="2">
        <f>YEAR(cukier[[#This Row],[date]])</f>
        <v>2010</v>
      </c>
      <c r="E1155" s="2">
        <f>MONTH(cukier[[#This Row],[date]])</f>
        <v>3</v>
      </c>
      <c r="F1155" s="2">
        <f>VLOOKUP(cukier[[#This Row],[year]],cennik[#All],2)</f>
        <v>2.1</v>
      </c>
      <c r="G1155" s="2">
        <f>cukier[[#This Row],[sugar_bought_kg]]*cukier[[#This Row],[price]]</f>
        <v>483</v>
      </c>
      <c r="H1155" s="2">
        <f>SUMIF($B$2:B1155,B1155,$C$2:C1155)</f>
        <v>13291</v>
      </c>
      <c r="I1155" s="2">
        <f>IF(cukier[[#This Row],[bought_so_far]]&lt;100,0,IF(cukier[[#This Row],[bought_so_far]]&lt;1000,0.05,IF(cukier[[#This Row],[bought_so_far]]&lt;10000,0.1,0.2)))*cukier[[#This Row],[sugar_bought_kg]]</f>
        <v>46</v>
      </c>
      <c r="J1155" s="7">
        <f t="shared" si="86"/>
        <v>3043</v>
      </c>
      <c r="K1155" s="7">
        <f t="shared" ref="K1155:K1218" si="90">J1155-C1155</f>
        <v>2813</v>
      </c>
      <c r="L1155" s="7" t="b">
        <f t="shared" si="87"/>
        <v>1</v>
      </c>
      <c r="M1155" s="7">
        <f t="shared" si="88"/>
        <v>3</v>
      </c>
      <c r="N1155" s="7">
        <f t="shared" si="89"/>
        <v>3000</v>
      </c>
    </row>
    <row r="1156" spans="1:14" x14ac:dyDescent="0.25">
      <c r="A1156" s="1">
        <v>40270</v>
      </c>
      <c r="B1156" s="2" t="s">
        <v>39</v>
      </c>
      <c r="C1156" s="2">
        <v>143</v>
      </c>
      <c r="D1156" s="2">
        <f>YEAR(cukier[[#This Row],[date]])</f>
        <v>2010</v>
      </c>
      <c r="E1156" s="2">
        <f>MONTH(cukier[[#This Row],[date]])</f>
        <v>4</v>
      </c>
      <c r="F1156" s="2">
        <f>VLOOKUP(cukier[[#This Row],[year]],cennik[#All],2)</f>
        <v>2.1</v>
      </c>
      <c r="G1156" s="2">
        <f>cukier[[#This Row],[sugar_bought_kg]]*cukier[[#This Row],[price]]</f>
        <v>300.3</v>
      </c>
      <c r="H1156" s="2">
        <f>SUMIF($B$2:B1156,B1156,$C$2:C1156)</f>
        <v>1170</v>
      </c>
      <c r="I1156" s="2">
        <f>IF(cukier[[#This Row],[bought_so_far]]&lt;100,0,IF(cukier[[#This Row],[bought_so_far]]&lt;1000,0.05,IF(cukier[[#This Row],[bought_so_far]]&lt;10000,0.1,0.2)))*cukier[[#This Row],[sugar_bought_kg]]</f>
        <v>14.3</v>
      </c>
      <c r="J1156" s="6">
        <f t="shared" ref="J1156:J1219" si="91">K1155+N1155</f>
        <v>5813</v>
      </c>
      <c r="K1156" s="6">
        <f t="shared" si="90"/>
        <v>5670</v>
      </c>
      <c r="L1156" s="6" t="b">
        <f t="shared" ref="L1156:L1219" si="92">AND(E1156&lt;&gt;E1157,K1156&lt;5000)</f>
        <v>0</v>
      </c>
      <c r="M1156" s="6">
        <f t="shared" ref="M1156:M1219" si="93">ROUNDUP((5000-K1156)/1000,0)</f>
        <v>-1</v>
      </c>
      <c r="N1156" s="6">
        <f t="shared" ref="N1156:N1219" si="94">IF(L1156,M1156*1000,0)</f>
        <v>0</v>
      </c>
    </row>
    <row r="1157" spans="1:14" x14ac:dyDescent="0.25">
      <c r="A1157" s="1">
        <v>40270</v>
      </c>
      <c r="B1157" s="2" t="s">
        <v>61</v>
      </c>
      <c r="C1157" s="2">
        <v>167</v>
      </c>
      <c r="D1157" s="2">
        <f>YEAR(cukier[[#This Row],[date]])</f>
        <v>2010</v>
      </c>
      <c r="E1157" s="2">
        <f>MONTH(cukier[[#This Row],[date]])</f>
        <v>4</v>
      </c>
      <c r="F1157" s="2">
        <f>VLOOKUP(cukier[[#This Row],[year]],cennik[#All],2)</f>
        <v>2.1</v>
      </c>
      <c r="G1157" s="2">
        <f>cukier[[#This Row],[sugar_bought_kg]]*cukier[[#This Row],[price]]</f>
        <v>350.7</v>
      </c>
      <c r="H1157" s="2">
        <f>SUMIF($B$2:B1157,B1157,$C$2:C1157)</f>
        <v>2005</v>
      </c>
      <c r="I1157" s="2">
        <f>IF(cukier[[#This Row],[bought_so_far]]&lt;100,0,IF(cukier[[#This Row],[bought_so_far]]&lt;1000,0.05,IF(cukier[[#This Row],[bought_so_far]]&lt;10000,0.1,0.2)))*cukier[[#This Row],[sugar_bought_kg]]</f>
        <v>16.7</v>
      </c>
      <c r="J1157" s="7">
        <f t="shared" si="91"/>
        <v>5670</v>
      </c>
      <c r="K1157" s="7">
        <f t="shared" si="90"/>
        <v>5503</v>
      </c>
      <c r="L1157" s="7" t="b">
        <f t="shared" si="92"/>
        <v>0</v>
      </c>
      <c r="M1157" s="7">
        <f t="shared" si="93"/>
        <v>-1</v>
      </c>
      <c r="N1157" s="7">
        <f t="shared" si="94"/>
        <v>0</v>
      </c>
    </row>
    <row r="1158" spans="1:14" x14ac:dyDescent="0.25">
      <c r="A1158" s="1">
        <v>40270</v>
      </c>
      <c r="B1158" s="2" t="s">
        <v>52</v>
      </c>
      <c r="C1158" s="2">
        <v>119</v>
      </c>
      <c r="D1158" s="2">
        <f>YEAR(cukier[[#This Row],[date]])</f>
        <v>2010</v>
      </c>
      <c r="E1158" s="2">
        <f>MONTH(cukier[[#This Row],[date]])</f>
        <v>4</v>
      </c>
      <c r="F1158" s="2">
        <f>VLOOKUP(cukier[[#This Row],[year]],cennik[#All],2)</f>
        <v>2.1</v>
      </c>
      <c r="G1158" s="2">
        <f>cukier[[#This Row],[sugar_bought_kg]]*cukier[[#This Row],[price]]</f>
        <v>249.9</v>
      </c>
      <c r="H1158" s="2">
        <f>SUMIF($B$2:B1158,B1158,$C$2:C1158)</f>
        <v>2149</v>
      </c>
      <c r="I1158" s="2">
        <f>IF(cukier[[#This Row],[bought_so_far]]&lt;100,0,IF(cukier[[#This Row],[bought_so_far]]&lt;1000,0.05,IF(cukier[[#This Row],[bought_so_far]]&lt;10000,0.1,0.2)))*cukier[[#This Row],[sugar_bought_kg]]</f>
        <v>11.9</v>
      </c>
      <c r="J1158" s="6">
        <f t="shared" si="91"/>
        <v>5503</v>
      </c>
      <c r="K1158" s="6">
        <f t="shared" si="90"/>
        <v>5384</v>
      </c>
      <c r="L1158" s="6" t="b">
        <f t="shared" si="92"/>
        <v>0</v>
      </c>
      <c r="M1158" s="6">
        <f t="shared" si="93"/>
        <v>-1</v>
      </c>
      <c r="N1158" s="6">
        <f t="shared" si="94"/>
        <v>0</v>
      </c>
    </row>
    <row r="1159" spans="1:14" x14ac:dyDescent="0.25">
      <c r="A1159" s="1">
        <v>40272</v>
      </c>
      <c r="B1159" s="2" t="s">
        <v>14</v>
      </c>
      <c r="C1159" s="2">
        <v>400</v>
      </c>
      <c r="D1159" s="2">
        <f>YEAR(cukier[[#This Row],[date]])</f>
        <v>2010</v>
      </c>
      <c r="E1159" s="2">
        <f>MONTH(cukier[[#This Row],[date]])</f>
        <v>4</v>
      </c>
      <c r="F1159" s="2">
        <f>VLOOKUP(cukier[[#This Row],[year]],cennik[#All],2)</f>
        <v>2.1</v>
      </c>
      <c r="G1159" s="2">
        <f>cukier[[#This Row],[sugar_bought_kg]]*cukier[[#This Row],[price]]</f>
        <v>840</v>
      </c>
      <c r="H1159" s="2">
        <f>SUMIF($B$2:B1159,B1159,$C$2:C1159)</f>
        <v>12986</v>
      </c>
      <c r="I1159" s="2">
        <f>IF(cukier[[#This Row],[bought_so_far]]&lt;100,0,IF(cukier[[#This Row],[bought_so_far]]&lt;1000,0.05,IF(cukier[[#This Row],[bought_so_far]]&lt;10000,0.1,0.2)))*cukier[[#This Row],[sugar_bought_kg]]</f>
        <v>80</v>
      </c>
      <c r="J1159" s="7">
        <f t="shared" si="91"/>
        <v>5384</v>
      </c>
      <c r="K1159" s="7">
        <f t="shared" si="90"/>
        <v>4984</v>
      </c>
      <c r="L1159" s="7" t="b">
        <f t="shared" si="92"/>
        <v>0</v>
      </c>
      <c r="M1159" s="7">
        <f t="shared" si="93"/>
        <v>1</v>
      </c>
      <c r="N1159" s="7">
        <f t="shared" si="94"/>
        <v>0</v>
      </c>
    </row>
    <row r="1160" spans="1:14" x14ac:dyDescent="0.25">
      <c r="A1160" s="1">
        <v>40274</v>
      </c>
      <c r="B1160" s="2" t="s">
        <v>37</v>
      </c>
      <c r="C1160" s="2">
        <v>172</v>
      </c>
      <c r="D1160" s="2">
        <f>YEAR(cukier[[#This Row],[date]])</f>
        <v>2010</v>
      </c>
      <c r="E1160" s="2">
        <f>MONTH(cukier[[#This Row],[date]])</f>
        <v>4</v>
      </c>
      <c r="F1160" s="2">
        <f>VLOOKUP(cukier[[#This Row],[year]],cennik[#All],2)</f>
        <v>2.1</v>
      </c>
      <c r="G1160" s="2">
        <f>cukier[[#This Row],[sugar_bought_kg]]*cukier[[#This Row],[price]]</f>
        <v>361.2</v>
      </c>
      <c r="H1160" s="2">
        <f>SUMIF($B$2:B1160,B1160,$C$2:C1160)</f>
        <v>2758</v>
      </c>
      <c r="I1160" s="2">
        <f>IF(cukier[[#This Row],[bought_so_far]]&lt;100,0,IF(cukier[[#This Row],[bought_so_far]]&lt;1000,0.05,IF(cukier[[#This Row],[bought_so_far]]&lt;10000,0.1,0.2)))*cukier[[#This Row],[sugar_bought_kg]]</f>
        <v>17.2</v>
      </c>
      <c r="J1160" s="6">
        <f t="shared" si="91"/>
        <v>4984</v>
      </c>
      <c r="K1160" s="6">
        <f t="shared" si="90"/>
        <v>4812</v>
      </c>
      <c r="L1160" s="6" t="b">
        <f t="shared" si="92"/>
        <v>0</v>
      </c>
      <c r="M1160" s="6">
        <f t="shared" si="93"/>
        <v>1</v>
      </c>
      <c r="N1160" s="6">
        <f t="shared" si="94"/>
        <v>0</v>
      </c>
    </row>
    <row r="1161" spans="1:14" x14ac:dyDescent="0.25">
      <c r="A1161" s="1">
        <v>40275</v>
      </c>
      <c r="B1161" s="2" t="s">
        <v>98</v>
      </c>
      <c r="C1161" s="2">
        <v>19</v>
      </c>
      <c r="D1161" s="2">
        <f>YEAR(cukier[[#This Row],[date]])</f>
        <v>2010</v>
      </c>
      <c r="E1161" s="2">
        <f>MONTH(cukier[[#This Row],[date]])</f>
        <v>4</v>
      </c>
      <c r="F1161" s="2">
        <f>VLOOKUP(cukier[[#This Row],[year]],cennik[#All],2)</f>
        <v>2.1</v>
      </c>
      <c r="G1161" s="2">
        <f>cukier[[#This Row],[sugar_bought_kg]]*cukier[[#This Row],[price]]</f>
        <v>39.9</v>
      </c>
      <c r="H1161" s="2">
        <f>SUMIF($B$2:B1161,B1161,$C$2:C1161)</f>
        <v>31</v>
      </c>
      <c r="I1161" s="2">
        <f>IF(cukier[[#This Row],[bought_so_far]]&lt;100,0,IF(cukier[[#This Row],[bought_so_far]]&lt;1000,0.05,IF(cukier[[#This Row],[bought_so_far]]&lt;10000,0.1,0.2)))*cukier[[#This Row],[sugar_bought_kg]]</f>
        <v>0</v>
      </c>
      <c r="J1161" s="7">
        <f t="shared" si="91"/>
        <v>4812</v>
      </c>
      <c r="K1161" s="7">
        <f t="shared" si="90"/>
        <v>4793</v>
      </c>
      <c r="L1161" s="7" t="b">
        <f t="shared" si="92"/>
        <v>0</v>
      </c>
      <c r="M1161" s="7">
        <f t="shared" si="93"/>
        <v>1</v>
      </c>
      <c r="N1161" s="7">
        <f t="shared" si="94"/>
        <v>0</v>
      </c>
    </row>
    <row r="1162" spans="1:14" x14ac:dyDescent="0.25">
      <c r="A1162" s="1">
        <v>40277</v>
      </c>
      <c r="B1162" s="2" t="s">
        <v>7</v>
      </c>
      <c r="C1162" s="2">
        <v>116</v>
      </c>
      <c r="D1162" s="2">
        <f>YEAR(cukier[[#This Row],[date]])</f>
        <v>2010</v>
      </c>
      <c r="E1162" s="2">
        <f>MONTH(cukier[[#This Row],[date]])</f>
        <v>4</v>
      </c>
      <c r="F1162" s="2">
        <f>VLOOKUP(cukier[[#This Row],[year]],cennik[#All],2)</f>
        <v>2.1</v>
      </c>
      <c r="G1162" s="2">
        <f>cukier[[#This Row],[sugar_bought_kg]]*cukier[[#This Row],[price]]</f>
        <v>243.60000000000002</v>
      </c>
      <c r="H1162" s="2">
        <f>SUMIF($B$2:B1162,B1162,$C$2:C1162)</f>
        <v>16164</v>
      </c>
      <c r="I1162" s="2">
        <f>IF(cukier[[#This Row],[bought_so_far]]&lt;100,0,IF(cukier[[#This Row],[bought_so_far]]&lt;1000,0.05,IF(cukier[[#This Row],[bought_so_far]]&lt;10000,0.1,0.2)))*cukier[[#This Row],[sugar_bought_kg]]</f>
        <v>23.200000000000003</v>
      </c>
      <c r="J1162" s="6">
        <f t="shared" si="91"/>
        <v>4793</v>
      </c>
      <c r="K1162" s="6">
        <f t="shared" si="90"/>
        <v>4677</v>
      </c>
      <c r="L1162" s="6" t="b">
        <f t="shared" si="92"/>
        <v>0</v>
      </c>
      <c r="M1162" s="6">
        <f t="shared" si="93"/>
        <v>1</v>
      </c>
      <c r="N1162" s="6">
        <f t="shared" si="94"/>
        <v>0</v>
      </c>
    </row>
    <row r="1163" spans="1:14" x14ac:dyDescent="0.25">
      <c r="A1163" s="1">
        <v>40279</v>
      </c>
      <c r="B1163" s="2" t="s">
        <v>22</v>
      </c>
      <c r="C1163" s="2">
        <v>143</v>
      </c>
      <c r="D1163" s="2">
        <f>YEAR(cukier[[#This Row],[date]])</f>
        <v>2010</v>
      </c>
      <c r="E1163" s="2">
        <f>MONTH(cukier[[#This Row],[date]])</f>
        <v>4</v>
      </c>
      <c r="F1163" s="2">
        <f>VLOOKUP(cukier[[#This Row],[year]],cennik[#All],2)</f>
        <v>2.1</v>
      </c>
      <c r="G1163" s="2">
        <f>cukier[[#This Row],[sugar_bought_kg]]*cukier[[#This Row],[price]]</f>
        <v>300.3</v>
      </c>
      <c r="H1163" s="2">
        <f>SUMIF($B$2:B1163,B1163,$C$2:C1163)</f>
        <v>13434</v>
      </c>
      <c r="I1163" s="2">
        <f>IF(cukier[[#This Row],[bought_so_far]]&lt;100,0,IF(cukier[[#This Row],[bought_so_far]]&lt;1000,0.05,IF(cukier[[#This Row],[bought_so_far]]&lt;10000,0.1,0.2)))*cukier[[#This Row],[sugar_bought_kg]]</f>
        <v>28.6</v>
      </c>
      <c r="J1163" s="7">
        <f t="shared" si="91"/>
        <v>4677</v>
      </c>
      <c r="K1163" s="7">
        <f t="shared" si="90"/>
        <v>4534</v>
      </c>
      <c r="L1163" s="7" t="b">
        <f t="shared" si="92"/>
        <v>0</v>
      </c>
      <c r="M1163" s="7">
        <f t="shared" si="93"/>
        <v>1</v>
      </c>
      <c r="N1163" s="7">
        <f t="shared" si="94"/>
        <v>0</v>
      </c>
    </row>
    <row r="1164" spans="1:14" x14ac:dyDescent="0.25">
      <c r="A1164" s="1">
        <v>40280</v>
      </c>
      <c r="B1164" s="2" t="s">
        <v>9</v>
      </c>
      <c r="C1164" s="2">
        <v>222</v>
      </c>
      <c r="D1164" s="2">
        <f>YEAR(cukier[[#This Row],[date]])</f>
        <v>2010</v>
      </c>
      <c r="E1164" s="2">
        <f>MONTH(cukier[[#This Row],[date]])</f>
        <v>4</v>
      </c>
      <c r="F1164" s="2">
        <f>VLOOKUP(cukier[[#This Row],[year]],cennik[#All],2)</f>
        <v>2.1</v>
      </c>
      <c r="G1164" s="2">
        <f>cukier[[#This Row],[sugar_bought_kg]]*cukier[[#This Row],[price]]</f>
        <v>466.20000000000005</v>
      </c>
      <c r="H1164" s="2">
        <f>SUMIF($B$2:B1164,B1164,$C$2:C1164)</f>
        <v>13309</v>
      </c>
      <c r="I1164" s="2">
        <f>IF(cukier[[#This Row],[bought_so_far]]&lt;100,0,IF(cukier[[#This Row],[bought_so_far]]&lt;1000,0.05,IF(cukier[[#This Row],[bought_so_far]]&lt;10000,0.1,0.2)))*cukier[[#This Row],[sugar_bought_kg]]</f>
        <v>44.400000000000006</v>
      </c>
      <c r="J1164" s="6">
        <f t="shared" si="91"/>
        <v>4534</v>
      </c>
      <c r="K1164" s="6">
        <f t="shared" si="90"/>
        <v>4312</v>
      </c>
      <c r="L1164" s="6" t="b">
        <f t="shared" si="92"/>
        <v>0</v>
      </c>
      <c r="M1164" s="6">
        <f t="shared" si="93"/>
        <v>1</v>
      </c>
      <c r="N1164" s="6">
        <f t="shared" si="94"/>
        <v>0</v>
      </c>
    </row>
    <row r="1165" spans="1:14" x14ac:dyDescent="0.25">
      <c r="A1165" s="1">
        <v>40282</v>
      </c>
      <c r="B1165" s="2" t="s">
        <v>9</v>
      </c>
      <c r="C1165" s="2">
        <v>352</v>
      </c>
      <c r="D1165" s="2">
        <f>YEAR(cukier[[#This Row],[date]])</f>
        <v>2010</v>
      </c>
      <c r="E1165" s="2">
        <f>MONTH(cukier[[#This Row],[date]])</f>
        <v>4</v>
      </c>
      <c r="F1165" s="2">
        <f>VLOOKUP(cukier[[#This Row],[year]],cennik[#All],2)</f>
        <v>2.1</v>
      </c>
      <c r="G1165" s="2">
        <f>cukier[[#This Row],[sugar_bought_kg]]*cukier[[#This Row],[price]]</f>
        <v>739.2</v>
      </c>
      <c r="H1165" s="2">
        <f>SUMIF($B$2:B1165,B1165,$C$2:C1165)</f>
        <v>13661</v>
      </c>
      <c r="I1165" s="2">
        <f>IF(cukier[[#This Row],[bought_so_far]]&lt;100,0,IF(cukier[[#This Row],[bought_so_far]]&lt;1000,0.05,IF(cukier[[#This Row],[bought_so_far]]&lt;10000,0.1,0.2)))*cukier[[#This Row],[sugar_bought_kg]]</f>
        <v>70.400000000000006</v>
      </c>
      <c r="J1165" s="7">
        <f t="shared" si="91"/>
        <v>4312</v>
      </c>
      <c r="K1165" s="7">
        <f t="shared" si="90"/>
        <v>3960</v>
      </c>
      <c r="L1165" s="7" t="b">
        <f t="shared" si="92"/>
        <v>0</v>
      </c>
      <c r="M1165" s="7">
        <f t="shared" si="93"/>
        <v>2</v>
      </c>
      <c r="N1165" s="7">
        <f t="shared" si="94"/>
        <v>0</v>
      </c>
    </row>
    <row r="1166" spans="1:14" x14ac:dyDescent="0.25">
      <c r="A1166" s="1">
        <v>40282</v>
      </c>
      <c r="B1166" s="2" t="s">
        <v>52</v>
      </c>
      <c r="C1166" s="2">
        <v>69</v>
      </c>
      <c r="D1166" s="2">
        <f>YEAR(cukier[[#This Row],[date]])</f>
        <v>2010</v>
      </c>
      <c r="E1166" s="2">
        <f>MONTH(cukier[[#This Row],[date]])</f>
        <v>4</v>
      </c>
      <c r="F1166" s="2">
        <f>VLOOKUP(cukier[[#This Row],[year]],cennik[#All],2)</f>
        <v>2.1</v>
      </c>
      <c r="G1166" s="2">
        <f>cukier[[#This Row],[sugar_bought_kg]]*cukier[[#This Row],[price]]</f>
        <v>144.9</v>
      </c>
      <c r="H1166" s="2">
        <f>SUMIF($B$2:B1166,B1166,$C$2:C1166)</f>
        <v>2218</v>
      </c>
      <c r="I1166" s="2">
        <f>IF(cukier[[#This Row],[bought_so_far]]&lt;100,0,IF(cukier[[#This Row],[bought_so_far]]&lt;1000,0.05,IF(cukier[[#This Row],[bought_so_far]]&lt;10000,0.1,0.2)))*cukier[[#This Row],[sugar_bought_kg]]</f>
        <v>6.9</v>
      </c>
      <c r="J1166" s="6">
        <f t="shared" si="91"/>
        <v>3960</v>
      </c>
      <c r="K1166" s="6">
        <f t="shared" si="90"/>
        <v>3891</v>
      </c>
      <c r="L1166" s="6" t="b">
        <f t="shared" si="92"/>
        <v>0</v>
      </c>
      <c r="M1166" s="6">
        <f t="shared" si="93"/>
        <v>2</v>
      </c>
      <c r="N1166" s="6">
        <f t="shared" si="94"/>
        <v>0</v>
      </c>
    </row>
    <row r="1167" spans="1:14" x14ac:dyDescent="0.25">
      <c r="A1167" s="1">
        <v>40283</v>
      </c>
      <c r="B1167" s="2" t="s">
        <v>45</v>
      </c>
      <c r="C1167" s="2">
        <v>182</v>
      </c>
      <c r="D1167" s="2">
        <f>YEAR(cukier[[#This Row],[date]])</f>
        <v>2010</v>
      </c>
      <c r="E1167" s="2">
        <f>MONTH(cukier[[#This Row],[date]])</f>
        <v>4</v>
      </c>
      <c r="F1167" s="2">
        <f>VLOOKUP(cukier[[#This Row],[year]],cennik[#All],2)</f>
        <v>2.1</v>
      </c>
      <c r="G1167" s="2">
        <f>cukier[[#This Row],[sugar_bought_kg]]*cukier[[#This Row],[price]]</f>
        <v>382.2</v>
      </c>
      <c r="H1167" s="2">
        <f>SUMIF($B$2:B1167,B1167,$C$2:C1167)</f>
        <v>14843</v>
      </c>
      <c r="I1167" s="2">
        <f>IF(cukier[[#This Row],[bought_so_far]]&lt;100,0,IF(cukier[[#This Row],[bought_so_far]]&lt;1000,0.05,IF(cukier[[#This Row],[bought_so_far]]&lt;10000,0.1,0.2)))*cukier[[#This Row],[sugar_bought_kg]]</f>
        <v>36.4</v>
      </c>
      <c r="J1167" s="7">
        <f t="shared" si="91"/>
        <v>3891</v>
      </c>
      <c r="K1167" s="7">
        <f t="shared" si="90"/>
        <v>3709</v>
      </c>
      <c r="L1167" s="7" t="b">
        <f t="shared" si="92"/>
        <v>0</v>
      </c>
      <c r="M1167" s="7">
        <f t="shared" si="93"/>
        <v>2</v>
      </c>
      <c r="N1167" s="7">
        <f t="shared" si="94"/>
        <v>0</v>
      </c>
    </row>
    <row r="1168" spans="1:14" x14ac:dyDescent="0.25">
      <c r="A1168" s="1">
        <v>40285</v>
      </c>
      <c r="B1168" s="2" t="s">
        <v>9</v>
      </c>
      <c r="C1168" s="2">
        <v>182</v>
      </c>
      <c r="D1168" s="2">
        <f>YEAR(cukier[[#This Row],[date]])</f>
        <v>2010</v>
      </c>
      <c r="E1168" s="2">
        <f>MONTH(cukier[[#This Row],[date]])</f>
        <v>4</v>
      </c>
      <c r="F1168" s="2">
        <f>VLOOKUP(cukier[[#This Row],[year]],cennik[#All],2)</f>
        <v>2.1</v>
      </c>
      <c r="G1168" s="2">
        <f>cukier[[#This Row],[sugar_bought_kg]]*cukier[[#This Row],[price]]</f>
        <v>382.2</v>
      </c>
      <c r="H1168" s="2">
        <f>SUMIF($B$2:B1168,B1168,$C$2:C1168)</f>
        <v>13843</v>
      </c>
      <c r="I1168" s="2">
        <f>IF(cukier[[#This Row],[bought_so_far]]&lt;100,0,IF(cukier[[#This Row],[bought_so_far]]&lt;1000,0.05,IF(cukier[[#This Row],[bought_so_far]]&lt;10000,0.1,0.2)))*cukier[[#This Row],[sugar_bought_kg]]</f>
        <v>36.4</v>
      </c>
      <c r="J1168" s="6">
        <f t="shared" si="91"/>
        <v>3709</v>
      </c>
      <c r="K1168" s="6">
        <f t="shared" si="90"/>
        <v>3527</v>
      </c>
      <c r="L1168" s="6" t="b">
        <f t="shared" si="92"/>
        <v>0</v>
      </c>
      <c r="M1168" s="6">
        <f t="shared" si="93"/>
        <v>2</v>
      </c>
      <c r="N1168" s="6">
        <f t="shared" si="94"/>
        <v>0</v>
      </c>
    </row>
    <row r="1169" spans="1:14" x14ac:dyDescent="0.25">
      <c r="A1169" s="1">
        <v>40285</v>
      </c>
      <c r="B1169" s="2" t="s">
        <v>52</v>
      </c>
      <c r="C1169" s="2">
        <v>165</v>
      </c>
      <c r="D1169" s="2">
        <f>YEAR(cukier[[#This Row],[date]])</f>
        <v>2010</v>
      </c>
      <c r="E1169" s="2">
        <f>MONTH(cukier[[#This Row],[date]])</f>
        <v>4</v>
      </c>
      <c r="F1169" s="2">
        <f>VLOOKUP(cukier[[#This Row],[year]],cennik[#All],2)</f>
        <v>2.1</v>
      </c>
      <c r="G1169" s="2">
        <f>cukier[[#This Row],[sugar_bought_kg]]*cukier[[#This Row],[price]]</f>
        <v>346.5</v>
      </c>
      <c r="H1169" s="2">
        <f>SUMIF($B$2:B1169,B1169,$C$2:C1169)</f>
        <v>2383</v>
      </c>
      <c r="I1169" s="2">
        <f>IF(cukier[[#This Row],[bought_so_far]]&lt;100,0,IF(cukier[[#This Row],[bought_so_far]]&lt;1000,0.05,IF(cukier[[#This Row],[bought_so_far]]&lt;10000,0.1,0.2)))*cukier[[#This Row],[sugar_bought_kg]]</f>
        <v>16.5</v>
      </c>
      <c r="J1169" s="7">
        <f t="shared" si="91"/>
        <v>3527</v>
      </c>
      <c r="K1169" s="7">
        <f t="shared" si="90"/>
        <v>3362</v>
      </c>
      <c r="L1169" s="7" t="b">
        <f t="shared" si="92"/>
        <v>0</v>
      </c>
      <c r="M1169" s="7">
        <f t="shared" si="93"/>
        <v>2</v>
      </c>
      <c r="N1169" s="7">
        <f t="shared" si="94"/>
        <v>0</v>
      </c>
    </row>
    <row r="1170" spans="1:14" x14ac:dyDescent="0.25">
      <c r="A1170" s="1">
        <v>40286</v>
      </c>
      <c r="B1170" s="2" t="s">
        <v>40</v>
      </c>
      <c r="C1170" s="2">
        <v>18</v>
      </c>
      <c r="D1170" s="2">
        <f>YEAR(cukier[[#This Row],[date]])</f>
        <v>2010</v>
      </c>
      <c r="E1170" s="2">
        <f>MONTH(cukier[[#This Row],[date]])</f>
        <v>4</v>
      </c>
      <c r="F1170" s="2">
        <f>VLOOKUP(cukier[[#This Row],[year]],cennik[#All],2)</f>
        <v>2.1</v>
      </c>
      <c r="G1170" s="2">
        <f>cukier[[#This Row],[sugar_bought_kg]]*cukier[[#This Row],[price]]</f>
        <v>37.800000000000004</v>
      </c>
      <c r="H1170" s="2">
        <f>SUMIF($B$2:B1170,B1170,$C$2:C1170)</f>
        <v>50</v>
      </c>
      <c r="I1170" s="2">
        <f>IF(cukier[[#This Row],[bought_so_far]]&lt;100,0,IF(cukier[[#This Row],[bought_so_far]]&lt;1000,0.05,IF(cukier[[#This Row],[bought_so_far]]&lt;10000,0.1,0.2)))*cukier[[#This Row],[sugar_bought_kg]]</f>
        <v>0</v>
      </c>
      <c r="J1170" s="6">
        <f t="shared" si="91"/>
        <v>3362</v>
      </c>
      <c r="K1170" s="6">
        <f t="shared" si="90"/>
        <v>3344</v>
      </c>
      <c r="L1170" s="6" t="b">
        <f t="shared" si="92"/>
        <v>0</v>
      </c>
      <c r="M1170" s="6">
        <f t="shared" si="93"/>
        <v>2</v>
      </c>
      <c r="N1170" s="6">
        <f t="shared" si="94"/>
        <v>0</v>
      </c>
    </row>
    <row r="1171" spans="1:14" x14ac:dyDescent="0.25">
      <c r="A1171" s="1">
        <v>40286</v>
      </c>
      <c r="B1171" s="2" t="s">
        <v>210</v>
      </c>
      <c r="C1171" s="2">
        <v>2</v>
      </c>
      <c r="D1171" s="2">
        <f>YEAR(cukier[[#This Row],[date]])</f>
        <v>2010</v>
      </c>
      <c r="E1171" s="2">
        <f>MONTH(cukier[[#This Row],[date]])</f>
        <v>4</v>
      </c>
      <c r="F1171" s="2">
        <f>VLOOKUP(cukier[[#This Row],[year]],cennik[#All],2)</f>
        <v>2.1</v>
      </c>
      <c r="G1171" s="2">
        <f>cukier[[#This Row],[sugar_bought_kg]]*cukier[[#This Row],[price]]</f>
        <v>4.2</v>
      </c>
      <c r="H1171" s="2">
        <f>SUMIF($B$2:B1171,B1171,$C$2:C1171)</f>
        <v>2</v>
      </c>
      <c r="I1171" s="2">
        <f>IF(cukier[[#This Row],[bought_so_far]]&lt;100,0,IF(cukier[[#This Row],[bought_so_far]]&lt;1000,0.05,IF(cukier[[#This Row],[bought_so_far]]&lt;10000,0.1,0.2)))*cukier[[#This Row],[sugar_bought_kg]]</f>
        <v>0</v>
      </c>
      <c r="J1171" s="7">
        <f t="shared" si="91"/>
        <v>3344</v>
      </c>
      <c r="K1171" s="7">
        <f t="shared" si="90"/>
        <v>3342</v>
      </c>
      <c r="L1171" s="7" t="b">
        <f t="shared" si="92"/>
        <v>0</v>
      </c>
      <c r="M1171" s="7">
        <f t="shared" si="93"/>
        <v>2</v>
      </c>
      <c r="N1171" s="7">
        <f t="shared" si="94"/>
        <v>0</v>
      </c>
    </row>
    <row r="1172" spans="1:14" x14ac:dyDescent="0.25">
      <c r="A1172" s="1">
        <v>40287</v>
      </c>
      <c r="B1172" s="2" t="s">
        <v>184</v>
      </c>
      <c r="C1172" s="2">
        <v>15</v>
      </c>
      <c r="D1172" s="2">
        <f>YEAR(cukier[[#This Row],[date]])</f>
        <v>2010</v>
      </c>
      <c r="E1172" s="2">
        <f>MONTH(cukier[[#This Row],[date]])</f>
        <v>4</v>
      </c>
      <c r="F1172" s="2">
        <f>VLOOKUP(cukier[[#This Row],[year]],cennik[#All],2)</f>
        <v>2.1</v>
      </c>
      <c r="G1172" s="2">
        <f>cukier[[#This Row],[sugar_bought_kg]]*cukier[[#This Row],[price]]</f>
        <v>31.5</v>
      </c>
      <c r="H1172" s="2">
        <f>SUMIF($B$2:B1172,B1172,$C$2:C1172)</f>
        <v>33</v>
      </c>
      <c r="I1172" s="2">
        <f>IF(cukier[[#This Row],[bought_so_far]]&lt;100,0,IF(cukier[[#This Row],[bought_so_far]]&lt;1000,0.05,IF(cukier[[#This Row],[bought_so_far]]&lt;10000,0.1,0.2)))*cukier[[#This Row],[sugar_bought_kg]]</f>
        <v>0</v>
      </c>
      <c r="J1172" s="6">
        <f t="shared" si="91"/>
        <v>3342</v>
      </c>
      <c r="K1172" s="6">
        <f t="shared" si="90"/>
        <v>3327</v>
      </c>
      <c r="L1172" s="6" t="b">
        <f t="shared" si="92"/>
        <v>0</v>
      </c>
      <c r="M1172" s="6">
        <f t="shared" si="93"/>
        <v>2</v>
      </c>
      <c r="N1172" s="6">
        <f t="shared" si="94"/>
        <v>0</v>
      </c>
    </row>
    <row r="1173" spans="1:14" x14ac:dyDescent="0.25">
      <c r="A1173" s="1">
        <v>40288</v>
      </c>
      <c r="B1173" s="2" t="s">
        <v>211</v>
      </c>
      <c r="C1173" s="2">
        <v>19</v>
      </c>
      <c r="D1173" s="2">
        <f>YEAR(cukier[[#This Row],[date]])</f>
        <v>2010</v>
      </c>
      <c r="E1173" s="2">
        <f>MONTH(cukier[[#This Row],[date]])</f>
        <v>4</v>
      </c>
      <c r="F1173" s="2">
        <f>VLOOKUP(cukier[[#This Row],[year]],cennik[#All],2)</f>
        <v>2.1</v>
      </c>
      <c r="G1173" s="2">
        <f>cukier[[#This Row],[sugar_bought_kg]]*cukier[[#This Row],[price]]</f>
        <v>39.9</v>
      </c>
      <c r="H1173" s="2">
        <f>SUMIF($B$2:B1173,B1173,$C$2:C1173)</f>
        <v>19</v>
      </c>
      <c r="I1173" s="2">
        <f>IF(cukier[[#This Row],[bought_so_far]]&lt;100,0,IF(cukier[[#This Row],[bought_so_far]]&lt;1000,0.05,IF(cukier[[#This Row],[bought_so_far]]&lt;10000,0.1,0.2)))*cukier[[#This Row],[sugar_bought_kg]]</f>
        <v>0</v>
      </c>
      <c r="J1173" s="7">
        <f t="shared" si="91"/>
        <v>3327</v>
      </c>
      <c r="K1173" s="7">
        <f t="shared" si="90"/>
        <v>3308</v>
      </c>
      <c r="L1173" s="7" t="b">
        <f t="shared" si="92"/>
        <v>0</v>
      </c>
      <c r="M1173" s="7">
        <f t="shared" si="93"/>
        <v>2</v>
      </c>
      <c r="N1173" s="7">
        <f t="shared" si="94"/>
        <v>0</v>
      </c>
    </row>
    <row r="1174" spans="1:14" x14ac:dyDescent="0.25">
      <c r="A1174" s="1">
        <v>40289</v>
      </c>
      <c r="B1174" s="2" t="s">
        <v>37</v>
      </c>
      <c r="C1174" s="2">
        <v>66</v>
      </c>
      <c r="D1174" s="2">
        <f>YEAR(cukier[[#This Row],[date]])</f>
        <v>2010</v>
      </c>
      <c r="E1174" s="2">
        <f>MONTH(cukier[[#This Row],[date]])</f>
        <v>4</v>
      </c>
      <c r="F1174" s="2">
        <f>VLOOKUP(cukier[[#This Row],[year]],cennik[#All],2)</f>
        <v>2.1</v>
      </c>
      <c r="G1174" s="2">
        <f>cukier[[#This Row],[sugar_bought_kg]]*cukier[[#This Row],[price]]</f>
        <v>138.6</v>
      </c>
      <c r="H1174" s="2">
        <f>SUMIF($B$2:B1174,B1174,$C$2:C1174)</f>
        <v>2824</v>
      </c>
      <c r="I1174" s="2">
        <f>IF(cukier[[#This Row],[bought_so_far]]&lt;100,0,IF(cukier[[#This Row],[bought_so_far]]&lt;1000,0.05,IF(cukier[[#This Row],[bought_so_far]]&lt;10000,0.1,0.2)))*cukier[[#This Row],[sugar_bought_kg]]</f>
        <v>6.6000000000000005</v>
      </c>
      <c r="J1174" s="6">
        <f t="shared" si="91"/>
        <v>3308</v>
      </c>
      <c r="K1174" s="6">
        <f t="shared" si="90"/>
        <v>3242</v>
      </c>
      <c r="L1174" s="6" t="b">
        <f t="shared" si="92"/>
        <v>0</v>
      </c>
      <c r="M1174" s="6">
        <f t="shared" si="93"/>
        <v>2</v>
      </c>
      <c r="N1174" s="6">
        <f t="shared" si="94"/>
        <v>0</v>
      </c>
    </row>
    <row r="1175" spans="1:14" x14ac:dyDescent="0.25">
      <c r="A1175" s="1">
        <v>40289</v>
      </c>
      <c r="B1175" s="2" t="s">
        <v>170</v>
      </c>
      <c r="C1175" s="2">
        <v>12</v>
      </c>
      <c r="D1175" s="2">
        <f>YEAR(cukier[[#This Row],[date]])</f>
        <v>2010</v>
      </c>
      <c r="E1175" s="2">
        <f>MONTH(cukier[[#This Row],[date]])</f>
        <v>4</v>
      </c>
      <c r="F1175" s="2">
        <f>VLOOKUP(cukier[[#This Row],[year]],cennik[#All],2)</f>
        <v>2.1</v>
      </c>
      <c r="G1175" s="2">
        <f>cukier[[#This Row],[sugar_bought_kg]]*cukier[[#This Row],[price]]</f>
        <v>25.200000000000003</v>
      </c>
      <c r="H1175" s="2">
        <f>SUMIF($B$2:B1175,B1175,$C$2:C1175)</f>
        <v>36</v>
      </c>
      <c r="I1175" s="2">
        <f>IF(cukier[[#This Row],[bought_so_far]]&lt;100,0,IF(cukier[[#This Row],[bought_so_far]]&lt;1000,0.05,IF(cukier[[#This Row],[bought_so_far]]&lt;10000,0.1,0.2)))*cukier[[#This Row],[sugar_bought_kg]]</f>
        <v>0</v>
      </c>
      <c r="J1175" s="7">
        <f t="shared" si="91"/>
        <v>3242</v>
      </c>
      <c r="K1175" s="7">
        <f t="shared" si="90"/>
        <v>3230</v>
      </c>
      <c r="L1175" s="7" t="b">
        <f t="shared" si="92"/>
        <v>0</v>
      </c>
      <c r="M1175" s="7">
        <f t="shared" si="93"/>
        <v>2</v>
      </c>
      <c r="N1175" s="7">
        <f t="shared" si="94"/>
        <v>0</v>
      </c>
    </row>
    <row r="1176" spans="1:14" x14ac:dyDescent="0.25">
      <c r="A1176" s="1">
        <v>40290</v>
      </c>
      <c r="B1176" s="2" t="s">
        <v>118</v>
      </c>
      <c r="C1176" s="2">
        <v>19</v>
      </c>
      <c r="D1176" s="2">
        <f>YEAR(cukier[[#This Row],[date]])</f>
        <v>2010</v>
      </c>
      <c r="E1176" s="2">
        <f>MONTH(cukier[[#This Row],[date]])</f>
        <v>4</v>
      </c>
      <c r="F1176" s="2">
        <f>VLOOKUP(cukier[[#This Row],[year]],cennik[#All],2)</f>
        <v>2.1</v>
      </c>
      <c r="G1176" s="2">
        <f>cukier[[#This Row],[sugar_bought_kg]]*cukier[[#This Row],[price]]</f>
        <v>39.9</v>
      </c>
      <c r="H1176" s="2">
        <f>SUMIF($B$2:B1176,B1176,$C$2:C1176)</f>
        <v>39</v>
      </c>
      <c r="I1176" s="2">
        <f>IF(cukier[[#This Row],[bought_so_far]]&lt;100,0,IF(cukier[[#This Row],[bought_so_far]]&lt;1000,0.05,IF(cukier[[#This Row],[bought_so_far]]&lt;10000,0.1,0.2)))*cukier[[#This Row],[sugar_bought_kg]]</f>
        <v>0</v>
      </c>
      <c r="J1176" s="6">
        <f t="shared" si="91"/>
        <v>3230</v>
      </c>
      <c r="K1176" s="6">
        <f t="shared" si="90"/>
        <v>3211</v>
      </c>
      <c r="L1176" s="6" t="b">
        <f t="shared" si="92"/>
        <v>0</v>
      </c>
      <c r="M1176" s="6">
        <f t="shared" si="93"/>
        <v>2</v>
      </c>
      <c r="N1176" s="6">
        <f t="shared" si="94"/>
        <v>0</v>
      </c>
    </row>
    <row r="1177" spans="1:14" x14ac:dyDescent="0.25">
      <c r="A1177" s="1">
        <v>40290</v>
      </c>
      <c r="B1177" s="2" t="s">
        <v>23</v>
      </c>
      <c r="C1177" s="2">
        <v>96</v>
      </c>
      <c r="D1177" s="2">
        <f>YEAR(cukier[[#This Row],[date]])</f>
        <v>2010</v>
      </c>
      <c r="E1177" s="2">
        <f>MONTH(cukier[[#This Row],[date]])</f>
        <v>4</v>
      </c>
      <c r="F1177" s="2">
        <f>VLOOKUP(cukier[[#This Row],[year]],cennik[#All],2)</f>
        <v>2.1</v>
      </c>
      <c r="G1177" s="2">
        <f>cukier[[#This Row],[sugar_bought_kg]]*cukier[[#This Row],[price]]</f>
        <v>201.60000000000002</v>
      </c>
      <c r="H1177" s="2">
        <f>SUMIF($B$2:B1177,B1177,$C$2:C1177)</f>
        <v>2736</v>
      </c>
      <c r="I1177" s="2">
        <f>IF(cukier[[#This Row],[bought_so_far]]&lt;100,0,IF(cukier[[#This Row],[bought_so_far]]&lt;1000,0.05,IF(cukier[[#This Row],[bought_so_far]]&lt;10000,0.1,0.2)))*cukier[[#This Row],[sugar_bought_kg]]</f>
        <v>9.6000000000000014</v>
      </c>
      <c r="J1177" s="7">
        <f t="shared" si="91"/>
        <v>3211</v>
      </c>
      <c r="K1177" s="7">
        <f t="shared" si="90"/>
        <v>3115</v>
      </c>
      <c r="L1177" s="7" t="b">
        <f t="shared" si="92"/>
        <v>0</v>
      </c>
      <c r="M1177" s="7">
        <f t="shared" si="93"/>
        <v>2</v>
      </c>
      <c r="N1177" s="7">
        <f t="shared" si="94"/>
        <v>0</v>
      </c>
    </row>
    <row r="1178" spans="1:14" x14ac:dyDescent="0.25">
      <c r="A1178" s="1">
        <v>40293</v>
      </c>
      <c r="B1178" s="2" t="s">
        <v>9</v>
      </c>
      <c r="C1178" s="2">
        <v>240</v>
      </c>
      <c r="D1178" s="2">
        <f>YEAR(cukier[[#This Row],[date]])</f>
        <v>2010</v>
      </c>
      <c r="E1178" s="2">
        <f>MONTH(cukier[[#This Row],[date]])</f>
        <v>4</v>
      </c>
      <c r="F1178" s="2">
        <f>VLOOKUP(cukier[[#This Row],[year]],cennik[#All],2)</f>
        <v>2.1</v>
      </c>
      <c r="G1178" s="2">
        <f>cukier[[#This Row],[sugar_bought_kg]]*cukier[[#This Row],[price]]</f>
        <v>504</v>
      </c>
      <c r="H1178" s="2">
        <f>SUMIF($B$2:B1178,B1178,$C$2:C1178)</f>
        <v>14083</v>
      </c>
      <c r="I1178" s="2">
        <f>IF(cukier[[#This Row],[bought_so_far]]&lt;100,0,IF(cukier[[#This Row],[bought_so_far]]&lt;1000,0.05,IF(cukier[[#This Row],[bought_so_far]]&lt;10000,0.1,0.2)))*cukier[[#This Row],[sugar_bought_kg]]</f>
        <v>48</v>
      </c>
      <c r="J1178" s="6">
        <f t="shared" si="91"/>
        <v>3115</v>
      </c>
      <c r="K1178" s="6">
        <f t="shared" si="90"/>
        <v>2875</v>
      </c>
      <c r="L1178" s="6" t="b">
        <f t="shared" si="92"/>
        <v>0</v>
      </c>
      <c r="M1178" s="6">
        <f t="shared" si="93"/>
        <v>3</v>
      </c>
      <c r="N1178" s="6">
        <f t="shared" si="94"/>
        <v>0</v>
      </c>
    </row>
    <row r="1179" spans="1:14" x14ac:dyDescent="0.25">
      <c r="A1179" s="1">
        <v>40295</v>
      </c>
      <c r="B1179" s="2" t="s">
        <v>28</v>
      </c>
      <c r="C1179" s="2">
        <v>57</v>
      </c>
      <c r="D1179" s="2">
        <f>YEAR(cukier[[#This Row],[date]])</f>
        <v>2010</v>
      </c>
      <c r="E1179" s="2">
        <f>MONTH(cukier[[#This Row],[date]])</f>
        <v>4</v>
      </c>
      <c r="F1179" s="2">
        <f>VLOOKUP(cukier[[#This Row],[year]],cennik[#All],2)</f>
        <v>2.1</v>
      </c>
      <c r="G1179" s="2">
        <f>cukier[[#This Row],[sugar_bought_kg]]*cukier[[#This Row],[price]]</f>
        <v>119.7</v>
      </c>
      <c r="H1179" s="2">
        <f>SUMIF($B$2:B1179,B1179,$C$2:C1179)</f>
        <v>2493</v>
      </c>
      <c r="I1179" s="2">
        <f>IF(cukier[[#This Row],[bought_so_far]]&lt;100,0,IF(cukier[[#This Row],[bought_so_far]]&lt;1000,0.05,IF(cukier[[#This Row],[bought_so_far]]&lt;10000,0.1,0.2)))*cukier[[#This Row],[sugar_bought_kg]]</f>
        <v>5.7</v>
      </c>
      <c r="J1179" s="7">
        <f t="shared" si="91"/>
        <v>2875</v>
      </c>
      <c r="K1179" s="7">
        <f t="shared" si="90"/>
        <v>2818</v>
      </c>
      <c r="L1179" s="7" t="b">
        <f t="shared" si="92"/>
        <v>1</v>
      </c>
      <c r="M1179" s="7">
        <f t="shared" si="93"/>
        <v>3</v>
      </c>
      <c r="N1179" s="7">
        <f t="shared" si="94"/>
        <v>3000</v>
      </c>
    </row>
    <row r="1180" spans="1:14" x14ac:dyDescent="0.25">
      <c r="A1180" s="1">
        <v>40299</v>
      </c>
      <c r="B1180" s="2" t="s">
        <v>14</v>
      </c>
      <c r="C1180" s="2">
        <v>475</v>
      </c>
      <c r="D1180" s="2">
        <f>YEAR(cukier[[#This Row],[date]])</f>
        <v>2010</v>
      </c>
      <c r="E1180" s="2">
        <f>MONTH(cukier[[#This Row],[date]])</f>
        <v>5</v>
      </c>
      <c r="F1180" s="2">
        <f>VLOOKUP(cukier[[#This Row],[year]],cennik[#All],2)</f>
        <v>2.1</v>
      </c>
      <c r="G1180" s="2">
        <f>cukier[[#This Row],[sugar_bought_kg]]*cukier[[#This Row],[price]]</f>
        <v>997.5</v>
      </c>
      <c r="H1180" s="2">
        <f>SUMIF($B$2:B1180,B1180,$C$2:C1180)</f>
        <v>13461</v>
      </c>
      <c r="I1180" s="2">
        <f>IF(cukier[[#This Row],[bought_so_far]]&lt;100,0,IF(cukier[[#This Row],[bought_so_far]]&lt;1000,0.05,IF(cukier[[#This Row],[bought_so_far]]&lt;10000,0.1,0.2)))*cukier[[#This Row],[sugar_bought_kg]]</f>
        <v>95</v>
      </c>
      <c r="J1180" s="6">
        <f t="shared" si="91"/>
        <v>5818</v>
      </c>
      <c r="K1180" s="6">
        <f t="shared" si="90"/>
        <v>5343</v>
      </c>
      <c r="L1180" s="6" t="b">
        <f t="shared" si="92"/>
        <v>0</v>
      </c>
      <c r="M1180" s="6">
        <f t="shared" si="93"/>
        <v>-1</v>
      </c>
      <c r="N1180" s="6">
        <f t="shared" si="94"/>
        <v>0</v>
      </c>
    </row>
    <row r="1181" spans="1:14" x14ac:dyDescent="0.25">
      <c r="A1181" s="1">
        <v>40300</v>
      </c>
      <c r="B1181" s="2" t="s">
        <v>7</v>
      </c>
      <c r="C1181" s="2">
        <v>162</v>
      </c>
      <c r="D1181" s="2">
        <f>YEAR(cukier[[#This Row],[date]])</f>
        <v>2010</v>
      </c>
      <c r="E1181" s="2">
        <f>MONTH(cukier[[#This Row],[date]])</f>
        <v>5</v>
      </c>
      <c r="F1181" s="2">
        <f>VLOOKUP(cukier[[#This Row],[year]],cennik[#All],2)</f>
        <v>2.1</v>
      </c>
      <c r="G1181" s="2">
        <f>cukier[[#This Row],[sugar_bought_kg]]*cukier[[#This Row],[price]]</f>
        <v>340.2</v>
      </c>
      <c r="H1181" s="2">
        <f>SUMIF($B$2:B1181,B1181,$C$2:C1181)</f>
        <v>16326</v>
      </c>
      <c r="I1181" s="2">
        <f>IF(cukier[[#This Row],[bought_so_far]]&lt;100,0,IF(cukier[[#This Row],[bought_so_far]]&lt;1000,0.05,IF(cukier[[#This Row],[bought_so_far]]&lt;10000,0.1,0.2)))*cukier[[#This Row],[sugar_bought_kg]]</f>
        <v>32.4</v>
      </c>
      <c r="J1181" s="7">
        <f t="shared" si="91"/>
        <v>5343</v>
      </c>
      <c r="K1181" s="7">
        <f t="shared" si="90"/>
        <v>5181</v>
      </c>
      <c r="L1181" s="7" t="b">
        <f t="shared" si="92"/>
        <v>0</v>
      </c>
      <c r="M1181" s="7">
        <f t="shared" si="93"/>
        <v>-1</v>
      </c>
      <c r="N1181" s="7">
        <f t="shared" si="94"/>
        <v>0</v>
      </c>
    </row>
    <row r="1182" spans="1:14" x14ac:dyDescent="0.25">
      <c r="A1182" s="1">
        <v>40302</v>
      </c>
      <c r="B1182" s="2" t="s">
        <v>7</v>
      </c>
      <c r="C1182" s="2">
        <v>150</v>
      </c>
      <c r="D1182" s="2">
        <f>YEAR(cukier[[#This Row],[date]])</f>
        <v>2010</v>
      </c>
      <c r="E1182" s="2">
        <f>MONTH(cukier[[#This Row],[date]])</f>
        <v>5</v>
      </c>
      <c r="F1182" s="2">
        <f>VLOOKUP(cukier[[#This Row],[year]],cennik[#All],2)</f>
        <v>2.1</v>
      </c>
      <c r="G1182" s="2">
        <f>cukier[[#This Row],[sugar_bought_kg]]*cukier[[#This Row],[price]]</f>
        <v>315</v>
      </c>
      <c r="H1182" s="2">
        <f>SUMIF($B$2:B1182,B1182,$C$2:C1182)</f>
        <v>16476</v>
      </c>
      <c r="I1182" s="2">
        <f>IF(cukier[[#This Row],[bought_so_far]]&lt;100,0,IF(cukier[[#This Row],[bought_so_far]]&lt;1000,0.05,IF(cukier[[#This Row],[bought_so_far]]&lt;10000,0.1,0.2)))*cukier[[#This Row],[sugar_bought_kg]]</f>
        <v>30</v>
      </c>
      <c r="J1182" s="6">
        <f t="shared" si="91"/>
        <v>5181</v>
      </c>
      <c r="K1182" s="6">
        <f t="shared" si="90"/>
        <v>5031</v>
      </c>
      <c r="L1182" s="6" t="b">
        <f t="shared" si="92"/>
        <v>0</v>
      </c>
      <c r="M1182" s="6">
        <f t="shared" si="93"/>
        <v>-1</v>
      </c>
      <c r="N1182" s="6">
        <f t="shared" si="94"/>
        <v>0</v>
      </c>
    </row>
    <row r="1183" spans="1:14" x14ac:dyDescent="0.25">
      <c r="A1183" s="1">
        <v>40303</v>
      </c>
      <c r="B1183" s="2" t="s">
        <v>50</v>
      </c>
      <c r="C1183" s="2">
        <v>139</v>
      </c>
      <c r="D1183" s="2">
        <f>YEAR(cukier[[#This Row],[date]])</f>
        <v>2010</v>
      </c>
      <c r="E1183" s="2">
        <f>MONTH(cukier[[#This Row],[date]])</f>
        <v>5</v>
      </c>
      <c r="F1183" s="2">
        <f>VLOOKUP(cukier[[#This Row],[year]],cennik[#All],2)</f>
        <v>2.1</v>
      </c>
      <c r="G1183" s="2">
        <f>cukier[[#This Row],[sugar_bought_kg]]*cukier[[#This Row],[price]]</f>
        <v>291.90000000000003</v>
      </c>
      <c r="H1183" s="2">
        <f>SUMIF($B$2:B1183,B1183,$C$2:C1183)</f>
        <v>15017</v>
      </c>
      <c r="I1183" s="2">
        <f>IF(cukier[[#This Row],[bought_so_far]]&lt;100,0,IF(cukier[[#This Row],[bought_so_far]]&lt;1000,0.05,IF(cukier[[#This Row],[bought_so_far]]&lt;10000,0.1,0.2)))*cukier[[#This Row],[sugar_bought_kg]]</f>
        <v>27.8</v>
      </c>
      <c r="J1183" s="7">
        <f t="shared" si="91"/>
        <v>5031</v>
      </c>
      <c r="K1183" s="7">
        <f t="shared" si="90"/>
        <v>4892</v>
      </c>
      <c r="L1183" s="7" t="b">
        <f t="shared" si="92"/>
        <v>0</v>
      </c>
      <c r="M1183" s="7">
        <f t="shared" si="93"/>
        <v>1</v>
      </c>
      <c r="N1183" s="7">
        <f t="shared" si="94"/>
        <v>0</v>
      </c>
    </row>
    <row r="1184" spans="1:14" x14ac:dyDescent="0.25">
      <c r="A1184" s="1">
        <v>40305</v>
      </c>
      <c r="B1184" s="2" t="s">
        <v>19</v>
      </c>
      <c r="C1184" s="2">
        <v>183</v>
      </c>
      <c r="D1184" s="2">
        <f>YEAR(cukier[[#This Row],[date]])</f>
        <v>2010</v>
      </c>
      <c r="E1184" s="2">
        <f>MONTH(cukier[[#This Row],[date]])</f>
        <v>5</v>
      </c>
      <c r="F1184" s="2">
        <f>VLOOKUP(cukier[[#This Row],[year]],cennik[#All],2)</f>
        <v>2.1</v>
      </c>
      <c r="G1184" s="2">
        <f>cukier[[#This Row],[sugar_bought_kg]]*cukier[[#This Row],[price]]</f>
        <v>384.3</v>
      </c>
      <c r="H1184" s="2">
        <f>SUMIF($B$2:B1184,B1184,$C$2:C1184)</f>
        <v>2444</v>
      </c>
      <c r="I1184" s="2">
        <f>IF(cukier[[#This Row],[bought_so_far]]&lt;100,0,IF(cukier[[#This Row],[bought_so_far]]&lt;1000,0.05,IF(cukier[[#This Row],[bought_so_far]]&lt;10000,0.1,0.2)))*cukier[[#This Row],[sugar_bought_kg]]</f>
        <v>18.3</v>
      </c>
      <c r="J1184" s="6">
        <f t="shared" si="91"/>
        <v>4892</v>
      </c>
      <c r="K1184" s="6">
        <f t="shared" si="90"/>
        <v>4709</v>
      </c>
      <c r="L1184" s="6" t="b">
        <f t="shared" si="92"/>
        <v>0</v>
      </c>
      <c r="M1184" s="6">
        <f t="shared" si="93"/>
        <v>1</v>
      </c>
      <c r="N1184" s="6">
        <f t="shared" si="94"/>
        <v>0</v>
      </c>
    </row>
    <row r="1185" spans="1:14" x14ac:dyDescent="0.25">
      <c r="A1185" s="1">
        <v>40315</v>
      </c>
      <c r="B1185" s="2" t="s">
        <v>7</v>
      </c>
      <c r="C1185" s="2">
        <v>214</v>
      </c>
      <c r="D1185" s="2">
        <f>YEAR(cukier[[#This Row],[date]])</f>
        <v>2010</v>
      </c>
      <c r="E1185" s="2">
        <f>MONTH(cukier[[#This Row],[date]])</f>
        <v>5</v>
      </c>
      <c r="F1185" s="2">
        <f>VLOOKUP(cukier[[#This Row],[year]],cennik[#All],2)</f>
        <v>2.1</v>
      </c>
      <c r="G1185" s="2">
        <f>cukier[[#This Row],[sugar_bought_kg]]*cukier[[#This Row],[price]]</f>
        <v>449.40000000000003</v>
      </c>
      <c r="H1185" s="2">
        <f>SUMIF($B$2:B1185,B1185,$C$2:C1185)</f>
        <v>16690</v>
      </c>
      <c r="I1185" s="2">
        <f>IF(cukier[[#This Row],[bought_so_far]]&lt;100,0,IF(cukier[[#This Row],[bought_so_far]]&lt;1000,0.05,IF(cukier[[#This Row],[bought_so_far]]&lt;10000,0.1,0.2)))*cukier[[#This Row],[sugar_bought_kg]]</f>
        <v>42.800000000000004</v>
      </c>
      <c r="J1185" s="7">
        <f t="shared" si="91"/>
        <v>4709</v>
      </c>
      <c r="K1185" s="7">
        <f t="shared" si="90"/>
        <v>4495</v>
      </c>
      <c r="L1185" s="7" t="b">
        <f t="shared" si="92"/>
        <v>0</v>
      </c>
      <c r="M1185" s="7">
        <f t="shared" si="93"/>
        <v>1</v>
      </c>
      <c r="N1185" s="7">
        <f t="shared" si="94"/>
        <v>0</v>
      </c>
    </row>
    <row r="1186" spans="1:14" x14ac:dyDescent="0.25">
      <c r="A1186" s="1">
        <v>40318</v>
      </c>
      <c r="B1186" s="2" t="s">
        <v>175</v>
      </c>
      <c r="C1186" s="2">
        <v>14</v>
      </c>
      <c r="D1186" s="2">
        <f>YEAR(cukier[[#This Row],[date]])</f>
        <v>2010</v>
      </c>
      <c r="E1186" s="2">
        <f>MONTH(cukier[[#This Row],[date]])</f>
        <v>5</v>
      </c>
      <c r="F1186" s="2">
        <f>VLOOKUP(cukier[[#This Row],[year]],cennik[#All],2)</f>
        <v>2.1</v>
      </c>
      <c r="G1186" s="2">
        <f>cukier[[#This Row],[sugar_bought_kg]]*cukier[[#This Row],[price]]</f>
        <v>29.400000000000002</v>
      </c>
      <c r="H1186" s="2">
        <f>SUMIF($B$2:B1186,B1186,$C$2:C1186)</f>
        <v>28</v>
      </c>
      <c r="I1186" s="2">
        <f>IF(cukier[[#This Row],[bought_so_far]]&lt;100,0,IF(cukier[[#This Row],[bought_so_far]]&lt;1000,0.05,IF(cukier[[#This Row],[bought_so_far]]&lt;10000,0.1,0.2)))*cukier[[#This Row],[sugar_bought_kg]]</f>
        <v>0</v>
      </c>
      <c r="J1186" s="6">
        <f t="shared" si="91"/>
        <v>4495</v>
      </c>
      <c r="K1186" s="6">
        <f t="shared" si="90"/>
        <v>4481</v>
      </c>
      <c r="L1186" s="6" t="b">
        <f t="shared" si="92"/>
        <v>0</v>
      </c>
      <c r="M1186" s="6">
        <f t="shared" si="93"/>
        <v>1</v>
      </c>
      <c r="N1186" s="6">
        <f t="shared" si="94"/>
        <v>0</v>
      </c>
    </row>
    <row r="1187" spans="1:14" x14ac:dyDescent="0.25">
      <c r="A1187" s="1">
        <v>40319</v>
      </c>
      <c r="B1187" s="2" t="s">
        <v>195</v>
      </c>
      <c r="C1187" s="2">
        <v>2</v>
      </c>
      <c r="D1187" s="2">
        <f>YEAR(cukier[[#This Row],[date]])</f>
        <v>2010</v>
      </c>
      <c r="E1187" s="2">
        <f>MONTH(cukier[[#This Row],[date]])</f>
        <v>5</v>
      </c>
      <c r="F1187" s="2">
        <f>VLOOKUP(cukier[[#This Row],[year]],cennik[#All],2)</f>
        <v>2.1</v>
      </c>
      <c r="G1187" s="2">
        <f>cukier[[#This Row],[sugar_bought_kg]]*cukier[[#This Row],[price]]</f>
        <v>4.2</v>
      </c>
      <c r="H1187" s="2">
        <f>SUMIF($B$2:B1187,B1187,$C$2:C1187)</f>
        <v>11</v>
      </c>
      <c r="I1187" s="2">
        <f>IF(cukier[[#This Row],[bought_so_far]]&lt;100,0,IF(cukier[[#This Row],[bought_so_far]]&lt;1000,0.05,IF(cukier[[#This Row],[bought_so_far]]&lt;10000,0.1,0.2)))*cukier[[#This Row],[sugar_bought_kg]]</f>
        <v>0</v>
      </c>
      <c r="J1187" s="7">
        <f t="shared" si="91"/>
        <v>4481</v>
      </c>
      <c r="K1187" s="7">
        <f t="shared" si="90"/>
        <v>4479</v>
      </c>
      <c r="L1187" s="7" t="b">
        <f t="shared" si="92"/>
        <v>0</v>
      </c>
      <c r="M1187" s="7">
        <f t="shared" si="93"/>
        <v>1</v>
      </c>
      <c r="N1187" s="7">
        <f t="shared" si="94"/>
        <v>0</v>
      </c>
    </row>
    <row r="1188" spans="1:14" x14ac:dyDescent="0.25">
      <c r="A1188" s="1">
        <v>40320</v>
      </c>
      <c r="B1188" s="2" t="s">
        <v>22</v>
      </c>
      <c r="C1188" s="2">
        <v>383</v>
      </c>
      <c r="D1188" s="2">
        <f>YEAR(cukier[[#This Row],[date]])</f>
        <v>2010</v>
      </c>
      <c r="E1188" s="2">
        <f>MONTH(cukier[[#This Row],[date]])</f>
        <v>5</v>
      </c>
      <c r="F1188" s="2">
        <f>VLOOKUP(cukier[[#This Row],[year]],cennik[#All],2)</f>
        <v>2.1</v>
      </c>
      <c r="G1188" s="2">
        <f>cukier[[#This Row],[sugar_bought_kg]]*cukier[[#This Row],[price]]</f>
        <v>804.30000000000007</v>
      </c>
      <c r="H1188" s="2">
        <f>SUMIF($B$2:B1188,B1188,$C$2:C1188)</f>
        <v>13817</v>
      </c>
      <c r="I1188" s="2">
        <f>IF(cukier[[#This Row],[bought_so_far]]&lt;100,0,IF(cukier[[#This Row],[bought_so_far]]&lt;1000,0.05,IF(cukier[[#This Row],[bought_so_far]]&lt;10000,0.1,0.2)))*cukier[[#This Row],[sugar_bought_kg]]</f>
        <v>76.600000000000009</v>
      </c>
      <c r="J1188" s="6">
        <f t="shared" si="91"/>
        <v>4479</v>
      </c>
      <c r="K1188" s="6">
        <f t="shared" si="90"/>
        <v>4096</v>
      </c>
      <c r="L1188" s="6" t="b">
        <f t="shared" si="92"/>
        <v>0</v>
      </c>
      <c r="M1188" s="6">
        <f t="shared" si="93"/>
        <v>1</v>
      </c>
      <c r="N1188" s="6">
        <f t="shared" si="94"/>
        <v>0</v>
      </c>
    </row>
    <row r="1189" spans="1:14" x14ac:dyDescent="0.25">
      <c r="A1189" s="1">
        <v>40321</v>
      </c>
      <c r="B1189" s="2" t="s">
        <v>0</v>
      </c>
      <c r="C1189" s="2">
        <v>14</v>
      </c>
      <c r="D1189" s="2">
        <f>YEAR(cukier[[#This Row],[date]])</f>
        <v>2010</v>
      </c>
      <c r="E1189" s="2">
        <f>MONTH(cukier[[#This Row],[date]])</f>
        <v>5</v>
      </c>
      <c r="F1189" s="2">
        <f>VLOOKUP(cukier[[#This Row],[year]],cennik[#All],2)</f>
        <v>2.1</v>
      </c>
      <c r="G1189" s="2">
        <f>cukier[[#This Row],[sugar_bought_kg]]*cukier[[#This Row],[price]]</f>
        <v>29.400000000000002</v>
      </c>
      <c r="H1189" s="2">
        <f>SUMIF($B$2:B1189,B1189,$C$2:C1189)</f>
        <v>53</v>
      </c>
      <c r="I1189" s="2">
        <f>IF(cukier[[#This Row],[bought_so_far]]&lt;100,0,IF(cukier[[#This Row],[bought_so_far]]&lt;1000,0.05,IF(cukier[[#This Row],[bought_so_far]]&lt;10000,0.1,0.2)))*cukier[[#This Row],[sugar_bought_kg]]</f>
        <v>0</v>
      </c>
      <c r="J1189" s="7">
        <f t="shared" si="91"/>
        <v>4096</v>
      </c>
      <c r="K1189" s="7">
        <f t="shared" si="90"/>
        <v>4082</v>
      </c>
      <c r="L1189" s="7" t="b">
        <f t="shared" si="92"/>
        <v>0</v>
      </c>
      <c r="M1189" s="7">
        <f t="shared" si="93"/>
        <v>1</v>
      </c>
      <c r="N1189" s="7">
        <f t="shared" si="94"/>
        <v>0</v>
      </c>
    </row>
    <row r="1190" spans="1:14" x14ac:dyDescent="0.25">
      <c r="A1190" s="1">
        <v>40321</v>
      </c>
      <c r="B1190" s="2" t="s">
        <v>52</v>
      </c>
      <c r="C1190" s="2">
        <v>127</v>
      </c>
      <c r="D1190" s="2">
        <f>YEAR(cukier[[#This Row],[date]])</f>
        <v>2010</v>
      </c>
      <c r="E1190" s="2">
        <f>MONTH(cukier[[#This Row],[date]])</f>
        <v>5</v>
      </c>
      <c r="F1190" s="2">
        <f>VLOOKUP(cukier[[#This Row],[year]],cennik[#All],2)</f>
        <v>2.1</v>
      </c>
      <c r="G1190" s="2">
        <f>cukier[[#This Row],[sugar_bought_kg]]*cukier[[#This Row],[price]]</f>
        <v>266.7</v>
      </c>
      <c r="H1190" s="2">
        <f>SUMIF($B$2:B1190,B1190,$C$2:C1190)</f>
        <v>2510</v>
      </c>
      <c r="I1190" s="2">
        <f>IF(cukier[[#This Row],[bought_so_far]]&lt;100,0,IF(cukier[[#This Row],[bought_so_far]]&lt;1000,0.05,IF(cukier[[#This Row],[bought_so_far]]&lt;10000,0.1,0.2)))*cukier[[#This Row],[sugar_bought_kg]]</f>
        <v>12.700000000000001</v>
      </c>
      <c r="J1190" s="6">
        <f t="shared" si="91"/>
        <v>4082</v>
      </c>
      <c r="K1190" s="6">
        <f t="shared" si="90"/>
        <v>3955</v>
      </c>
      <c r="L1190" s="6" t="b">
        <f t="shared" si="92"/>
        <v>0</v>
      </c>
      <c r="M1190" s="6">
        <f t="shared" si="93"/>
        <v>2</v>
      </c>
      <c r="N1190" s="6">
        <f t="shared" si="94"/>
        <v>0</v>
      </c>
    </row>
    <row r="1191" spans="1:14" x14ac:dyDescent="0.25">
      <c r="A1191" s="1">
        <v>40322</v>
      </c>
      <c r="B1191" s="2" t="s">
        <v>30</v>
      </c>
      <c r="C1191" s="2">
        <v>179</v>
      </c>
      <c r="D1191" s="2">
        <f>YEAR(cukier[[#This Row],[date]])</f>
        <v>2010</v>
      </c>
      <c r="E1191" s="2">
        <f>MONTH(cukier[[#This Row],[date]])</f>
        <v>5</v>
      </c>
      <c r="F1191" s="2">
        <f>VLOOKUP(cukier[[#This Row],[year]],cennik[#All],2)</f>
        <v>2.1</v>
      </c>
      <c r="G1191" s="2">
        <f>cukier[[#This Row],[sugar_bought_kg]]*cukier[[#This Row],[price]]</f>
        <v>375.90000000000003</v>
      </c>
      <c r="H1191" s="2">
        <f>SUMIF($B$2:B1191,B1191,$C$2:C1191)</f>
        <v>3295</v>
      </c>
      <c r="I1191" s="2">
        <f>IF(cukier[[#This Row],[bought_so_far]]&lt;100,0,IF(cukier[[#This Row],[bought_so_far]]&lt;1000,0.05,IF(cukier[[#This Row],[bought_so_far]]&lt;10000,0.1,0.2)))*cukier[[#This Row],[sugar_bought_kg]]</f>
        <v>17.900000000000002</v>
      </c>
      <c r="J1191" s="7">
        <f t="shared" si="91"/>
        <v>3955</v>
      </c>
      <c r="K1191" s="7">
        <f t="shared" si="90"/>
        <v>3776</v>
      </c>
      <c r="L1191" s="7" t="b">
        <f t="shared" si="92"/>
        <v>0</v>
      </c>
      <c r="M1191" s="7">
        <f t="shared" si="93"/>
        <v>2</v>
      </c>
      <c r="N1191" s="7">
        <f t="shared" si="94"/>
        <v>0</v>
      </c>
    </row>
    <row r="1192" spans="1:14" x14ac:dyDescent="0.25">
      <c r="A1192" s="1">
        <v>40323</v>
      </c>
      <c r="B1192" s="2" t="s">
        <v>23</v>
      </c>
      <c r="C1192" s="2">
        <v>74</v>
      </c>
      <c r="D1192" s="2">
        <f>YEAR(cukier[[#This Row],[date]])</f>
        <v>2010</v>
      </c>
      <c r="E1192" s="2">
        <f>MONTH(cukier[[#This Row],[date]])</f>
        <v>5</v>
      </c>
      <c r="F1192" s="2">
        <f>VLOOKUP(cukier[[#This Row],[year]],cennik[#All],2)</f>
        <v>2.1</v>
      </c>
      <c r="G1192" s="2">
        <f>cukier[[#This Row],[sugar_bought_kg]]*cukier[[#This Row],[price]]</f>
        <v>155.4</v>
      </c>
      <c r="H1192" s="2">
        <f>SUMIF($B$2:B1192,B1192,$C$2:C1192)</f>
        <v>2810</v>
      </c>
      <c r="I1192" s="2">
        <f>IF(cukier[[#This Row],[bought_so_far]]&lt;100,0,IF(cukier[[#This Row],[bought_so_far]]&lt;1000,0.05,IF(cukier[[#This Row],[bought_so_far]]&lt;10000,0.1,0.2)))*cukier[[#This Row],[sugar_bought_kg]]</f>
        <v>7.4</v>
      </c>
      <c r="J1192" s="6">
        <f t="shared" si="91"/>
        <v>3776</v>
      </c>
      <c r="K1192" s="6">
        <f t="shared" si="90"/>
        <v>3702</v>
      </c>
      <c r="L1192" s="6" t="b">
        <f t="shared" si="92"/>
        <v>0</v>
      </c>
      <c r="M1192" s="6">
        <f t="shared" si="93"/>
        <v>2</v>
      </c>
      <c r="N1192" s="6">
        <f t="shared" si="94"/>
        <v>0</v>
      </c>
    </row>
    <row r="1193" spans="1:14" x14ac:dyDescent="0.25">
      <c r="A1193" s="1">
        <v>40323</v>
      </c>
      <c r="B1193" s="2" t="s">
        <v>50</v>
      </c>
      <c r="C1193" s="2">
        <v>311</v>
      </c>
      <c r="D1193" s="2">
        <f>YEAR(cukier[[#This Row],[date]])</f>
        <v>2010</v>
      </c>
      <c r="E1193" s="2">
        <f>MONTH(cukier[[#This Row],[date]])</f>
        <v>5</v>
      </c>
      <c r="F1193" s="2">
        <f>VLOOKUP(cukier[[#This Row],[year]],cennik[#All],2)</f>
        <v>2.1</v>
      </c>
      <c r="G1193" s="2">
        <f>cukier[[#This Row],[sugar_bought_kg]]*cukier[[#This Row],[price]]</f>
        <v>653.1</v>
      </c>
      <c r="H1193" s="2">
        <f>SUMIF($B$2:B1193,B1193,$C$2:C1193)</f>
        <v>15328</v>
      </c>
      <c r="I1193" s="2">
        <f>IF(cukier[[#This Row],[bought_so_far]]&lt;100,0,IF(cukier[[#This Row],[bought_so_far]]&lt;1000,0.05,IF(cukier[[#This Row],[bought_so_far]]&lt;10000,0.1,0.2)))*cukier[[#This Row],[sugar_bought_kg]]</f>
        <v>62.2</v>
      </c>
      <c r="J1193" s="7">
        <f t="shared" si="91"/>
        <v>3702</v>
      </c>
      <c r="K1193" s="7">
        <f t="shared" si="90"/>
        <v>3391</v>
      </c>
      <c r="L1193" s="7" t="b">
        <f t="shared" si="92"/>
        <v>0</v>
      </c>
      <c r="M1193" s="7">
        <f t="shared" si="93"/>
        <v>2</v>
      </c>
      <c r="N1193" s="7">
        <f t="shared" si="94"/>
        <v>0</v>
      </c>
    </row>
    <row r="1194" spans="1:14" x14ac:dyDescent="0.25">
      <c r="A1194" s="1">
        <v>40327</v>
      </c>
      <c r="B1194" s="2" t="s">
        <v>66</v>
      </c>
      <c r="C1194" s="2">
        <v>190</v>
      </c>
      <c r="D1194" s="2">
        <f>YEAR(cukier[[#This Row],[date]])</f>
        <v>2010</v>
      </c>
      <c r="E1194" s="2">
        <f>MONTH(cukier[[#This Row],[date]])</f>
        <v>5</v>
      </c>
      <c r="F1194" s="2">
        <f>VLOOKUP(cukier[[#This Row],[year]],cennik[#All],2)</f>
        <v>2.1</v>
      </c>
      <c r="G1194" s="2">
        <f>cukier[[#This Row],[sugar_bought_kg]]*cukier[[#This Row],[price]]</f>
        <v>399</v>
      </c>
      <c r="H1194" s="2">
        <f>SUMIF($B$2:B1194,B1194,$C$2:C1194)</f>
        <v>2263</v>
      </c>
      <c r="I1194" s="2">
        <f>IF(cukier[[#This Row],[bought_so_far]]&lt;100,0,IF(cukier[[#This Row],[bought_so_far]]&lt;1000,0.05,IF(cukier[[#This Row],[bought_so_far]]&lt;10000,0.1,0.2)))*cukier[[#This Row],[sugar_bought_kg]]</f>
        <v>19</v>
      </c>
      <c r="J1194" s="6">
        <f t="shared" si="91"/>
        <v>3391</v>
      </c>
      <c r="K1194" s="6">
        <f t="shared" si="90"/>
        <v>3201</v>
      </c>
      <c r="L1194" s="6" t="b">
        <f t="shared" si="92"/>
        <v>0</v>
      </c>
      <c r="M1194" s="6">
        <f t="shared" si="93"/>
        <v>2</v>
      </c>
      <c r="N1194" s="6">
        <f t="shared" si="94"/>
        <v>0</v>
      </c>
    </row>
    <row r="1195" spans="1:14" x14ac:dyDescent="0.25">
      <c r="A1195" s="1">
        <v>40329</v>
      </c>
      <c r="B1195" s="2" t="s">
        <v>31</v>
      </c>
      <c r="C1195" s="2">
        <v>67</v>
      </c>
      <c r="D1195" s="2">
        <f>YEAR(cukier[[#This Row],[date]])</f>
        <v>2010</v>
      </c>
      <c r="E1195" s="2">
        <f>MONTH(cukier[[#This Row],[date]])</f>
        <v>5</v>
      </c>
      <c r="F1195" s="2">
        <f>VLOOKUP(cukier[[#This Row],[year]],cennik[#All],2)</f>
        <v>2.1</v>
      </c>
      <c r="G1195" s="2">
        <f>cukier[[#This Row],[sugar_bought_kg]]*cukier[[#This Row],[price]]</f>
        <v>140.70000000000002</v>
      </c>
      <c r="H1195" s="2">
        <f>SUMIF($B$2:B1195,B1195,$C$2:C1195)</f>
        <v>1360</v>
      </c>
      <c r="I1195" s="2">
        <f>IF(cukier[[#This Row],[bought_so_far]]&lt;100,0,IF(cukier[[#This Row],[bought_so_far]]&lt;1000,0.05,IF(cukier[[#This Row],[bought_so_far]]&lt;10000,0.1,0.2)))*cukier[[#This Row],[sugar_bought_kg]]</f>
        <v>6.7</v>
      </c>
      <c r="J1195" s="7">
        <f t="shared" si="91"/>
        <v>3201</v>
      </c>
      <c r="K1195" s="7">
        <f t="shared" si="90"/>
        <v>3134</v>
      </c>
      <c r="L1195" s="7" t="b">
        <f t="shared" si="92"/>
        <v>1</v>
      </c>
      <c r="M1195" s="7">
        <f t="shared" si="93"/>
        <v>2</v>
      </c>
      <c r="N1195" s="7">
        <f t="shared" si="94"/>
        <v>2000</v>
      </c>
    </row>
    <row r="1196" spans="1:14" x14ac:dyDescent="0.25">
      <c r="A1196" s="1">
        <v>40331</v>
      </c>
      <c r="B1196" s="2" t="s">
        <v>7</v>
      </c>
      <c r="C1196" s="2">
        <v>331</v>
      </c>
      <c r="D1196" s="2">
        <f>YEAR(cukier[[#This Row],[date]])</f>
        <v>2010</v>
      </c>
      <c r="E1196" s="2">
        <f>MONTH(cukier[[#This Row],[date]])</f>
        <v>6</v>
      </c>
      <c r="F1196" s="2">
        <f>VLOOKUP(cukier[[#This Row],[year]],cennik[#All],2)</f>
        <v>2.1</v>
      </c>
      <c r="G1196" s="2">
        <f>cukier[[#This Row],[sugar_bought_kg]]*cukier[[#This Row],[price]]</f>
        <v>695.1</v>
      </c>
      <c r="H1196" s="2">
        <f>SUMIF($B$2:B1196,B1196,$C$2:C1196)</f>
        <v>17021</v>
      </c>
      <c r="I1196" s="2">
        <f>IF(cukier[[#This Row],[bought_so_far]]&lt;100,0,IF(cukier[[#This Row],[bought_so_far]]&lt;1000,0.05,IF(cukier[[#This Row],[bought_so_far]]&lt;10000,0.1,0.2)))*cukier[[#This Row],[sugar_bought_kg]]</f>
        <v>66.2</v>
      </c>
      <c r="J1196" s="6">
        <f t="shared" si="91"/>
        <v>5134</v>
      </c>
      <c r="K1196" s="6">
        <f t="shared" si="90"/>
        <v>4803</v>
      </c>
      <c r="L1196" s="6" t="b">
        <f t="shared" si="92"/>
        <v>0</v>
      </c>
      <c r="M1196" s="6">
        <f t="shared" si="93"/>
        <v>1</v>
      </c>
      <c r="N1196" s="6">
        <f t="shared" si="94"/>
        <v>0</v>
      </c>
    </row>
    <row r="1197" spans="1:14" x14ac:dyDescent="0.25">
      <c r="A1197" s="1">
        <v>40331</v>
      </c>
      <c r="B1197" s="2" t="s">
        <v>39</v>
      </c>
      <c r="C1197" s="2">
        <v>114</v>
      </c>
      <c r="D1197" s="2">
        <f>YEAR(cukier[[#This Row],[date]])</f>
        <v>2010</v>
      </c>
      <c r="E1197" s="2">
        <f>MONTH(cukier[[#This Row],[date]])</f>
        <v>6</v>
      </c>
      <c r="F1197" s="2">
        <f>VLOOKUP(cukier[[#This Row],[year]],cennik[#All],2)</f>
        <v>2.1</v>
      </c>
      <c r="G1197" s="2">
        <f>cukier[[#This Row],[sugar_bought_kg]]*cukier[[#This Row],[price]]</f>
        <v>239.4</v>
      </c>
      <c r="H1197" s="2">
        <f>SUMIF($B$2:B1197,B1197,$C$2:C1197)</f>
        <v>1284</v>
      </c>
      <c r="I1197" s="2">
        <f>IF(cukier[[#This Row],[bought_so_far]]&lt;100,0,IF(cukier[[#This Row],[bought_so_far]]&lt;1000,0.05,IF(cukier[[#This Row],[bought_so_far]]&lt;10000,0.1,0.2)))*cukier[[#This Row],[sugar_bought_kg]]</f>
        <v>11.4</v>
      </c>
      <c r="J1197" s="7">
        <f t="shared" si="91"/>
        <v>4803</v>
      </c>
      <c r="K1197" s="7">
        <f t="shared" si="90"/>
        <v>4689</v>
      </c>
      <c r="L1197" s="7" t="b">
        <f t="shared" si="92"/>
        <v>0</v>
      </c>
      <c r="M1197" s="7">
        <f t="shared" si="93"/>
        <v>1</v>
      </c>
      <c r="N1197" s="7">
        <f t="shared" si="94"/>
        <v>0</v>
      </c>
    </row>
    <row r="1198" spans="1:14" x14ac:dyDescent="0.25">
      <c r="A1198" s="1">
        <v>40332</v>
      </c>
      <c r="B1198" s="2" t="s">
        <v>52</v>
      </c>
      <c r="C1198" s="2">
        <v>79</v>
      </c>
      <c r="D1198" s="2">
        <f>YEAR(cukier[[#This Row],[date]])</f>
        <v>2010</v>
      </c>
      <c r="E1198" s="2">
        <f>MONTH(cukier[[#This Row],[date]])</f>
        <v>6</v>
      </c>
      <c r="F1198" s="2">
        <f>VLOOKUP(cukier[[#This Row],[year]],cennik[#All],2)</f>
        <v>2.1</v>
      </c>
      <c r="G1198" s="2">
        <f>cukier[[#This Row],[sugar_bought_kg]]*cukier[[#This Row],[price]]</f>
        <v>165.9</v>
      </c>
      <c r="H1198" s="2">
        <f>SUMIF($B$2:B1198,B1198,$C$2:C1198)</f>
        <v>2589</v>
      </c>
      <c r="I1198" s="2">
        <f>IF(cukier[[#This Row],[bought_so_far]]&lt;100,0,IF(cukier[[#This Row],[bought_so_far]]&lt;1000,0.05,IF(cukier[[#This Row],[bought_so_far]]&lt;10000,0.1,0.2)))*cukier[[#This Row],[sugar_bought_kg]]</f>
        <v>7.9</v>
      </c>
      <c r="J1198" s="6">
        <f t="shared" si="91"/>
        <v>4689</v>
      </c>
      <c r="K1198" s="6">
        <f t="shared" si="90"/>
        <v>4610</v>
      </c>
      <c r="L1198" s="6" t="b">
        <f t="shared" si="92"/>
        <v>0</v>
      </c>
      <c r="M1198" s="6">
        <f t="shared" si="93"/>
        <v>1</v>
      </c>
      <c r="N1198" s="6">
        <f t="shared" si="94"/>
        <v>0</v>
      </c>
    </row>
    <row r="1199" spans="1:14" x14ac:dyDescent="0.25">
      <c r="A1199" s="1">
        <v>40333</v>
      </c>
      <c r="B1199" s="2" t="s">
        <v>71</v>
      </c>
      <c r="C1199" s="2">
        <v>22</v>
      </c>
      <c r="D1199" s="2">
        <f>YEAR(cukier[[#This Row],[date]])</f>
        <v>2010</v>
      </c>
      <c r="E1199" s="2">
        <f>MONTH(cukier[[#This Row],[date]])</f>
        <v>6</v>
      </c>
      <c r="F1199" s="2">
        <f>VLOOKUP(cukier[[#This Row],[year]],cennik[#All],2)</f>
        <v>2.1</v>
      </c>
      <c r="G1199" s="2">
        <f>cukier[[#This Row],[sugar_bought_kg]]*cukier[[#This Row],[price]]</f>
        <v>46.2</v>
      </c>
      <c r="H1199" s="2">
        <f>SUMIF($B$2:B1199,B1199,$C$2:C1199)</f>
        <v>1776</v>
      </c>
      <c r="I1199" s="2">
        <f>IF(cukier[[#This Row],[bought_so_far]]&lt;100,0,IF(cukier[[#This Row],[bought_so_far]]&lt;1000,0.05,IF(cukier[[#This Row],[bought_so_far]]&lt;10000,0.1,0.2)))*cukier[[#This Row],[sugar_bought_kg]]</f>
        <v>2.2000000000000002</v>
      </c>
      <c r="J1199" s="7">
        <f t="shared" si="91"/>
        <v>4610</v>
      </c>
      <c r="K1199" s="7">
        <f t="shared" si="90"/>
        <v>4588</v>
      </c>
      <c r="L1199" s="7" t="b">
        <f t="shared" si="92"/>
        <v>0</v>
      </c>
      <c r="M1199" s="7">
        <f t="shared" si="93"/>
        <v>1</v>
      </c>
      <c r="N1199" s="7">
        <f t="shared" si="94"/>
        <v>0</v>
      </c>
    </row>
    <row r="1200" spans="1:14" x14ac:dyDescent="0.25">
      <c r="A1200" s="1">
        <v>40333</v>
      </c>
      <c r="B1200" s="2" t="s">
        <v>92</v>
      </c>
      <c r="C1200" s="2">
        <v>5</v>
      </c>
      <c r="D1200" s="2">
        <f>YEAR(cukier[[#This Row],[date]])</f>
        <v>2010</v>
      </c>
      <c r="E1200" s="2">
        <f>MONTH(cukier[[#This Row],[date]])</f>
        <v>6</v>
      </c>
      <c r="F1200" s="2">
        <f>VLOOKUP(cukier[[#This Row],[year]],cennik[#All],2)</f>
        <v>2.1</v>
      </c>
      <c r="G1200" s="2">
        <f>cukier[[#This Row],[sugar_bought_kg]]*cukier[[#This Row],[price]]</f>
        <v>10.5</v>
      </c>
      <c r="H1200" s="2">
        <f>SUMIF($B$2:B1200,B1200,$C$2:C1200)</f>
        <v>21</v>
      </c>
      <c r="I1200" s="2">
        <f>IF(cukier[[#This Row],[bought_so_far]]&lt;100,0,IF(cukier[[#This Row],[bought_so_far]]&lt;1000,0.05,IF(cukier[[#This Row],[bought_so_far]]&lt;10000,0.1,0.2)))*cukier[[#This Row],[sugar_bought_kg]]</f>
        <v>0</v>
      </c>
      <c r="J1200" s="6">
        <f t="shared" si="91"/>
        <v>4588</v>
      </c>
      <c r="K1200" s="6">
        <f t="shared" si="90"/>
        <v>4583</v>
      </c>
      <c r="L1200" s="6" t="b">
        <f t="shared" si="92"/>
        <v>0</v>
      </c>
      <c r="M1200" s="6">
        <f t="shared" si="93"/>
        <v>1</v>
      </c>
      <c r="N1200" s="6">
        <f t="shared" si="94"/>
        <v>0</v>
      </c>
    </row>
    <row r="1201" spans="1:14" x14ac:dyDescent="0.25">
      <c r="A1201" s="1">
        <v>40336</v>
      </c>
      <c r="B1201" s="2" t="s">
        <v>72</v>
      </c>
      <c r="C1201" s="2">
        <v>17</v>
      </c>
      <c r="D1201" s="2">
        <f>YEAR(cukier[[#This Row],[date]])</f>
        <v>2010</v>
      </c>
      <c r="E1201" s="2">
        <f>MONTH(cukier[[#This Row],[date]])</f>
        <v>6</v>
      </c>
      <c r="F1201" s="2">
        <f>VLOOKUP(cukier[[#This Row],[year]],cennik[#All],2)</f>
        <v>2.1</v>
      </c>
      <c r="G1201" s="2">
        <f>cukier[[#This Row],[sugar_bought_kg]]*cukier[[#This Row],[price]]</f>
        <v>35.700000000000003</v>
      </c>
      <c r="H1201" s="2">
        <f>SUMIF($B$2:B1201,B1201,$C$2:C1201)</f>
        <v>51</v>
      </c>
      <c r="I1201" s="2">
        <f>IF(cukier[[#This Row],[bought_so_far]]&lt;100,0,IF(cukier[[#This Row],[bought_so_far]]&lt;1000,0.05,IF(cukier[[#This Row],[bought_so_far]]&lt;10000,0.1,0.2)))*cukier[[#This Row],[sugar_bought_kg]]</f>
        <v>0</v>
      </c>
      <c r="J1201" s="7">
        <f t="shared" si="91"/>
        <v>4583</v>
      </c>
      <c r="K1201" s="7">
        <f t="shared" si="90"/>
        <v>4566</v>
      </c>
      <c r="L1201" s="7" t="b">
        <f t="shared" si="92"/>
        <v>0</v>
      </c>
      <c r="M1201" s="7">
        <f t="shared" si="93"/>
        <v>1</v>
      </c>
      <c r="N1201" s="7">
        <f t="shared" si="94"/>
        <v>0</v>
      </c>
    </row>
    <row r="1202" spans="1:14" x14ac:dyDescent="0.25">
      <c r="A1202" s="1">
        <v>40337</v>
      </c>
      <c r="B1202" s="2" t="s">
        <v>45</v>
      </c>
      <c r="C1202" s="2">
        <v>344</v>
      </c>
      <c r="D1202" s="2">
        <f>YEAR(cukier[[#This Row],[date]])</f>
        <v>2010</v>
      </c>
      <c r="E1202" s="2">
        <f>MONTH(cukier[[#This Row],[date]])</f>
        <v>6</v>
      </c>
      <c r="F1202" s="2">
        <f>VLOOKUP(cukier[[#This Row],[year]],cennik[#All],2)</f>
        <v>2.1</v>
      </c>
      <c r="G1202" s="2">
        <f>cukier[[#This Row],[sugar_bought_kg]]*cukier[[#This Row],[price]]</f>
        <v>722.4</v>
      </c>
      <c r="H1202" s="2">
        <f>SUMIF($B$2:B1202,B1202,$C$2:C1202)</f>
        <v>15187</v>
      </c>
      <c r="I1202" s="2">
        <f>IF(cukier[[#This Row],[bought_so_far]]&lt;100,0,IF(cukier[[#This Row],[bought_so_far]]&lt;1000,0.05,IF(cukier[[#This Row],[bought_so_far]]&lt;10000,0.1,0.2)))*cukier[[#This Row],[sugar_bought_kg]]</f>
        <v>68.8</v>
      </c>
      <c r="J1202" s="6">
        <f t="shared" si="91"/>
        <v>4566</v>
      </c>
      <c r="K1202" s="6">
        <f t="shared" si="90"/>
        <v>4222</v>
      </c>
      <c r="L1202" s="6" t="b">
        <f t="shared" si="92"/>
        <v>0</v>
      </c>
      <c r="M1202" s="6">
        <f t="shared" si="93"/>
        <v>1</v>
      </c>
      <c r="N1202" s="6">
        <f t="shared" si="94"/>
        <v>0</v>
      </c>
    </row>
    <row r="1203" spans="1:14" x14ac:dyDescent="0.25">
      <c r="A1203" s="1">
        <v>40337</v>
      </c>
      <c r="B1203" s="2" t="s">
        <v>14</v>
      </c>
      <c r="C1203" s="2">
        <v>329</v>
      </c>
      <c r="D1203" s="2">
        <f>YEAR(cukier[[#This Row],[date]])</f>
        <v>2010</v>
      </c>
      <c r="E1203" s="2">
        <f>MONTH(cukier[[#This Row],[date]])</f>
        <v>6</v>
      </c>
      <c r="F1203" s="2">
        <f>VLOOKUP(cukier[[#This Row],[year]],cennik[#All],2)</f>
        <v>2.1</v>
      </c>
      <c r="G1203" s="2">
        <f>cukier[[#This Row],[sugar_bought_kg]]*cukier[[#This Row],[price]]</f>
        <v>690.9</v>
      </c>
      <c r="H1203" s="2">
        <f>SUMIF($B$2:B1203,B1203,$C$2:C1203)</f>
        <v>13790</v>
      </c>
      <c r="I1203" s="2">
        <f>IF(cukier[[#This Row],[bought_so_far]]&lt;100,0,IF(cukier[[#This Row],[bought_so_far]]&lt;1000,0.05,IF(cukier[[#This Row],[bought_so_far]]&lt;10000,0.1,0.2)))*cukier[[#This Row],[sugar_bought_kg]]</f>
        <v>65.8</v>
      </c>
      <c r="J1203" s="7">
        <f t="shared" si="91"/>
        <v>4222</v>
      </c>
      <c r="K1203" s="7">
        <f t="shared" si="90"/>
        <v>3893</v>
      </c>
      <c r="L1203" s="7" t="b">
        <f t="shared" si="92"/>
        <v>0</v>
      </c>
      <c r="M1203" s="7">
        <f t="shared" si="93"/>
        <v>2</v>
      </c>
      <c r="N1203" s="7">
        <f t="shared" si="94"/>
        <v>0</v>
      </c>
    </row>
    <row r="1204" spans="1:14" x14ac:dyDescent="0.25">
      <c r="A1204" s="1">
        <v>40337</v>
      </c>
      <c r="B1204" s="2" t="s">
        <v>112</v>
      </c>
      <c r="C1204" s="2">
        <v>10</v>
      </c>
      <c r="D1204" s="2">
        <f>YEAR(cukier[[#This Row],[date]])</f>
        <v>2010</v>
      </c>
      <c r="E1204" s="2">
        <f>MONTH(cukier[[#This Row],[date]])</f>
        <v>6</v>
      </c>
      <c r="F1204" s="2">
        <f>VLOOKUP(cukier[[#This Row],[year]],cennik[#All],2)</f>
        <v>2.1</v>
      </c>
      <c r="G1204" s="2">
        <f>cukier[[#This Row],[sugar_bought_kg]]*cukier[[#This Row],[price]]</f>
        <v>21</v>
      </c>
      <c r="H1204" s="2">
        <f>SUMIF($B$2:B1204,B1204,$C$2:C1204)</f>
        <v>69</v>
      </c>
      <c r="I1204" s="2">
        <f>IF(cukier[[#This Row],[bought_so_far]]&lt;100,0,IF(cukier[[#This Row],[bought_so_far]]&lt;1000,0.05,IF(cukier[[#This Row],[bought_so_far]]&lt;10000,0.1,0.2)))*cukier[[#This Row],[sugar_bought_kg]]</f>
        <v>0</v>
      </c>
      <c r="J1204" s="6">
        <f t="shared" si="91"/>
        <v>3893</v>
      </c>
      <c r="K1204" s="6">
        <f t="shared" si="90"/>
        <v>3883</v>
      </c>
      <c r="L1204" s="6" t="b">
        <f t="shared" si="92"/>
        <v>0</v>
      </c>
      <c r="M1204" s="6">
        <f t="shared" si="93"/>
        <v>2</v>
      </c>
      <c r="N1204" s="6">
        <f t="shared" si="94"/>
        <v>0</v>
      </c>
    </row>
    <row r="1205" spans="1:14" x14ac:dyDescent="0.25">
      <c r="A1205" s="1">
        <v>40341</v>
      </c>
      <c r="B1205" s="2" t="s">
        <v>30</v>
      </c>
      <c r="C1205" s="2">
        <v>105</v>
      </c>
      <c r="D1205" s="2">
        <f>YEAR(cukier[[#This Row],[date]])</f>
        <v>2010</v>
      </c>
      <c r="E1205" s="2">
        <f>MONTH(cukier[[#This Row],[date]])</f>
        <v>6</v>
      </c>
      <c r="F1205" s="2">
        <f>VLOOKUP(cukier[[#This Row],[year]],cennik[#All],2)</f>
        <v>2.1</v>
      </c>
      <c r="G1205" s="2">
        <f>cukier[[#This Row],[sugar_bought_kg]]*cukier[[#This Row],[price]]</f>
        <v>220.5</v>
      </c>
      <c r="H1205" s="2">
        <f>SUMIF($B$2:B1205,B1205,$C$2:C1205)</f>
        <v>3400</v>
      </c>
      <c r="I1205" s="2">
        <f>IF(cukier[[#This Row],[bought_so_far]]&lt;100,0,IF(cukier[[#This Row],[bought_so_far]]&lt;1000,0.05,IF(cukier[[#This Row],[bought_so_far]]&lt;10000,0.1,0.2)))*cukier[[#This Row],[sugar_bought_kg]]</f>
        <v>10.5</v>
      </c>
      <c r="J1205" s="7">
        <f t="shared" si="91"/>
        <v>3883</v>
      </c>
      <c r="K1205" s="7">
        <f t="shared" si="90"/>
        <v>3778</v>
      </c>
      <c r="L1205" s="7" t="b">
        <f t="shared" si="92"/>
        <v>0</v>
      </c>
      <c r="M1205" s="7">
        <f t="shared" si="93"/>
        <v>2</v>
      </c>
      <c r="N1205" s="7">
        <f t="shared" si="94"/>
        <v>0</v>
      </c>
    </row>
    <row r="1206" spans="1:14" x14ac:dyDescent="0.25">
      <c r="A1206" s="1">
        <v>40342</v>
      </c>
      <c r="B1206" s="2" t="s">
        <v>69</v>
      </c>
      <c r="C1206" s="2">
        <v>26</v>
      </c>
      <c r="D1206" s="2">
        <f>YEAR(cukier[[#This Row],[date]])</f>
        <v>2010</v>
      </c>
      <c r="E1206" s="2">
        <f>MONTH(cukier[[#This Row],[date]])</f>
        <v>6</v>
      </c>
      <c r="F1206" s="2">
        <f>VLOOKUP(cukier[[#This Row],[year]],cennik[#All],2)</f>
        <v>2.1</v>
      </c>
      <c r="G1206" s="2">
        <f>cukier[[#This Row],[sugar_bought_kg]]*cukier[[#This Row],[price]]</f>
        <v>54.6</v>
      </c>
      <c r="H1206" s="2">
        <f>SUMIF($B$2:B1206,B1206,$C$2:C1206)</f>
        <v>2095</v>
      </c>
      <c r="I1206" s="2">
        <f>IF(cukier[[#This Row],[bought_so_far]]&lt;100,0,IF(cukier[[#This Row],[bought_so_far]]&lt;1000,0.05,IF(cukier[[#This Row],[bought_so_far]]&lt;10000,0.1,0.2)))*cukier[[#This Row],[sugar_bought_kg]]</f>
        <v>2.6</v>
      </c>
      <c r="J1206" s="6">
        <f t="shared" si="91"/>
        <v>3778</v>
      </c>
      <c r="K1206" s="6">
        <f t="shared" si="90"/>
        <v>3752</v>
      </c>
      <c r="L1206" s="6" t="b">
        <f t="shared" si="92"/>
        <v>0</v>
      </c>
      <c r="M1206" s="6">
        <f t="shared" si="93"/>
        <v>2</v>
      </c>
      <c r="N1206" s="6">
        <f t="shared" si="94"/>
        <v>0</v>
      </c>
    </row>
    <row r="1207" spans="1:14" x14ac:dyDescent="0.25">
      <c r="A1207" s="1">
        <v>40343</v>
      </c>
      <c r="B1207" s="2" t="s">
        <v>39</v>
      </c>
      <c r="C1207" s="2">
        <v>121</v>
      </c>
      <c r="D1207" s="2">
        <f>YEAR(cukier[[#This Row],[date]])</f>
        <v>2010</v>
      </c>
      <c r="E1207" s="2">
        <f>MONTH(cukier[[#This Row],[date]])</f>
        <v>6</v>
      </c>
      <c r="F1207" s="2">
        <f>VLOOKUP(cukier[[#This Row],[year]],cennik[#All],2)</f>
        <v>2.1</v>
      </c>
      <c r="G1207" s="2">
        <f>cukier[[#This Row],[sugar_bought_kg]]*cukier[[#This Row],[price]]</f>
        <v>254.10000000000002</v>
      </c>
      <c r="H1207" s="2">
        <f>SUMIF($B$2:B1207,B1207,$C$2:C1207)</f>
        <v>1405</v>
      </c>
      <c r="I1207" s="2">
        <f>IF(cukier[[#This Row],[bought_so_far]]&lt;100,0,IF(cukier[[#This Row],[bought_so_far]]&lt;1000,0.05,IF(cukier[[#This Row],[bought_so_far]]&lt;10000,0.1,0.2)))*cukier[[#This Row],[sugar_bought_kg]]</f>
        <v>12.100000000000001</v>
      </c>
      <c r="J1207" s="7">
        <f t="shared" si="91"/>
        <v>3752</v>
      </c>
      <c r="K1207" s="7">
        <f t="shared" si="90"/>
        <v>3631</v>
      </c>
      <c r="L1207" s="7" t="b">
        <f t="shared" si="92"/>
        <v>0</v>
      </c>
      <c r="M1207" s="7">
        <f t="shared" si="93"/>
        <v>2</v>
      </c>
      <c r="N1207" s="7">
        <f t="shared" si="94"/>
        <v>0</v>
      </c>
    </row>
    <row r="1208" spans="1:14" x14ac:dyDescent="0.25">
      <c r="A1208" s="1">
        <v>40345</v>
      </c>
      <c r="B1208" s="2" t="s">
        <v>8</v>
      </c>
      <c r="C1208" s="2">
        <v>174</v>
      </c>
      <c r="D1208" s="2">
        <f>YEAR(cukier[[#This Row],[date]])</f>
        <v>2010</v>
      </c>
      <c r="E1208" s="2">
        <f>MONTH(cukier[[#This Row],[date]])</f>
        <v>6</v>
      </c>
      <c r="F1208" s="2">
        <f>VLOOKUP(cukier[[#This Row],[year]],cennik[#All],2)</f>
        <v>2.1</v>
      </c>
      <c r="G1208" s="2">
        <f>cukier[[#This Row],[sugar_bought_kg]]*cukier[[#This Row],[price]]</f>
        <v>365.40000000000003</v>
      </c>
      <c r="H1208" s="2">
        <f>SUMIF($B$2:B1208,B1208,$C$2:C1208)</f>
        <v>2092</v>
      </c>
      <c r="I1208" s="2">
        <f>IF(cukier[[#This Row],[bought_so_far]]&lt;100,0,IF(cukier[[#This Row],[bought_so_far]]&lt;1000,0.05,IF(cukier[[#This Row],[bought_so_far]]&lt;10000,0.1,0.2)))*cukier[[#This Row],[sugar_bought_kg]]</f>
        <v>17.400000000000002</v>
      </c>
      <c r="J1208" s="6">
        <f t="shared" si="91"/>
        <v>3631</v>
      </c>
      <c r="K1208" s="6">
        <f t="shared" si="90"/>
        <v>3457</v>
      </c>
      <c r="L1208" s="6" t="b">
        <f t="shared" si="92"/>
        <v>0</v>
      </c>
      <c r="M1208" s="6">
        <f t="shared" si="93"/>
        <v>2</v>
      </c>
      <c r="N1208" s="6">
        <f t="shared" si="94"/>
        <v>0</v>
      </c>
    </row>
    <row r="1209" spans="1:14" x14ac:dyDescent="0.25">
      <c r="A1209" s="1">
        <v>40346</v>
      </c>
      <c r="B1209" s="2" t="s">
        <v>14</v>
      </c>
      <c r="C1209" s="2">
        <v>233</v>
      </c>
      <c r="D1209" s="2">
        <f>YEAR(cukier[[#This Row],[date]])</f>
        <v>2010</v>
      </c>
      <c r="E1209" s="2">
        <f>MONTH(cukier[[#This Row],[date]])</f>
        <v>6</v>
      </c>
      <c r="F1209" s="2">
        <f>VLOOKUP(cukier[[#This Row],[year]],cennik[#All],2)</f>
        <v>2.1</v>
      </c>
      <c r="G1209" s="2">
        <f>cukier[[#This Row],[sugar_bought_kg]]*cukier[[#This Row],[price]]</f>
        <v>489.3</v>
      </c>
      <c r="H1209" s="2">
        <f>SUMIF($B$2:B1209,B1209,$C$2:C1209)</f>
        <v>14023</v>
      </c>
      <c r="I1209" s="2">
        <f>IF(cukier[[#This Row],[bought_so_far]]&lt;100,0,IF(cukier[[#This Row],[bought_so_far]]&lt;1000,0.05,IF(cukier[[#This Row],[bought_so_far]]&lt;10000,0.1,0.2)))*cukier[[#This Row],[sugar_bought_kg]]</f>
        <v>46.6</v>
      </c>
      <c r="J1209" s="7">
        <f t="shared" si="91"/>
        <v>3457</v>
      </c>
      <c r="K1209" s="7">
        <f t="shared" si="90"/>
        <v>3224</v>
      </c>
      <c r="L1209" s="7" t="b">
        <f t="shared" si="92"/>
        <v>0</v>
      </c>
      <c r="M1209" s="7">
        <f t="shared" si="93"/>
        <v>2</v>
      </c>
      <c r="N1209" s="7">
        <f t="shared" si="94"/>
        <v>0</v>
      </c>
    </row>
    <row r="1210" spans="1:14" x14ac:dyDescent="0.25">
      <c r="A1210" s="1">
        <v>40347</v>
      </c>
      <c r="B1210" s="2" t="s">
        <v>10</v>
      </c>
      <c r="C1210" s="2">
        <v>117</v>
      </c>
      <c r="D1210" s="2">
        <f>YEAR(cukier[[#This Row],[date]])</f>
        <v>2010</v>
      </c>
      <c r="E1210" s="2">
        <f>MONTH(cukier[[#This Row],[date]])</f>
        <v>6</v>
      </c>
      <c r="F1210" s="2">
        <f>VLOOKUP(cukier[[#This Row],[year]],cennik[#All],2)</f>
        <v>2.1</v>
      </c>
      <c r="G1210" s="2">
        <f>cukier[[#This Row],[sugar_bought_kg]]*cukier[[#This Row],[price]]</f>
        <v>245.70000000000002</v>
      </c>
      <c r="H1210" s="2">
        <f>SUMIF($B$2:B1210,B1210,$C$2:C1210)</f>
        <v>2249</v>
      </c>
      <c r="I1210" s="2">
        <f>IF(cukier[[#This Row],[bought_so_far]]&lt;100,0,IF(cukier[[#This Row],[bought_so_far]]&lt;1000,0.05,IF(cukier[[#This Row],[bought_so_far]]&lt;10000,0.1,0.2)))*cukier[[#This Row],[sugar_bought_kg]]</f>
        <v>11.700000000000001</v>
      </c>
      <c r="J1210" s="6">
        <f t="shared" si="91"/>
        <v>3224</v>
      </c>
      <c r="K1210" s="6">
        <f t="shared" si="90"/>
        <v>3107</v>
      </c>
      <c r="L1210" s="6" t="b">
        <f t="shared" si="92"/>
        <v>0</v>
      </c>
      <c r="M1210" s="6">
        <f t="shared" si="93"/>
        <v>2</v>
      </c>
      <c r="N1210" s="6">
        <f t="shared" si="94"/>
        <v>0</v>
      </c>
    </row>
    <row r="1211" spans="1:14" x14ac:dyDescent="0.25">
      <c r="A1211" s="1">
        <v>40348</v>
      </c>
      <c r="B1211" s="2" t="s">
        <v>72</v>
      </c>
      <c r="C1211" s="2">
        <v>11</v>
      </c>
      <c r="D1211" s="2">
        <f>YEAR(cukier[[#This Row],[date]])</f>
        <v>2010</v>
      </c>
      <c r="E1211" s="2">
        <f>MONTH(cukier[[#This Row],[date]])</f>
        <v>6</v>
      </c>
      <c r="F1211" s="2">
        <f>VLOOKUP(cukier[[#This Row],[year]],cennik[#All],2)</f>
        <v>2.1</v>
      </c>
      <c r="G1211" s="2">
        <f>cukier[[#This Row],[sugar_bought_kg]]*cukier[[#This Row],[price]]</f>
        <v>23.1</v>
      </c>
      <c r="H1211" s="2">
        <f>SUMIF($B$2:B1211,B1211,$C$2:C1211)</f>
        <v>62</v>
      </c>
      <c r="I1211" s="2">
        <f>IF(cukier[[#This Row],[bought_so_far]]&lt;100,0,IF(cukier[[#This Row],[bought_so_far]]&lt;1000,0.05,IF(cukier[[#This Row],[bought_so_far]]&lt;10000,0.1,0.2)))*cukier[[#This Row],[sugar_bought_kg]]</f>
        <v>0</v>
      </c>
      <c r="J1211" s="7">
        <f t="shared" si="91"/>
        <v>3107</v>
      </c>
      <c r="K1211" s="7">
        <f t="shared" si="90"/>
        <v>3096</v>
      </c>
      <c r="L1211" s="7" t="b">
        <f t="shared" si="92"/>
        <v>0</v>
      </c>
      <c r="M1211" s="7">
        <f t="shared" si="93"/>
        <v>2</v>
      </c>
      <c r="N1211" s="7">
        <f t="shared" si="94"/>
        <v>0</v>
      </c>
    </row>
    <row r="1212" spans="1:14" x14ac:dyDescent="0.25">
      <c r="A1212" s="1">
        <v>40348</v>
      </c>
      <c r="B1212" s="2" t="s">
        <v>212</v>
      </c>
      <c r="C1212" s="2">
        <v>18</v>
      </c>
      <c r="D1212" s="2">
        <f>YEAR(cukier[[#This Row],[date]])</f>
        <v>2010</v>
      </c>
      <c r="E1212" s="2">
        <f>MONTH(cukier[[#This Row],[date]])</f>
        <v>6</v>
      </c>
      <c r="F1212" s="2">
        <f>VLOOKUP(cukier[[#This Row],[year]],cennik[#All],2)</f>
        <v>2.1</v>
      </c>
      <c r="G1212" s="2">
        <f>cukier[[#This Row],[sugar_bought_kg]]*cukier[[#This Row],[price]]</f>
        <v>37.800000000000004</v>
      </c>
      <c r="H1212" s="2">
        <f>SUMIF($B$2:B1212,B1212,$C$2:C1212)</f>
        <v>18</v>
      </c>
      <c r="I1212" s="2">
        <f>IF(cukier[[#This Row],[bought_so_far]]&lt;100,0,IF(cukier[[#This Row],[bought_so_far]]&lt;1000,0.05,IF(cukier[[#This Row],[bought_so_far]]&lt;10000,0.1,0.2)))*cukier[[#This Row],[sugar_bought_kg]]</f>
        <v>0</v>
      </c>
      <c r="J1212" s="6">
        <f t="shared" si="91"/>
        <v>3096</v>
      </c>
      <c r="K1212" s="6">
        <f t="shared" si="90"/>
        <v>3078</v>
      </c>
      <c r="L1212" s="6" t="b">
        <f t="shared" si="92"/>
        <v>0</v>
      </c>
      <c r="M1212" s="6">
        <f t="shared" si="93"/>
        <v>2</v>
      </c>
      <c r="N1212" s="6">
        <f t="shared" si="94"/>
        <v>0</v>
      </c>
    </row>
    <row r="1213" spans="1:14" x14ac:dyDescent="0.25">
      <c r="A1213" s="1">
        <v>40348</v>
      </c>
      <c r="B1213" s="2" t="s">
        <v>45</v>
      </c>
      <c r="C1213" s="2">
        <v>332</v>
      </c>
      <c r="D1213" s="2">
        <f>YEAR(cukier[[#This Row],[date]])</f>
        <v>2010</v>
      </c>
      <c r="E1213" s="2">
        <f>MONTH(cukier[[#This Row],[date]])</f>
        <v>6</v>
      </c>
      <c r="F1213" s="2">
        <f>VLOOKUP(cukier[[#This Row],[year]],cennik[#All],2)</f>
        <v>2.1</v>
      </c>
      <c r="G1213" s="2">
        <f>cukier[[#This Row],[sugar_bought_kg]]*cukier[[#This Row],[price]]</f>
        <v>697.2</v>
      </c>
      <c r="H1213" s="2">
        <f>SUMIF($B$2:B1213,B1213,$C$2:C1213)</f>
        <v>15519</v>
      </c>
      <c r="I1213" s="2">
        <f>IF(cukier[[#This Row],[bought_so_far]]&lt;100,0,IF(cukier[[#This Row],[bought_so_far]]&lt;1000,0.05,IF(cukier[[#This Row],[bought_so_far]]&lt;10000,0.1,0.2)))*cukier[[#This Row],[sugar_bought_kg]]</f>
        <v>66.400000000000006</v>
      </c>
      <c r="J1213" s="7">
        <f t="shared" si="91"/>
        <v>3078</v>
      </c>
      <c r="K1213" s="7">
        <f t="shared" si="90"/>
        <v>2746</v>
      </c>
      <c r="L1213" s="7" t="b">
        <f t="shared" si="92"/>
        <v>0</v>
      </c>
      <c r="M1213" s="7">
        <f t="shared" si="93"/>
        <v>3</v>
      </c>
      <c r="N1213" s="7">
        <f t="shared" si="94"/>
        <v>0</v>
      </c>
    </row>
    <row r="1214" spans="1:14" x14ac:dyDescent="0.25">
      <c r="A1214" s="1">
        <v>40349</v>
      </c>
      <c r="B1214" s="2" t="s">
        <v>156</v>
      </c>
      <c r="C1214" s="2">
        <v>6</v>
      </c>
      <c r="D1214" s="2">
        <f>YEAR(cukier[[#This Row],[date]])</f>
        <v>2010</v>
      </c>
      <c r="E1214" s="2">
        <f>MONTH(cukier[[#This Row],[date]])</f>
        <v>6</v>
      </c>
      <c r="F1214" s="2">
        <f>VLOOKUP(cukier[[#This Row],[year]],cennik[#All],2)</f>
        <v>2.1</v>
      </c>
      <c r="G1214" s="2">
        <f>cukier[[#This Row],[sugar_bought_kg]]*cukier[[#This Row],[price]]</f>
        <v>12.600000000000001</v>
      </c>
      <c r="H1214" s="2">
        <f>SUMIF($B$2:B1214,B1214,$C$2:C1214)</f>
        <v>11</v>
      </c>
      <c r="I1214" s="2">
        <f>IF(cukier[[#This Row],[bought_so_far]]&lt;100,0,IF(cukier[[#This Row],[bought_so_far]]&lt;1000,0.05,IF(cukier[[#This Row],[bought_so_far]]&lt;10000,0.1,0.2)))*cukier[[#This Row],[sugar_bought_kg]]</f>
        <v>0</v>
      </c>
      <c r="J1214" s="6">
        <f t="shared" si="91"/>
        <v>2746</v>
      </c>
      <c r="K1214" s="6">
        <f t="shared" si="90"/>
        <v>2740</v>
      </c>
      <c r="L1214" s="6" t="b">
        <f t="shared" si="92"/>
        <v>0</v>
      </c>
      <c r="M1214" s="6">
        <f t="shared" si="93"/>
        <v>3</v>
      </c>
      <c r="N1214" s="6">
        <f t="shared" si="94"/>
        <v>0</v>
      </c>
    </row>
    <row r="1215" spans="1:14" x14ac:dyDescent="0.25">
      <c r="A1215" s="1">
        <v>40350</v>
      </c>
      <c r="B1215" s="2" t="s">
        <v>102</v>
      </c>
      <c r="C1215" s="2">
        <v>260</v>
      </c>
      <c r="D1215" s="2">
        <f>YEAR(cukier[[#This Row],[date]])</f>
        <v>2010</v>
      </c>
      <c r="E1215" s="2">
        <f>MONTH(cukier[[#This Row],[date]])</f>
        <v>6</v>
      </c>
      <c r="F1215" s="2">
        <f>VLOOKUP(cukier[[#This Row],[year]],cennik[#All],2)</f>
        <v>2.1</v>
      </c>
      <c r="G1215" s="2">
        <f>cukier[[#This Row],[sugar_bought_kg]]*cukier[[#This Row],[price]]</f>
        <v>546</v>
      </c>
      <c r="H1215" s="2">
        <f>SUMIF($B$2:B1215,B1215,$C$2:C1215)</f>
        <v>3546</v>
      </c>
      <c r="I1215" s="2">
        <f>IF(cukier[[#This Row],[bought_so_far]]&lt;100,0,IF(cukier[[#This Row],[bought_so_far]]&lt;1000,0.05,IF(cukier[[#This Row],[bought_so_far]]&lt;10000,0.1,0.2)))*cukier[[#This Row],[sugar_bought_kg]]</f>
        <v>26</v>
      </c>
      <c r="J1215" s="7">
        <f t="shared" si="91"/>
        <v>2740</v>
      </c>
      <c r="K1215" s="7">
        <f t="shared" si="90"/>
        <v>2480</v>
      </c>
      <c r="L1215" s="7" t="b">
        <f t="shared" si="92"/>
        <v>0</v>
      </c>
      <c r="M1215" s="7">
        <f t="shared" si="93"/>
        <v>3</v>
      </c>
      <c r="N1215" s="7">
        <f t="shared" si="94"/>
        <v>0</v>
      </c>
    </row>
    <row r="1216" spans="1:14" x14ac:dyDescent="0.25">
      <c r="A1216" s="1">
        <v>40350</v>
      </c>
      <c r="B1216" s="2" t="s">
        <v>80</v>
      </c>
      <c r="C1216" s="2">
        <v>22</v>
      </c>
      <c r="D1216" s="2">
        <f>YEAR(cukier[[#This Row],[date]])</f>
        <v>2010</v>
      </c>
      <c r="E1216" s="2">
        <f>MONTH(cukier[[#This Row],[date]])</f>
        <v>6</v>
      </c>
      <c r="F1216" s="2">
        <f>VLOOKUP(cukier[[#This Row],[year]],cennik[#All],2)</f>
        <v>2.1</v>
      </c>
      <c r="G1216" s="2">
        <f>cukier[[#This Row],[sugar_bought_kg]]*cukier[[#This Row],[price]]</f>
        <v>46.2</v>
      </c>
      <c r="H1216" s="2">
        <f>SUMIF($B$2:B1216,B1216,$C$2:C1216)</f>
        <v>637</v>
      </c>
      <c r="I1216" s="2">
        <f>IF(cukier[[#This Row],[bought_so_far]]&lt;100,0,IF(cukier[[#This Row],[bought_so_far]]&lt;1000,0.05,IF(cukier[[#This Row],[bought_so_far]]&lt;10000,0.1,0.2)))*cukier[[#This Row],[sugar_bought_kg]]</f>
        <v>1.1000000000000001</v>
      </c>
      <c r="J1216" s="6">
        <f t="shared" si="91"/>
        <v>2480</v>
      </c>
      <c r="K1216" s="6">
        <f t="shared" si="90"/>
        <v>2458</v>
      </c>
      <c r="L1216" s="6" t="b">
        <f t="shared" si="92"/>
        <v>0</v>
      </c>
      <c r="M1216" s="6">
        <f t="shared" si="93"/>
        <v>3</v>
      </c>
      <c r="N1216" s="6">
        <f t="shared" si="94"/>
        <v>0</v>
      </c>
    </row>
    <row r="1217" spans="1:14" x14ac:dyDescent="0.25">
      <c r="A1217" s="1">
        <v>40352</v>
      </c>
      <c r="B1217" s="2" t="s">
        <v>129</v>
      </c>
      <c r="C1217" s="2">
        <v>9</v>
      </c>
      <c r="D1217" s="2">
        <f>YEAR(cukier[[#This Row],[date]])</f>
        <v>2010</v>
      </c>
      <c r="E1217" s="2">
        <f>MONTH(cukier[[#This Row],[date]])</f>
        <v>6</v>
      </c>
      <c r="F1217" s="2">
        <f>VLOOKUP(cukier[[#This Row],[year]],cennik[#All],2)</f>
        <v>2.1</v>
      </c>
      <c r="G1217" s="2">
        <f>cukier[[#This Row],[sugar_bought_kg]]*cukier[[#This Row],[price]]</f>
        <v>18.900000000000002</v>
      </c>
      <c r="H1217" s="2">
        <f>SUMIF($B$2:B1217,B1217,$C$2:C1217)</f>
        <v>16</v>
      </c>
      <c r="I1217" s="2">
        <f>IF(cukier[[#This Row],[bought_so_far]]&lt;100,0,IF(cukier[[#This Row],[bought_so_far]]&lt;1000,0.05,IF(cukier[[#This Row],[bought_so_far]]&lt;10000,0.1,0.2)))*cukier[[#This Row],[sugar_bought_kg]]</f>
        <v>0</v>
      </c>
      <c r="J1217" s="7">
        <f t="shared" si="91"/>
        <v>2458</v>
      </c>
      <c r="K1217" s="7">
        <f t="shared" si="90"/>
        <v>2449</v>
      </c>
      <c r="L1217" s="7" t="b">
        <f t="shared" si="92"/>
        <v>0</v>
      </c>
      <c r="M1217" s="7">
        <f t="shared" si="93"/>
        <v>3</v>
      </c>
      <c r="N1217" s="7">
        <f t="shared" si="94"/>
        <v>0</v>
      </c>
    </row>
    <row r="1218" spans="1:14" x14ac:dyDescent="0.25">
      <c r="A1218" s="1">
        <v>40353</v>
      </c>
      <c r="B1218" s="2" t="s">
        <v>66</v>
      </c>
      <c r="C1218" s="2">
        <v>79</v>
      </c>
      <c r="D1218" s="2">
        <f>YEAR(cukier[[#This Row],[date]])</f>
        <v>2010</v>
      </c>
      <c r="E1218" s="2">
        <f>MONTH(cukier[[#This Row],[date]])</f>
        <v>6</v>
      </c>
      <c r="F1218" s="2">
        <f>VLOOKUP(cukier[[#This Row],[year]],cennik[#All],2)</f>
        <v>2.1</v>
      </c>
      <c r="G1218" s="2">
        <f>cukier[[#This Row],[sugar_bought_kg]]*cukier[[#This Row],[price]]</f>
        <v>165.9</v>
      </c>
      <c r="H1218" s="2">
        <f>SUMIF($B$2:B1218,B1218,$C$2:C1218)</f>
        <v>2342</v>
      </c>
      <c r="I1218" s="2">
        <f>IF(cukier[[#This Row],[bought_so_far]]&lt;100,0,IF(cukier[[#This Row],[bought_so_far]]&lt;1000,0.05,IF(cukier[[#This Row],[bought_so_far]]&lt;10000,0.1,0.2)))*cukier[[#This Row],[sugar_bought_kg]]</f>
        <v>7.9</v>
      </c>
      <c r="J1218" s="6">
        <f t="shared" si="91"/>
        <v>2449</v>
      </c>
      <c r="K1218" s="6">
        <f t="shared" si="90"/>
        <v>2370</v>
      </c>
      <c r="L1218" s="6" t="b">
        <f t="shared" si="92"/>
        <v>0</v>
      </c>
      <c r="M1218" s="6">
        <f t="shared" si="93"/>
        <v>3</v>
      </c>
      <c r="N1218" s="6">
        <f t="shared" si="94"/>
        <v>0</v>
      </c>
    </row>
    <row r="1219" spans="1:14" x14ac:dyDescent="0.25">
      <c r="A1219" s="1">
        <v>40355</v>
      </c>
      <c r="B1219" s="2" t="s">
        <v>45</v>
      </c>
      <c r="C1219" s="2">
        <v>480</v>
      </c>
      <c r="D1219" s="2">
        <f>YEAR(cukier[[#This Row],[date]])</f>
        <v>2010</v>
      </c>
      <c r="E1219" s="2">
        <f>MONTH(cukier[[#This Row],[date]])</f>
        <v>6</v>
      </c>
      <c r="F1219" s="2">
        <f>VLOOKUP(cukier[[#This Row],[year]],cennik[#All],2)</f>
        <v>2.1</v>
      </c>
      <c r="G1219" s="2">
        <f>cukier[[#This Row],[sugar_bought_kg]]*cukier[[#This Row],[price]]</f>
        <v>1008</v>
      </c>
      <c r="H1219" s="2">
        <f>SUMIF($B$2:B1219,B1219,$C$2:C1219)</f>
        <v>15999</v>
      </c>
      <c r="I1219" s="2">
        <f>IF(cukier[[#This Row],[bought_so_far]]&lt;100,0,IF(cukier[[#This Row],[bought_so_far]]&lt;1000,0.05,IF(cukier[[#This Row],[bought_so_far]]&lt;10000,0.1,0.2)))*cukier[[#This Row],[sugar_bought_kg]]</f>
        <v>96</v>
      </c>
      <c r="J1219" s="7">
        <f t="shared" si="91"/>
        <v>2370</v>
      </c>
      <c r="K1219" s="7">
        <f t="shared" ref="K1219:K1282" si="95">J1219-C1219</f>
        <v>1890</v>
      </c>
      <c r="L1219" s="7" t="b">
        <f t="shared" si="92"/>
        <v>1</v>
      </c>
      <c r="M1219" s="7">
        <f t="shared" si="93"/>
        <v>4</v>
      </c>
      <c r="N1219" s="7">
        <f t="shared" si="94"/>
        <v>4000</v>
      </c>
    </row>
    <row r="1220" spans="1:14" x14ac:dyDescent="0.25">
      <c r="A1220" s="1">
        <v>40360</v>
      </c>
      <c r="B1220" s="2" t="s">
        <v>9</v>
      </c>
      <c r="C1220" s="2">
        <v>154</v>
      </c>
      <c r="D1220" s="2">
        <f>YEAR(cukier[[#This Row],[date]])</f>
        <v>2010</v>
      </c>
      <c r="E1220" s="2">
        <f>MONTH(cukier[[#This Row],[date]])</f>
        <v>7</v>
      </c>
      <c r="F1220" s="2">
        <f>VLOOKUP(cukier[[#This Row],[year]],cennik[#All],2)</f>
        <v>2.1</v>
      </c>
      <c r="G1220" s="2">
        <f>cukier[[#This Row],[sugar_bought_kg]]*cukier[[#This Row],[price]]</f>
        <v>323.40000000000003</v>
      </c>
      <c r="H1220" s="2">
        <f>SUMIF($B$2:B1220,B1220,$C$2:C1220)</f>
        <v>14237</v>
      </c>
      <c r="I1220" s="2">
        <f>IF(cukier[[#This Row],[bought_so_far]]&lt;100,0,IF(cukier[[#This Row],[bought_so_far]]&lt;1000,0.05,IF(cukier[[#This Row],[bought_so_far]]&lt;10000,0.1,0.2)))*cukier[[#This Row],[sugar_bought_kg]]</f>
        <v>30.8</v>
      </c>
      <c r="J1220" s="6">
        <f t="shared" ref="J1220:J1283" si="96">K1219+N1219</f>
        <v>5890</v>
      </c>
      <c r="K1220" s="6">
        <f t="shared" si="95"/>
        <v>5736</v>
      </c>
      <c r="L1220" s="6" t="b">
        <f t="shared" ref="L1220:L1283" si="97">AND(E1220&lt;&gt;E1221,K1220&lt;5000)</f>
        <v>0</v>
      </c>
      <c r="M1220" s="6">
        <f t="shared" ref="M1220:M1283" si="98">ROUNDUP((5000-K1220)/1000,0)</f>
        <v>-1</v>
      </c>
      <c r="N1220" s="6">
        <f t="shared" ref="N1220:N1283" si="99">IF(L1220,M1220*1000,0)</f>
        <v>0</v>
      </c>
    </row>
    <row r="1221" spans="1:14" x14ac:dyDescent="0.25">
      <c r="A1221" s="1">
        <v>40360</v>
      </c>
      <c r="B1221" s="2" t="s">
        <v>35</v>
      </c>
      <c r="C1221" s="2">
        <v>170</v>
      </c>
      <c r="D1221" s="2">
        <f>YEAR(cukier[[#This Row],[date]])</f>
        <v>2010</v>
      </c>
      <c r="E1221" s="2">
        <f>MONTH(cukier[[#This Row],[date]])</f>
        <v>7</v>
      </c>
      <c r="F1221" s="2">
        <f>VLOOKUP(cukier[[#This Row],[year]],cennik[#All],2)</f>
        <v>2.1</v>
      </c>
      <c r="G1221" s="2">
        <f>cukier[[#This Row],[sugar_bought_kg]]*cukier[[#This Row],[price]]</f>
        <v>357</v>
      </c>
      <c r="H1221" s="2">
        <f>SUMIF($B$2:B1221,B1221,$C$2:C1221)</f>
        <v>1963</v>
      </c>
      <c r="I1221" s="2">
        <f>IF(cukier[[#This Row],[bought_so_far]]&lt;100,0,IF(cukier[[#This Row],[bought_so_far]]&lt;1000,0.05,IF(cukier[[#This Row],[bought_so_far]]&lt;10000,0.1,0.2)))*cukier[[#This Row],[sugar_bought_kg]]</f>
        <v>17</v>
      </c>
      <c r="J1221" s="7">
        <f t="shared" si="96"/>
        <v>5736</v>
      </c>
      <c r="K1221" s="7">
        <f t="shared" si="95"/>
        <v>5566</v>
      </c>
      <c r="L1221" s="7" t="b">
        <f t="shared" si="97"/>
        <v>0</v>
      </c>
      <c r="M1221" s="7">
        <f t="shared" si="98"/>
        <v>-1</v>
      </c>
      <c r="N1221" s="7">
        <f t="shared" si="99"/>
        <v>0</v>
      </c>
    </row>
    <row r="1222" spans="1:14" x14ac:dyDescent="0.25">
      <c r="A1222" s="1">
        <v>40361</v>
      </c>
      <c r="B1222" s="2" t="s">
        <v>213</v>
      </c>
      <c r="C1222" s="2">
        <v>13</v>
      </c>
      <c r="D1222" s="2">
        <f>YEAR(cukier[[#This Row],[date]])</f>
        <v>2010</v>
      </c>
      <c r="E1222" s="2">
        <f>MONTH(cukier[[#This Row],[date]])</f>
        <v>7</v>
      </c>
      <c r="F1222" s="2">
        <f>VLOOKUP(cukier[[#This Row],[year]],cennik[#All],2)</f>
        <v>2.1</v>
      </c>
      <c r="G1222" s="2">
        <f>cukier[[#This Row],[sugar_bought_kg]]*cukier[[#This Row],[price]]</f>
        <v>27.3</v>
      </c>
      <c r="H1222" s="2">
        <f>SUMIF($B$2:B1222,B1222,$C$2:C1222)</f>
        <v>13</v>
      </c>
      <c r="I1222" s="2">
        <f>IF(cukier[[#This Row],[bought_so_far]]&lt;100,0,IF(cukier[[#This Row],[bought_so_far]]&lt;1000,0.05,IF(cukier[[#This Row],[bought_so_far]]&lt;10000,0.1,0.2)))*cukier[[#This Row],[sugar_bought_kg]]</f>
        <v>0</v>
      </c>
      <c r="J1222" s="6">
        <f t="shared" si="96"/>
        <v>5566</v>
      </c>
      <c r="K1222" s="6">
        <f t="shared" si="95"/>
        <v>5553</v>
      </c>
      <c r="L1222" s="6" t="b">
        <f t="shared" si="97"/>
        <v>0</v>
      </c>
      <c r="M1222" s="6">
        <f t="shared" si="98"/>
        <v>-1</v>
      </c>
      <c r="N1222" s="6">
        <f t="shared" si="99"/>
        <v>0</v>
      </c>
    </row>
    <row r="1223" spans="1:14" x14ac:dyDescent="0.25">
      <c r="A1223" s="1">
        <v>40364</v>
      </c>
      <c r="B1223" s="2" t="s">
        <v>18</v>
      </c>
      <c r="C1223" s="2">
        <v>29</v>
      </c>
      <c r="D1223" s="2">
        <f>YEAR(cukier[[#This Row],[date]])</f>
        <v>2010</v>
      </c>
      <c r="E1223" s="2">
        <f>MONTH(cukier[[#This Row],[date]])</f>
        <v>7</v>
      </c>
      <c r="F1223" s="2">
        <f>VLOOKUP(cukier[[#This Row],[year]],cennik[#All],2)</f>
        <v>2.1</v>
      </c>
      <c r="G1223" s="2">
        <f>cukier[[#This Row],[sugar_bought_kg]]*cukier[[#This Row],[price]]</f>
        <v>60.900000000000006</v>
      </c>
      <c r="H1223" s="2">
        <f>SUMIF($B$2:B1223,B1223,$C$2:C1223)</f>
        <v>3691</v>
      </c>
      <c r="I1223" s="2">
        <f>IF(cukier[[#This Row],[bought_so_far]]&lt;100,0,IF(cukier[[#This Row],[bought_so_far]]&lt;1000,0.05,IF(cukier[[#This Row],[bought_so_far]]&lt;10000,0.1,0.2)))*cukier[[#This Row],[sugar_bought_kg]]</f>
        <v>2.9000000000000004</v>
      </c>
      <c r="J1223" s="7">
        <f t="shared" si="96"/>
        <v>5553</v>
      </c>
      <c r="K1223" s="7">
        <f t="shared" si="95"/>
        <v>5524</v>
      </c>
      <c r="L1223" s="7" t="b">
        <f t="shared" si="97"/>
        <v>0</v>
      </c>
      <c r="M1223" s="7">
        <f t="shared" si="98"/>
        <v>-1</v>
      </c>
      <c r="N1223" s="7">
        <f t="shared" si="99"/>
        <v>0</v>
      </c>
    </row>
    <row r="1224" spans="1:14" x14ac:dyDescent="0.25">
      <c r="A1224" s="1">
        <v>40366</v>
      </c>
      <c r="B1224" s="2" t="s">
        <v>19</v>
      </c>
      <c r="C1224" s="2">
        <v>80</v>
      </c>
      <c r="D1224" s="2">
        <f>YEAR(cukier[[#This Row],[date]])</f>
        <v>2010</v>
      </c>
      <c r="E1224" s="2">
        <f>MONTH(cukier[[#This Row],[date]])</f>
        <v>7</v>
      </c>
      <c r="F1224" s="2">
        <f>VLOOKUP(cukier[[#This Row],[year]],cennik[#All],2)</f>
        <v>2.1</v>
      </c>
      <c r="G1224" s="2">
        <f>cukier[[#This Row],[sugar_bought_kg]]*cukier[[#This Row],[price]]</f>
        <v>168</v>
      </c>
      <c r="H1224" s="2">
        <f>SUMIF($B$2:B1224,B1224,$C$2:C1224)</f>
        <v>2524</v>
      </c>
      <c r="I1224" s="2">
        <f>IF(cukier[[#This Row],[bought_so_far]]&lt;100,0,IF(cukier[[#This Row],[bought_so_far]]&lt;1000,0.05,IF(cukier[[#This Row],[bought_so_far]]&lt;10000,0.1,0.2)))*cukier[[#This Row],[sugar_bought_kg]]</f>
        <v>8</v>
      </c>
      <c r="J1224" s="6">
        <f t="shared" si="96"/>
        <v>5524</v>
      </c>
      <c r="K1224" s="6">
        <f t="shared" si="95"/>
        <v>5444</v>
      </c>
      <c r="L1224" s="6" t="b">
        <f t="shared" si="97"/>
        <v>0</v>
      </c>
      <c r="M1224" s="6">
        <f t="shared" si="98"/>
        <v>-1</v>
      </c>
      <c r="N1224" s="6">
        <f t="shared" si="99"/>
        <v>0</v>
      </c>
    </row>
    <row r="1225" spans="1:14" x14ac:dyDescent="0.25">
      <c r="A1225" s="1">
        <v>40370</v>
      </c>
      <c r="B1225" s="2" t="s">
        <v>176</v>
      </c>
      <c r="C1225" s="2">
        <v>20</v>
      </c>
      <c r="D1225" s="2">
        <f>YEAR(cukier[[#This Row],[date]])</f>
        <v>2010</v>
      </c>
      <c r="E1225" s="2">
        <f>MONTH(cukier[[#This Row],[date]])</f>
        <v>7</v>
      </c>
      <c r="F1225" s="2">
        <f>VLOOKUP(cukier[[#This Row],[year]],cennik[#All],2)</f>
        <v>2.1</v>
      </c>
      <c r="G1225" s="2">
        <f>cukier[[#This Row],[sugar_bought_kg]]*cukier[[#This Row],[price]]</f>
        <v>42</v>
      </c>
      <c r="H1225" s="2">
        <f>SUMIF($B$2:B1225,B1225,$C$2:C1225)</f>
        <v>37</v>
      </c>
      <c r="I1225" s="2">
        <f>IF(cukier[[#This Row],[bought_so_far]]&lt;100,0,IF(cukier[[#This Row],[bought_so_far]]&lt;1000,0.05,IF(cukier[[#This Row],[bought_so_far]]&lt;10000,0.1,0.2)))*cukier[[#This Row],[sugar_bought_kg]]</f>
        <v>0</v>
      </c>
      <c r="J1225" s="7">
        <f t="shared" si="96"/>
        <v>5444</v>
      </c>
      <c r="K1225" s="7">
        <f t="shared" si="95"/>
        <v>5424</v>
      </c>
      <c r="L1225" s="7" t="b">
        <f t="shared" si="97"/>
        <v>0</v>
      </c>
      <c r="M1225" s="7">
        <f t="shared" si="98"/>
        <v>-1</v>
      </c>
      <c r="N1225" s="7">
        <f t="shared" si="99"/>
        <v>0</v>
      </c>
    </row>
    <row r="1226" spans="1:14" x14ac:dyDescent="0.25">
      <c r="A1226" s="1">
        <v>40370</v>
      </c>
      <c r="B1226" s="2" t="s">
        <v>9</v>
      </c>
      <c r="C1226" s="2">
        <v>401</v>
      </c>
      <c r="D1226" s="2">
        <f>YEAR(cukier[[#This Row],[date]])</f>
        <v>2010</v>
      </c>
      <c r="E1226" s="2">
        <f>MONTH(cukier[[#This Row],[date]])</f>
        <v>7</v>
      </c>
      <c r="F1226" s="2">
        <f>VLOOKUP(cukier[[#This Row],[year]],cennik[#All],2)</f>
        <v>2.1</v>
      </c>
      <c r="G1226" s="2">
        <f>cukier[[#This Row],[sugar_bought_kg]]*cukier[[#This Row],[price]]</f>
        <v>842.1</v>
      </c>
      <c r="H1226" s="2">
        <f>SUMIF($B$2:B1226,B1226,$C$2:C1226)</f>
        <v>14638</v>
      </c>
      <c r="I1226" s="2">
        <f>IF(cukier[[#This Row],[bought_so_far]]&lt;100,0,IF(cukier[[#This Row],[bought_so_far]]&lt;1000,0.05,IF(cukier[[#This Row],[bought_so_far]]&lt;10000,0.1,0.2)))*cukier[[#This Row],[sugar_bought_kg]]</f>
        <v>80.2</v>
      </c>
      <c r="J1226" s="6">
        <f t="shared" si="96"/>
        <v>5424</v>
      </c>
      <c r="K1226" s="6">
        <f t="shared" si="95"/>
        <v>5023</v>
      </c>
      <c r="L1226" s="6" t="b">
        <f t="shared" si="97"/>
        <v>0</v>
      </c>
      <c r="M1226" s="6">
        <f t="shared" si="98"/>
        <v>-1</v>
      </c>
      <c r="N1226" s="6">
        <f t="shared" si="99"/>
        <v>0</v>
      </c>
    </row>
    <row r="1227" spans="1:14" x14ac:dyDescent="0.25">
      <c r="A1227" s="1">
        <v>40372</v>
      </c>
      <c r="B1227" s="2" t="s">
        <v>39</v>
      </c>
      <c r="C1227" s="2">
        <v>134</v>
      </c>
      <c r="D1227" s="2">
        <f>YEAR(cukier[[#This Row],[date]])</f>
        <v>2010</v>
      </c>
      <c r="E1227" s="2">
        <f>MONTH(cukier[[#This Row],[date]])</f>
        <v>7</v>
      </c>
      <c r="F1227" s="2">
        <f>VLOOKUP(cukier[[#This Row],[year]],cennik[#All],2)</f>
        <v>2.1</v>
      </c>
      <c r="G1227" s="2">
        <f>cukier[[#This Row],[sugar_bought_kg]]*cukier[[#This Row],[price]]</f>
        <v>281.40000000000003</v>
      </c>
      <c r="H1227" s="2">
        <f>SUMIF($B$2:B1227,B1227,$C$2:C1227)</f>
        <v>1539</v>
      </c>
      <c r="I1227" s="2">
        <f>IF(cukier[[#This Row],[bought_so_far]]&lt;100,0,IF(cukier[[#This Row],[bought_so_far]]&lt;1000,0.05,IF(cukier[[#This Row],[bought_so_far]]&lt;10000,0.1,0.2)))*cukier[[#This Row],[sugar_bought_kg]]</f>
        <v>13.4</v>
      </c>
      <c r="J1227" s="7">
        <f t="shared" si="96"/>
        <v>5023</v>
      </c>
      <c r="K1227" s="7">
        <f t="shared" si="95"/>
        <v>4889</v>
      </c>
      <c r="L1227" s="7" t="b">
        <f t="shared" si="97"/>
        <v>0</v>
      </c>
      <c r="M1227" s="7">
        <f t="shared" si="98"/>
        <v>1</v>
      </c>
      <c r="N1227" s="7">
        <f t="shared" si="99"/>
        <v>0</v>
      </c>
    </row>
    <row r="1228" spans="1:14" x14ac:dyDescent="0.25">
      <c r="A1228" s="1">
        <v>40374</v>
      </c>
      <c r="B1228" s="2" t="s">
        <v>37</v>
      </c>
      <c r="C1228" s="2">
        <v>107</v>
      </c>
      <c r="D1228" s="2">
        <f>YEAR(cukier[[#This Row],[date]])</f>
        <v>2010</v>
      </c>
      <c r="E1228" s="2">
        <f>MONTH(cukier[[#This Row],[date]])</f>
        <v>7</v>
      </c>
      <c r="F1228" s="2">
        <f>VLOOKUP(cukier[[#This Row],[year]],cennik[#All],2)</f>
        <v>2.1</v>
      </c>
      <c r="G1228" s="2">
        <f>cukier[[#This Row],[sugar_bought_kg]]*cukier[[#This Row],[price]]</f>
        <v>224.70000000000002</v>
      </c>
      <c r="H1228" s="2">
        <f>SUMIF($B$2:B1228,B1228,$C$2:C1228)</f>
        <v>2931</v>
      </c>
      <c r="I1228" s="2">
        <f>IF(cukier[[#This Row],[bought_so_far]]&lt;100,0,IF(cukier[[#This Row],[bought_so_far]]&lt;1000,0.05,IF(cukier[[#This Row],[bought_so_far]]&lt;10000,0.1,0.2)))*cukier[[#This Row],[sugar_bought_kg]]</f>
        <v>10.700000000000001</v>
      </c>
      <c r="J1228" s="6">
        <f t="shared" si="96"/>
        <v>4889</v>
      </c>
      <c r="K1228" s="6">
        <f t="shared" si="95"/>
        <v>4782</v>
      </c>
      <c r="L1228" s="6" t="b">
        <f t="shared" si="97"/>
        <v>0</v>
      </c>
      <c r="M1228" s="6">
        <f t="shared" si="98"/>
        <v>1</v>
      </c>
      <c r="N1228" s="6">
        <f t="shared" si="99"/>
        <v>0</v>
      </c>
    </row>
    <row r="1229" spans="1:14" x14ac:dyDescent="0.25">
      <c r="A1229" s="1">
        <v>40379</v>
      </c>
      <c r="B1229" s="2" t="s">
        <v>10</v>
      </c>
      <c r="C1229" s="2">
        <v>30</v>
      </c>
      <c r="D1229" s="2">
        <f>YEAR(cukier[[#This Row],[date]])</f>
        <v>2010</v>
      </c>
      <c r="E1229" s="2">
        <f>MONTH(cukier[[#This Row],[date]])</f>
        <v>7</v>
      </c>
      <c r="F1229" s="2">
        <f>VLOOKUP(cukier[[#This Row],[year]],cennik[#All],2)</f>
        <v>2.1</v>
      </c>
      <c r="G1229" s="2">
        <f>cukier[[#This Row],[sugar_bought_kg]]*cukier[[#This Row],[price]]</f>
        <v>63</v>
      </c>
      <c r="H1229" s="2">
        <f>SUMIF($B$2:B1229,B1229,$C$2:C1229)</f>
        <v>2279</v>
      </c>
      <c r="I1229" s="2">
        <f>IF(cukier[[#This Row],[bought_so_far]]&lt;100,0,IF(cukier[[#This Row],[bought_so_far]]&lt;1000,0.05,IF(cukier[[#This Row],[bought_so_far]]&lt;10000,0.1,0.2)))*cukier[[#This Row],[sugar_bought_kg]]</f>
        <v>3</v>
      </c>
      <c r="J1229" s="7">
        <f t="shared" si="96"/>
        <v>4782</v>
      </c>
      <c r="K1229" s="7">
        <f t="shared" si="95"/>
        <v>4752</v>
      </c>
      <c r="L1229" s="7" t="b">
        <f t="shared" si="97"/>
        <v>0</v>
      </c>
      <c r="M1229" s="7">
        <f t="shared" si="98"/>
        <v>1</v>
      </c>
      <c r="N1229" s="7">
        <f t="shared" si="99"/>
        <v>0</v>
      </c>
    </row>
    <row r="1230" spans="1:14" x14ac:dyDescent="0.25">
      <c r="A1230" s="1">
        <v>40381</v>
      </c>
      <c r="B1230" s="2" t="s">
        <v>24</v>
      </c>
      <c r="C1230" s="2">
        <v>138</v>
      </c>
      <c r="D1230" s="2">
        <f>YEAR(cukier[[#This Row],[date]])</f>
        <v>2010</v>
      </c>
      <c r="E1230" s="2">
        <f>MONTH(cukier[[#This Row],[date]])</f>
        <v>7</v>
      </c>
      <c r="F1230" s="2">
        <f>VLOOKUP(cukier[[#This Row],[year]],cennik[#All],2)</f>
        <v>2.1</v>
      </c>
      <c r="G1230" s="2">
        <f>cukier[[#This Row],[sugar_bought_kg]]*cukier[[#This Row],[price]]</f>
        <v>289.8</v>
      </c>
      <c r="H1230" s="2">
        <f>SUMIF($B$2:B1230,B1230,$C$2:C1230)</f>
        <v>4003</v>
      </c>
      <c r="I1230" s="2">
        <f>IF(cukier[[#This Row],[bought_so_far]]&lt;100,0,IF(cukier[[#This Row],[bought_so_far]]&lt;1000,0.05,IF(cukier[[#This Row],[bought_so_far]]&lt;10000,0.1,0.2)))*cukier[[#This Row],[sugar_bought_kg]]</f>
        <v>13.8</v>
      </c>
      <c r="J1230" s="6">
        <f t="shared" si="96"/>
        <v>4752</v>
      </c>
      <c r="K1230" s="6">
        <f t="shared" si="95"/>
        <v>4614</v>
      </c>
      <c r="L1230" s="6" t="b">
        <f t="shared" si="97"/>
        <v>0</v>
      </c>
      <c r="M1230" s="6">
        <f t="shared" si="98"/>
        <v>1</v>
      </c>
      <c r="N1230" s="6">
        <f t="shared" si="99"/>
        <v>0</v>
      </c>
    </row>
    <row r="1231" spans="1:14" x14ac:dyDescent="0.25">
      <c r="A1231" s="1">
        <v>40382</v>
      </c>
      <c r="B1231" s="2" t="s">
        <v>22</v>
      </c>
      <c r="C1231" s="2">
        <v>404</v>
      </c>
      <c r="D1231" s="2">
        <f>YEAR(cukier[[#This Row],[date]])</f>
        <v>2010</v>
      </c>
      <c r="E1231" s="2">
        <f>MONTH(cukier[[#This Row],[date]])</f>
        <v>7</v>
      </c>
      <c r="F1231" s="2">
        <f>VLOOKUP(cukier[[#This Row],[year]],cennik[#All],2)</f>
        <v>2.1</v>
      </c>
      <c r="G1231" s="2">
        <f>cukier[[#This Row],[sugar_bought_kg]]*cukier[[#This Row],[price]]</f>
        <v>848.40000000000009</v>
      </c>
      <c r="H1231" s="2">
        <f>SUMIF($B$2:B1231,B1231,$C$2:C1231)</f>
        <v>14221</v>
      </c>
      <c r="I1231" s="2">
        <f>IF(cukier[[#This Row],[bought_so_far]]&lt;100,0,IF(cukier[[#This Row],[bought_so_far]]&lt;1000,0.05,IF(cukier[[#This Row],[bought_so_far]]&lt;10000,0.1,0.2)))*cukier[[#This Row],[sugar_bought_kg]]</f>
        <v>80.800000000000011</v>
      </c>
      <c r="J1231" s="7">
        <f t="shared" si="96"/>
        <v>4614</v>
      </c>
      <c r="K1231" s="7">
        <f t="shared" si="95"/>
        <v>4210</v>
      </c>
      <c r="L1231" s="7" t="b">
        <f t="shared" si="97"/>
        <v>0</v>
      </c>
      <c r="M1231" s="7">
        <f t="shared" si="98"/>
        <v>1</v>
      </c>
      <c r="N1231" s="7">
        <f t="shared" si="99"/>
        <v>0</v>
      </c>
    </row>
    <row r="1232" spans="1:14" x14ac:dyDescent="0.25">
      <c r="A1232" s="1">
        <v>40386</v>
      </c>
      <c r="B1232" s="2" t="s">
        <v>37</v>
      </c>
      <c r="C1232" s="2">
        <v>117</v>
      </c>
      <c r="D1232" s="2">
        <f>YEAR(cukier[[#This Row],[date]])</f>
        <v>2010</v>
      </c>
      <c r="E1232" s="2">
        <f>MONTH(cukier[[#This Row],[date]])</f>
        <v>7</v>
      </c>
      <c r="F1232" s="2">
        <f>VLOOKUP(cukier[[#This Row],[year]],cennik[#All],2)</f>
        <v>2.1</v>
      </c>
      <c r="G1232" s="2">
        <f>cukier[[#This Row],[sugar_bought_kg]]*cukier[[#This Row],[price]]</f>
        <v>245.70000000000002</v>
      </c>
      <c r="H1232" s="2">
        <f>SUMIF($B$2:B1232,B1232,$C$2:C1232)</f>
        <v>3048</v>
      </c>
      <c r="I1232" s="2">
        <f>IF(cukier[[#This Row],[bought_so_far]]&lt;100,0,IF(cukier[[#This Row],[bought_so_far]]&lt;1000,0.05,IF(cukier[[#This Row],[bought_so_far]]&lt;10000,0.1,0.2)))*cukier[[#This Row],[sugar_bought_kg]]</f>
        <v>11.700000000000001</v>
      </c>
      <c r="J1232" s="6">
        <f t="shared" si="96"/>
        <v>4210</v>
      </c>
      <c r="K1232" s="6">
        <f t="shared" si="95"/>
        <v>4093</v>
      </c>
      <c r="L1232" s="6" t="b">
        <f t="shared" si="97"/>
        <v>0</v>
      </c>
      <c r="M1232" s="6">
        <f t="shared" si="98"/>
        <v>1</v>
      </c>
      <c r="N1232" s="6">
        <f t="shared" si="99"/>
        <v>0</v>
      </c>
    </row>
    <row r="1233" spans="1:14" x14ac:dyDescent="0.25">
      <c r="A1233" s="1">
        <v>40389</v>
      </c>
      <c r="B1233" s="2" t="s">
        <v>9</v>
      </c>
      <c r="C1233" s="2">
        <v>124</v>
      </c>
      <c r="D1233" s="2">
        <f>YEAR(cukier[[#This Row],[date]])</f>
        <v>2010</v>
      </c>
      <c r="E1233" s="2">
        <f>MONTH(cukier[[#This Row],[date]])</f>
        <v>7</v>
      </c>
      <c r="F1233" s="2">
        <f>VLOOKUP(cukier[[#This Row],[year]],cennik[#All],2)</f>
        <v>2.1</v>
      </c>
      <c r="G1233" s="2">
        <f>cukier[[#This Row],[sugar_bought_kg]]*cukier[[#This Row],[price]]</f>
        <v>260.40000000000003</v>
      </c>
      <c r="H1233" s="2">
        <f>SUMIF($B$2:B1233,B1233,$C$2:C1233)</f>
        <v>14762</v>
      </c>
      <c r="I1233" s="2">
        <f>IF(cukier[[#This Row],[bought_so_far]]&lt;100,0,IF(cukier[[#This Row],[bought_so_far]]&lt;1000,0.05,IF(cukier[[#This Row],[bought_so_far]]&lt;10000,0.1,0.2)))*cukier[[#This Row],[sugar_bought_kg]]</f>
        <v>24.8</v>
      </c>
      <c r="J1233" s="7">
        <f t="shared" si="96"/>
        <v>4093</v>
      </c>
      <c r="K1233" s="7">
        <f t="shared" si="95"/>
        <v>3969</v>
      </c>
      <c r="L1233" s="7" t="b">
        <f t="shared" si="97"/>
        <v>0</v>
      </c>
      <c r="M1233" s="7">
        <f t="shared" si="98"/>
        <v>2</v>
      </c>
      <c r="N1233" s="7">
        <f t="shared" si="99"/>
        <v>0</v>
      </c>
    </row>
    <row r="1234" spans="1:14" x14ac:dyDescent="0.25">
      <c r="A1234" s="1">
        <v>40390</v>
      </c>
      <c r="B1234" s="2" t="s">
        <v>52</v>
      </c>
      <c r="C1234" s="2">
        <v>155</v>
      </c>
      <c r="D1234" s="2">
        <f>YEAR(cukier[[#This Row],[date]])</f>
        <v>2010</v>
      </c>
      <c r="E1234" s="2">
        <f>MONTH(cukier[[#This Row],[date]])</f>
        <v>7</v>
      </c>
      <c r="F1234" s="2">
        <f>VLOOKUP(cukier[[#This Row],[year]],cennik[#All],2)</f>
        <v>2.1</v>
      </c>
      <c r="G1234" s="2">
        <f>cukier[[#This Row],[sugar_bought_kg]]*cukier[[#This Row],[price]]</f>
        <v>325.5</v>
      </c>
      <c r="H1234" s="2">
        <f>SUMIF($B$2:B1234,B1234,$C$2:C1234)</f>
        <v>2744</v>
      </c>
      <c r="I1234" s="2">
        <f>IF(cukier[[#This Row],[bought_so_far]]&lt;100,0,IF(cukier[[#This Row],[bought_so_far]]&lt;1000,0.05,IF(cukier[[#This Row],[bought_so_far]]&lt;10000,0.1,0.2)))*cukier[[#This Row],[sugar_bought_kg]]</f>
        <v>15.5</v>
      </c>
      <c r="J1234" s="6">
        <f t="shared" si="96"/>
        <v>3969</v>
      </c>
      <c r="K1234" s="6">
        <f t="shared" si="95"/>
        <v>3814</v>
      </c>
      <c r="L1234" s="6" t="b">
        <f t="shared" si="97"/>
        <v>1</v>
      </c>
      <c r="M1234" s="6">
        <f t="shared" si="98"/>
        <v>2</v>
      </c>
      <c r="N1234" s="6">
        <f t="shared" si="99"/>
        <v>2000</v>
      </c>
    </row>
    <row r="1235" spans="1:14" x14ac:dyDescent="0.25">
      <c r="A1235" s="1">
        <v>40391</v>
      </c>
      <c r="B1235" s="2" t="s">
        <v>28</v>
      </c>
      <c r="C1235" s="2">
        <v>161</v>
      </c>
      <c r="D1235" s="2">
        <f>YEAR(cukier[[#This Row],[date]])</f>
        <v>2010</v>
      </c>
      <c r="E1235" s="2">
        <f>MONTH(cukier[[#This Row],[date]])</f>
        <v>8</v>
      </c>
      <c r="F1235" s="2">
        <f>VLOOKUP(cukier[[#This Row],[year]],cennik[#All],2)</f>
        <v>2.1</v>
      </c>
      <c r="G1235" s="2">
        <f>cukier[[#This Row],[sugar_bought_kg]]*cukier[[#This Row],[price]]</f>
        <v>338.1</v>
      </c>
      <c r="H1235" s="2">
        <f>SUMIF($B$2:B1235,B1235,$C$2:C1235)</f>
        <v>2654</v>
      </c>
      <c r="I1235" s="2">
        <f>IF(cukier[[#This Row],[bought_so_far]]&lt;100,0,IF(cukier[[#This Row],[bought_so_far]]&lt;1000,0.05,IF(cukier[[#This Row],[bought_so_far]]&lt;10000,0.1,0.2)))*cukier[[#This Row],[sugar_bought_kg]]</f>
        <v>16.100000000000001</v>
      </c>
      <c r="J1235" s="7">
        <f t="shared" si="96"/>
        <v>5814</v>
      </c>
      <c r="K1235" s="7">
        <f t="shared" si="95"/>
        <v>5653</v>
      </c>
      <c r="L1235" s="7" t="b">
        <f t="shared" si="97"/>
        <v>0</v>
      </c>
      <c r="M1235" s="7">
        <f t="shared" si="98"/>
        <v>-1</v>
      </c>
      <c r="N1235" s="7">
        <f t="shared" si="99"/>
        <v>0</v>
      </c>
    </row>
    <row r="1236" spans="1:14" x14ac:dyDescent="0.25">
      <c r="A1236" s="1">
        <v>40395</v>
      </c>
      <c r="B1236" s="2" t="s">
        <v>12</v>
      </c>
      <c r="C1236" s="2">
        <v>80</v>
      </c>
      <c r="D1236" s="2">
        <f>YEAR(cukier[[#This Row],[date]])</f>
        <v>2010</v>
      </c>
      <c r="E1236" s="2">
        <f>MONTH(cukier[[#This Row],[date]])</f>
        <v>8</v>
      </c>
      <c r="F1236" s="2">
        <f>VLOOKUP(cukier[[#This Row],[year]],cennik[#All],2)</f>
        <v>2.1</v>
      </c>
      <c r="G1236" s="2">
        <f>cukier[[#This Row],[sugar_bought_kg]]*cukier[[#This Row],[price]]</f>
        <v>168</v>
      </c>
      <c r="H1236" s="2">
        <f>SUMIF($B$2:B1236,B1236,$C$2:C1236)</f>
        <v>2682</v>
      </c>
      <c r="I1236" s="2">
        <f>IF(cukier[[#This Row],[bought_so_far]]&lt;100,0,IF(cukier[[#This Row],[bought_so_far]]&lt;1000,0.05,IF(cukier[[#This Row],[bought_so_far]]&lt;10000,0.1,0.2)))*cukier[[#This Row],[sugar_bought_kg]]</f>
        <v>8</v>
      </c>
      <c r="J1236" s="6">
        <f t="shared" si="96"/>
        <v>5653</v>
      </c>
      <c r="K1236" s="6">
        <f t="shared" si="95"/>
        <v>5573</v>
      </c>
      <c r="L1236" s="6" t="b">
        <f t="shared" si="97"/>
        <v>0</v>
      </c>
      <c r="M1236" s="6">
        <f t="shared" si="98"/>
        <v>-1</v>
      </c>
      <c r="N1236" s="6">
        <f t="shared" si="99"/>
        <v>0</v>
      </c>
    </row>
    <row r="1237" spans="1:14" x14ac:dyDescent="0.25">
      <c r="A1237" s="1">
        <v>40395</v>
      </c>
      <c r="B1237" s="2" t="s">
        <v>172</v>
      </c>
      <c r="C1237" s="2">
        <v>9</v>
      </c>
      <c r="D1237" s="2">
        <f>YEAR(cukier[[#This Row],[date]])</f>
        <v>2010</v>
      </c>
      <c r="E1237" s="2">
        <f>MONTH(cukier[[#This Row],[date]])</f>
        <v>8</v>
      </c>
      <c r="F1237" s="2">
        <f>VLOOKUP(cukier[[#This Row],[year]],cennik[#All],2)</f>
        <v>2.1</v>
      </c>
      <c r="G1237" s="2">
        <f>cukier[[#This Row],[sugar_bought_kg]]*cukier[[#This Row],[price]]</f>
        <v>18.900000000000002</v>
      </c>
      <c r="H1237" s="2">
        <f>SUMIF($B$2:B1237,B1237,$C$2:C1237)</f>
        <v>34</v>
      </c>
      <c r="I1237" s="2">
        <f>IF(cukier[[#This Row],[bought_so_far]]&lt;100,0,IF(cukier[[#This Row],[bought_so_far]]&lt;1000,0.05,IF(cukier[[#This Row],[bought_so_far]]&lt;10000,0.1,0.2)))*cukier[[#This Row],[sugar_bought_kg]]</f>
        <v>0</v>
      </c>
      <c r="J1237" s="7">
        <f t="shared" si="96"/>
        <v>5573</v>
      </c>
      <c r="K1237" s="7">
        <f t="shared" si="95"/>
        <v>5564</v>
      </c>
      <c r="L1237" s="7" t="b">
        <f t="shared" si="97"/>
        <v>0</v>
      </c>
      <c r="M1237" s="7">
        <f t="shared" si="98"/>
        <v>-1</v>
      </c>
      <c r="N1237" s="7">
        <f t="shared" si="99"/>
        <v>0</v>
      </c>
    </row>
    <row r="1238" spans="1:14" x14ac:dyDescent="0.25">
      <c r="A1238" s="1">
        <v>40396</v>
      </c>
      <c r="B1238" s="2" t="s">
        <v>12</v>
      </c>
      <c r="C1238" s="2">
        <v>160</v>
      </c>
      <c r="D1238" s="2">
        <f>YEAR(cukier[[#This Row],[date]])</f>
        <v>2010</v>
      </c>
      <c r="E1238" s="2">
        <f>MONTH(cukier[[#This Row],[date]])</f>
        <v>8</v>
      </c>
      <c r="F1238" s="2">
        <f>VLOOKUP(cukier[[#This Row],[year]],cennik[#All],2)</f>
        <v>2.1</v>
      </c>
      <c r="G1238" s="2">
        <f>cukier[[#This Row],[sugar_bought_kg]]*cukier[[#This Row],[price]]</f>
        <v>336</v>
      </c>
      <c r="H1238" s="2">
        <f>SUMIF($B$2:B1238,B1238,$C$2:C1238)</f>
        <v>2842</v>
      </c>
      <c r="I1238" s="2">
        <f>IF(cukier[[#This Row],[bought_so_far]]&lt;100,0,IF(cukier[[#This Row],[bought_so_far]]&lt;1000,0.05,IF(cukier[[#This Row],[bought_so_far]]&lt;10000,0.1,0.2)))*cukier[[#This Row],[sugar_bought_kg]]</f>
        <v>16</v>
      </c>
      <c r="J1238" s="6">
        <f t="shared" si="96"/>
        <v>5564</v>
      </c>
      <c r="K1238" s="6">
        <f t="shared" si="95"/>
        <v>5404</v>
      </c>
      <c r="L1238" s="6" t="b">
        <f t="shared" si="97"/>
        <v>0</v>
      </c>
      <c r="M1238" s="6">
        <f t="shared" si="98"/>
        <v>-1</v>
      </c>
      <c r="N1238" s="6">
        <f t="shared" si="99"/>
        <v>0</v>
      </c>
    </row>
    <row r="1239" spans="1:14" x14ac:dyDescent="0.25">
      <c r="A1239" s="1">
        <v>40399</v>
      </c>
      <c r="B1239" s="2" t="s">
        <v>113</v>
      </c>
      <c r="C1239" s="2">
        <v>18</v>
      </c>
      <c r="D1239" s="2">
        <f>YEAR(cukier[[#This Row],[date]])</f>
        <v>2010</v>
      </c>
      <c r="E1239" s="2">
        <f>MONTH(cukier[[#This Row],[date]])</f>
        <v>8</v>
      </c>
      <c r="F1239" s="2">
        <f>VLOOKUP(cukier[[#This Row],[year]],cennik[#All],2)</f>
        <v>2.1</v>
      </c>
      <c r="G1239" s="2">
        <f>cukier[[#This Row],[sugar_bought_kg]]*cukier[[#This Row],[price]]</f>
        <v>37.800000000000004</v>
      </c>
      <c r="H1239" s="2">
        <f>SUMIF($B$2:B1239,B1239,$C$2:C1239)</f>
        <v>46</v>
      </c>
      <c r="I1239" s="2">
        <f>IF(cukier[[#This Row],[bought_so_far]]&lt;100,0,IF(cukier[[#This Row],[bought_so_far]]&lt;1000,0.05,IF(cukier[[#This Row],[bought_so_far]]&lt;10000,0.1,0.2)))*cukier[[#This Row],[sugar_bought_kg]]</f>
        <v>0</v>
      </c>
      <c r="J1239" s="7">
        <f t="shared" si="96"/>
        <v>5404</v>
      </c>
      <c r="K1239" s="7">
        <f t="shared" si="95"/>
        <v>5386</v>
      </c>
      <c r="L1239" s="7" t="b">
        <f t="shared" si="97"/>
        <v>0</v>
      </c>
      <c r="M1239" s="7">
        <f t="shared" si="98"/>
        <v>-1</v>
      </c>
      <c r="N1239" s="7">
        <f t="shared" si="99"/>
        <v>0</v>
      </c>
    </row>
    <row r="1240" spans="1:14" x14ac:dyDescent="0.25">
      <c r="A1240" s="1">
        <v>40401</v>
      </c>
      <c r="B1240" s="2" t="s">
        <v>10</v>
      </c>
      <c r="C1240" s="2">
        <v>150</v>
      </c>
      <c r="D1240" s="2">
        <f>YEAR(cukier[[#This Row],[date]])</f>
        <v>2010</v>
      </c>
      <c r="E1240" s="2">
        <f>MONTH(cukier[[#This Row],[date]])</f>
        <v>8</v>
      </c>
      <c r="F1240" s="2">
        <f>VLOOKUP(cukier[[#This Row],[year]],cennik[#All],2)</f>
        <v>2.1</v>
      </c>
      <c r="G1240" s="2">
        <f>cukier[[#This Row],[sugar_bought_kg]]*cukier[[#This Row],[price]]</f>
        <v>315</v>
      </c>
      <c r="H1240" s="2">
        <f>SUMIF($B$2:B1240,B1240,$C$2:C1240)</f>
        <v>2429</v>
      </c>
      <c r="I1240" s="2">
        <f>IF(cukier[[#This Row],[bought_so_far]]&lt;100,0,IF(cukier[[#This Row],[bought_so_far]]&lt;1000,0.05,IF(cukier[[#This Row],[bought_so_far]]&lt;10000,0.1,0.2)))*cukier[[#This Row],[sugar_bought_kg]]</f>
        <v>15</v>
      </c>
      <c r="J1240" s="6">
        <f t="shared" si="96"/>
        <v>5386</v>
      </c>
      <c r="K1240" s="6">
        <f t="shared" si="95"/>
        <v>5236</v>
      </c>
      <c r="L1240" s="6" t="b">
        <f t="shared" si="97"/>
        <v>0</v>
      </c>
      <c r="M1240" s="6">
        <f t="shared" si="98"/>
        <v>-1</v>
      </c>
      <c r="N1240" s="6">
        <f t="shared" si="99"/>
        <v>0</v>
      </c>
    </row>
    <row r="1241" spans="1:14" x14ac:dyDescent="0.25">
      <c r="A1241" s="1">
        <v>40405</v>
      </c>
      <c r="B1241" s="2" t="s">
        <v>214</v>
      </c>
      <c r="C1241" s="2">
        <v>16</v>
      </c>
      <c r="D1241" s="2">
        <f>YEAR(cukier[[#This Row],[date]])</f>
        <v>2010</v>
      </c>
      <c r="E1241" s="2">
        <f>MONTH(cukier[[#This Row],[date]])</f>
        <v>8</v>
      </c>
      <c r="F1241" s="2">
        <f>VLOOKUP(cukier[[#This Row],[year]],cennik[#All],2)</f>
        <v>2.1</v>
      </c>
      <c r="G1241" s="2">
        <f>cukier[[#This Row],[sugar_bought_kg]]*cukier[[#This Row],[price]]</f>
        <v>33.6</v>
      </c>
      <c r="H1241" s="2">
        <f>SUMIF($B$2:B1241,B1241,$C$2:C1241)</f>
        <v>16</v>
      </c>
      <c r="I1241" s="2">
        <f>IF(cukier[[#This Row],[bought_so_far]]&lt;100,0,IF(cukier[[#This Row],[bought_so_far]]&lt;1000,0.05,IF(cukier[[#This Row],[bought_so_far]]&lt;10000,0.1,0.2)))*cukier[[#This Row],[sugar_bought_kg]]</f>
        <v>0</v>
      </c>
      <c r="J1241" s="7">
        <f t="shared" si="96"/>
        <v>5236</v>
      </c>
      <c r="K1241" s="7">
        <f t="shared" si="95"/>
        <v>5220</v>
      </c>
      <c r="L1241" s="7" t="b">
        <f t="shared" si="97"/>
        <v>0</v>
      </c>
      <c r="M1241" s="7">
        <f t="shared" si="98"/>
        <v>-1</v>
      </c>
      <c r="N1241" s="7">
        <f t="shared" si="99"/>
        <v>0</v>
      </c>
    </row>
    <row r="1242" spans="1:14" x14ac:dyDescent="0.25">
      <c r="A1242" s="1">
        <v>40412</v>
      </c>
      <c r="B1242" s="2" t="s">
        <v>69</v>
      </c>
      <c r="C1242" s="2">
        <v>158</v>
      </c>
      <c r="D1242" s="2">
        <f>YEAR(cukier[[#This Row],[date]])</f>
        <v>2010</v>
      </c>
      <c r="E1242" s="2">
        <f>MONTH(cukier[[#This Row],[date]])</f>
        <v>8</v>
      </c>
      <c r="F1242" s="2">
        <f>VLOOKUP(cukier[[#This Row],[year]],cennik[#All],2)</f>
        <v>2.1</v>
      </c>
      <c r="G1242" s="2">
        <f>cukier[[#This Row],[sugar_bought_kg]]*cukier[[#This Row],[price]]</f>
        <v>331.8</v>
      </c>
      <c r="H1242" s="2">
        <f>SUMIF($B$2:B1242,B1242,$C$2:C1242)</f>
        <v>2253</v>
      </c>
      <c r="I1242" s="2">
        <f>IF(cukier[[#This Row],[bought_so_far]]&lt;100,0,IF(cukier[[#This Row],[bought_so_far]]&lt;1000,0.05,IF(cukier[[#This Row],[bought_so_far]]&lt;10000,0.1,0.2)))*cukier[[#This Row],[sugar_bought_kg]]</f>
        <v>15.8</v>
      </c>
      <c r="J1242" s="6">
        <f t="shared" si="96"/>
        <v>5220</v>
      </c>
      <c r="K1242" s="6">
        <f t="shared" si="95"/>
        <v>5062</v>
      </c>
      <c r="L1242" s="6" t="b">
        <f t="shared" si="97"/>
        <v>0</v>
      </c>
      <c r="M1242" s="6">
        <f t="shared" si="98"/>
        <v>-1</v>
      </c>
      <c r="N1242" s="6">
        <f t="shared" si="99"/>
        <v>0</v>
      </c>
    </row>
    <row r="1243" spans="1:14" x14ac:dyDescent="0.25">
      <c r="A1243" s="1">
        <v>40414</v>
      </c>
      <c r="B1243" s="2" t="s">
        <v>61</v>
      </c>
      <c r="C1243" s="2">
        <v>29</v>
      </c>
      <c r="D1243" s="2">
        <f>YEAR(cukier[[#This Row],[date]])</f>
        <v>2010</v>
      </c>
      <c r="E1243" s="2">
        <f>MONTH(cukier[[#This Row],[date]])</f>
        <v>8</v>
      </c>
      <c r="F1243" s="2">
        <f>VLOOKUP(cukier[[#This Row],[year]],cennik[#All],2)</f>
        <v>2.1</v>
      </c>
      <c r="G1243" s="2">
        <f>cukier[[#This Row],[sugar_bought_kg]]*cukier[[#This Row],[price]]</f>
        <v>60.900000000000006</v>
      </c>
      <c r="H1243" s="2">
        <f>SUMIF($B$2:B1243,B1243,$C$2:C1243)</f>
        <v>2034</v>
      </c>
      <c r="I1243" s="2">
        <f>IF(cukier[[#This Row],[bought_so_far]]&lt;100,0,IF(cukier[[#This Row],[bought_so_far]]&lt;1000,0.05,IF(cukier[[#This Row],[bought_so_far]]&lt;10000,0.1,0.2)))*cukier[[#This Row],[sugar_bought_kg]]</f>
        <v>2.9000000000000004</v>
      </c>
      <c r="J1243" s="7">
        <f t="shared" si="96"/>
        <v>5062</v>
      </c>
      <c r="K1243" s="7">
        <f t="shared" si="95"/>
        <v>5033</v>
      </c>
      <c r="L1243" s="7" t="b">
        <f t="shared" si="97"/>
        <v>0</v>
      </c>
      <c r="M1243" s="7">
        <f t="shared" si="98"/>
        <v>-1</v>
      </c>
      <c r="N1243" s="7">
        <f t="shared" si="99"/>
        <v>0</v>
      </c>
    </row>
    <row r="1244" spans="1:14" x14ac:dyDescent="0.25">
      <c r="A1244" s="1">
        <v>40423</v>
      </c>
      <c r="B1244" s="2" t="s">
        <v>106</v>
      </c>
      <c r="C1244" s="2">
        <v>6</v>
      </c>
      <c r="D1244" s="2">
        <f>YEAR(cukier[[#This Row],[date]])</f>
        <v>2010</v>
      </c>
      <c r="E1244" s="2">
        <f>MONTH(cukier[[#This Row],[date]])</f>
        <v>9</v>
      </c>
      <c r="F1244" s="2">
        <f>VLOOKUP(cukier[[#This Row],[year]],cennik[#All],2)</f>
        <v>2.1</v>
      </c>
      <c r="G1244" s="2">
        <f>cukier[[#This Row],[sugar_bought_kg]]*cukier[[#This Row],[price]]</f>
        <v>12.600000000000001</v>
      </c>
      <c r="H1244" s="2">
        <f>SUMIF($B$2:B1244,B1244,$C$2:C1244)</f>
        <v>26</v>
      </c>
      <c r="I1244" s="2">
        <f>IF(cukier[[#This Row],[bought_so_far]]&lt;100,0,IF(cukier[[#This Row],[bought_so_far]]&lt;1000,0.05,IF(cukier[[#This Row],[bought_so_far]]&lt;10000,0.1,0.2)))*cukier[[#This Row],[sugar_bought_kg]]</f>
        <v>0</v>
      </c>
      <c r="J1244" s="6">
        <f t="shared" si="96"/>
        <v>5033</v>
      </c>
      <c r="K1244" s="6">
        <f t="shared" si="95"/>
        <v>5027</v>
      </c>
      <c r="L1244" s="6" t="b">
        <f t="shared" si="97"/>
        <v>0</v>
      </c>
      <c r="M1244" s="6">
        <f t="shared" si="98"/>
        <v>-1</v>
      </c>
      <c r="N1244" s="6">
        <f t="shared" si="99"/>
        <v>0</v>
      </c>
    </row>
    <row r="1245" spans="1:14" x14ac:dyDescent="0.25">
      <c r="A1245" s="1">
        <v>40423</v>
      </c>
      <c r="B1245" s="2" t="s">
        <v>9</v>
      </c>
      <c r="C1245" s="2">
        <v>489</v>
      </c>
      <c r="D1245" s="2">
        <f>YEAR(cukier[[#This Row],[date]])</f>
        <v>2010</v>
      </c>
      <c r="E1245" s="2">
        <f>MONTH(cukier[[#This Row],[date]])</f>
        <v>9</v>
      </c>
      <c r="F1245" s="2">
        <f>VLOOKUP(cukier[[#This Row],[year]],cennik[#All],2)</f>
        <v>2.1</v>
      </c>
      <c r="G1245" s="2">
        <f>cukier[[#This Row],[sugar_bought_kg]]*cukier[[#This Row],[price]]</f>
        <v>1026.9000000000001</v>
      </c>
      <c r="H1245" s="2">
        <f>SUMIF($B$2:B1245,B1245,$C$2:C1245)</f>
        <v>15251</v>
      </c>
      <c r="I1245" s="2">
        <f>IF(cukier[[#This Row],[bought_so_far]]&lt;100,0,IF(cukier[[#This Row],[bought_so_far]]&lt;1000,0.05,IF(cukier[[#This Row],[bought_so_far]]&lt;10000,0.1,0.2)))*cukier[[#This Row],[sugar_bought_kg]]</f>
        <v>97.800000000000011</v>
      </c>
      <c r="J1245" s="7">
        <f t="shared" si="96"/>
        <v>5027</v>
      </c>
      <c r="K1245" s="7">
        <f t="shared" si="95"/>
        <v>4538</v>
      </c>
      <c r="L1245" s="7" t="b">
        <f t="shared" si="97"/>
        <v>0</v>
      </c>
      <c r="M1245" s="7">
        <f t="shared" si="98"/>
        <v>1</v>
      </c>
      <c r="N1245" s="7">
        <f t="shared" si="99"/>
        <v>0</v>
      </c>
    </row>
    <row r="1246" spans="1:14" x14ac:dyDescent="0.25">
      <c r="A1246" s="1">
        <v>40425</v>
      </c>
      <c r="B1246" s="2" t="s">
        <v>35</v>
      </c>
      <c r="C1246" s="2">
        <v>200</v>
      </c>
      <c r="D1246" s="2">
        <f>YEAR(cukier[[#This Row],[date]])</f>
        <v>2010</v>
      </c>
      <c r="E1246" s="2">
        <f>MONTH(cukier[[#This Row],[date]])</f>
        <v>9</v>
      </c>
      <c r="F1246" s="2">
        <f>VLOOKUP(cukier[[#This Row],[year]],cennik[#All],2)</f>
        <v>2.1</v>
      </c>
      <c r="G1246" s="2">
        <f>cukier[[#This Row],[sugar_bought_kg]]*cukier[[#This Row],[price]]</f>
        <v>420</v>
      </c>
      <c r="H1246" s="2">
        <f>SUMIF($B$2:B1246,B1246,$C$2:C1246)</f>
        <v>2163</v>
      </c>
      <c r="I1246" s="2">
        <f>IF(cukier[[#This Row],[bought_so_far]]&lt;100,0,IF(cukier[[#This Row],[bought_so_far]]&lt;1000,0.05,IF(cukier[[#This Row],[bought_so_far]]&lt;10000,0.1,0.2)))*cukier[[#This Row],[sugar_bought_kg]]</f>
        <v>20</v>
      </c>
      <c r="J1246" s="6">
        <f t="shared" si="96"/>
        <v>4538</v>
      </c>
      <c r="K1246" s="6">
        <f t="shared" si="95"/>
        <v>4338</v>
      </c>
      <c r="L1246" s="6" t="b">
        <f t="shared" si="97"/>
        <v>0</v>
      </c>
      <c r="M1246" s="6">
        <f t="shared" si="98"/>
        <v>1</v>
      </c>
      <c r="N1246" s="6">
        <f t="shared" si="99"/>
        <v>0</v>
      </c>
    </row>
    <row r="1247" spans="1:14" x14ac:dyDescent="0.25">
      <c r="A1247" s="1">
        <v>40427</v>
      </c>
      <c r="B1247" s="2" t="s">
        <v>10</v>
      </c>
      <c r="C1247" s="2">
        <v>28</v>
      </c>
      <c r="D1247" s="2">
        <f>YEAR(cukier[[#This Row],[date]])</f>
        <v>2010</v>
      </c>
      <c r="E1247" s="2">
        <f>MONTH(cukier[[#This Row],[date]])</f>
        <v>9</v>
      </c>
      <c r="F1247" s="2">
        <f>VLOOKUP(cukier[[#This Row],[year]],cennik[#All],2)</f>
        <v>2.1</v>
      </c>
      <c r="G1247" s="2">
        <f>cukier[[#This Row],[sugar_bought_kg]]*cukier[[#This Row],[price]]</f>
        <v>58.800000000000004</v>
      </c>
      <c r="H1247" s="2">
        <f>SUMIF($B$2:B1247,B1247,$C$2:C1247)</f>
        <v>2457</v>
      </c>
      <c r="I1247" s="2">
        <f>IF(cukier[[#This Row],[bought_so_far]]&lt;100,0,IF(cukier[[#This Row],[bought_so_far]]&lt;1000,0.05,IF(cukier[[#This Row],[bought_so_far]]&lt;10000,0.1,0.2)))*cukier[[#This Row],[sugar_bought_kg]]</f>
        <v>2.8000000000000003</v>
      </c>
      <c r="J1247" s="7">
        <f t="shared" si="96"/>
        <v>4338</v>
      </c>
      <c r="K1247" s="7">
        <f t="shared" si="95"/>
        <v>4310</v>
      </c>
      <c r="L1247" s="7" t="b">
        <f t="shared" si="97"/>
        <v>0</v>
      </c>
      <c r="M1247" s="7">
        <f t="shared" si="98"/>
        <v>1</v>
      </c>
      <c r="N1247" s="7">
        <f t="shared" si="99"/>
        <v>0</v>
      </c>
    </row>
    <row r="1248" spans="1:14" x14ac:dyDescent="0.25">
      <c r="A1248" s="1">
        <v>40431</v>
      </c>
      <c r="B1248" s="2" t="s">
        <v>10</v>
      </c>
      <c r="C1248" s="2">
        <v>28</v>
      </c>
      <c r="D1248" s="2">
        <f>YEAR(cukier[[#This Row],[date]])</f>
        <v>2010</v>
      </c>
      <c r="E1248" s="2">
        <f>MONTH(cukier[[#This Row],[date]])</f>
        <v>9</v>
      </c>
      <c r="F1248" s="2">
        <f>VLOOKUP(cukier[[#This Row],[year]],cennik[#All],2)</f>
        <v>2.1</v>
      </c>
      <c r="G1248" s="2">
        <f>cukier[[#This Row],[sugar_bought_kg]]*cukier[[#This Row],[price]]</f>
        <v>58.800000000000004</v>
      </c>
      <c r="H1248" s="2">
        <f>SUMIF($B$2:B1248,B1248,$C$2:C1248)</f>
        <v>2485</v>
      </c>
      <c r="I1248" s="2">
        <f>IF(cukier[[#This Row],[bought_so_far]]&lt;100,0,IF(cukier[[#This Row],[bought_so_far]]&lt;1000,0.05,IF(cukier[[#This Row],[bought_so_far]]&lt;10000,0.1,0.2)))*cukier[[#This Row],[sugar_bought_kg]]</f>
        <v>2.8000000000000003</v>
      </c>
      <c r="J1248" s="6">
        <f t="shared" si="96"/>
        <v>4310</v>
      </c>
      <c r="K1248" s="6">
        <f t="shared" si="95"/>
        <v>4282</v>
      </c>
      <c r="L1248" s="6" t="b">
        <f t="shared" si="97"/>
        <v>0</v>
      </c>
      <c r="M1248" s="6">
        <f t="shared" si="98"/>
        <v>1</v>
      </c>
      <c r="N1248" s="6">
        <f t="shared" si="99"/>
        <v>0</v>
      </c>
    </row>
    <row r="1249" spans="1:14" x14ac:dyDescent="0.25">
      <c r="A1249" s="1">
        <v>40432</v>
      </c>
      <c r="B1249" s="2" t="s">
        <v>9</v>
      </c>
      <c r="C1249" s="2">
        <v>297</v>
      </c>
      <c r="D1249" s="2">
        <f>YEAR(cukier[[#This Row],[date]])</f>
        <v>2010</v>
      </c>
      <c r="E1249" s="2">
        <f>MONTH(cukier[[#This Row],[date]])</f>
        <v>9</v>
      </c>
      <c r="F1249" s="2">
        <f>VLOOKUP(cukier[[#This Row],[year]],cennik[#All],2)</f>
        <v>2.1</v>
      </c>
      <c r="G1249" s="2">
        <f>cukier[[#This Row],[sugar_bought_kg]]*cukier[[#This Row],[price]]</f>
        <v>623.70000000000005</v>
      </c>
      <c r="H1249" s="2">
        <f>SUMIF($B$2:B1249,B1249,$C$2:C1249)</f>
        <v>15548</v>
      </c>
      <c r="I1249" s="2">
        <f>IF(cukier[[#This Row],[bought_so_far]]&lt;100,0,IF(cukier[[#This Row],[bought_so_far]]&lt;1000,0.05,IF(cukier[[#This Row],[bought_so_far]]&lt;10000,0.1,0.2)))*cukier[[#This Row],[sugar_bought_kg]]</f>
        <v>59.400000000000006</v>
      </c>
      <c r="J1249" s="7">
        <f t="shared" si="96"/>
        <v>4282</v>
      </c>
      <c r="K1249" s="7">
        <f t="shared" si="95"/>
        <v>3985</v>
      </c>
      <c r="L1249" s="7" t="b">
        <f t="shared" si="97"/>
        <v>0</v>
      </c>
      <c r="M1249" s="7">
        <f t="shared" si="98"/>
        <v>2</v>
      </c>
      <c r="N1249" s="7">
        <f t="shared" si="99"/>
        <v>0</v>
      </c>
    </row>
    <row r="1250" spans="1:14" x14ac:dyDescent="0.25">
      <c r="A1250" s="1">
        <v>40434</v>
      </c>
      <c r="B1250" s="2" t="s">
        <v>17</v>
      </c>
      <c r="C1250" s="2">
        <v>227</v>
      </c>
      <c r="D1250" s="2">
        <f>YEAR(cukier[[#This Row],[date]])</f>
        <v>2010</v>
      </c>
      <c r="E1250" s="2">
        <f>MONTH(cukier[[#This Row],[date]])</f>
        <v>9</v>
      </c>
      <c r="F1250" s="2">
        <f>VLOOKUP(cukier[[#This Row],[year]],cennik[#All],2)</f>
        <v>2.1</v>
      </c>
      <c r="G1250" s="2">
        <f>cukier[[#This Row],[sugar_bought_kg]]*cukier[[#This Row],[price]]</f>
        <v>476.70000000000005</v>
      </c>
      <c r="H1250" s="2">
        <f>SUMIF($B$2:B1250,B1250,$C$2:C1250)</f>
        <v>11204</v>
      </c>
      <c r="I1250" s="2">
        <f>IF(cukier[[#This Row],[bought_so_far]]&lt;100,0,IF(cukier[[#This Row],[bought_so_far]]&lt;1000,0.05,IF(cukier[[#This Row],[bought_so_far]]&lt;10000,0.1,0.2)))*cukier[[#This Row],[sugar_bought_kg]]</f>
        <v>45.400000000000006</v>
      </c>
      <c r="J1250" s="6">
        <f t="shared" si="96"/>
        <v>3985</v>
      </c>
      <c r="K1250" s="6">
        <f t="shared" si="95"/>
        <v>3758</v>
      </c>
      <c r="L1250" s="6" t="b">
        <f t="shared" si="97"/>
        <v>0</v>
      </c>
      <c r="M1250" s="6">
        <f t="shared" si="98"/>
        <v>2</v>
      </c>
      <c r="N1250" s="6">
        <f t="shared" si="99"/>
        <v>0</v>
      </c>
    </row>
    <row r="1251" spans="1:14" x14ac:dyDescent="0.25">
      <c r="A1251" s="1">
        <v>40434</v>
      </c>
      <c r="B1251" s="2" t="s">
        <v>140</v>
      </c>
      <c r="C1251" s="2">
        <v>14</v>
      </c>
      <c r="D1251" s="2">
        <f>YEAR(cukier[[#This Row],[date]])</f>
        <v>2010</v>
      </c>
      <c r="E1251" s="2">
        <f>MONTH(cukier[[#This Row],[date]])</f>
        <v>9</v>
      </c>
      <c r="F1251" s="2">
        <f>VLOOKUP(cukier[[#This Row],[year]],cennik[#All],2)</f>
        <v>2.1</v>
      </c>
      <c r="G1251" s="2">
        <f>cukier[[#This Row],[sugar_bought_kg]]*cukier[[#This Row],[price]]</f>
        <v>29.400000000000002</v>
      </c>
      <c r="H1251" s="2">
        <f>SUMIF($B$2:B1251,B1251,$C$2:C1251)</f>
        <v>40</v>
      </c>
      <c r="I1251" s="2">
        <f>IF(cukier[[#This Row],[bought_so_far]]&lt;100,0,IF(cukier[[#This Row],[bought_so_far]]&lt;1000,0.05,IF(cukier[[#This Row],[bought_so_far]]&lt;10000,0.1,0.2)))*cukier[[#This Row],[sugar_bought_kg]]</f>
        <v>0</v>
      </c>
      <c r="J1251" s="7">
        <f t="shared" si="96"/>
        <v>3758</v>
      </c>
      <c r="K1251" s="7">
        <f t="shared" si="95"/>
        <v>3744</v>
      </c>
      <c r="L1251" s="7" t="b">
        <f t="shared" si="97"/>
        <v>0</v>
      </c>
      <c r="M1251" s="7">
        <f t="shared" si="98"/>
        <v>2</v>
      </c>
      <c r="N1251" s="7">
        <f t="shared" si="99"/>
        <v>0</v>
      </c>
    </row>
    <row r="1252" spans="1:14" x14ac:dyDescent="0.25">
      <c r="A1252" s="1">
        <v>40437</v>
      </c>
      <c r="B1252" s="2" t="s">
        <v>98</v>
      </c>
      <c r="C1252" s="2">
        <v>20</v>
      </c>
      <c r="D1252" s="2">
        <f>YEAR(cukier[[#This Row],[date]])</f>
        <v>2010</v>
      </c>
      <c r="E1252" s="2">
        <f>MONTH(cukier[[#This Row],[date]])</f>
        <v>9</v>
      </c>
      <c r="F1252" s="2">
        <f>VLOOKUP(cukier[[#This Row],[year]],cennik[#All],2)</f>
        <v>2.1</v>
      </c>
      <c r="G1252" s="2">
        <f>cukier[[#This Row],[sugar_bought_kg]]*cukier[[#This Row],[price]]</f>
        <v>42</v>
      </c>
      <c r="H1252" s="2">
        <f>SUMIF($B$2:B1252,B1252,$C$2:C1252)</f>
        <v>51</v>
      </c>
      <c r="I1252" s="2">
        <f>IF(cukier[[#This Row],[bought_so_far]]&lt;100,0,IF(cukier[[#This Row],[bought_so_far]]&lt;1000,0.05,IF(cukier[[#This Row],[bought_so_far]]&lt;10000,0.1,0.2)))*cukier[[#This Row],[sugar_bought_kg]]</f>
        <v>0</v>
      </c>
      <c r="J1252" s="6">
        <f t="shared" si="96"/>
        <v>3744</v>
      </c>
      <c r="K1252" s="6">
        <f t="shared" si="95"/>
        <v>3724</v>
      </c>
      <c r="L1252" s="6" t="b">
        <f t="shared" si="97"/>
        <v>0</v>
      </c>
      <c r="M1252" s="6">
        <f t="shared" si="98"/>
        <v>2</v>
      </c>
      <c r="N1252" s="6">
        <f t="shared" si="99"/>
        <v>0</v>
      </c>
    </row>
    <row r="1253" spans="1:14" x14ac:dyDescent="0.25">
      <c r="A1253" s="1">
        <v>40439</v>
      </c>
      <c r="B1253" s="2" t="s">
        <v>63</v>
      </c>
      <c r="C1253" s="2">
        <v>194</v>
      </c>
      <c r="D1253" s="2">
        <f>YEAR(cukier[[#This Row],[date]])</f>
        <v>2010</v>
      </c>
      <c r="E1253" s="2">
        <f>MONTH(cukier[[#This Row],[date]])</f>
        <v>9</v>
      </c>
      <c r="F1253" s="2">
        <f>VLOOKUP(cukier[[#This Row],[year]],cennik[#All],2)</f>
        <v>2.1</v>
      </c>
      <c r="G1253" s="2">
        <f>cukier[[#This Row],[sugar_bought_kg]]*cukier[[#This Row],[price]]</f>
        <v>407.40000000000003</v>
      </c>
      <c r="H1253" s="2">
        <f>SUMIF($B$2:B1253,B1253,$C$2:C1253)</f>
        <v>600</v>
      </c>
      <c r="I1253" s="2">
        <f>IF(cukier[[#This Row],[bought_so_far]]&lt;100,0,IF(cukier[[#This Row],[bought_so_far]]&lt;1000,0.05,IF(cukier[[#This Row],[bought_so_far]]&lt;10000,0.1,0.2)))*cukier[[#This Row],[sugar_bought_kg]]</f>
        <v>9.7000000000000011</v>
      </c>
      <c r="J1253" s="7">
        <f t="shared" si="96"/>
        <v>3724</v>
      </c>
      <c r="K1253" s="7">
        <f t="shared" si="95"/>
        <v>3530</v>
      </c>
      <c r="L1253" s="7" t="b">
        <f t="shared" si="97"/>
        <v>0</v>
      </c>
      <c r="M1253" s="7">
        <f t="shared" si="98"/>
        <v>2</v>
      </c>
      <c r="N1253" s="7">
        <f t="shared" si="99"/>
        <v>0</v>
      </c>
    </row>
    <row r="1254" spans="1:14" x14ac:dyDescent="0.25">
      <c r="A1254" s="1">
        <v>40439</v>
      </c>
      <c r="B1254" s="2" t="s">
        <v>35</v>
      </c>
      <c r="C1254" s="2">
        <v>58</v>
      </c>
      <c r="D1254" s="2">
        <f>YEAR(cukier[[#This Row],[date]])</f>
        <v>2010</v>
      </c>
      <c r="E1254" s="2">
        <f>MONTH(cukier[[#This Row],[date]])</f>
        <v>9</v>
      </c>
      <c r="F1254" s="2">
        <f>VLOOKUP(cukier[[#This Row],[year]],cennik[#All],2)</f>
        <v>2.1</v>
      </c>
      <c r="G1254" s="2">
        <f>cukier[[#This Row],[sugar_bought_kg]]*cukier[[#This Row],[price]]</f>
        <v>121.80000000000001</v>
      </c>
      <c r="H1254" s="2">
        <f>SUMIF($B$2:B1254,B1254,$C$2:C1254)</f>
        <v>2221</v>
      </c>
      <c r="I1254" s="2">
        <f>IF(cukier[[#This Row],[bought_so_far]]&lt;100,0,IF(cukier[[#This Row],[bought_so_far]]&lt;1000,0.05,IF(cukier[[#This Row],[bought_so_far]]&lt;10000,0.1,0.2)))*cukier[[#This Row],[sugar_bought_kg]]</f>
        <v>5.8000000000000007</v>
      </c>
      <c r="J1254" s="6">
        <f t="shared" si="96"/>
        <v>3530</v>
      </c>
      <c r="K1254" s="6">
        <f t="shared" si="95"/>
        <v>3472</v>
      </c>
      <c r="L1254" s="6" t="b">
        <f t="shared" si="97"/>
        <v>0</v>
      </c>
      <c r="M1254" s="6">
        <f t="shared" si="98"/>
        <v>2</v>
      </c>
      <c r="N1254" s="6">
        <f t="shared" si="99"/>
        <v>0</v>
      </c>
    </row>
    <row r="1255" spans="1:14" x14ac:dyDescent="0.25">
      <c r="A1255" s="1">
        <v>40440</v>
      </c>
      <c r="B1255" s="2" t="s">
        <v>66</v>
      </c>
      <c r="C1255" s="2">
        <v>30</v>
      </c>
      <c r="D1255" s="2">
        <f>YEAR(cukier[[#This Row],[date]])</f>
        <v>2010</v>
      </c>
      <c r="E1255" s="2">
        <f>MONTH(cukier[[#This Row],[date]])</f>
        <v>9</v>
      </c>
      <c r="F1255" s="2">
        <f>VLOOKUP(cukier[[#This Row],[year]],cennik[#All],2)</f>
        <v>2.1</v>
      </c>
      <c r="G1255" s="2">
        <f>cukier[[#This Row],[sugar_bought_kg]]*cukier[[#This Row],[price]]</f>
        <v>63</v>
      </c>
      <c r="H1255" s="2">
        <f>SUMIF($B$2:B1255,B1255,$C$2:C1255)</f>
        <v>2372</v>
      </c>
      <c r="I1255" s="2">
        <f>IF(cukier[[#This Row],[bought_so_far]]&lt;100,0,IF(cukier[[#This Row],[bought_so_far]]&lt;1000,0.05,IF(cukier[[#This Row],[bought_so_far]]&lt;10000,0.1,0.2)))*cukier[[#This Row],[sugar_bought_kg]]</f>
        <v>3</v>
      </c>
      <c r="J1255" s="7">
        <f t="shared" si="96"/>
        <v>3472</v>
      </c>
      <c r="K1255" s="7">
        <f t="shared" si="95"/>
        <v>3442</v>
      </c>
      <c r="L1255" s="7" t="b">
        <f t="shared" si="97"/>
        <v>0</v>
      </c>
      <c r="M1255" s="7">
        <f t="shared" si="98"/>
        <v>2</v>
      </c>
      <c r="N1255" s="7">
        <f t="shared" si="99"/>
        <v>0</v>
      </c>
    </row>
    <row r="1256" spans="1:14" x14ac:dyDescent="0.25">
      <c r="A1256" s="1">
        <v>40440</v>
      </c>
      <c r="B1256" s="2" t="s">
        <v>17</v>
      </c>
      <c r="C1256" s="2">
        <v>159</v>
      </c>
      <c r="D1256" s="2">
        <f>YEAR(cukier[[#This Row],[date]])</f>
        <v>2010</v>
      </c>
      <c r="E1256" s="2">
        <f>MONTH(cukier[[#This Row],[date]])</f>
        <v>9</v>
      </c>
      <c r="F1256" s="2">
        <f>VLOOKUP(cukier[[#This Row],[year]],cennik[#All],2)</f>
        <v>2.1</v>
      </c>
      <c r="G1256" s="2">
        <f>cukier[[#This Row],[sugar_bought_kg]]*cukier[[#This Row],[price]]</f>
        <v>333.90000000000003</v>
      </c>
      <c r="H1256" s="2">
        <f>SUMIF($B$2:B1256,B1256,$C$2:C1256)</f>
        <v>11363</v>
      </c>
      <c r="I1256" s="2">
        <f>IF(cukier[[#This Row],[bought_so_far]]&lt;100,0,IF(cukier[[#This Row],[bought_so_far]]&lt;1000,0.05,IF(cukier[[#This Row],[bought_so_far]]&lt;10000,0.1,0.2)))*cukier[[#This Row],[sugar_bought_kg]]</f>
        <v>31.8</v>
      </c>
      <c r="J1256" s="6">
        <f t="shared" si="96"/>
        <v>3442</v>
      </c>
      <c r="K1256" s="6">
        <f t="shared" si="95"/>
        <v>3283</v>
      </c>
      <c r="L1256" s="6" t="b">
        <f t="shared" si="97"/>
        <v>0</v>
      </c>
      <c r="M1256" s="6">
        <f t="shared" si="98"/>
        <v>2</v>
      </c>
      <c r="N1256" s="6">
        <f t="shared" si="99"/>
        <v>0</v>
      </c>
    </row>
    <row r="1257" spans="1:14" x14ac:dyDescent="0.25">
      <c r="A1257" s="1">
        <v>40443</v>
      </c>
      <c r="B1257" s="2" t="s">
        <v>22</v>
      </c>
      <c r="C1257" s="2">
        <v>279</v>
      </c>
      <c r="D1257" s="2">
        <f>YEAR(cukier[[#This Row],[date]])</f>
        <v>2010</v>
      </c>
      <c r="E1257" s="2">
        <f>MONTH(cukier[[#This Row],[date]])</f>
        <v>9</v>
      </c>
      <c r="F1257" s="2">
        <f>VLOOKUP(cukier[[#This Row],[year]],cennik[#All],2)</f>
        <v>2.1</v>
      </c>
      <c r="G1257" s="2">
        <f>cukier[[#This Row],[sugar_bought_kg]]*cukier[[#This Row],[price]]</f>
        <v>585.9</v>
      </c>
      <c r="H1257" s="2">
        <f>SUMIF($B$2:B1257,B1257,$C$2:C1257)</f>
        <v>14500</v>
      </c>
      <c r="I1257" s="2">
        <f>IF(cukier[[#This Row],[bought_so_far]]&lt;100,0,IF(cukier[[#This Row],[bought_so_far]]&lt;1000,0.05,IF(cukier[[#This Row],[bought_so_far]]&lt;10000,0.1,0.2)))*cukier[[#This Row],[sugar_bought_kg]]</f>
        <v>55.800000000000004</v>
      </c>
      <c r="J1257" s="7">
        <f t="shared" si="96"/>
        <v>3283</v>
      </c>
      <c r="K1257" s="7">
        <f t="shared" si="95"/>
        <v>3004</v>
      </c>
      <c r="L1257" s="7" t="b">
        <f t="shared" si="97"/>
        <v>0</v>
      </c>
      <c r="M1257" s="7">
        <f t="shared" si="98"/>
        <v>2</v>
      </c>
      <c r="N1257" s="7">
        <f t="shared" si="99"/>
        <v>0</v>
      </c>
    </row>
    <row r="1258" spans="1:14" x14ac:dyDescent="0.25">
      <c r="A1258" s="1">
        <v>40444</v>
      </c>
      <c r="B1258" s="2" t="s">
        <v>26</v>
      </c>
      <c r="C1258" s="2">
        <v>38</v>
      </c>
      <c r="D1258" s="2">
        <f>YEAR(cukier[[#This Row],[date]])</f>
        <v>2010</v>
      </c>
      <c r="E1258" s="2">
        <f>MONTH(cukier[[#This Row],[date]])</f>
        <v>9</v>
      </c>
      <c r="F1258" s="2">
        <f>VLOOKUP(cukier[[#This Row],[year]],cennik[#All],2)</f>
        <v>2.1</v>
      </c>
      <c r="G1258" s="2">
        <f>cukier[[#This Row],[sugar_bought_kg]]*cukier[[#This Row],[price]]</f>
        <v>79.8</v>
      </c>
      <c r="H1258" s="2">
        <f>SUMIF($B$2:B1258,B1258,$C$2:C1258)</f>
        <v>674</v>
      </c>
      <c r="I1258" s="2">
        <f>IF(cukier[[#This Row],[bought_so_far]]&lt;100,0,IF(cukier[[#This Row],[bought_so_far]]&lt;1000,0.05,IF(cukier[[#This Row],[bought_so_far]]&lt;10000,0.1,0.2)))*cukier[[#This Row],[sugar_bought_kg]]</f>
        <v>1.9000000000000001</v>
      </c>
      <c r="J1258" s="6">
        <f t="shared" si="96"/>
        <v>3004</v>
      </c>
      <c r="K1258" s="6">
        <f t="shared" si="95"/>
        <v>2966</v>
      </c>
      <c r="L1258" s="6" t="b">
        <f t="shared" si="97"/>
        <v>0</v>
      </c>
      <c r="M1258" s="6">
        <f t="shared" si="98"/>
        <v>3</v>
      </c>
      <c r="N1258" s="6">
        <f t="shared" si="99"/>
        <v>0</v>
      </c>
    </row>
    <row r="1259" spans="1:14" x14ac:dyDescent="0.25">
      <c r="A1259" s="1">
        <v>40446</v>
      </c>
      <c r="B1259" s="2" t="s">
        <v>36</v>
      </c>
      <c r="C1259" s="2">
        <v>7</v>
      </c>
      <c r="D1259" s="2">
        <f>YEAR(cukier[[#This Row],[date]])</f>
        <v>2010</v>
      </c>
      <c r="E1259" s="2">
        <f>MONTH(cukier[[#This Row],[date]])</f>
        <v>9</v>
      </c>
      <c r="F1259" s="2">
        <f>VLOOKUP(cukier[[#This Row],[year]],cennik[#All],2)</f>
        <v>2.1</v>
      </c>
      <c r="G1259" s="2">
        <f>cukier[[#This Row],[sugar_bought_kg]]*cukier[[#This Row],[price]]</f>
        <v>14.700000000000001</v>
      </c>
      <c r="H1259" s="2">
        <f>SUMIF($B$2:B1259,B1259,$C$2:C1259)</f>
        <v>41</v>
      </c>
      <c r="I1259" s="2">
        <f>IF(cukier[[#This Row],[bought_so_far]]&lt;100,0,IF(cukier[[#This Row],[bought_so_far]]&lt;1000,0.05,IF(cukier[[#This Row],[bought_so_far]]&lt;10000,0.1,0.2)))*cukier[[#This Row],[sugar_bought_kg]]</f>
        <v>0</v>
      </c>
      <c r="J1259" s="7">
        <f t="shared" si="96"/>
        <v>2966</v>
      </c>
      <c r="K1259" s="7">
        <f t="shared" si="95"/>
        <v>2959</v>
      </c>
      <c r="L1259" s="7" t="b">
        <f t="shared" si="97"/>
        <v>0</v>
      </c>
      <c r="M1259" s="7">
        <f t="shared" si="98"/>
        <v>3</v>
      </c>
      <c r="N1259" s="7">
        <f t="shared" si="99"/>
        <v>0</v>
      </c>
    </row>
    <row r="1260" spans="1:14" x14ac:dyDescent="0.25">
      <c r="A1260" s="1">
        <v>40447</v>
      </c>
      <c r="B1260" s="2" t="s">
        <v>22</v>
      </c>
      <c r="C1260" s="2">
        <v>154</v>
      </c>
      <c r="D1260" s="2">
        <f>YEAR(cukier[[#This Row],[date]])</f>
        <v>2010</v>
      </c>
      <c r="E1260" s="2">
        <f>MONTH(cukier[[#This Row],[date]])</f>
        <v>9</v>
      </c>
      <c r="F1260" s="2">
        <f>VLOOKUP(cukier[[#This Row],[year]],cennik[#All],2)</f>
        <v>2.1</v>
      </c>
      <c r="G1260" s="2">
        <f>cukier[[#This Row],[sugar_bought_kg]]*cukier[[#This Row],[price]]</f>
        <v>323.40000000000003</v>
      </c>
      <c r="H1260" s="2">
        <f>SUMIF($B$2:B1260,B1260,$C$2:C1260)</f>
        <v>14654</v>
      </c>
      <c r="I1260" s="2">
        <f>IF(cukier[[#This Row],[bought_so_far]]&lt;100,0,IF(cukier[[#This Row],[bought_so_far]]&lt;1000,0.05,IF(cukier[[#This Row],[bought_so_far]]&lt;10000,0.1,0.2)))*cukier[[#This Row],[sugar_bought_kg]]</f>
        <v>30.8</v>
      </c>
      <c r="J1260" s="6">
        <f t="shared" si="96"/>
        <v>2959</v>
      </c>
      <c r="K1260" s="6">
        <f t="shared" si="95"/>
        <v>2805</v>
      </c>
      <c r="L1260" s="6" t="b">
        <f t="shared" si="97"/>
        <v>0</v>
      </c>
      <c r="M1260" s="6">
        <f t="shared" si="98"/>
        <v>3</v>
      </c>
      <c r="N1260" s="6">
        <f t="shared" si="99"/>
        <v>0</v>
      </c>
    </row>
    <row r="1261" spans="1:14" x14ac:dyDescent="0.25">
      <c r="A1261" s="1">
        <v>40447</v>
      </c>
      <c r="B1261" s="2" t="s">
        <v>50</v>
      </c>
      <c r="C1261" s="2">
        <v>274</v>
      </c>
      <c r="D1261" s="2">
        <f>YEAR(cukier[[#This Row],[date]])</f>
        <v>2010</v>
      </c>
      <c r="E1261" s="2">
        <f>MONTH(cukier[[#This Row],[date]])</f>
        <v>9</v>
      </c>
      <c r="F1261" s="2">
        <f>VLOOKUP(cukier[[#This Row],[year]],cennik[#All],2)</f>
        <v>2.1</v>
      </c>
      <c r="G1261" s="2">
        <f>cukier[[#This Row],[sugar_bought_kg]]*cukier[[#This Row],[price]]</f>
        <v>575.4</v>
      </c>
      <c r="H1261" s="2">
        <f>SUMIF($B$2:B1261,B1261,$C$2:C1261)</f>
        <v>15602</v>
      </c>
      <c r="I1261" s="2">
        <f>IF(cukier[[#This Row],[bought_so_far]]&lt;100,0,IF(cukier[[#This Row],[bought_so_far]]&lt;1000,0.05,IF(cukier[[#This Row],[bought_so_far]]&lt;10000,0.1,0.2)))*cukier[[#This Row],[sugar_bought_kg]]</f>
        <v>54.800000000000004</v>
      </c>
      <c r="J1261" s="7">
        <f t="shared" si="96"/>
        <v>2805</v>
      </c>
      <c r="K1261" s="7">
        <f t="shared" si="95"/>
        <v>2531</v>
      </c>
      <c r="L1261" s="7" t="b">
        <f t="shared" si="97"/>
        <v>0</v>
      </c>
      <c r="M1261" s="7">
        <f t="shared" si="98"/>
        <v>3</v>
      </c>
      <c r="N1261" s="7">
        <f t="shared" si="99"/>
        <v>0</v>
      </c>
    </row>
    <row r="1262" spans="1:14" x14ac:dyDescent="0.25">
      <c r="A1262" s="1">
        <v>40448</v>
      </c>
      <c r="B1262" s="2" t="s">
        <v>14</v>
      </c>
      <c r="C1262" s="2">
        <v>219</v>
      </c>
      <c r="D1262" s="2">
        <f>YEAR(cukier[[#This Row],[date]])</f>
        <v>2010</v>
      </c>
      <c r="E1262" s="2">
        <f>MONTH(cukier[[#This Row],[date]])</f>
        <v>9</v>
      </c>
      <c r="F1262" s="2">
        <f>VLOOKUP(cukier[[#This Row],[year]],cennik[#All],2)</f>
        <v>2.1</v>
      </c>
      <c r="G1262" s="2">
        <f>cukier[[#This Row],[sugar_bought_kg]]*cukier[[#This Row],[price]]</f>
        <v>459.90000000000003</v>
      </c>
      <c r="H1262" s="2">
        <f>SUMIF($B$2:B1262,B1262,$C$2:C1262)</f>
        <v>14242</v>
      </c>
      <c r="I1262" s="2">
        <f>IF(cukier[[#This Row],[bought_so_far]]&lt;100,0,IF(cukier[[#This Row],[bought_so_far]]&lt;1000,0.05,IF(cukier[[#This Row],[bought_so_far]]&lt;10000,0.1,0.2)))*cukier[[#This Row],[sugar_bought_kg]]</f>
        <v>43.800000000000004</v>
      </c>
      <c r="J1262" s="6">
        <f t="shared" si="96"/>
        <v>2531</v>
      </c>
      <c r="K1262" s="6">
        <f t="shared" si="95"/>
        <v>2312</v>
      </c>
      <c r="L1262" s="6" t="b">
        <f t="shared" si="97"/>
        <v>0</v>
      </c>
      <c r="M1262" s="6">
        <f t="shared" si="98"/>
        <v>3</v>
      </c>
      <c r="N1262" s="6">
        <f t="shared" si="99"/>
        <v>0</v>
      </c>
    </row>
    <row r="1263" spans="1:14" x14ac:dyDescent="0.25">
      <c r="A1263" s="1">
        <v>40449</v>
      </c>
      <c r="B1263" s="2" t="s">
        <v>30</v>
      </c>
      <c r="C1263" s="2">
        <v>57</v>
      </c>
      <c r="D1263" s="2">
        <f>YEAR(cukier[[#This Row],[date]])</f>
        <v>2010</v>
      </c>
      <c r="E1263" s="2">
        <f>MONTH(cukier[[#This Row],[date]])</f>
        <v>9</v>
      </c>
      <c r="F1263" s="2">
        <f>VLOOKUP(cukier[[#This Row],[year]],cennik[#All],2)</f>
        <v>2.1</v>
      </c>
      <c r="G1263" s="2">
        <f>cukier[[#This Row],[sugar_bought_kg]]*cukier[[#This Row],[price]]</f>
        <v>119.7</v>
      </c>
      <c r="H1263" s="2">
        <f>SUMIF($B$2:B1263,B1263,$C$2:C1263)</f>
        <v>3457</v>
      </c>
      <c r="I1263" s="2">
        <f>IF(cukier[[#This Row],[bought_so_far]]&lt;100,0,IF(cukier[[#This Row],[bought_so_far]]&lt;1000,0.05,IF(cukier[[#This Row],[bought_so_far]]&lt;10000,0.1,0.2)))*cukier[[#This Row],[sugar_bought_kg]]</f>
        <v>5.7</v>
      </c>
      <c r="J1263" s="7">
        <f t="shared" si="96"/>
        <v>2312</v>
      </c>
      <c r="K1263" s="7">
        <f t="shared" si="95"/>
        <v>2255</v>
      </c>
      <c r="L1263" s="7" t="b">
        <f t="shared" si="97"/>
        <v>0</v>
      </c>
      <c r="M1263" s="7">
        <f t="shared" si="98"/>
        <v>3</v>
      </c>
      <c r="N1263" s="7">
        <f t="shared" si="99"/>
        <v>0</v>
      </c>
    </row>
    <row r="1264" spans="1:14" x14ac:dyDescent="0.25">
      <c r="A1264" s="1">
        <v>40449</v>
      </c>
      <c r="B1264" s="2" t="s">
        <v>12</v>
      </c>
      <c r="C1264" s="2">
        <v>152</v>
      </c>
      <c r="D1264" s="2">
        <f>YEAR(cukier[[#This Row],[date]])</f>
        <v>2010</v>
      </c>
      <c r="E1264" s="2">
        <f>MONTH(cukier[[#This Row],[date]])</f>
        <v>9</v>
      </c>
      <c r="F1264" s="2">
        <f>VLOOKUP(cukier[[#This Row],[year]],cennik[#All],2)</f>
        <v>2.1</v>
      </c>
      <c r="G1264" s="2">
        <f>cukier[[#This Row],[sugar_bought_kg]]*cukier[[#This Row],[price]]</f>
        <v>319.2</v>
      </c>
      <c r="H1264" s="2">
        <f>SUMIF($B$2:B1264,B1264,$C$2:C1264)</f>
        <v>2994</v>
      </c>
      <c r="I1264" s="2">
        <f>IF(cukier[[#This Row],[bought_so_far]]&lt;100,0,IF(cukier[[#This Row],[bought_so_far]]&lt;1000,0.05,IF(cukier[[#This Row],[bought_so_far]]&lt;10000,0.1,0.2)))*cukier[[#This Row],[sugar_bought_kg]]</f>
        <v>15.200000000000001</v>
      </c>
      <c r="J1264" s="6">
        <f t="shared" si="96"/>
        <v>2255</v>
      </c>
      <c r="K1264" s="6">
        <f t="shared" si="95"/>
        <v>2103</v>
      </c>
      <c r="L1264" s="6" t="b">
        <f t="shared" si="97"/>
        <v>1</v>
      </c>
      <c r="M1264" s="6">
        <f t="shared" si="98"/>
        <v>3</v>
      </c>
      <c r="N1264" s="6">
        <f t="shared" si="99"/>
        <v>3000</v>
      </c>
    </row>
    <row r="1265" spans="1:14" x14ac:dyDescent="0.25">
      <c r="A1265" s="1">
        <v>40454</v>
      </c>
      <c r="B1265" s="2" t="s">
        <v>45</v>
      </c>
      <c r="C1265" s="2">
        <v>263</v>
      </c>
      <c r="D1265" s="2">
        <f>YEAR(cukier[[#This Row],[date]])</f>
        <v>2010</v>
      </c>
      <c r="E1265" s="2">
        <f>MONTH(cukier[[#This Row],[date]])</f>
        <v>10</v>
      </c>
      <c r="F1265" s="2">
        <f>VLOOKUP(cukier[[#This Row],[year]],cennik[#All],2)</f>
        <v>2.1</v>
      </c>
      <c r="G1265" s="2">
        <f>cukier[[#This Row],[sugar_bought_kg]]*cukier[[#This Row],[price]]</f>
        <v>552.30000000000007</v>
      </c>
      <c r="H1265" s="2">
        <f>SUMIF($B$2:B1265,B1265,$C$2:C1265)</f>
        <v>16262</v>
      </c>
      <c r="I1265" s="2">
        <f>IF(cukier[[#This Row],[bought_so_far]]&lt;100,0,IF(cukier[[#This Row],[bought_so_far]]&lt;1000,0.05,IF(cukier[[#This Row],[bought_so_far]]&lt;10000,0.1,0.2)))*cukier[[#This Row],[sugar_bought_kg]]</f>
        <v>52.6</v>
      </c>
      <c r="J1265" s="7">
        <f t="shared" si="96"/>
        <v>5103</v>
      </c>
      <c r="K1265" s="7">
        <f t="shared" si="95"/>
        <v>4840</v>
      </c>
      <c r="L1265" s="7" t="b">
        <f t="shared" si="97"/>
        <v>0</v>
      </c>
      <c r="M1265" s="7">
        <f t="shared" si="98"/>
        <v>1</v>
      </c>
      <c r="N1265" s="7">
        <f t="shared" si="99"/>
        <v>0</v>
      </c>
    </row>
    <row r="1266" spans="1:14" x14ac:dyDescent="0.25">
      <c r="A1266" s="1">
        <v>40456</v>
      </c>
      <c r="B1266" s="2" t="s">
        <v>28</v>
      </c>
      <c r="C1266" s="2">
        <v>61</v>
      </c>
      <c r="D1266" s="2">
        <f>YEAR(cukier[[#This Row],[date]])</f>
        <v>2010</v>
      </c>
      <c r="E1266" s="2">
        <f>MONTH(cukier[[#This Row],[date]])</f>
        <v>10</v>
      </c>
      <c r="F1266" s="2">
        <f>VLOOKUP(cukier[[#This Row],[year]],cennik[#All],2)</f>
        <v>2.1</v>
      </c>
      <c r="G1266" s="2">
        <f>cukier[[#This Row],[sugar_bought_kg]]*cukier[[#This Row],[price]]</f>
        <v>128.1</v>
      </c>
      <c r="H1266" s="2">
        <f>SUMIF($B$2:B1266,B1266,$C$2:C1266)</f>
        <v>2715</v>
      </c>
      <c r="I1266" s="2">
        <f>IF(cukier[[#This Row],[bought_so_far]]&lt;100,0,IF(cukier[[#This Row],[bought_so_far]]&lt;1000,0.05,IF(cukier[[#This Row],[bought_so_far]]&lt;10000,0.1,0.2)))*cukier[[#This Row],[sugar_bought_kg]]</f>
        <v>6.1000000000000005</v>
      </c>
      <c r="J1266" s="6">
        <f t="shared" si="96"/>
        <v>4840</v>
      </c>
      <c r="K1266" s="6">
        <f t="shared" si="95"/>
        <v>4779</v>
      </c>
      <c r="L1266" s="6" t="b">
        <f t="shared" si="97"/>
        <v>0</v>
      </c>
      <c r="M1266" s="6">
        <f t="shared" si="98"/>
        <v>1</v>
      </c>
      <c r="N1266" s="6">
        <f t="shared" si="99"/>
        <v>0</v>
      </c>
    </row>
    <row r="1267" spans="1:14" x14ac:dyDescent="0.25">
      <c r="A1267" s="1">
        <v>40456</v>
      </c>
      <c r="B1267" s="2" t="s">
        <v>50</v>
      </c>
      <c r="C1267" s="2">
        <v>217</v>
      </c>
      <c r="D1267" s="2">
        <f>YEAR(cukier[[#This Row],[date]])</f>
        <v>2010</v>
      </c>
      <c r="E1267" s="2">
        <f>MONTH(cukier[[#This Row],[date]])</f>
        <v>10</v>
      </c>
      <c r="F1267" s="2">
        <f>VLOOKUP(cukier[[#This Row],[year]],cennik[#All],2)</f>
        <v>2.1</v>
      </c>
      <c r="G1267" s="2">
        <f>cukier[[#This Row],[sugar_bought_kg]]*cukier[[#This Row],[price]]</f>
        <v>455.70000000000005</v>
      </c>
      <c r="H1267" s="2">
        <f>SUMIF($B$2:B1267,B1267,$C$2:C1267)</f>
        <v>15819</v>
      </c>
      <c r="I1267" s="2">
        <f>IF(cukier[[#This Row],[bought_so_far]]&lt;100,0,IF(cukier[[#This Row],[bought_so_far]]&lt;1000,0.05,IF(cukier[[#This Row],[bought_so_far]]&lt;10000,0.1,0.2)))*cukier[[#This Row],[sugar_bought_kg]]</f>
        <v>43.400000000000006</v>
      </c>
      <c r="J1267" s="7">
        <f t="shared" si="96"/>
        <v>4779</v>
      </c>
      <c r="K1267" s="7">
        <f t="shared" si="95"/>
        <v>4562</v>
      </c>
      <c r="L1267" s="7" t="b">
        <f t="shared" si="97"/>
        <v>0</v>
      </c>
      <c r="M1267" s="7">
        <f t="shared" si="98"/>
        <v>1</v>
      </c>
      <c r="N1267" s="7">
        <f t="shared" si="99"/>
        <v>0</v>
      </c>
    </row>
    <row r="1268" spans="1:14" x14ac:dyDescent="0.25">
      <c r="A1268" s="1">
        <v>40457</v>
      </c>
      <c r="B1268" s="2" t="s">
        <v>61</v>
      </c>
      <c r="C1268" s="2">
        <v>28</v>
      </c>
      <c r="D1268" s="2">
        <f>YEAR(cukier[[#This Row],[date]])</f>
        <v>2010</v>
      </c>
      <c r="E1268" s="2">
        <f>MONTH(cukier[[#This Row],[date]])</f>
        <v>10</v>
      </c>
      <c r="F1268" s="2">
        <f>VLOOKUP(cukier[[#This Row],[year]],cennik[#All],2)</f>
        <v>2.1</v>
      </c>
      <c r="G1268" s="2">
        <f>cukier[[#This Row],[sugar_bought_kg]]*cukier[[#This Row],[price]]</f>
        <v>58.800000000000004</v>
      </c>
      <c r="H1268" s="2">
        <f>SUMIF($B$2:B1268,B1268,$C$2:C1268)</f>
        <v>2062</v>
      </c>
      <c r="I1268" s="2">
        <f>IF(cukier[[#This Row],[bought_so_far]]&lt;100,0,IF(cukier[[#This Row],[bought_so_far]]&lt;1000,0.05,IF(cukier[[#This Row],[bought_so_far]]&lt;10000,0.1,0.2)))*cukier[[#This Row],[sugar_bought_kg]]</f>
        <v>2.8000000000000003</v>
      </c>
      <c r="J1268" s="6">
        <f t="shared" si="96"/>
        <v>4562</v>
      </c>
      <c r="K1268" s="6">
        <f t="shared" si="95"/>
        <v>4534</v>
      </c>
      <c r="L1268" s="6" t="b">
        <f t="shared" si="97"/>
        <v>0</v>
      </c>
      <c r="M1268" s="6">
        <f t="shared" si="98"/>
        <v>1</v>
      </c>
      <c r="N1268" s="6">
        <f t="shared" si="99"/>
        <v>0</v>
      </c>
    </row>
    <row r="1269" spans="1:14" x14ac:dyDescent="0.25">
      <c r="A1269" s="1">
        <v>40457</v>
      </c>
      <c r="B1269" s="2" t="s">
        <v>45</v>
      </c>
      <c r="C1269" s="2">
        <v>299</v>
      </c>
      <c r="D1269" s="2">
        <f>YEAR(cukier[[#This Row],[date]])</f>
        <v>2010</v>
      </c>
      <c r="E1269" s="2">
        <f>MONTH(cukier[[#This Row],[date]])</f>
        <v>10</v>
      </c>
      <c r="F1269" s="2">
        <f>VLOOKUP(cukier[[#This Row],[year]],cennik[#All],2)</f>
        <v>2.1</v>
      </c>
      <c r="G1269" s="2">
        <f>cukier[[#This Row],[sugar_bought_kg]]*cukier[[#This Row],[price]]</f>
        <v>627.9</v>
      </c>
      <c r="H1269" s="2">
        <f>SUMIF($B$2:B1269,B1269,$C$2:C1269)</f>
        <v>16561</v>
      </c>
      <c r="I1269" s="2">
        <f>IF(cukier[[#This Row],[bought_so_far]]&lt;100,0,IF(cukier[[#This Row],[bought_so_far]]&lt;1000,0.05,IF(cukier[[#This Row],[bought_so_far]]&lt;10000,0.1,0.2)))*cukier[[#This Row],[sugar_bought_kg]]</f>
        <v>59.800000000000004</v>
      </c>
      <c r="J1269" s="7">
        <f t="shared" si="96"/>
        <v>4534</v>
      </c>
      <c r="K1269" s="7">
        <f t="shared" si="95"/>
        <v>4235</v>
      </c>
      <c r="L1269" s="7" t="b">
        <f t="shared" si="97"/>
        <v>0</v>
      </c>
      <c r="M1269" s="7">
        <f t="shared" si="98"/>
        <v>1</v>
      </c>
      <c r="N1269" s="7">
        <f t="shared" si="99"/>
        <v>0</v>
      </c>
    </row>
    <row r="1270" spans="1:14" x14ac:dyDescent="0.25">
      <c r="A1270" s="1">
        <v>40460</v>
      </c>
      <c r="B1270" s="2" t="s">
        <v>14</v>
      </c>
      <c r="C1270" s="2">
        <v>429</v>
      </c>
      <c r="D1270" s="2">
        <f>YEAR(cukier[[#This Row],[date]])</f>
        <v>2010</v>
      </c>
      <c r="E1270" s="2">
        <f>MONTH(cukier[[#This Row],[date]])</f>
        <v>10</v>
      </c>
      <c r="F1270" s="2">
        <f>VLOOKUP(cukier[[#This Row],[year]],cennik[#All],2)</f>
        <v>2.1</v>
      </c>
      <c r="G1270" s="2">
        <f>cukier[[#This Row],[sugar_bought_kg]]*cukier[[#This Row],[price]]</f>
        <v>900.90000000000009</v>
      </c>
      <c r="H1270" s="2">
        <f>SUMIF($B$2:B1270,B1270,$C$2:C1270)</f>
        <v>14671</v>
      </c>
      <c r="I1270" s="2">
        <f>IF(cukier[[#This Row],[bought_so_far]]&lt;100,0,IF(cukier[[#This Row],[bought_so_far]]&lt;1000,0.05,IF(cukier[[#This Row],[bought_so_far]]&lt;10000,0.1,0.2)))*cukier[[#This Row],[sugar_bought_kg]]</f>
        <v>85.800000000000011</v>
      </c>
      <c r="J1270" s="6">
        <f t="shared" si="96"/>
        <v>4235</v>
      </c>
      <c r="K1270" s="6">
        <f t="shared" si="95"/>
        <v>3806</v>
      </c>
      <c r="L1270" s="6" t="b">
        <f t="shared" si="97"/>
        <v>0</v>
      </c>
      <c r="M1270" s="6">
        <f t="shared" si="98"/>
        <v>2</v>
      </c>
      <c r="N1270" s="6">
        <f t="shared" si="99"/>
        <v>0</v>
      </c>
    </row>
    <row r="1271" spans="1:14" x14ac:dyDescent="0.25">
      <c r="A1271" s="1">
        <v>40463</v>
      </c>
      <c r="B1271" s="2" t="s">
        <v>14</v>
      </c>
      <c r="C1271" s="2">
        <v>427</v>
      </c>
      <c r="D1271" s="2">
        <f>YEAR(cukier[[#This Row],[date]])</f>
        <v>2010</v>
      </c>
      <c r="E1271" s="2">
        <f>MONTH(cukier[[#This Row],[date]])</f>
        <v>10</v>
      </c>
      <c r="F1271" s="2">
        <f>VLOOKUP(cukier[[#This Row],[year]],cennik[#All],2)</f>
        <v>2.1</v>
      </c>
      <c r="G1271" s="2">
        <f>cukier[[#This Row],[sugar_bought_kg]]*cukier[[#This Row],[price]]</f>
        <v>896.7</v>
      </c>
      <c r="H1271" s="2">
        <f>SUMIF($B$2:B1271,B1271,$C$2:C1271)</f>
        <v>15098</v>
      </c>
      <c r="I1271" s="2">
        <f>IF(cukier[[#This Row],[bought_so_far]]&lt;100,0,IF(cukier[[#This Row],[bought_so_far]]&lt;1000,0.05,IF(cukier[[#This Row],[bought_so_far]]&lt;10000,0.1,0.2)))*cukier[[#This Row],[sugar_bought_kg]]</f>
        <v>85.4</v>
      </c>
      <c r="J1271" s="7">
        <f t="shared" si="96"/>
        <v>3806</v>
      </c>
      <c r="K1271" s="7">
        <f t="shared" si="95"/>
        <v>3379</v>
      </c>
      <c r="L1271" s="7" t="b">
        <f t="shared" si="97"/>
        <v>0</v>
      </c>
      <c r="M1271" s="7">
        <f t="shared" si="98"/>
        <v>2</v>
      </c>
      <c r="N1271" s="7">
        <f t="shared" si="99"/>
        <v>0</v>
      </c>
    </row>
    <row r="1272" spans="1:14" x14ac:dyDescent="0.25">
      <c r="A1272" s="1">
        <v>40463</v>
      </c>
      <c r="B1272" s="2" t="s">
        <v>12</v>
      </c>
      <c r="C1272" s="2">
        <v>87</v>
      </c>
      <c r="D1272" s="2">
        <f>YEAR(cukier[[#This Row],[date]])</f>
        <v>2010</v>
      </c>
      <c r="E1272" s="2">
        <f>MONTH(cukier[[#This Row],[date]])</f>
        <v>10</v>
      </c>
      <c r="F1272" s="2">
        <f>VLOOKUP(cukier[[#This Row],[year]],cennik[#All],2)</f>
        <v>2.1</v>
      </c>
      <c r="G1272" s="2">
        <f>cukier[[#This Row],[sugar_bought_kg]]*cukier[[#This Row],[price]]</f>
        <v>182.70000000000002</v>
      </c>
      <c r="H1272" s="2">
        <f>SUMIF($B$2:B1272,B1272,$C$2:C1272)</f>
        <v>3081</v>
      </c>
      <c r="I1272" s="2">
        <f>IF(cukier[[#This Row],[bought_so_far]]&lt;100,0,IF(cukier[[#This Row],[bought_so_far]]&lt;1000,0.05,IF(cukier[[#This Row],[bought_so_far]]&lt;10000,0.1,0.2)))*cukier[[#This Row],[sugar_bought_kg]]</f>
        <v>8.7000000000000011</v>
      </c>
      <c r="J1272" s="6">
        <f t="shared" si="96"/>
        <v>3379</v>
      </c>
      <c r="K1272" s="6">
        <f t="shared" si="95"/>
        <v>3292</v>
      </c>
      <c r="L1272" s="6" t="b">
        <f t="shared" si="97"/>
        <v>0</v>
      </c>
      <c r="M1272" s="6">
        <f t="shared" si="98"/>
        <v>2</v>
      </c>
      <c r="N1272" s="6">
        <f t="shared" si="99"/>
        <v>0</v>
      </c>
    </row>
    <row r="1273" spans="1:14" x14ac:dyDescent="0.25">
      <c r="A1273" s="1">
        <v>40463</v>
      </c>
      <c r="B1273" s="2" t="s">
        <v>141</v>
      </c>
      <c r="C1273" s="2">
        <v>17</v>
      </c>
      <c r="D1273" s="2">
        <f>YEAR(cukier[[#This Row],[date]])</f>
        <v>2010</v>
      </c>
      <c r="E1273" s="2">
        <f>MONTH(cukier[[#This Row],[date]])</f>
        <v>10</v>
      </c>
      <c r="F1273" s="2">
        <f>VLOOKUP(cukier[[#This Row],[year]],cennik[#All],2)</f>
        <v>2.1</v>
      </c>
      <c r="G1273" s="2">
        <f>cukier[[#This Row],[sugar_bought_kg]]*cukier[[#This Row],[price]]</f>
        <v>35.700000000000003</v>
      </c>
      <c r="H1273" s="2">
        <f>SUMIF($B$2:B1273,B1273,$C$2:C1273)</f>
        <v>29</v>
      </c>
      <c r="I1273" s="2">
        <f>IF(cukier[[#This Row],[bought_so_far]]&lt;100,0,IF(cukier[[#This Row],[bought_so_far]]&lt;1000,0.05,IF(cukier[[#This Row],[bought_so_far]]&lt;10000,0.1,0.2)))*cukier[[#This Row],[sugar_bought_kg]]</f>
        <v>0</v>
      </c>
      <c r="J1273" s="7">
        <f t="shared" si="96"/>
        <v>3292</v>
      </c>
      <c r="K1273" s="7">
        <f t="shared" si="95"/>
        <v>3275</v>
      </c>
      <c r="L1273" s="7" t="b">
        <f t="shared" si="97"/>
        <v>0</v>
      </c>
      <c r="M1273" s="7">
        <f t="shared" si="98"/>
        <v>2</v>
      </c>
      <c r="N1273" s="7">
        <f t="shared" si="99"/>
        <v>0</v>
      </c>
    </row>
    <row r="1274" spans="1:14" x14ac:dyDescent="0.25">
      <c r="A1274" s="1">
        <v>40465</v>
      </c>
      <c r="B1274" s="2" t="s">
        <v>35</v>
      </c>
      <c r="C1274" s="2">
        <v>124</v>
      </c>
      <c r="D1274" s="2">
        <f>YEAR(cukier[[#This Row],[date]])</f>
        <v>2010</v>
      </c>
      <c r="E1274" s="2">
        <f>MONTH(cukier[[#This Row],[date]])</f>
        <v>10</v>
      </c>
      <c r="F1274" s="2">
        <f>VLOOKUP(cukier[[#This Row],[year]],cennik[#All],2)</f>
        <v>2.1</v>
      </c>
      <c r="G1274" s="2">
        <f>cukier[[#This Row],[sugar_bought_kg]]*cukier[[#This Row],[price]]</f>
        <v>260.40000000000003</v>
      </c>
      <c r="H1274" s="2">
        <f>SUMIF($B$2:B1274,B1274,$C$2:C1274)</f>
        <v>2345</v>
      </c>
      <c r="I1274" s="2">
        <f>IF(cukier[[#This Row],[bought_so_far]]&lt;100,0,IF(cukier[[#This Row],[bought_so_far]]&lt;1000,0.05,IF(cukier[[#This Row],[bought_so_far]]&lt;10000,0.1,0.2)))*cukier[[#This Row],[sugar_bought_kg]]</f>
        <v>12.4</v>
      </c>
      <c r="J1274" s="6">
        <f t="shared" si="96"/>
        <v>3275</v>
      </c>
      <c r="K1274" s="6">
        <f t="shared" si="95"/>
        <v>3151</v>
      </c>
      <c r="L1274" s="6" t="b">
        <f t="shared" si="97"/>
        <v>0</v>
      </c>
      <c r="M1274" s="6">
        <f t="shared" si="98"/>
        <v>2</v>
      </c>
      <c r="N1274" s="6">
        <f t="shared" si="99"/>
        <v>0</v>
      </c>
    </row>
    <row r="1275" spans="1:14" x14ac:dyDescent="0.25">
      <c r="A1275" s="1">
        <v>40467</v>
      </c>
      <c r="B1275" s="2" t="s">
        <v>7</v>
      </c>
      <c r="C1275" s="2">
        <v>406</v>
      </c>
      <c r="D1275" s="2">
        <f>YEAR(cukier[[#This Row],[date]])</f>
        <v>2010</v>
      </c>
      <c r="E1275" s="2">
        <f>MONTH(cukier[[#This Row],[date]])</f>
        <v>10</v>
      </c>
      <c r="F1275" s="2">
        <f>VLOOKUP(cukier[[#This Row],[year]],cennik[#All],2)</f>
        <v>2.1</v>
      </c>
      <c r="G1275" s="2">
        <f>cukier[[#This Row],[sugar_bought_kg]]*cukier[[#This Row],[price]]</f>
        <v>852.6</v>
      </c>
      <c r="H1275" s="2">
        <f>SUMIF($B$2:B1275,B1275,$C$2:C1275)</f>
        <v>17427</v>
      </c>
      <c r="I1275" s="2">
        <f>IF(cukier[[#This Row],[bought_so_far]]&lt;100,0,IF(cukier[[#This Row],[bought_so_far]]&lt;1000,0.05,IF(cukier[[#This Row],[bought_so_far]]&lt;10000,0.1,0.2)))*cukier[[#This Row],[sugar_bought_kg]]</f>
        <v>81.2</v>
      </c>
      <c r="J1275" s="7">
        <f t="shared" si="96"/>
        <v>3151</v>
      </c>
      <c r="K1275" s="7">
        <f t="shared" si="95"/>
        <v>2745</v>
      </c>
      <c r="L1275" s="7" t="b">
        <f t="shared" si="97"/>
        <v>0</v>
      </c>
      <c r="M1275" s="7">
        <f t="shared" si="98"/>
        <v>3</v>
      </c>
      <c r="N1275" s="7">
        <f t="shared" si="99"/>
        <v>0</v>
      </c>
    </row>
    <row r="1276" spans="1:14" x14ac:dyDescent="0.25">
      <c r="A1276" s="1">
        <v>40467</v>
      </c>
      <c r="B1276" s="2" t="s">
        <v>52</v>
      </c>
      <c r="C1276" s="2">
        <v>136</v>
      </c>
      <c r="D1276" s="2">
        <f>YEAR(cukier[[#This Row],[date]])</f>
        <v>2010</v>
      </c>
      <c r="E1276" s="2">
        <f>MONTH(cukier[[#This Row],[date]])</f>
        <v>10</v>
      </c>
      <c r="F1276" s="2">
        <f>VLOOKUP(cukier[[#This Row],[year]],cennik[#All],2)</f>
        <v>2.1</v>
      </c>
      <c r="G1276" s="2">
        <f>cukier[[#This Row],[sugar_bought_kg]]*cukier[[#This Row],[price]]</f>
        <v>285.60000000000002</v>
      </c>
      <c r="H1276" s="2">
        <f>SUMIF($B$2:B1276,B1276,$C$2:C1276)</f>
        <v>2880</v>
      </c>
      <c r="I1276" s="2">
        <f>IF(cukier[[#This Row],[bought_so_far]]&lt;100,0,IF(cukier[[#This Row],[bought_so_far]]&lt;1000,0.05,IF(cukier[[#This Row],[bought_so_far]]&lt;10000,0.1,0.2)))*cukier[[#This Row],[sugar_bought_kg]]</f>
        <v>13.600000000000001</v>
      </c>
      <c r="J1276" s="6">
        <f t="shared" si="96"/>
        <v>2745</v>
      </c>
      <c r="K1276" s="6">
        <f t="shared" si="95"/>
        <v>2609</v>
      </c>
      <c r="L1276" s="6" t="b">
        <f t="shared" si="97"/>
        <v>0</v>
      </c>
      <c r="M1276" s="6">
        <f t="shared" si="98"/>
        <v>3</v>
      </c>
      <c r="N1276" s="6">
        <f t="shared" si="99"/>
        <v>0</v>
      </c>
    </row>
    <row r="1277" spans="1:14" x14ac:dyDescent="0.25">
      <c r="A1277" s="1">
        <v>40468</v>
      </c>
      <c r="B1277" s="2" t="s">
        <v>25</v>
      </c>
      <c r="C1277" s="2">
        <v>44</v>
      </c>
      <c r="D1277" s="2">
        <f>YEAR(cukier[[#This Row],[date]])</f>
        <v>2010</v>
      </c>
      <c r="E1277" s="2">
        <f>MONTH(cukier[[#This Row],[date]])</f>
        <v>10</v>
      </c>
      <c r="F1277" s="2">
        <f>VLOOKUP(cukier[[#This Row],[year]],cennik[#All],2)</f>
        <v>2.1</v>
      </c>
      <c r="G1277" s="2">
        <f>cukier[[#This Row],[sugar_bought_kg]]*cukier[[#This Row],[price]]</f>
        <v>92.4</v>
      </c>
      <c r="H1277" s="2">
        <f>SUMIF($B$2:B1277,B1277,$C$2:C1277)</f>
        <v>1383</v>
      </c>
      <c r="I1277" s="2">
        <f>IF(cukier[[#This Row],[bought_so_far]]&lt;100,0,IF(cukier[[#This Row],[bought_so_far]]&lt;1000,0.05,IF(cukier[[#This Row],[bought_so_far]]&lt;10000,0.1,0.2)))*cukier[[#This Row],[sugar_bought_kg]]</f>
        <v>4.4000000000000004</v>
      </c>
      <c r="J1277" s="7">
        <f t="shared" si="96"/>
        <v>2609</v>
      </c>
      <c r="K1277" s="7">
        <f t="shared" si="95"/>
        <v>2565</v>
      </c>
      <c r="L1277" s="7" t="b">
        <f t="shared" si="97"/>
        <v>0</v>
      </c>
      <c r="M1277" s="7">
        <f t="shared" si="98"/>
        <v>3</v>
      </c>
      <c r="N1277" s="7">
        <f t="shared" si="99"/>
        <v>0</v>
      </c>
    </row>
    <row r="1278" spans="1:14" x14ac:dyDescent="0.25">
      <c r="A1278" s="1">
        <v>40470</v>
      </c>
      <c r="B1278" s="2" t="s">
        <v>39</v>
      </c>
      <c r="C1278" s="2">
        <v>76</v>
      </c>
      <c r="D1278" s="2">
        <f>YEAR(cukier[[#This Row],[date]])</f>
        <v>2010</v>
      </c>
      <c r="E1278" s="2">
        <f>MONTH(cukier[[#This Row],[date]])</f>
        <v>10</v>
      </c>
      <c r="F1278" s="2">
        <f>VLOOKUP(cukier[[#This Row],[year]],cennik[#All],2)</f>
        <v>2.1</v>
      </c>
      <c r="G1278" s="2">
        <f>cukier[[#This Row],[sugar_bought_kg]]*cukier[[#This Row],[price]]</f>
        <v>159.6</v>
      </c>
      <c r="H1278" s="2">
        <f>SUMIF($B$2:B1278,B1278,$C$2:C1278)</f>
        <v>1615</v>
      </c>
      <c r="I1278" s="2">
        <f>IF(cukier[[#This Row],[bought_so_far]]&lt;100,0,IF(cukier[[#This Row],[bought_so_far]]&lt;1000,0.05,IF(cukier[[#This Row],[bought_so_far]]&lt;10000,0.1,0.2)))*cukier[[#This Row],[sugar_bought_kg]]</f>
        <v>7.6000000000000005</v>
      </c>
      <c r="J1278" s="6">
        <f t="shared" si="96"/>
        <v>2565</v>
      </c>
      <c r="K1278" s="6">
        <f t="shared" si="95"/>
        <v>2489</v>
      </c>
      <c r="L1278" s="6" t="b">
        <f t="shared" si="97"/>
        <v>0</v>
      </c>
      <c r="M1278" s="6">
        <f t="shared" si="98"/>
        <v>3</v>
      </c>
      <c r="N1278" s="6">
        <f t="shared" si="99"/>
        <v>0</v>
      </c>
    </row>
    <row r="1279" spans="1:14" x14ac:dyDescent="0.25">
      <c r="A1279" s="1">
        <v>40473</v>
      </c>
      <c r="B1279" s="2" t="s">
        <v>19</v>
      </c>
      <c r="C1279" s="2">
        <v>104</v>
      </c>
      <c r="D1279" s="2">
        <f>YEAR(cukier[[#This Row],[date]])</f>
        <v>2010</v>
      </c>
      <c r="E1279" s="2">
        <f>MONTH(cukier[[#This Row],[date]])</f>
        <v>10</v>
      </c>
      <c r="F1279" s="2">
        <f>VLOOKUP(cukier[[#This Row],[year]],cennik[#All],2)</f>
        <v>2.1</v>
      </c>
      <c r="G1279" s="2">
        <f>cukier[[#This Row],[sugar_bought_kg]]*cukier[[#This Row],[price]]</f>
        <v>218.4</v>
      </c>
      <c r="H1279" s="2">
        <f>SUMIF($B$2:B1279,B1279,$C$2:C1279)</f>
        <v>2628</v>
      </c>
      <c r="I1279" s="2">
        <f>IF(cukier[[#This Row],[bought_so_far]]&lt;100,0,IF(cukier[[#This Row],[bought_so_far]]&lt;1000,0.05,IF(cukier[[#This Row],[bought_so_far]]&lt;10000,0.1,0.2)))*cukier[[#This Row],[sugar_bought_kg]]</f>
        <v>10.4</v>
      </c>
      <c r="J1279" s="7">
        <f t="shared" si="96"/>
        <v>2489</v>
      </c>
      <c r="K1279" s="7">
        <f t="shared" si="95"/>
        <v>2385</v>
      </c>
      <c r="L1279" s="7" t="b">
        <f t="shared" si="97"/>
        <v>0</v>
      </c>
      <c r="M1279" s="7">
        <f t="shared" si="98"/>
        <v>3</v>
      </c>
      <c r="N1279" s="7">
        <f t="shared" si="99"/>
        <v>0</v>
      </c>
    </row>
    <row r="1280" spans="1:14" x14ac:dyDescent="0.25">
      <c r="A1280" s="1">
        <v>40474</v>
      </c>
      <c r="B1280" s="2" t="s">
        <v>12</v>
      </c>
      <c r="C1280" s="2">
        <v>107</v>
      </c>
      <c r="D1280" s="2">
        <f>YEAR(cukier[[#This Row],[date]])</f>
        <v>2010</v>
      </c>
      <c r="E1280" s="2">
        <f>MONTH(cukier[[#This Row],[date]])</f>
        <v>10</v>
      </c>
      <c r="F1280" s="2">
        <f>VLOOKUP(cukier[[#This Row],[year]],cennik[#All],2)</f>
        <v>2.1</v>
      </c>
      <c r="G1280" s="2">
        <f>cukier[[#This Row],[sugar_bought_kg]]*cukier[[#This Row],[price]]</f>
        <v>224.70000000000002</v>
      </c>
      <c r="H1280" s="2">
        <f>SUMIF($B$2:B1280,B1280,$C$2:C1280)</f>
        <v>3188</v>
      </c>
      <c r="I1280" s="2">
        <f>IF(cukier[[#This Row],[bought_so_far]]&lt;100,0,IF(cukier[[#This Row],[bought_so_far]]&lt;1000,0.05,IF(cukier[[#This Row],[bought_so_far]]&lt;10000,0.1,0.2)))*cukier[[#This Row],[sugar_bought_kg]]</f>
        <v>10.700000000000001</v>
      </c>
      <c r="J1280" s="6">
        <f t="shared" si="96"/>
        <v>2385</v>
      </c>
      <c r="K1280" s="6">
        <f t="shared" si="95"/>
        <v>2278</v>
      </c>
      <c r="L1280" s="6" t="b">
        <f t="shared" si="97"/>
        <v>0</v>
      </c>
      <c r="M1280" s="6">
        <f t="shared" si="98"/>
        <v>3</v>
      </c>
      <c r="N1280" s="6">
        <f t="shared" si="99"/>
        <v>0</v>
      </c>
    </row>
    <row r="1281" spans="1:14" x14ac:dyDescent="0.25">
      <c r="A1281" s="1">
        <v>40477</v>
      </c>
      <c r="B1281" s="2" t="s">
        <v>22</v>
      </c>
      <c r="C1281" s="2">
        <v>339</v>
      </c>
      <c r="D1281" s="2">
        <f>YEAR(cukier[[#This Row],[date]])</f>
        <v>2010</v>
      </c>
      <c r="E1281" s="2">
        <f>MONTH(cukier[[#This Row],[date]])</f>
        <v>10</v>
      </c>
      <c r="F1281" s="2">
        <f>VLOOKUP(cukier[[#This Row],[year]],cennik[#All],2)</f>
        <v>2.1</v>
      </c>
      <c r="G1281" s="2">
        <f>cukier[[#This Row],[sugar_bought_kg]]*cukier[[#This Row],[price]]</f>
        <v>711.9</v>
      </c>
      <c r="H1281" s="2">
        <f>SUMIF($B$2:B1281,B1281,$C$2:C1281)</f>
        <v>14993</v>
      </c>
      <c r="I1281" s="2">
        <f>IF(cukier[[#This Row],[bought_so_far]]&lt;100,0,IF(cukier[[#This Row],[bought_so_far]]&lt;1000,0.05,IF(cukier[[#This Row],[bought_so_far]]&lt;10000,0.1,0.2)))*cukier[[#This Row],[sugar_bought_kg]]</f>
        <v>67.8</v>
      </c>
      <c r="J1281" s="7">
        <f t="shared" si="96"/>
        <v>2278</v>
      </c>
      <c r="K1281" s="7">
        <f t="shared" si="95"/>
        <v>1939</v>
      </c>
      <c r="L1281" s="7" t="b">
        <f t="shared" si="97"/>
        <v>0</v>
      </c>
      <c r="M1281" s="7">
        <f t="shared" si="98"/>
        <v>4</v>
      </c>
      <c r="N1281" s="7">
        <f t="shared" si="99"/>
        <v>0</v>
      </c>
    </row>
    <row r="1282" spans="1:14" x14ac:dyDescent="0.25">
      <c r="A1282" s="1">
        <v>40480</v>
      </c>
      <c r="B1282" s="2" t="s">
        <v>45</v>
      </c>
      <c r="C1282" s="2">
        <v>313</v>
      </c>
      <c r="D1282" s="2">
        <f>YEAR(cukier[[#This Row],[date]])</f>
        <v>2010</v>
      </c>
      <c r="E1282" s="2">
        <f>MONTH(cukier[[#This Row],[date]])</f>
        <v>10</v>
      </c>
      <c r="F1282" s="2">
        <f>VLOOKUP(cukier[[#This Row],[year]],cennik[#All],2)</f>
        <v>2.1</v>
      </c>
      <c r="G1282" s="2">
        <f>cukier[[#This Row],[sugar_bought_kg]]*cukier[[#This Row],[price]]</f>
        <v>657.30000000000007</v>
      </c>
      <c r="H1282" s="2">
        <f>SUMIF($B$2:B1282,B1282,$C$2:C1282)</f>
        <v>16874</v>
      </c>
      <c r="I1282" s="2">
        <f>IF(cukier[[#This Row],[bought_so_far]]&lt;100,0,IF(cukier[[#This Row],[bought_so_far]]&lt;1000,0.05,IF(cukier[[#This Row],[bought_so_far]]&lt;10000,0.1,0.2)))*cukier[[#This Row],[sugar_bought_kg]]</f>
        <v>62.6</v>
      </c>
      <c r="J1282" s="6">
        <f t="shared" si="96"/>
        <v>1939</v>
      </c>
      <c r="K1282" s="6">
        <f t="shared" si="95"/>
        <v>1626</v>
      </c>
      <c r="L1282" s="6" t="b">
        <f t="shared" si="97"/>
        <v>0</v>
      </c>
      <c r="M1282" s="6">
        <f t="shared" si="98"/>
        <v>4</v>
      </c>
      <c r="N1282" s="6">
        <f t="shared" si="99"/>
        <v>0</v>
      </c>
    </row>
    <row r="1283" spans="1:14" x14ac:dyDescent="0.25">
      <c r="A1283" s="1">
        <v>40481</v>
      </c>
      <c r="B1283" s="2" t="s">
        <v>45</v>
      </c>
      <c r="C1283" s="2">
        <v>251</v>
      </c>
      <c r="D1283" s="2">
        <f>YEAR(cukier[[#This Row],[date]])</f>
        <v>2010</v>
      </c>
      <c r="E1283" s="2">
        <f>MONTH(cukier[[#This Row],[date]])</f>
        <v>10</v>
      </c>
      <c r="F1283" s="2">
        <f>VLOOKUP(cukier[[#This Row],[year]],cennik[#All],2)</f>
        <v>2.1</v>
      </c>
      <c r="G1283" s="2">
        <f>cukier[[#This Row],[sugar_bought_kg]]*cukier[[#This Row],[price]]</f>
        <v>527.1</v>
      </c>
      <c r="H1283" s="2">
        <f>SUMIF($B$2:B1283,B1283,$C$2:C1283)</f>
        <v>17125</v>
      </c>
      <c r="I1283" s="2">
        <f>IF(cukier[[#This Row],[bought_so_far]]&lt;100,0,IF(cukier[[#This Row],[bought_so_far]]&lt;1000,0.05,IF(cukier[[#This Row],[bought_so_far]]&lt;10000,0.1,0.2)))*cukier[[#This Row],[sugar_bought_kg]]</f>
        <v>50.2</v>
      </c>
      <c r="J1283" s="7">
        <f t="shared" si="96"/>
        <v>1626</v>
      </c>
      <c r="K1283" s="7">
        <f t="shared" ref="K1283:K1346" si="100">J1283-C1283</f>
        <v>1375</v>
      </c>
      <c r="L1283" s="7" t="b">
        <f t="shared" si="97"/>
        <v>0</v>
      </c>
      <c r="M1283" s="7">
        <f t="shared" si="98"/>
        <v>4</v>
      </c>
      <c r="N1283" s="7">
        <f t="shared" si="99"/>
        <v>0</v>
      </c>
    </row>
    <row r="1284" spans="1:14" x14ac:dyDescent="0.25">
      <c r="A1284" s="1">
        <v>40481</v>
      </c>
      <c r="B1284" s="2" t="s">
        <v>14</v>
      </c>
      <c r="C1284" s="2">
        <v>126</v>
      </c>
      <c r="D1284" s="2">
        <f>YEAR(cukier[[#This Row],[date]])</f>
        <v>2010</v>
      </c>
      <c r="E1284" s="2">
        <f>MONTH(cukier[[#This Row],[date]])</f>
        <v>10</v>
      </c>
      <c r="F1284" s="2">
        <f>VLOOKUP(cukier[[#This Row],[year]],cennik[#All],2)</f>
        <v>2.1</v>
      </c>
      <c r="G1284" s="2">
        <f>cukier[[#This Row],[sugar_bought_kg]]*cukier[[#This Row],[price]]</f>
        <v>264.60000000000002</v>
      </c>
      <c r="H1284" s="2">
        <f>SUMIF($B$2:B1284,B1284,$C$2:C1284)</f>
        <v>15224</v>
      </c>
      <c r="I1284" s="2">
        <f>IF(cukier[[#This Row],[bought_so_far]]&lt;100,0,IF(cukier[[#This Row],[bought_so_far]]&lt;1000,0.05,IF(cukier[[#This Row],[bought_so_far]]&lt;10000,0.1,0.2)))*cukier[[#This Row],[sugar_bought_kg]]</f>
        <v>25.200000000000003</v>
      </c>
      <c r="J1284" s="6">
        <f t="shared" ref="J1284:J1347" si="101">K1283+N1283</f>
        <v>1375</v>
      </c>
      <c r="K1284" s="6">
        <f t="shared" si="100"/>
        <v>1249</v>
      </c>
      <c r="L1284" s="6" t="b">
        <f t="shared" ref="L1284:L1347" si="102">AND(E1284&lt;&gt;E1285,K1284&lt;5000)</f>
        <v>1</v>
      </c>
      <c r="M1284" s="6">
        <f t="shared" ref="M1284:M1347" si="103">ROUNDUP((5000-K1284)/1000,0)</f>
        <v>4</v>
      </c>
      <c r="N1284" s="6">
        <f t="shared" ref="N1284:N1347" si="104">IF(L1284,M1284*1000,0)</f>
        <v>4000</v>
      </c>
    </row>
    <row r="1285" spans="1:14" x14ac:dyDescent="0.25">
      <c r="A1285" s="1">
        <v>40483</v>
      </c>
      <c r="B1285" s="2" t="s">
        <v>25</v>
      </c>
      <c r="C1285" s="2">
        <v>20</v>
      </c>
      <c r="D1285" s="2">
        <f>YEAR(cukier[[#This Row],[date]])</f>
        <v>2010</v>
      </c>
      <c r="E1285" s="2">
        <f>MONTH(cukier[[#This Row],[date]])</f>
        <v>11</v>
      </c>
      <c r="F1285" s="2">
        <f>VLOOKUP(cukier[[#This Row],[year]],cennik[#All],2)</f>
        <v>2.1</v>
      </c>
      <c r="G1285" s="2">
        <f>cukier[[#This Row],[sugar_bought_kg]]*cukier[[#This Row],[price]]</f>
        <v>42</v>
      </c>
      <c r="H1285" s="2">
        <f>SUMIF($B$2:B1285,B1285,$C$2:C1285)</f>
        <v>1403</v>
      </c>
      <c r="I1285" s="2">
        <f>IF(cukier[[#This Row],[bought_so_far]]&lt;100,0,IF(cukier[[#This Row],[bought_so_far]]&lt;1000,0.05,IF(cukier[[#This Row],[bought_so_far]]&lt;10000,0.1,0.2)))*cukier[[#This Row],[sugar_bought_kg]]</f>
        <v>2</v>
      </c>
      <c r="J1285" s="7">
        <f t="shared" si="101"/>
        <v>5249</v>
      </c>
      <c r="K1285" s="7">
        <f t="shared" si="100"/>
        <v>5229</v>
      </c>
      <c r="L1285" s="7" t="b">
        <f t="shared" si="102"/>
        <v>0</v>
      </c>
      <c r="M1285" s="7">
        <f t="shared" si="103"/>
        <v>-1</v>
      </c>
      <c r="N1285" s="7">
        <f t="shared" si="104"/>
        <v>0</v>
      </c>
    </row>
    <row r="1286" spans="1:14" x14ac:dyDescent="0.25">
      <c r="A1286" s="1">
        <v>40484</v>
      </c>
      <c r="B1286" s="2" t="s">
        <v>69</v>
      </c>
      <c r="C1286" s="2">
        <v>80</v>
      </c>
      <c r="D1286" s="2">
        <f>YEAR(cukier[[#This Row],[date]])</f>
        <v>2010</v>
      </c>
      <c r="E1286" s="2">
        <f>MONTH(cukier[[#This Row],[date]])</f>
        <v>11</v>
      </c>
      <c r="F1286" s="2">
        <f>VLOOKUP(cukier[[#This Row],[year]],cennik[#All],2)</f>
        <v>2.1</v>
      </c>
      <c r="G1286" s="2">
        <f>cukier[[#This Row],[sugar_bought_kg]]*cukier[[#This Row],[price]]</f>
        <v>168</v>
      </c>
      <c r="H1286" s="2">
        <f>SUMIF($B$2:B1286,B1286,$C$2:C1286)</f>
        <v>2333</v>
      </c>
      <c r="I1286" s="2">
        <f>IF(cukier[[#This Row],[bought_so_far]]&lt;100,0,IF(cukier[[#This Row],[bought_so_far]]&lt;1000,0.05,IF(cukier[[#This Row],[bought_so_far]]&lt;10000,0.1,0.2)))*cukier[[#This Row],[sugar_bought_kg]]</f>
        <v>8</v>
      </c>
      <c r="J1286" s="6">
        <f t="shared" si="101"/>
        <v>5229</v>
      </c>
      <c r="K1286" s="6">
        <f t="shared" si="100"/>
        <v>5149</v>
      </c>
      <c r="L1286" s="6" t="b">
        <f t="shared" si="102"/>
        <v>0</v>
      </c>
      <c r="M1286" s="6">
        <f t="shared" si="103"/>
        <v>-1</v>
      </c>
      <c r="N1286" s="6">
        <f t="shared" si="104"/>
        <v>0</v>
      </c>
    </row>
    <row r="1287" spans="1:14" x14ac:dyDescent="0.25">
      <c r="A1287" s="1">
        <v>40485</v>
      </c>
      <c r="B1287" s="2" t="s">
        <v>136</v>
      </c>
      <c r="C1287" s="2">
        <v>9</v>
      </c>
      <c r="D1287" s="2">
        <f>YEAR(cukier[[#This Row],[date]])</f>
        <v>2010</v>
      </c>
      <c r="E1287" s="2">
        <f>MONTH(cukier[[#This Row],[date]])</f>
        <v>11</v>
      </c>
      <c r="F1287" s="2">
        <f>VLOOKUP(cukier[[#This Row],[year]],cennik[#All],2)</f>
        <v>2.1</v>
      </c>
      <c r="G1287" s="2">
        <f>cukier[[#This Row],[sugar_bought_kg]]*cukier[[#This Row],[price]]</f>
        <v>18.900000000000002</v>
      </c>
      <c r="H1287" s="2">
        <f>SUMIF($B$2:B1287,B1287,$C$2:C1287)</f>
        <v>35</v>
      </c>
      <c r="I1287" s="2">
        <f>IF(cukier[[#This Row],[bought_so_far]]&lt;100,0,IF(cukier[[#This Row],[bought_so_far]]&lt;1000,0.05,IF(cukier[[#This Row],[bought_so_far]]&lt;10000,0.1,0.2)))*cukier[[#This Row],[sugar_bought_kg]]</f>
        <v>0</v>
      </c>
      <c r="J1287" s="7">
        <f t="shared" si="101"/>
        <v>5149</v>
      </c>
      <c r="K1287" s="7">
        <f t="shared" si="100"/>
        <v>5140</v>
      </c>
      <c r="L1287" s="7" t="b">
        <f t="shared" si="102"/>
        <v>0</v>
      </c>
      <c r="M1287" s="7">
        <f t="shared" si="103"/>
        <v>-1</v>
      </c>
      <c r="N1287" s="7">
        <f t="shared" si="104"/>
        <v>0</v>
      </c>
    </row>
    <row r="1288" spans="1:14" x14ac:dyDescent="0.25">
      <c r="A1288" s="1">
        <v>40487</v>
      </c>
      <c r="B1288" s="2" t="s">
        <v>19</v>
      </c>
      <c r="C1288" s="2">
        <v>50</v>
      </c>
      <c r="D1288" s="2">
        <f>YEAR(cukier[[#This Row],[date]])</f>
        <v>2010</v>
      </c>
      <c r="E1288" s="2">
        <f>MONTH(cukier[[#This Row],[date]])</f>
        <v>11</v>
      </c>
      <c r="F1288" s="2">
        <f>VLOOKUP(cukier[[#This Row],[year]],cennik[#All],2)</f>
        <v>2.1</v>
      </c>
      <c r="G1288" s="2">
        <f>cukier[[#This Row],[sugar_bought_kg]]*cukier[[#This Row],[price]]</f>
        <v>105</v>
      </c>
      <c r="H1288" s="2">
        <f>SUMIF($B$2:B1288,B1288,$C$2:C1288)</f>
        <v>2678</v>
      </c>
      <c r="I1288" s="2">
        <f>IF(cukier[[#This Row],[bought_so_far]]&lt;100,0,IF(cukier[[#This Row],[bought_so_far]]&lt;1000,0.05,IF(cukier[[#This Row],[bought_so_far]]&lt;10000,0.1,0.2)))*cukier[[#This Row],[sugar_bought_kg]]</f>
        <v>5</v>
      </c>
      <c r="J1288" s="6">
        <f t="shared" si="101"/>
        <v>5140</v>
      </c>
      <c r="K1288" s="6">
        <f t="shared" si="100"/>
        <v>5090</v>
      </c>
      <c r="L1288" s="6" t="b">
        <f t="shared" si="102"/>
        <v>0</v>
      </c>
      <c r="M1288" s="6">
        <f t="shared" si="103"/>
        <v>-1</v>
      </c>
      <c r="N1288" s="6">
        <f t="shared" si="104"/>
        <v>0</v>
      </c>
    </row>
    <row r="1289" spans="1:14" x14ac:dyDescent="0.25">
      <c r="A1289" s="1">
        <v>40488</v>
      </c>
      <c r="B1289" s="2" t="s">
        <v>23</v>
      </c>
      <c r="C1289" s="2">
        <v>100</v>
      </c>
      <c r="D1289" s="2">
        <f>YEAR(cukier[[#This Row],[date]])</f>
        <v>2010</v>
      </c>
      <c r="E1289" s="2">
        <f>MONTH(cukier[[#This Row],[date]])</f>
        <v>11</v>
      </c>
      <c r="F1289" s="2">
        <f>VLOOKUP(cukier[[#This Row],[year]],cennik[#All],2)</f>
        <v>2.1</v>
      </c>
      <c r="G1289" s="2">
        <f>cukier[[#This Row],[sugar_bought_kg]]*cukier[[#This Row],[price]]</f>
        <v>210</v>
      </c>
      <c r="H1289" s="2">
        <f>SUMIF($B$2:B1289,B1289,$C$2:C1289)</f>
        <v>2910</v>
      </c>
      <c r="I1289" s="2">
        <f>IF(cukier[[#This Row],[bought_so_far]]&lt;100,0,IF(cukier[[#This Row],[bought_so_far]]&lt;1000,0.05,IF(cukier[[#This Row],[bought_so_far]]&lt;10000,0.1,0.2)))*cukier[[#This Row],[sugar_bought_kg]]</f>
        <v>10</v>
      </c>
      <c r="J1289" s="7">
        <f t="shared" si="101"/>
        <v>5090</v>
      </c>
      <c r="K1289" s="7">
        <f t="shared" si="100"/>
        <v>4990</v>
      </c>
      <c r="L1289" s="7" t="b">
        <f t="shared" si="102"/>
        <v>0</v>
      </c>
      <c r="M1289" s="7">
        <f t="shared" si="103"/>
        <v>1</v>
      </c>
      <c r="N1289" s="7">
        <f t="shared" si="104"/>
        <v>0</v>
      </c>
    </row>
    <row r="1290" spans="1:14" x14ac:dyDescent="0.25">
      <c r="A1290" s="1">
        <v>40489</v>
      </c>
      <c r="B1290" s="2" t="s">
        <v>142</v>
      </c>
      <c r="C1290" s="2">
        <v>2</v>
      </c>
      <c r="D1290" s="2">
        <f>YEAR(cukier[[#This Row],[date]])</f>
        <v>2010</v>
      </c>
      <c r="E1290" s="2">
        <f>MONTH(cukier[[#This Row],[date]])</f>
        <v>11</v>
      </c>
      <c r="F1290" s="2">
        <f>VLOOKUP(cukier[[#This Row],[year]],cennik[#All],2)</f>
        <v>2.1</v>
      </c>
      <c r="G1290" s="2">
        <f>cukier[[#This Row],[sugar_bought_kg]]*cukier[[#This Row],[price]]</f>
        <v>4.2</v>
      </c>
      <c r="H1290" s="2">
        <f>SUMIF($B$2:B1290,B1290,$C$2:C1290)</f>
        <v>30</v>
      </c>
      <c r="I1290" s="2">
        <f>IF(cukier[[#This Row],[bought_so_far]]&lt;100,0,IF(cukier[[#This Row],[bought_so_far]]&lt;1000,0.05,IF(cukier[[#This Row],[bought_so_far]]&lt;10000,0.1,0.2)))*cukier[[#This Row],[sugar_bought_kg]]</f>
        <v>0</v>
      </c>
      <c r="J1290" s="6">
        <f t="shared" si="101"/>
        <v>4990</v>
      </c>
      <c r="K1290" s="6">
        <f t="shared" si="100"/>
        <v>4988</v>
      </c>
      <c r="L1290" s="6" t="b">
        <f t="shared" si="102"/>
        <v>0</v>
      </c>
      <c r="M1290" s="6">
        <f t="shared" si="103"/>
        <v>1</v>
      </c>
      <c r="N1290" s="6">
        <f t="shared" si="104"/>
        <v>0</v>
      </c>
    </row>
    <row r="1291" spans="1:14" x14ac:dyDescent="0.25">
      <c r="A1291" s="1">
        <v>40490</v>
      </c>
      <c r="B1291" s="2" t="s">
        <v>17</v>
      </c>
      <c r="C1291" s="2">
        <v>214</v>
      </c>
      <c r="D1291" s="2">
        <f>YEAR(cukier[[#This Row],[date]])</f>
        <v>2010</v>
      </c>
      <c r="E1291" s="2">
        <f>MONTH(cukier[[#This Row],[date]])</f>
        <v>11</v>
      </c>
      <c r="F1291" s="2">
        <f>VLOOKUP(cukier[[#This Row],[year]],cennik[#All],2)</f>
        <v>2.1</v>
      </c>
      <c r="G1291" s="2">
        <f>cukier[[#This Row],[sugar_bought_kg]]*cukier[[#This Row],[price]]</f>
        <v>449.40000000000003</v>
      </c>
      <c r="H1291" s="2">
        <f>SUMIF($B$2:B1291,B1291,$C$2:C1291)</f>
        <v>11577</v>
      </c>
      <c r="I1291" s="2">
        <f>IF(cukier[[#This Row],[bought_so_far]]&lt;100,0,IF(cukier[[#This Row],[bought_so_far]]&lt;1000,0.05,IF(cukier[[#This Row],[bought_so_far]]&lt;10000,0.1,0.2)))*cukier[[#This Row],[sugar_bought_kg]]</f>
        <v>42.800000000000004</v>
      </c>
      <c r="J1291" s="7">
        <f t="shared" si="101"/>
        <v>4988</v>
      </c>
      <c r="K1291" s="7">
        <f t="shared" si="100"/>
        <v>4774</v>
      </c>
      <c r="L1291" s="7" t="b">
        <f t="shared" si="102"/>
        <v>0</v>
      </c>
      <c r="M1291" s="7">
        <f t="shared" si="103"/>
        <v>1</v>
      </c>
      <c r="N1291" s="7">
        <f t="shared" si="104"/>
        <v>0</v>
      </c>
    </row>
    <row r="1292" spans="1:14" x14ac:dyDescent="0.25">
      <c r="A1292" s="1">
        <v>40491</v>
      </c>
      <c r="B1292" s="2" t="s">
        <v>70</v>
      </c>
      <c r="C1292" s="2">
        <v>17</v>
      </c>
      <c r="D1292" s="2">
        <f>YEAR(cukier[[#This Row],[date]])</f>
        <v>2010</v>
      </c>
      <c r="E1292" s="2">
        <f>MONTH(cukier[[#This Row],[date]])</f>
        <v>11</v>
      </c>
      <c r="F1292" s="2">
        <f>VLOOKUP(cukier[[#This Row],[year]],cennik[#All],2)</f>
        <v>2.1</v>
      </c>
      <c r="G1292" s="2">
        <f>cukier[[#This Row],[sugar_bought_kg]]*cukier[[#This Row],[price]]</f>
        <v>35.700000000000003</v>
      </c>
      <c r="H1292" s="2">
        <f>SUMIF($B$2:B1292,B1292,$C$2:C1292)</f>
        <v>39</v>
      </c>
      <c r="I1292" s="2">
        <f>IF(cukier[[#This Row],[bought_so_far]]&lt;100,0,IF(cukier[[#This Row],[bought_so_far]]&lt;1000,0.05,IF(cukier[[#This Row],[bought_so_far]]&lt;10000,0.1,0.2)))*cukier[[#This Row],[sugar_bought_kg]]</f>
        <v>0</v>
      </c>
      <c r="J1292" s="6">
        <f t="shared" si="101"/>
        <v>4774</v>
      </c>
      <c r="K1292" s="6">
        <f t="shared" si="100"/>
        <v>4757</v>
      </c>
      <c r="L1292" s="6" t="b">
        <f t="shared" si="102"/>
        <v>0</v>
      </c>
      <c r="M1292" s="6">
        <f t="shared" si="103"/>
        <v>1</v>
      </c>
      <c r="N1292" s="6">
        <f t="shared" si="104"/>
        <v>0</v>
      </c>
    </row>
    <row r="1293" spans="1:14" x14ac:dyDescent="0.25">
      <c r="A1293" s="1">
        <v>40492</v>
      </c>
      <c r="B1293" s="2" t="s">
        <v>45</v>
      </c>
      <c r="C1293" s="2">
        <v>269</v>
      </c>
      <c r="D1293" s="2">
        <f>YEAR(cukier[[#This Row],[date]])</f>
        <v>2010</v>
      </c>
      <c r="E1293" s="2">
        <f>MONTH(cukier[[#This Row],[date]])</f>
        <v>11</v>
      </c>
      <c r="F1293" s="2">
        <f>VLOOKUP(cukier[[#This Row],[year]],cennik[#All],2)</f>
        <v>2.1</v>
      </c>
      <c r="G1293" s="2">
        <f>cukier[[#This Row],[sugar_bought_kg]]*cukier[[#This Row],[price]]</f>
        <v>564.9</v>
      </c>
      <c r="H1293" s="2">
        <f>SUMIF($B$2:B1293,B1293,$C$2:C1293)</f>
        <v>17394</v>
      </c>
      <c r="I1293" s="2">
        <f>IF(cukier[[#This Row],[bought_so_far]]&lt;100,0,IF(cukier[[#This Row],[bought_so_far]]&lt;1000,0.05,IF(cukier[[#This Row],[bought_so_far]]&lt;10000,0.1,0.2)))*cukier[[#This Row],[sugar_bought_kg]]</f>
        <v>53.800000000000004</v>
      </c>
      <c r="J1293" s="7">
        <f t="shared" si="101"/>
        <v>4757</v>
      </c>
      <c r="K1293" s="7">
        <f t="shared" si="100"/>
        <v>4488</v>
      </c>
      <c r="L1293" s="7" t="b">
        <f t="shared" si="102"/>
        <v>0</v>
      </c>
      <c r="M1293" s="7">
        <f t="shared" si="103"/>
        <v>1</v>
      </c>
      <c r="N1293" s="7">
        <f t="shared" si="104"/>
        <v>0</v>
      </c>
    </row>
    <row r="1294" spans="1:14" x14ac:dyDescent="0.25">
      <c r="A1294" s="1">
        <v>40496</v>
      </c>
      <c r="B1294" s="2" t="s">
        <v>172</v>
      </c>
      <c r="C1294" s="2">
        <v>2</v>
      </c>
      <c r="D1294" s="2">
        <f>YEAR(cukier[[#This Row],[date]])</f>
        <v>2010</v>
      </c>
      <c r="E1294" s="2">
        <f>MONTH(cukier[[#This Row],[date]])</f>
        <v>11</v>
      </c>
      <c r="F1294" s="2">
        <f>VLOOKUP(cukier[[#This Row],[year]],cennik[#All],2)</f>
        <v>2.1</v>
      </c>
      <c r="G1294" s="2">
        <f>cukier[[#This Row],[sugar_bought_kg]]*cukier[[#This Row],[price]]</f>
        <v>4.2</v>
      </c>
      <c r="H1294" s="2">
        <f>SUMIF($B$2:B1294,B1294,$C$2:C1294)</f>
        <v>36</v>
      </c>
      <c r="I1294" s="2">
        <f>IF(cukier[[#This Row],[bought_so_far]]&lt;100,0,IF(cukier[[#This Row],[bought_so_far]]&lt;1000,0.05,IF(cukier[[#This Row],[bought_so_far]]&lt;10000,0.1,0.2)))*cukier[[#This Row],[sugar_bought_kg]]</f>
        <v>0</v>
      </c>
      <c r="J1294" s="6">
        <f t="shared" si="101"/>
        <v>4488</v>
      </c>
      <c r="K1294" s="6">
        <f t="shared" si="100"/>
        <v>4486</v>
      </c>
      <c r="L1294" s="6" t="b">
        <f t="shared" si="102"/>
        <v>0</v>
      </c>
      <c r="M1294" s="6">
        <f t="shared" si="103"/>
        <v>1</v>
      </c>
      <c r="N1294" s="6">
        <f t="shared" si="104"/>
        <v>0</v>
      </c>
    </row>
    <row r="1295" spans="1:14" x14ac:dyDescent="0.25">
      <c r="A1295" s="1">
        <v>40503</v>
      </c>
      <c r="B1295" s="2" t="s">
        <v>12</v>
      </c>
      <c r="C1295" s="2">
        <v>159</v>
      </c>
      <c r="D1295" s="2">
        <f>YEAR(cukier[[#This Row],[date]])</f>
        <v>2010</v>
      </c>
      <c r="E1295" s="2">
        <f>MONTH(cukier[[#This Row],[date]])</f>
        <v>11</v>
      </c>
      <c r="F1295" s="2">
        <f>VLOOKUP(cukier[[#This Row],[year]],cennik[#All],2)</f>
        <v>2.1</v>
      </c>
      <c r="G1295" s="2">
        <f>cukier[[#This Row],[sugar_bought_kg]]*cukier[[#This Row],[price]]</f>
        <v>333.90000000000003</v>
      </c>
      <c r="H1295" s="2">
        <f>SUMIF($B$2:B1295,B1295,$C$2:C1295)</f>
        <v>3347</v>
      </c>
      <c r="I1295" s="2">
        <f>IF(cukier[[#This Row],[bought_so_far]]&lt;100,0,IF(cukier[[#This Row],[bought_so_far]]&lt;1000,0.05,IF(cukier[[#This Row],[bought_so_far]]&lt;10000,0.1,0.2)))*cukier[[#This Row],[sugar_bought_kg]]</f>
        <v>15.9</v>
      </c>
      <c r="J1295" s="7">
        <f t="shared" si="101"/>
        <v>4486</v>
      </c>
      <c r="K1295" s="7">
        <f t="shared" si="100"/>
        <v>4327</v>
      </c>
      <c r="L1295" s="7" t="b">
        <f t="shared" si="102"/>
        <v>0</v>
      </c>
      <c r="M1295" s="7">
        <f t="shared" si="103"/>
        <v>1</v>
      </c>
      <c r="N1295" s="7">
        <f t="shared" si="104"/>
        <v>0</v>
      </c>
    </row>
    <row r="1296" spans="1:14" x14ac:dyDescent="0.25">
      <c r="A1296" s="1">
        <v>40504</v>
      </c>
      <c r="B1296" s="2" t="s">
        <v>28</v>
      </c>
      <c r="C1296" s="2">
        <v>167</v>
      </c>
      <c r="D1296" s="2">
        <f>YEAR(cukier[[#This Row],[date]])</f>
        <v>2010</v>
      </c>
      <c r="E1296" s="2">
        <f>MONTH(cukier[[#This Row],[date]])</f>
        <v>11</v>
      </c>
      <c r="F1296" s="2">
        <f>VLOOKUP(cukier[[#This Row],[year]],cennik[#All],2)</f>
        <v>2.1</v>
      </c>
      <c r="G1296" s="2">
        <f>cukier[[#This Row],[sugar_bought_kg]]*cukier[[#This Row],[price]]</f>
        <v>350.7</v>
      </c>
      <c r="H1296" s="2">
        <f>SUMIF($B$2:B1296,B1296,$C$2:C1296)</f>
        <v>2882</v>
      </c>
      <c r="I1296" s="2">
        <f>IF(cukier[[#This Row],[bought_so_far]]&lt;100,0,IF(cukier[[#This Row],[bought_so_far]]&lt;1000,0.05,IF(cukier[[#This Row],[bought_so_far]]&lt;10000,0.1,0.2)))*cukier[[#This Row],[sugar_bought_kg]]</f>
        <v>16.7</v>
      </c>
      <c r="J1296" s="6">
        <f t="shared" si="101"/>
        <v>4327</v>
      </c>
      <c r="K1296" s="6">
        <f t="shared" si="100"/>
        <v>4160</v>
      </c>
      <c r="L1296" s="6" t="b">
        <f t="shared" si="102"/>
        <v>0</v>
      </c>
      <c r="M1296" s="6">
        <f t="shared" si="103"/>
        <v>1</v>
      </c>
      <c r="N1296" s="6">
        <f t="shared" si="104"/>
        <v>0</v>
      </c>
    </row>
    <row r="1297" spans="1:14" x14ac:dyDescent="0.25">
      <c r="A1297" s="1">
        <v>40505</v>
      </c>
      <c r="B1297" s="2" t="s">
        <v>37</v>
      </c>
      <c r="C1297" s="2">
        <v>123</v>
      </c>
      <c r="D1297" s="2">
        <f>YEAR(cukier[[#This Row],[date]])</f>
        <v>2010</v>
      </c>
      <c r="E1297" s="2">
        <f>MONTH(cukier[[#This Row],[date]])</f>
        <v>11</v>
      </c>
      <c r="F1297" s="2">
        <f>VLOOKUP(cukier[[#This Row],[year]],cennik[#All],2)</f>
        <v>2.1</v>
      </c>
      <c r="G1297" s="2">
        <f>cukier[[#This Row],[sugar_bought_kg]]*cukier[[#This Row],[price]]</f>
        <v>258.3</v>
      </c>
      <c r="H1297" s="2">
        <f>SUMIF($B$2:B1297,B1297,$C$2:C1297)</f>
        <v>3171</v>
      </c>
      <c r="I1297" s="2">
        <f>IF(cukier[[#This Row],[bought_so_far]]&lt;100,0,IF(cukier[[#This Row],[bought_so_far]]&lt;1000,0.05,IF(cukier[[#This Row],[bought_so_far]]&lt;10000,0.1,0.2)))*cukier[[#This Row],[sugar_bought_kg]]</f>
        <v>12.3</v>
      </c>
      <c r="J1297" s="7">
        <f t="shared" si="101"/>
        <v>4160</v>
      </c>
      <c r="K1297" s="7">
        <f t="shared" si="100"/>
        <v>4037</v>
      </c>
      <c r="L1297" s="7" t="b">
        <f t="shared" si="102"/>
        <v>0</v>
      </c>
      <c r="M1297" s="7">
        <f t="shared" si="103"/>
        <v>1</v>
      </c>
      <c r="N1297" s="7">
        <f t="shared" si="104"/>
        <v>0</v>
      </c>
    </row>
    <row r="1298" spans="1:14" x14ac:dyDescent="0.25">
      <c r="A1298" s="1">
        <v>40505</v>
      </c>
      <c r="B1298" s="2" t="s">
        <v>28</v>
      </c>
      <c r="C1298" s="2">
        <v>32</v>
      </c>
      <c r="D1298" s="2">
        <f>YEAR(cukier[[#This Row],[date]])</f>
        <v>2010</v>
      </c>
      <c r="E1298" s="2">
        <f>MONTH(cukier[[#This Row],[date]])</f>
        <v>11</v>
      </c>
      <c r="F1298" s="2">
        <f>VLOOKUP(cukier[[#This Row],[year]],cennik[#All],2)</f>
        <v>2.1</v>
      </c>
      <c r="G1298" s="2">
        <f>cukier[[#This Row],[sugar_bought_kg]]*cukier[[#This Row],[price]]</f>
        <v>67.2</v>
      </c>
      <c r="H1298" s="2">
        <f>SUMIF($B$2:B1298,B1298,$C$2:C1298)</f>
        <v>2914</v>
      </c>
      <c r="I1298" s="2">
        <f>IF(cukier[[#This Row],[bought_so_far]]&lt;100,0,IF(cukier[[#This Row],[bought_so_far]]&lt;1000,0.05,IF(cukier[[#This Row],[bought_so_far]]&lt;10000,0.1,0.2)))*cukier[[#This Row],[sugar_bought_kg]]</f>
        <v>3.2</v>
      </c>
      <c r="J1298" s="6">
        <f t="shared" si="101"/>
        <v>4037</v>
      </c>
      <c r="K1298" s="6">
        <f t="shared" si="100"/>
        <v>4005</v>
      </c>
      <c r="L1298" s="6" t="b">
        <f t="shared" si="102"/>
        <v>0</v>
      </c>
      <c r="M1298" s="6">
        <f t="shared" si="103"/>
        <v>1</v>
      </c>
      <c r="N1298" s="6">
        <f t="shared" si="104"/>
        <v>0</v>
      </c>
    </row>
    <row r="1299" spans="1:14" x14ac:dyDescent="0.25">
      <c r="A1299" s="1">
        <v>40505</v>
      </c>
      <c r="B1299" s="2" t="s">
        <v>7</v>
      </c>
      <c r="C1299" s="2">
        <v>276</v>
      </c>
      <c r="D1299" s="2">
        <f>YEAR(cukier[[#This Row],[date]])</f>
        <v>2010</v>
      </c>
      <c r="E1299" s="2">
        <f>MONTH(cukier[[#This Row],[date]])</f>
        <v>11</v>
      </c>
      <c r="F1299" s="2">
        <f>VLOOKUP(cukier[[#This Row],[year]],cennik[#All],2)</f>
        <v>2.1</v>
      </c>
      <c r="G1299" s="2">
        <f>cukier[[#This Row],[sugar_bought_kg]]*cukier[[#This Row],[price]]</f>
        <v>579.6</v>
      </c>
      <c r="H1299" s="2">
        <f>SUMIF($B$2:B1299,B1299,$C$2:C1299)</f>
        <v>17703</v>
      </c>
      <c r="I1299" s="2">
        <f>IF(cukier[[#This Row],[bought_so_far]]&lt;100,0,IF(cukier[[#This Row],[bought_so_far]]&lt;1000,0.05,IF(cukier[[#This Row],[bought_so_far]]&lt;10000,0.1,0.2)))*cukier[[#This Row],[sugar_bought_kg]]</f>
        <v>55.2</v>
      </c>
      <c r="J1299" s="7">
        <f t="shared" si="101"/>
        <v>4005</v>
      </c>
      <c r="K1299" s="7">
        <f t="shared" si="100"/>
        <v>3729</v>
      </c>
      <c r="L1299" s="7" t="b">
        <f t="shared" si="102"/>
        <v>0</v>
      </c>
      <c r="M1299" s="7">
        <f t="shared" si="103"/>
        <v>2</v>
      </c>
      <c r="N1299" s="7">
        <f t="shared" si="104"/>
        <v>0</v>
      </c>
    </row>
    <row r="1300" spans="1:14" x14ac:dyDescent="0.25">
      <c r="A1300" s="1">
        <v>40508</v>
      </c>
      <c r="B1300" s="2" t="s">
        <v>14</v>
      </c>
      <c r="C1300" s="2">
        <v>191</v>
      </c>
      <c r="D1300" s="2">
        <f>YEAR(cukier[[#This Row],[date]])</f>
        <v>2010</v>
      </c>
      <c r="E1300" s="2">
        <f>MONTH(cukier[[#This Row],[date]])</f>
        <v>11</v>
      </c>
      <c r="F1300" s="2">
        <f>VLOOKUP(cukier[[#This Row],[year]],cennik[#All],2)</f>
        <v>2.1</v>
      </c>
      <c r="G1300" s="2">
        <f>cukier[[#This Row],[sugar_bought_kg]]*cukier[[#This Row],[price]]</f>
        <v>401.1</v>
      </c>
      <c r="H1300" s="2">
        <f>SUMIF($B$2:B1300,B1300,$C$2:C1300)</f>
        <v>15415</v>
      </c>
      <c r="I1300" s="2">
        <f>IF(cukier[[#This Row],[bought_so_far]]&lt;100,0,IF(cukier[[#This Row],[bought_so_far]]&lt;1000,0.05,IF(cukier[[#This Row],[bought_so_far]]&lt;10000,0.1,0.2)))*cukier[[#This Row],[sugar_bought_kg]]</f>
        <v>38.200000000000003</v>
      </c>
      <c r="J1300" s="6">
        <f t="shared" si="101"/>
        <v>3729</v>
      </c>
      <c r="K1300" s="6">
        <f t="shared" si="100"/>
        <v>3538</v>
      </c>
      <c r="L1300" s="6" t="b">
        <f t="shared" si="102"/>
        <v>0</v>
      </c>
      <c r="M1300" s="6">
        <f t="shared" si="103"/>
        <v>2</v>
      </c>
      <c r="N1300" s="6">
        <f t="shared" si="104"/>
        <v>0</v>
      </c>
    </row>
    <row r="1301" spans="1:14" x14ac:dyDescent="0.25">
      <c r="A1301" s="1">
        <v>40510</v>
      </c>
      <c r="B1301" s="2" t="s">
        <v>215</v>
      </c>
      <c r="C1301" s="2">
        <v>9</v>
      </c>
      <c r="D1301" s="2">
        <f>YEAR(cukier[[#This Row],[date]])</f>
        <v>2010</v>
      </c>
      <c r="E1301" s="2">
        <f>MONTH(cukier[[#This Row],[date]])</f>
        <v>11</v>
      </c>
      <c r="F1301" s="2">
        <f>VLOOKUP(cukier[[#This Row],[year]],cennik[#All],2)</f>
        <v>2.1</v>
      </c>
      <c r="G1301" s="2">
        <f>cukier[[#This Row],[sugar_bought_kg]]*cukier[[#This Row],[price]]</f>
        <v>18.900000000000002</v>
      </c>
      <c r="H1301" s="2">
        <f>SUMIF($B$2:B1301,B1301,$C$2:C1301)</f>
        <v>9</v>
      </c>
      <c r="I1301" s="2">
        <f>IF(cukier[[#This Row],[bought_so_far]]&lt;100,0,IF(cukier[[#This Row],[bought_so_far]]&lt;1000,0.05,IF(cukier[[#This Row],[bought_so_far]]&lt;10000,0.1,0.2)))*cukier[[#This Row],[sugar_bought_kg]]</f>
        <v>0</v>
      </c>
      <c r="J1301" s="7">
        <f t="shared" si="101"/>
        <v>3538</v>
      </c>
      <c r="K1301" s="7">
        <f t="shared" si="100"/>
        <v>3529</v>
      </c>
      <c r="L1301" s="7" t="b">
        <f t="shared" si="102"/>
        <v>0</v>
      </c>
      <c r="M1301" s="7">
        <f t="shared" si="103"/>
        <v>2</v>
      </c>
      <c r="N1301" s="7">
        <f t="shared" si="104"/>
        <v>0</v>
      </c>
    </row>
    <row r="1302" spans="1:14" x14ac:dyDescent="0.25">
      <c r="A1302" s="1">
        <v>40511</v>
      </c>
      <c r="B1302" s="2" t="s">
        <v>30</v>
      </c>
      <c r="C1302" s="2">
        <v>174</v>
      </c>
      <c r="D1302" s="2">
        <f>YEAR(cukier[[#This Row],[date]])</f>
        <v>2010</v>
      </c>
      <c r="E1302" s="2">
        <f>MONTH(cukier[[#This Row],[date]])</f>
        <v>11</v>
      </c>
      <c r="F1302" s="2">
        <f>VLOOKUP(cukier[[#This Row],[year]],cennik[#All],2)</f>
        <v>2.1</v>
      </c>
      <c r="G1302" s="2">
        <f>cukier[[#This Row],[sugar_bought_kg]]*cukier[[#This Row],[price]]</f>
        <v>365.40000000000003</v>
      </c>
      <c r="H1302" s="2">
        <f>SUMIF($B$2:B1302,B1302,$C$2:C1302)</f>
        <v>3631</v>
      </c>
      <c r="I1302" s="2">
        <f>IF(cukier[[#This Row],[bought_so_far]]&lt;100,0,IF(cukier[[#This Row],[bought_so_far]]&lt;1000,0.05,IF(cukier[[#This Row],[bought_so_far]]&lt;10000,0.1,0.2)))*cukier[[#This Row],[sugar_bought_kg]]</f>
        <v>17.400000000000002</v>
      </c>
      <c r="J1302" s="6">
        <f t="shared" si="101"/>
        <v>3529</v>
      </c>
      <c r="K1302" s="6">
        <f t="shared" si="100"/>
        <v>3355</v>
      </c>
      <c r="L1302" s="6" t="b">
        <f t="shared" si="102"/>
        <v>0</v>
      </c>
      <c r="M1302" s="6">
        <f t="shared" si="103"/>
        <v>2</v>
      </c>
      <c r="N1302" s="6">
        <f t="shared" si="104"/>
        <v>0</v>
      </c>
    </row>
    <row r="1303" spans="1:14" x14ac:dyDescent="0.25">
      <c r="A1303" s="1">
        <v>40512</v>
      </c>
      <c r="B1303" s="2" t="s">
        <v>69</v>
      </c>
      <c r="C1303" s="2">
        <v>39</v>
      </c>
      <c r="D1303" s="2">
        <f>YEAR(cukier[[#This Row],[date]])</f>
        <v>2010</v>
      </c>
      <c r="E1303" s="2">
        <f>MONTH(cukier[[#This Row],[date]])</f>
        <v>11</v>
      </c>
      <c r="F1303" s="2">
        <f>VLOOKUP(cukier[[#This Row],[year]],cennik[#All],2)</f>
        <v>2.1</v>
      </c>
      <c r="G1303" s="2">
        <f>cukier[[#This Row],[sugar_bought_kg]]*cukier[[#This Row],[price]]</f>
        <v>81.900000000000006</v>
      </c>
      <c r="H1303" s="2">
        <f>SUMIF($B$2:B1303,B1303,$C$2:C1303)</f>
        <v>2372</v>
      </c>
      <c r="I1303" s="2">
        <f>IF(cukier[[#This Row],[bought_so_far]]&lt;100,0,IF(cukier[[#This Row],[bought_so_far]]&lt;1000,0.05,IF(cukier[[#This Row],[bought_so_far]]&lt;10000,0.1,0.2)))*cukier[[#This Row],[sugar_bought_kg]]</f>
        <v>3.9000000000000004</v>
      </c>
      <c r="J1303" s="7">
        <f t="shared" si="101"/>
        <v>3355</v>
      </c>
      <c r="K1303" s="7">
        <f t="shared" si="100"/>
        <v>3316</v>
      </c>
      <c r="L1303" s="7" t="b">
        <f t="shared" si="102"/>
        <v>1</v>
      </c>
      <c r="M1303" s="7">
        <f t="shared" si="103"/>
        <v>2</v>
      </c>
      <c r="N1303" s="7">
        <f t="shared" si="104"/>
        <v>2000</v>
      </c>
    </row>
    <row r="1304" spans="1:14" x14ac:dyDescent="0.25">
      <c r="A1304" s="1">
        <v>40513</v>
      </c>
      <c r="B1304" s="2" t="s">
        <v>7</v>
      </c>
      <c r="C1304" s="2">
        <v>330</v>
      </c>
      <c r="D1304" s="2">
        <f>YEAR(cukier[[#This Row],[date]])</f>
        <v>2010</v>
      </c>
      <c r="E1304" s="2">
        <f>MONTH(cukier[[#This Row],[date]])</f>
        <v>12</v>
      </c>
      <c r="F1304" s="2">
        <f>VLOOKUP(cukier[[#This Row],[year]],cennik[#All],2)</f>
        <v>2.1</v>
      </c>
      <c r="G1304" s="2">
        <f>cukier[[#This Row],[sugar_bought_kg]]*cukier[[#This Row],[price]]</f>
        <v>693</v>
      </c>
      <c r="H1304" s="2">
        <f>SUMIF($B$2:B1304,B1304,$C$2:C1304)</f>
        <v>18033</v>
      </c>
      <c r="I1304" s="2">
        <f>IF(cukier[[#This Row],[bought_so_far]]&lt;100,0,IF(cukier[[#This Row],[bought_so_far]]&lt;1000,0.05,IF(cukier[[#This Row],[bought_so_far]]&lt;10000,0.1,0.2)))*cukier[[#This Row],[sugar_bought_kg]]</f>
        <v>66</v>
      </c>
      <c r="J1304" s="6">
        <f t="shared" si="101"/>
        <v>5316</v>
      </c>
      <c r="K1304" s="6">
        <f t="shared" si="100"/>
        <v>4986</v>
      </c>
      <c r="L1304" s="6" t="b">
        <f t="shared" si="102"/>
        <v>0</v>
      </c>
      <c r="M1304" s="6">
        <f t="shared" si="103"/>
        <v>1</v>
      </c>
      <c r="N1304" s="6">
        <f t="shared" si="104"/>
        <v>0</v>
      </c>
    </row>
    <row r="1305" spans="1:14" x14ac:dyDescent="0.25">
      <c r="A1305" s="1">
        <v>40513</v>
      </c>
      <c r="B1305" s="2" t="s">
        <v>146</v>
      </c>
      <c r="C1305" s="2">
        <v>5</v>
      </c>
      <c r="D1305" s="2">
        <f>YEAR(cukier[[#This Row],[date]])</f>
        <v>2010</v>
      </c>
      <c r="E1305" s="2">
        <f>MONTH(cukier[[#This Row],[date]])</f>
        <v>12</v>
      </c>
      <c r="F1305" s="2">
        <f>VLOOKUP(cukier[[#This Row],[year]],cennik[#All],2)</f>
        <v>2.1</v>
      </c>
      <c r="G1305" s="2">
        <f>cukier[[#This Row],[sugar_bought_kg]]*cukier[[#This Row],[price]]</f>
        <v>10.5</v>
      </c>
      <c r="H1305" s="2">
        <f>SUMIF($B$2:B1305,B1305,$C$2:C1305)</f>
        <v>32</v>
      </c>
      <c r="I1305" s="2">
        <f>IF(cukier[[#This Row],[bought_so_far]]&lt;100,0,IF(cukier[[#This Row],[bought_so_far]]&lt;1000,0.05,IF(cukier[[#This Row],[bought_so_far]]&lt;10000,0.1,0.2)))*cukier[[#This Row],[sugar_bought_kg]]</f>
        <v>0</v>
      </c>
      <c r="J1305" s="7">
        <f t="shared" si="101"/>
        <v>4986</v>
      </c>
      <c r="K1305" s="7">
        <f t="shared" si="100"/>
        <v>4981</v>
      </c>
      <c r="L1305" s="7" t="b">
        <f t="shared" si="102"/>
        <v>0</v>
      </c>
      <c r="M1305" s="7">
        <f t="shared" si="103"/>
        <v>1</v>
      </c>
      <c r="N1305" s="7">
        <f t="shared" si="104"/>
        <v>0</v>
      </c>
    </row>
    <row r="1306" spans="1:14" x14ac:dyDescent="0.25">
      <c r="A1306" s="1">
        <v>40516</v>
      </c>
      <c r="B1306" s="2" t="s">
        <v>14</v>
      </c>
      <c r="C1306" s="2">
        <v>175</v>
      </c>
      <c r="D1306" s="2">
        <f>YEAR(cukier[[#This Row],[date]])</f>
        <v>2010</v>
      </c>
      <c r="E1306" s="2">
        <f>MONTH(cukier[[#This Row],[date]])</f>
        <v>12</v>
      </c>
      <c r="F1306" s="2">
        <f>VLOOKUP(cukier[[#This Row],[year]],cennik[#All],2)</f>
        <v>2.1</v>
      </c>
      <c r="G1306" s="2">
        <f>cukier[[#This Row],[sugar_bought_kg]]*cukier[[#This Row],[price]]</f>
        <v>367.5</v>
      </c>
      <c r="H1306" s="2">
        <f>SUMIF($B$2:B1306,B1306,$C$2:C1306)</f>
        <v>15590</v>
      </c>
      <c r="I1306" s="2">
        <f>IF(cukier[[#This Row],[bought_so_far]]&lt;100,0,IF(cukier[[#This Row],[bought_so_far]]&lt;1000,0.05,IF(cukier[[#This Row],[bought_so_far]]&lt;10000,0.1,0.2)))*cukier[[#This Row],[sugar_bought_kg]]</f>
        <v>35</v>
      </c>
      <c r="J1306" s="6">
        <f t="shared" si="101"/>
        <v>4981</v>
      </c>
      <c r="K1306" s="6">
        <f t="shared" si="100"/>
        <v>4806</v>
      </c>
      <c r="L1306" s="6" t="b">
        <f t="shared" si="102"/>
        <v>0</v>
      </c>
      <c r="M1306" s="6">
        <f t="shared" si="103"/>
        <v>1</v>
      </c>
      <c r="N1306" s="6">
        <f t="shared" si="104"/>
        <v>0</v>
      </c>
    </row>
    <row r="1307" spans="1:14" x14ac:dyDescent="0.25">
      <c r="A1307" s="1">
        <v>40520</v>
      </c>
      <c r="B1307" s="2" t="s">
        <v>131</v>
      </c>
      <c r="C1307" s="2">
        <v>183</v>
      </c>
      <c r="D1307" s="2">
        <f>YEAR(cukier[[#This Row],[date]])</f>
        <v>2010</v>
      </c>
      <c r="E1307" s="2">
        <f>MONTH(cukier[[#This Row],[date]])</f>
        <v>12</v>
      </c>
      <c r="F1307" s="2">
        <f>VLOOKUP(cukier[[#This Row],[year]],cennik[#All],2)</f>
        <v>2.1</v>
      </c>
      <c r="G1307" s="2">
        <f>cukier[[#This Row],[sugar_bought_kg]]*cukier[[#This Row],[price]]</f>
        <v>384.3</v>
      </c>
      <c r="H1307" s="2">
        <f>SUMIF($B$2:B1307,B1307,$C$2:C1307)</f>
        <v>546</v>
      </c>
      <c r="I1307" s="2">
        <f>IF(cukier[[#This Row],[bought_so_far]]&lt;100,0,IF(cukier[[#This Row],[bought_so_far]]&lt;1000,0.05,IF(cukier[[#This Row],[bought_so_far]]&lt;10000,0.1,0.2)))*cukier[[#This Row],[sugar_bought_kg]]</f>
        <v>9.15</v>
      </c>
      <c r="J1307" s="7">
        <f t="shared" si="101"/>
        <v>4806</v>
      </c>
      <c r="K1307" s="7">
        <f t="shared" si="100"/>
        <v>4623</v>
      </c>
      <c r="L1307" s="7" t="b">
        <f t="shared" si="102"/>
        <v>0</v>
      </c>
      <c r="M1307" s="7">
        <f t="shared" si="103"/>
        <v>1</v>
      </c>
      <c r="N1307" s="7">
        <f t="shared" si="104"/>
        <v>0</v>
      </c>
    </row>
    <row r="1308" spans="1:14" x14ac:dyDescent="0.25">
      <c r="A1308" s="1">
        <v>40520</v>
      </c>
      <c r="B1308" s="2" t="s">
        <v>45</v>
      </c>
      <c r="C1308" s="2">
        <v>423</v>
      </c>
      <c r="D1308" s="2">
        <f>YEAR(cukier[[#This Row],[date]])</f>
        <v>2010</v>
      </c>
      <c r="E1308" s="2">
        <f>MONTH(cukier[[#This Row],[date]])</f>
        <v>12</v>
      </c>
      <c r="F1308" s="2">
        <f>VLOOKUP(cukier[[#This Row],[year]],cennik[#All],2)</f>
        <v>2.1</v>
      </c>
      <c r="G1308" s="2">
        <f>cukier[[#This Row],[sugar_bought_kg]]*cukier[[#This Row],[price]]</f>
        <v>888.30000000000007</v>
      </c>
      <c r="H1308" s="2">
        <f>SUMIF($B$2:B1308,B1308,$C$2:C1308)</f>
        <v>17817</v>
      </c>
      <c r="I1308" s="2">
        <f>IF(cukier[[#This Row],[bought_so_far]]&lt;100,0,IF(cukier[[#This Row],[bought_so_far]]&lt;1000,0.05,IF(cukier[[#This Row],[bought_so_far]]&lt;10000,0.1,0.2)))*cukier[[#This Row],[sugar_bought_kg]]</f>
        <v>84.600000000000009</v>
      </c>
      <c r="J1308" s="6">
        <f t="shared" si="101"/>
        <v>4623</v>
      </c>
      <c r="K1308" s="6">
        <f t="shared" si="100"/>
        <v>4200</v>
      </c>
      <c r="L1308" s="6" t="b">
        <f t="shared" si="102"/>
        <v>0</v>
      </c>
      <c r="M1308" s="6">
        <f t="shared" si="103"/>
        <v>1</v>
      </c>
      <c r="N1308" s="6">
        <f t="shared" si="104"/>
        <v>0</v>
      </c>
    </row>
    <row r="1309" spans="1:14" x14ac:dyDescent="0.25">
      <c r="A1309" s="1">
        <v>40520</v>
      </c>
      <c r="B1309" s="2" t="s">
        <v>52</v>
      </c>
      <c r="C1309" s="2">
        <v>88</v>
      </c>
      <c r="D1309" s="2">
        <f>YEAR(cukier[[#This Row],[date]])</f>
        <v>2010</v>
      </c>
      <c r="E1309" s="2">
        <f>MONTH(cukier[[#This Row],[date]])</f>
        <v>12</v>
      </c>
      <c r="F1309" s="2">
        <f>VLOOKUP(cukier[[#This Row],[year]],cennik[#All],2)</f>
        <v>2.1</v>
      </c>
      <c r="G1309" s="2">
        <f>cukier[[#This Row],[sugar_bought_kg]]*cukier[[#This Row],[price]]</f>
        <v>184.8</v>
      </c>
      <c r="H1309" s="2">
        <f>SUMIF($B$2:B1309,B1309,$C$2:C1309)</f>
        <v>2968</v>
      </c>
      <c r="I1309" s="2">
        <f>IF(cukier[[#This Row],[bought_so_far]]&lt;100,0,IF(cukier[[#This Row],[bought_so_far]]&lt;1000,0.05,IF(cukier[[#This Row],[bought_so_far]]&lt;10000,0.1,0.2)))*cukier[[#This Row],[sugar_bought_kg]]</f>
        <v>8.8000000000000007</v>
      </c>
      <c r="J1309" s="7">
        <f t="shared" si="101"/>
        <v>4200</v>
      </c>
      <c r="K1309" s="7">
        <f t="shared" si="100"/>
        <v>4112</v>
      </c>
      <c r="L1309" s="7" t="b">
        <f t="shared" si="102"/>
        <v>0</v>
      </c>
      <c r="M1309" s="7">
        <f t="shared" si="103"/>
        <v>1</v>
      </c>
      <c r="N1309" s="7">
        <f t="shared" si="104"/>
        <v>0</v>
      </c>
    </row>
    <row r="1310" spans="1:14" x14ac:dyDescent="0.25">
      <c r="A1310" s="1">
        <v>40521</v>
      </c>
      <c r="B1310" s="2" t="s">
        <v>17</v>
      </c>
      <c r="C1310" s="2">
        <v>241</v>
      </c>
      <c r="D1310" s="2">
        <f>YEAR(cukier[[#This Row],[date]])</f>
        <v>2010</v>
      </c>
      <c r="E1310" s="2">
        <f>MONTH(cukier[[#This Row],[date]])</f>
        <v>12</v>
      </c>
      <c r="F1310" s="2">
        <f>VLOOKUP(cukier[[#This Row],[year]],cennik[#All],2)</f>
        <v>2.1</v>
      </c>
      <c r="G1310" s="2">
        <f>cukier[[#This Row],[sugar_bought_kg]]*cukier[[#This Row],[price]]</f>
        <v>506.1</v>
      </c>
      <c r="H1310" s="2">
        <f>SUMIF($B$2:B1310,B1310,$C$2:C1310)</f>
        <v>11818</v>
      </c>
      <c r="I1310" s="2">
        <f>IF(cukier[[#This Row],[bought_so_far]]&lt;100,0,IF(cukier[[#This Row],[bought_so_far]]&lt;1000,0.05,IF(cukier[[#This Row],[bought_so_far]]&lt;10000,0.1,0.2)))*cukier[[#This Row],[sugar_bought_kg]]</f>
        <v>48.2</v>
      </c>
      <c r="J1310" s="6">
        <f t="shared" si="101"/>
        <v>4112</v>
      </c>
      <c r="K1310" s="6">
        <f t="shared" si="100"/>
        <v>3871</v>
      </c>
      <c r="L1310" s="6" t="b">
        <f t="shared" si="102"/>
        <v>0</v>
      </c>
      <c r="M1310" s="6">
        <f t="shared" si="103"/>
        <v>2</v>
      </c>
      <c r="N1310" s="6">
        <f t="shared" si="104"/>
        <v>0</v>
      </c>
    </row>
    <row r="1311" spans="1:14" x14ac:dyDescent="0.25">
      <c r="A1311" s="1">
        <v>40522</v>
      </c>
      <c r="B1311" s="2" t="s">
        <v>12</v>
      </c>
      <c r="C1311" s="2">
        <v>37</v>
      </c>
      <c r="D1311" s="2">
        <f>YEAR(cukier[[#This Row],[date]])</f>
        <v>2010</v>
      </c>
      <c r="E1311" s="2">
        <f>MONTH(cukier[[#This Row],[date]])</f>
        <v>12</v>
      </c>
      <c r="F1311" s="2">
        <f>VLOOKUP(cukier[[#This Row],[year]],cennik[#All],2)</f>
        <v>2.1</v>
      </c>
      <c r="G1311" s="2">
        <f>cukier[[#This Row],[sugar_bought_kg]]*cukier[[#This Row],[price]]</f>
        <v>77.7</v>
      </c>
      <c r="H1311" s="2">
        <f>SUMIF($B$2:B1311,B1311,$C$2:C1311)</f>
        <v>3384</v>
      </c>
      <c r="I1311" s="2">
        <f>IF(cukier[[#This Row],[bought_so_far]]&lt;100,0,IF(cukier[[#This Row],[bought_so_far]]&lt;1000,0.05,IF(cukier[[#This Row],[bought_so_far]]&lt;10000,0.1,0.2)))*cukier[[#This Row],[sugar_bought_kg]]</f>
        <v>3.7</v>
      </c>
      <c r="J1311" s="7">
        <f t="shared" si="101"/>
        <v>3871</v>
      </c>
      <c r="K1311" s="7">
        <f t="shared" si="100"/>
        <v>3834</v>
      </c>
      <c r="L1311" s="7" t="b">
        <f t="shared" si="102"/>
        <v>0</v>
      </c>
      <c r="M1311" s="7">
        <f t="shared" si="103"/>
        <v>2</v>
      </c>
      <c r="N1311" s="7">
        <f t="shared" si="104"/>
        <v>0</v>
      </c>
    </row>
    <row r="1312" spans="1:14" x14ac:dyDescent="0.25">
      <c r="A1312" s="1">
        <v>40528</v>
      </c>
      <c r="B1312" s="2" t="s">
        <v>78</v>
      </c>
      <c r="C1312" s="2">
        <v>164</v>
      </c>
      <c r="D1312" s="2">
        <f>YEAR(cukier[[#This Row],[date]])</f>
        <v>2010</v>
      </c>
      <c r="E1312" s="2">
        <f>MONTH(cukier[[#This Row],[date]])</f>
        <v>12</v>
      </c>
      <c r="F1312" s="2">
        <f>VLOOKUP(cukier[[#This Row],[year]],cennik[#All],2)</f>
        <v>2.1</v>
      </c>
      <c r="G1312" s="2">
        <f>cukier[[#This Row],[sugar_bought_kg]]*cukier[[#This Row],[price]]</f>
        <v>344.40000000000003</v>
      </c>
      <c r="H1312" s="2">
        <f>SUMIF($B$2:B1312,B1312,$C$2:C1312)</f>
        <v>1823</v>
      </c>
      <c r="I1312" s="2">
        <f>IF(cukier[[#This Row],[bought_so_far]]&lt;100,0,IF(cukier[[#This Row],[bought_so_far]]&lt;1000,0.05,IF(cukier[[#This Row],[bought_so_far]]&lt;10000,0.1,0.2)))*cukier[[#This Row],[sugar_bought_kg]]</f>
        <v>16.400000000000002</v>
      </c>
      <c r="J1312" s="6">
        <f t="shared" si="101"/>
        <v>3834</v>
      </c>
      <c r="K1312" s="6">
        <f t="shared" si="100"/>
        <v>3670</v>
      </c>
      <c r="L1312" s="6" t="b">
        <f t="shared" si="102"/>
        <v>0</v>
      </c>
      <c r="M1312" s="6">
        <f t="shared" si="103"/>
        <v>2</v>
      </c>
      <c r="N1312" s="6">
        <f t="shared" si="104"/>
        <v>0</v>
      </c>
    </row>
    <row r="1313" spans="1:14" x14ac:dyDescent="0.25">
      <c r="A1313" s="1">
        <v>40529</v>
      </c>
      <c r="B1313" s="2" t="s">
        <v>94</v>
      </c>
      <c r="C1313" s="2">
        <v>20</v>
      </c>
      <c r="D1313" s="2">
        <f>YEAR(cukier[[#This Row],[date]])</f>
        <v>2010</v>
      </c>
      <c r="E1313" s="2">
        <f>MONTH(cukier[[#This Row],[date]])</f>
        <v>12</v>
      </c>
      <c r="F1313" s="2">
        <f>VLOOKUP(cukier[[#This Row],[year]],cennik[#All],2)</f>
        <v>2.1</v>
      </c>
      <c r="G1313" s="2">
        <f>cukier[[#This Row],[sugar_bought_kg]]*cukier[[#This Row],[price]]</f>
        <v>42</v>
      </c>
      <c r="H1313" s="2">
        <f>SUMIF($B$2:B1313,B1313,$C$2:C1313)</f>
        <v>69</v>
      </c>
      <c r="I1313" s="2">
        <f>IF(cukier[[#This Row],[bought_so_far]]&lt;100,0,IF(cukier[[#This Row],[bought_so_far]]&lt;1000,0.05,IF(cukier[[#This Row],[bought_so_far]]&lt;10000,0.1,0.2)))*cukier[[#This Row],[sugar_bought_kg]]</f>
        <v>0</v>
      </c>
      <c r="J1313" s="7">
        <f t="shared" si="101"/>
        <v>3670</v>
      </c>
      <c r="K1313" s="7">
        <f t="shared" si="100"/>
        <v>3650</v>
      </c>
      <c r="L1313" s="7" t="b">
        <f t="shared" si="102"/>
        <v>0</v>
      </c>
      <c r="M1313" s="7">
        <f t="shared" si="103"/>
        <v>2</v>
      </c>
      <c r="N1313" s="7">
        <f t="shared" si="104"/>
        <v>0</v>
      </c>
    </row>
    <row r="1314" spans="1:14" x14ac:dyDescent="0.25">
      <c r="A1314" s="1">
        <v>40533</v>
      </c>
      <c r="B1314" s="2" t="s">
        <v>182</v>
      </c>
      <c r="C1314" s="2">
        <v>8</v>
      </c>
      <c r="D1314" s="2">
        <f>YEAR(cukier[[#This Row],[date]])</f>
        <v>2010</v>
      </c>
      <c r="E1314" s="2">
        <f>MONTH(cukier[[#This Row],[date]])</f>
        <v>12</v>
      </c>
      <c r="F1314" s="2">
        <f>VLOOKUP(cukier[[#This Row],[year]],cennik[#All],2)</f>
        <v>2.1</v>
      </c>
      <c r="G1314" s="2">
        <f>cukier[[#This Row],[sugar_bought_kg]]*cukier[[#This Row],[price]]</f>
        <v>16.8</v>
      </c>
      <c r="H1314" s="2">
        <f>SUMIF($B$2:B1314,B1314,$C$2:C1314)</f>
        <v>27</v>
      </c>
      <c r="I1314" s="2">
        <f>IF(cukier[[#This Row],[bought_so_far]]&lt;100,0,IF(cukier[[#This Row],[bought_so_far]]&lt;1000,0.05,IF(cukier[[#This Row],[bought_so_far]]&lt;10000,0.1,0.2)))*cukier[[#This Row],[sugar_bought_kg]]</f>
        <v>0</v>
      </c>
      <c r="J1314" s="6">
        <f t="shared" si="101"/>
        <v>3650</v>
      </c>
      <c r="K1314" s="6">
        <f t="shared" si="100"/>
        <v>3642</v>
      </c>
      <c r="L1314" s="6" t="b">
        <f t="shared" si="102"/>
        <v>0</v>
      </c>
      <c r="M1314" s="6">
        <f t="shared" si="103"/>
        <v>2</v>
      </c>
      <c r="N1314" s="6">
        <f t="shared" si="104"/>
        <v>0</v>
      </c>
    </row>
    <row r="1315" spans="1:14" x14ac:dyDescent="0.25">
      <c r="A1315" s="1">
        <v>40533</v>
      </c>
      <c r="B1315" s="2" t="s">
        <v>156</v>
      </c>
      <c r="C1315" s="2">
        <v>4</v>
      </c>
      <c r="D1315" s="2">
        <f>YEAR(cukier[[#This Row],[date]])</f>
        <v>2010</v>
      </c>
      <c r="E1315" s="2">
        <f>MONTH(cukier[[#This Row],[date]])</f>
        <v>12</v>
      </c>
      <c r="F1315" s="2">
        <f>VLOOKUP(cukier[[#This Row],[year]],cennik[#All],2)</f>
        <v>2.1</v>
      </c>
      <c r="G1315" s="2">
        <f>cukier[[#This Row],[sugar_bought_kg]]*cukier[[#This Row],[price]]</f>
        <v>8.4</v>
      </c>
      <c r="H1315" s="2">
        <f>SUMIF($B$2:B1315,B1315,$C$2:C1315)</f>
        <v>15</v>
      </c>
      <c r="I1315" s="2">
        <f>IF(cukier[[#This Row],[bought_so_far]]&lt;100,0,IF(cukier[[#This Row],[bought_so_far]]&lt;1000,0.05,IF(cukier[[#This Row],[bought_so_far]]&lt;10000,0.1,0.2)))*cukier[[#This Row],[sugar_bought_kg]]</f>
        <v>0</v>
      </c>
      <c r="J1315" s="7">
        <f t="shared" si="101"/>
        <v>3642</v>
      </c>
      <c r="K1315" s="7">
        <f t="shared" si="100"/>
        <v>3638</v>
      </c>
      <c r="L1315" s="7" t="b">
        <f t="shared" si="102"/>
        <v>0</v>
      </c>
      <c r="M1315" s="7">
        <f t="shared" si="103"/>
        <v>2</v>
      </c>
      <c r="N1315" s="7">
        <f t="shared" si="104"/>
        <v>0</v>
      </c>
    </row>
    <row r="1316" spans="1:14" x14ac:dyDescent="0.25">
      <c r="A1316" s="1">
        <v>40538</v>
      </c>
      <c r="B1316" s="2" t="s">
        <v>22</v>
      </c>
      <c r="C1316" s="2">
        <v>408</v>
      </c>
      <c r="D1316" s="2">
        <f>YEAR(cukier[[#This Row],[date]])</f>
        <v>2010</v>
      </c>
      <c r="E1316" s="2">
        <f>MONTH(cukier[[#This Row],[date]])</f>
        <v>12</v>
      </c>
      <c r="F1316" s="2">
        <f>VLOOKUP(cukier[[#This Row],[year]],cennik[#All],2)</f>
        <v>2.1</v>
      </c>
      <c r="G1316" s="2">
        <f>cukier[[#This Row],[sugar_bought_kg]]*cukier[[#This Row],[price]]</f>
        <v>856.80000000000007</v>
      </c>
      <c r="H1316" s="2">
        <f>SUMIF($B$2:B1316,B1316,$C$2:C1316)</f>
        <v>15401</v>
      </c>
      <c r="I1316" s="2">
        <f>IF(cukier[[#This Row],[bought_so_far]]&lt;100,0,IF(cukier[[#This Row],[bought_so_far]]&lt;1000,0.05,IF(cukier[[#This Row],[bought_so_far]]&lt;10000,0.1,0.2)))*cukier[[#This Row],[sugar_bought_kg]]</f>
        <v>81.600000000000009</v>
      </c>
      <c r="J1316" s="6">
        <f t="shared" si="101"/>
        <v>3638</v>
      </c>
      <c r="K1316" s="6">
        <f t="shared" si="100"/>
        <v>3230</v>
      </c>
      <c r="L1316" s="6" t="b">
        <f t="shared" si="102"/>
        <v>1</v>
      </c>
      <c r="M1316" s="6">
        <f t="shared" si="103"/>
        <v>2</v>
      </c>
      <c r="N1316" s="6">
        <f t="shared" si="104"/>
        <v>2000</v>
      </c>
    </row>
    <row r="1317" spans="1:14" x14ac:dyDescent="0.25">
      <c r="A1317" s="1">
        <v>40544</v>
      </c>
      <c r="B1317" s="2" t="s">
        <v>142</v>
      </c>
      <c r="C1317" s="2">
        <v>20</v>
      </c>
      <c r="D1317" s="2">
        <f>YEAR(cukier[[#This Row],[date]])</f>
        <v>2011</v>
      </c>
      <c r="E1317" s="2">
        <f>MONTH(cukier[[#This Row],[date]])</f>
        <v>1</v>
      </c>
      <c r="F1317" s="2">
        <f>VLOOKUP(cukier[[#This Row],[year]],cennik[#All],2)</f>
        <v>2.2000000000000002</v>
      </c>
      <c r="G1317" s="2">
        <f>cukier[[#This Row],[sugar_bought_kg]]*cukier[[#This Row],[price]]</f>
        <v>44</v>
      </c>
      <c r="H1317" s="2">
        <f>SUMIF($B$2:B1317,B1317,$C$2:C1317)</f>
        <v>50</v>
      </c>
      <c r="I1317" s="2">
        <f>IF(cukier[[#This Row],[bought_so_far]]&lt;100,0,IF(cukier[[#This Row],[bought_so_far]]&lt;1000,0.05,IF(cukier[[#This Row],[bought_so_far]]&lt;10000,0.1,0.2)))*cukier[[#This Row],[sugar_bought_kg]]</f>
        <v>0</v>
      </c>
      <c r="J1317" s="7">
        <f t="shared" si="101"/>
        <v>5230</v>
      </c>
      <c r="K1317" s="7">
        <f t="shared" si="100"/>
        <v>5210</v>
      </c>
      <c r="L1317" s="7" t="b">
        <f t="shared" si="102"/>
        <v>0</v>
      </c>
      <c r="M1317" s="7">
        <f t="shared" si="103"/>
        <v>-1</v>
      </c>
      <c r="N1317" s="7">
        <f t="shared" si="104"/>
        <v>0</v>
      </c>
    </row>
    <row r="1318" spans="1:14" x14ac:dyDescent="0.25">
      <c r="A1318" s="1">
        <v>40545</v>
      </c>
      <c r="B1318" s="2" t="s">
        <v>31</v>
      </c>
      <c r="C1318" s="2">
        <v>102</v>
      </c>
      <c r="D1318" s="2">
        <f>YEAR(cukier[[#This Row],[date]])</f>
        <v>2011</v>
      </c>
      <c r="E1318" s="2">
        <f>MONTH(cukier[[#This Row],[date]])</f>
        <v>1</v>
      </c>
      <c r="F1318" s="2">
        <f>VLOOKUP(cukier[[#This Row],[year]],cennik[#All],2)</f>
        <v>2.2000000000000002</v>
      </c>
      <c r="G1318" s="2">
        <f>cukier[[#This Row],[sugar_bought_kg]]*cukier[[#This Row],[price]]</f>
        <v>224.4</v>
      </c>
      <c r="H1318" s="2">
        <f>SUMIF($B$2:B1318,B1318,$C$2:C1318)</f>
        <v>1462</v>
      </c>
      <c r="I1318" s="2">
        <f>IF(cukier[[#This Row],[bought_so_far]]&lt;100,0,IF(cukier[[#This Row],[bought_so_far]]&lt;1000,0.05,IF(cukier[[#This Row],[bought_so_far]]&lt;10000,0.1,0.2)))*cukier[[#This Row],[sugar_bought_kg]]</f>
        <v>10.200000000000001</v>
      </c>
      <c r="J1318" s="6">
        <f t="shared" si="101"/>
        <v>5210</v>
      </c>
      <c r="K1318" s="6">
        <f t="shared" si="100"/>
        <v>5108</v>
      </c>
      <c r="L1318" s="6" t="b">
        <f t="shared" si="102"/>
        <v>0</v>
      </c>
      <c r="M1318" s="6">
        <f t="shared" si="103"/>
        <v>-1</v>
      </c>
      <c r="N1318" s="6">
        <f t="shared" si="104"/>
        <v>0</v>
      </c>
    </row>
    <row r="1319" spans="1:14" x14ac:dyDescent="0.25">
      <c r="A1319" s="1">
        <v>40546</v>
      </c>
      <c r="B1319" s="2" t="s">
        <v>9</v>
      </c>
      <c r="C1319" s="2">
        <v>240</v>
      </c>
      <c r="D1319" s="2">
        <f>YEAR(cukier[[#This Row],[date]])</f>
        <v>2011</v>
      </c>
      <c r="E1319" s="2">
        <f>MONTH(cukier[[#This Row],[date]])</f>
        <v>1</v>
      </c>
      <c r="F1319" s="2">
        <f>VLOOKUP(cukier[[#This Row],[year]],cennik[#All],2)</f>
        <v>2.2000000000000002</v>
      </c>
      <c r="G1319" s="2">
        <f>cukier[[#This Row],[sugar_bought_kg]]*cukier[[#This Row],[price]]</f>
        <v>528</v>
      </c>
      <c r="H1319" s="2">
        <f>SUMIF($B$2:B1319,B1319,$C$2:C1319)</f>
        <v>15788</v>
      </c>
      <c r="I1319" s="2">
        <f>IF(cukier[[#This Row],[bought_so_far]]&lt;100,0,IF(cukier[[#This Row],[bought_so_far]]&lt;1000,0.05,IF(cukier[[#This Row],[bought_so_far]]&lt;10000,0.1,0.2)))*cukier[[#This Row],[sugar_bought_kg]]</f>
        <v>48</v>
      </c>
      <c r="J1319" s="7">
        <f t="shared" si="101"/>
        <v>5108</v>
      </c>
      <c r="K1319" s="7">
        <f t="shared" si="100"/>
        <v>4868</v>
      </c>
      <c r="L1319" s="7" t="b">
        <f t="shared" si="102"/>
        <v>0</v>
      </c>
      <c r="M1319" s="7">
        <f t="shared" si="103"/>
        <v>1</v>
      </c>
      <c r="N1319" s="7">
        <f t="shared" si="104"/>
        <v>0</v>
      </c>
    </row>
    <row r="1320" spans="1:14" x14ac:dyDescent="0.25">
      <c r="A1320" s="1">
        <v>40548</v>
      </c>
      <c r="B1320" s="2" t="s">
        <v>10</v>
      </c>
      <c r="C1320" s="2">
        <v>124</v>
      </c>
      <c r="D1320" s="2">
        <f>YEAR(cukier[[#This Row],[date]])</f>
        <v>2011</v>
      </c>
      <c r="E1320" s="2">
        <f>MONTH(cukier[[#This Row],[date]])</f>
        <v>1</v>
      </c>
      <c r="F1320" s="2">
        <f>VLOOKUP(cukier[[#This Row],[year]],cennik[#All],2)</f>
        <v>2.2000000000000002</v>
      </c>
      <c r="G1320" s="2">
        <f>cukier[[#This Row],[sugar_bought_kg]]*cukier[[#This Row],[price]]</f>
        <v>272.8</v>
      </c>
      <c r="H1320" s="2">
        <f>SUMIF($B$2:B1320,B1320,$C$2:C1320)</f>
        <v>2609</v>
      </c>
      <c r="I1320" s="2">
        <f>IF(cukier[[#This Row],[bought_so_far]]&lt;100,0,IF(cukier[[#This Row],[bought_so_far]]&lt;1000,0.05,IF(cukier[[#This Row],[bought_so_far]]&lt;10000,0.1,0.2)))*cukier[[#This Row],[sugar_bought_kg]]</f>
        <v>12.4</v>
      </c>
      <c r="J1320" s="6">
        <f t="shared" si="101"/>
        <v>4868</v>
      </c>
      <c r="K1320" s="6">
        <f t="shared" si="100"/>
        <v>4744</v>
      </c>
      <c r="L1320" s="6" t="b">
        <f t="shared" si="102"/>
        <v>0</v>
      </c>
      <c r="M1320" s="6">
        <f t="shared" si="103"/>
        <v>1</v>
      </c>
      <c r="N1320" s="6">
        <f t="shared" si="104"/>
        <v>0</v>
      </c>
    </row>
    <row r="1321" spans="1:14" x14ac:dyDescent="0.25">
      <c r="A1321" s="1">
        <v>40550</v>
      </c>
      <c r="B1321" s="2" t="s">
        <v>45</v>
      </c>
      <c r="C1321" s="2">
        <v>330</v>
      </c>
      <c r="D1321" s="2">
        <f>YEAR(cukier[[#This Row],[date]])</f>
        <v>2011</v>
      </c>
      <c r="E1321" s="2">
        <f>MONTH(cukier[[#This Row],[date]])</f>
        <v>1</v>
      </c>
      <c r="F1321" s="2">
        <f>VLOOKUP(cukier[[#This Row],[year]],cennik[#All],2)</f>
        <v>2.2000000000000002</v>
      </c>
      <c r="G1321" s="2">
        <f>cukier[[#This Row],[sugar_bought_kg]]*cukier[[#This Row],[price]]</f>
        <v>726.00000000000011</v>
      </c>
      <c r="H1321" s="2">
        <f>SUMIF($B$2:B1321,B1321,$C$2:C1321)</f>
        <v>18147</v>
      </c>
      <c r="I1321" s="2">
        <f>IF(cukier[[#This Row],[bought_so_far]]&lt;100,0,IF(cukier[[#This Row],[bought_so_far]]&lt;1000,0.05,IF(cukier[[#This Row],[bought_so_far]]&lt;10000,0.1,0.2)))*cukier[[#This Row],[sugar_bought_kg]]</f>
        <v>66</v>
      </c>
      <c r="J1321" s="7">
        <f t="shared" si="101"/>
        <v>4744</v>
      </c>
      <c r="K1321" s="7">
        <f t="shared" si="100"/>
        <v>4414</v>
      </c>
      <c r="L1321" s="7" t="b">
        <f t="shared" si="102"/>
        <v>0</v>
      </c>
      <c r="M1321" s="7">
        <f t="shared" si="103"/>
        <v>1</v>
      </c>
      <c r="N1321" s="7">
        <f t="shared" si="104"/>
        <v>0</v>
      </c>
    </row>
    <row r="1322" spans="1:14" x14ac:dyDescent="0.25">
      <c r="A1322" s="1">
        <v>40554</v>
      </c>
      <c r="B1322" s="2" t="s">
        <v>26</v>
      </c>
      <c r="C1322" s="2">
        <v>187</v>
      </c>
      <c r="D1322" s="2">
        <f>YEAR(cukier[[#This Row],[date]])</f>
        <v>2011</v>
      </c>
      <c r="E1322" s="2">
        <f>MONTH(cukier[[#This Row],[date]])</f>
        <v>1</v>
      </c>
      <c r="F1322" s="2">
        <f>VLOOKUP(cukier[[#This Row],[year]],cennik[#All],2)</f>
        <v>2.2000000000000002</v>
      </c>
      <c r="G1322" s="2">
        <f>cukier[[#This Row],[sugar_bought_kg]]*cukier[[#This Row],[price]]</f>
        <v>411.40000000000003</v>
      </c>
      <c r="H1322" s="2">
        <f>SUMIF($B$2:B1322,B1322,$C$2:C1322)</f>
        <v>861</v>
      </c>
      <c r="I1322" s="2">
        <f>IF(cukier[[#This Row],[bought_so_far]]&lt;100,0,IF(cukier[[#This Row],[bought_so_far]]&lt;1000,0.05,IF(cukier[[#This Row],[bought_so_far]]&lt;10000,0.1,0.2)))*cukier[[#This Row],[sugar_bought_kg]]</f>
        <v>9.35</v>
      </c>
      <c r="J1322" s="6">
        <f t="shared" si="101"/>
        <v>4414</v>
      </c>
      <c r="K1322" s="6">
        <f t="shared" si="100"/>
        <v>4227</v>
      </c>
      <c r="L1322" s="6" t="b">
        <f t="shared" si="102"/>
        <v>0</v>
      </c>
      <c r="M1322" s="6">
        <f t="shared" si="103"/>
        <v>1</v>
      </c>
      <c r="N1322" s="6">
        <f t="shared" si="104"/>
        <v>0</v>
      </c>
    </row>
    <row r="1323" spans="1:14" x14ac:dyDescent="0.25">
      <c r="A1323" s="1">
        <v>40561</v>
      </c>
      <c r="B1323" s="2" t="s">
        <v>52</v>
      </c>
      <c r="C1323" s="2">
        <v>165</v>
      </c>
      <c r="D1323" s="2">
        <f>YEAR(cukier[[#This Row],[date]])</f>
        <v>2011</v>
      </c>
      <c r="E1323" s="2">
        <f>MONTH(cukier[[#This Row],[date]])</f>
        <v>1</v>
      </c>
      <c r="F1323" s="2">
        <f>VLOOKUP(cukier[[#This Row],[year]],cennik[#All],2)</f>
        <v>2.2000000000000002</v>
      </c>
      <c r="G1323" s="2">
        <f>cukier[[#This Row],[sugar_bought_kg]]*cukier[[#This Row],[price]]</f>
        <v>363.00000000000006</v>
      </c>
      <c r="H1323" s="2">
        <f>SUMIF($B$2:B1323,B1323,$C$2:C1323)</f>
        <v>3133</v>
      </c>
      <c r="I1323" s="2">
        <f>IF(cukier[[#This Row],[bought_so_far]]&lt;100,0,IF(cukier[[#This Row],[bought_so_far]]&lt;1000,0.05,IF(cukier[[#This Row],[bought_so_far]]&lt;10000,0.1,0.2)))*cukier[[#This Row],[sugar_bought_kg]]</f>
        <v>16.5</v>
      </c>
      <c r="J1323" s="7">
        <f t="shared" si="101"/>
        <v>4227</v>
      </c>
      <c r="K1323" s="7">
        <f t="shared" si="100"/>
        <v>4062</v>
      </c>
      <c r="L1323" s="7" t="b">
        <f t="shared" si="102"/>
        <v>0</v>
      </c>
      <c r="M1323" s="7">
        <f t="shared" si="103"/>
        <v>1</v>
      </c>
      <c r="N1323" s="7">
        <f t="shared" si="104"/>
        <v>0</v>
      </c>
    </row>
    <row r="1324" spans="1:14" x14ac:dyDescent="0.25">
      <c r="A1324" s="1">
        <v>40562</v>
      </c>
      <c r="B1324" s="2" t="s">
        <v>5</v>
      </c>
      <c r="C1324" s="2">
        <v>371</v>
      </c>
      <c r="D1324" s="2">
        <f>YEAR(cukier[[#This Row],[date]])</f>
        <v>2011</v>
      </c>
      <c r="E1324" s="2">
        <f>MONTH(cukier[[#This Row],[date]])</f>
        <v>1</v>
      </c>
      <c r="F1324" s="2">
        <f>VLOOKUP(cukier[[#This Row],[year]],cennik[#All],2)</f>
        <v>2.2000000000000002</v>
      </c>
      <c r="G1324" s="2">
        <f>cukier[[#This Row],[sugar_bought_kg]]*cukier[[#This Row],[price]]</f>
        <v>816.2</v>
      </c>
      <c r="H1324" s="2">
        <f>SUMIF($B$2:B1324,B1324,$C$2:C1324)</f>
        <v>8077</v>
      </c>
      <c r="I1324" s="2">
        <f>IF(cukier[[#This Row],[bought_so_far]]&lt;100,0,IF(cukier[[#This Row],[bought_so_far]]&lt;1000,0.05,IF(cukier[[#This Row],[bought_so_far]]&lt;10000,0.1,0.2)))*cukier[[#This Row],[sugar_bought_kg]]</f>
        <v>37.1</v>
      </c>
      <c r="J1324" s="6">
        <f t="shared" si="101"/>
        <v>4062</v>
      </c>
      <c r="K1324" s="6">
        <f t="shared" si="100"/>
        <v>3691</v>
      </c>
      <c r="L1324" s="6" t="b">
        <f t="shared" si="102"/>
        <v>0</v>
      </c>
      <c r="M1324" s="6">
        <f t="shared" si="103"/>
        <v>2</v>
      </c>
      <c r="N1324" s="6">
        <f t="shared" si="104"/>
        <v>0</v>
      </c>
    </row>
    <row r="1325" spans="1:14" x14ac:dyDescent="0.25">
      <c r="A1325" s="1">
        <v>40564</v>
      </c>
      <c r="B1325" s="2" t="s">
        <v>39</v>
      </c>
      <c r="C1325" s="2">
        <v>185</v>
      </c>
      <c r="D1325" s="2">
        <f>YEAR(cukier[[#This Row],[date]])</f>
        <v>2011</v>
      </c>
      <c r="E1325" s="2">
        <f>MONTH(cukier[[#This Row],[date]])</f>
        <v>1</v>
      </c>
      <c r="F1325" s="2">
        <f>VLOOKUP(cukier[[#This Row],[year]],cennik[#All],2)</f>
        <v>2.2000000000000002</v>
      </c>
      <c r="G1325" s="2">
        <f>cukier[[#This Row],[sugar_bought_kg]]*cukier[[#This Row],[price]]</f>
        <v>407.00000000000006</v>
      </c>
      <c r="H1325" s="2">
        <f>SUMIF($B$2:B1325,B1325,$C$2:C1325)</f>
        <v>1800</v>
      </c>
      <c r="I1325" s="2">
        <f>IF(cukier[[#This Row],[bought_so_far]]&lt;100,0,IF(cukier[[#This Row],[bought_so_far]]&lt;1000,0.05,IF(cukier[[#This Row],[bought_so_far]]&lt;10000,0.1,0.2)))*cukier[[#This Row],[sugar_bought_kg]]</f>
        <v>18.5</v>
      </c>
      <c r="J1325" s="7">
        <f t="shared" si="101"/>
        <v>3691</v>
      </c>
      <c r="K1325" s="7">
        <f t="shared" si="100"/>
        <v>3506</v>
      </c>
      <c r="L1325" s="7" t="b">
        <f t="shared" si="102"/>
        <v>0</v>
      </c>
      <c r="M1325" s="7">
        <f t="shared" si="103"/>
        <v>2</v>
      </c>
      <c r="N1325" s="7">
        <f t="shared" si="104"/>
        <v>0</v>
      </c>
    </row>
    <row r="1326" spans="1:14" x14ac:dyDescent="0.25">
      <c r="A1326" s="1">
        <v>40566</v>
      </c>
      <c r="B1326" s="2" t="s">
        <v>9</v>
      </c>
      <c r="C1326" s="2">
        <v>401</v>
      </c>
      <c r="D1326" s="2">
        <f>YEAR(cukier[[#This Row],[date]])</f>
        <v>2011</v>
      </c>
      <c r="E1326" s="2">
        <f>MONTH(cukier[[#This Row],[date]])</f>
        <v>1</v>
      </c>
      <c r="F1326" s="2">
        <f>VLOOKUP(cukier[[#This Row],[year]],cennik[#All],2)</f>
        <v>2.2000000000000002</v>
      </c>
      <c r="G1326" s="2">
        <f>cukier[[#This Row],[sugar_bought_kg]]*cukier[[#This Row],[price]]</f>
        <v>882.2</v>
      </c>
      <c r="H1326" s="2">
        <f>SUMIF($B$2:B1326,B1326,$C$2:C1326)</f>
        <v>16189</v>
      </c>
      <c r="I1326" s="2">
        <f>IF(cukier[[#This Row],[bought_so_far]]&lt;100,0,IF(cukier[[#This Row],[bought_so_far]]&lt;1000,0.05,IF(cukier[[#This Row],[bought_so_far]]&lt;10000,0.1,0.2)))*cukier[[#This Row],[sugar_bought_kg]]</f>
        <v>80.2</v>
      </c>
      <c r="J1326" s="6">
        <f t="shared" si="101"/>
        <v>3506</v>
      </c>
      <c r="K1326" s="6">
        <f t="shared" si="100"/>
        <v>3105</v>
      </c>
      <c r="L1326" s="6" t="b">
        <f t="shared" si="102"/>
        <v>0</v>
      </c>
      <c r="M1326" s="6">
        <f t="shared" si="103"/>
        <v>2</v>
      </c>
      <c r="N1326" s="6">
        <f t="shared" si="104"/>
        <v>0</v>
      </c>
    </row>
    <row r="1327" spans="1:14" x14ac:dyDescent="0.25">
      <c r="A1327" s="1">
        <v>40568</v>
      </c>
      <c r="B1327" s="2" t="s">
        <v>55</v>
      </c>
      <c r="C1327" s="2">
        <v>25</v>
      </c>
      <c r="D1327" s="2">
        <f>YEAR(cukier[[#This Row],[date]])</f>
        <v>2011</v>
      </c>
      <c r="E1327" s="2">
        <f>MONTH(cukier[[#This Row],[date]])</f>
        <v>1</v>
      </c>
      <c r="F1327" s="2">
        <f>VLOOKUP(cukier[[#This Row],[year]],cennik[#All],2)</f>
        <v>2.2000000000000002</v>
      </c>
      <c r="G1327" s="2">
        <f>cukier[[#This Row],[sugar_bought_kg]]*cukier[[#This Row],[price]]</f>
        <v>55.000000000000007</v>
      </c>
      <c r="H1327" s="2">
        <f>SUMIF($B$2:B1327,B1327,$C$2:C1327)</f>
        <v>3038</v>
      </c>
      <c r="I1327" s="2">
        <f>IF(cukier[[#This Row],[bought_so_far]]&lt;100,0,IF(cukier[[#This Row],[bought_so_far]]&lt;1000,0.05,IF(cukier[[#This Row],[bought_so_far]]&lt;10000,0.1,0.2)))*cukier[[#This Row],[sugar_bought_kg]]</f>
        <v>2.5</v>
      </c>
      <c r="J1327" s="7">
        <f t="shared" si="101"/>
        <v>3105</v>
      </c>
      <c r="K1327" s="7">
        <f t="shared" si="100"/>
        <v>3080</v>
      </c>
      <c r="L1327" s="7" t="b">
        <f t="shared" si="102"/>
        <v>0</v>
      </c>
      <c r="M1327" s="7">
        <f t="shared" si="103"/>
        <v>2</v>
      </c>
      <c r="N1327" s="7">
        <f t="shared" si="104"/>
        <v>0</v>
      </c>
    </row>
    <row r="1328" spans="1:14" x14ac:dyDescent="0.25">
      <c r="A1328" s="1">
        <v>40568</v>
      </c>
      <c r="B1328" s="2" t="s">
        <v>93</v>
      </c>
      <c r="C1328" s="2">
        <v>3</v>
      </c>
      <c r="D1328" s="2">
        <f>YEAR(cukier[[#This Row],[date]])</f>
        <v>2011</v>
      </c>
      <c r="E1328" s="2">
        <f>MONTH(cukier[[#This Row],[date]])</f>
        <v>1</v>
      </c>
      <c r="F1328" s="2">
        <f>VLOOKUP(cukier[[#This Row],[year]],cennik[#All],2)</f>
        <v>2.2000000000000002</v>
      </c>
      <c r="G1328" s="2">
        <f>cukier[[#This Row],[sugar_bought_kg]]*cukier[[#This Row],[price]]</f>
        <v>6.6000000000000005</v>
      </c>
      <c r="H1328" s="2">
        <f>SUMIF($B$2:B1328,B1328,$C$2:C1328)</f>
        <v>19</v>
      </c>
      <c r="I1328" s="2">
        <f>IF(cukier[[#This Row],[bought_so_far]]&lt;100,0,IF(cukier[[#This Row],[bought_so_far]]&lt;1000,0.05,IF(cukier[[#This Row],[bought_so_far]]&lt;10000,0.1,0.2)))*cukier[[#This Row],[sugar_bought_kg]]</f>
        <v>0</v>
      </c>
      <c r="J1328" s="6">
        <f t="shared" si="101"/>
        <v>3080</v>
      </c>
      <c r="K1328" s="6">
        <f t="shared" si="100"/>
        <v>3077</v>
      </c>
      <c r="L1328" s="6" t="b">
        <f t="shared" si="102"/>
        <v>0</v>
      </c>
      <c r="M1328" s="6">
        <f t="shared" si="103"/>
        <v>2</v>
      </c>
      <c r="N1328" s="6">
        <f t="shared" si="104"/>
        <v>0</v>
      </c>
    </row>
    <row r="1329" spans="1:14" x14ac:dyDescent="0.25">
      <c r="A1329" s="1">
        <v>40568</v>
      </c>
      <c r="B1329" s="2" t="s">
        <v>170</v>
      </c>
      <c r="C1329" s="2">
        <v>11</v>
      </c>
      <c r="D1329" s="2">
        <f>YEAR(cukier[[#This Row],[date]])</f>
        <v>2011</v>
      </c>
      <c r="E1329" s="2">
        <f>MONTH(cukier[[#This Row],[date]])</f>
        <v>1</v>
      </c>
      <c r="F1329" s="2">
        <f>VLOOKUP(cukier[[#This Row],[year]],cennik[#All],2)</f>
        <v>2.2000000000000002</v>
      </c>
      <c r="G1329" s="2">
        <f>cukier[[#This Row],[sugar_bought_kg]]*cukier[[#This Row],[price]]</f>
        <v>24.200000000000003</v>
      </c>
      <c r="H1329" s="2">
        <f>SUMIF($B$2:B1329,B1329,$C$2:C1329)</f>
        <v>47</v>
      </c>
      <c r="I1329" s="2">
        <f>IF(cukier[[#This Row],[bought_so_far]]&lt;100,0,IF(cukier[[#This Row],[bought_so_far]]&lt;1000,0.05,IF(cukier[[#This Row],[bought_so_far]]&lt;10000,0.1,0.2)))*cukier[[#This Row],[sugar_bought_kg]]</f>
        <v>0</v>
      </c>
      <c r="J1329" s="7">
        <f t="shared" si="101"/>
        <v>3077</v>
      </c>
      <c r="K1329" s="7">
        <f t="shared" si="100"/>
        <v>3066</v>
      </c>
      <c r="L1329" s="7" t="b">
        <f t="shared" si="102"/>
        <v>0</v>
      </c>
      <c r="M1329" s="7">
        <f t="shared" si="103"/>
        <v>2</v>
      </c>
      <c r="N1329" s="7">
        <f t="shared" si="104"/>
        <v>0</v>
      </c>
    </row>
    <row r="1330" spans="1:14" x14ac:dyDescent="0.25">
      <c r="A1330" s="1">
        <v>40573</v>
      </c>
      <c r="B1330" s="2" t="s">
        <v>216</v>
      </c>
      <c r="C1330" s="2">
        <v>18</v>
      </c>
      <c r="D1330" s="2">
        <f>YEAR(cukier[[#This Row],[date]])</f>
        <v>2011</v>
      </c>
      <c r="E1330" s="2">
        <f>MONTH(cukier[[#This Row],[date]])</f>
        <v>1</v>
      </c>
      <c r="F1330" s="2">
        <f>VLOOKUP(cukier[[#This Row],[year]],cennik[#All],2)</f>
        <v>2.2000000000000002</v>
      </c>
      <c r="G1330" s="2">
        <f>cukier[[#This Row],[sugar_bought_kg]]*cukier[[#This Row],[price]]</f>
        <v>39.6</v>
      </c>
      <c r="H1330" s="2">
        <f>SUMIF($B$2:B1330,B1330,$C$2:C1330)</f>
        <v>18</v>
      </c>
      <c r="I1330" s="2">
        <f>IF(cukier[[#This Row],[bought_so_far]]&lt;100,0,IF(cukier[[#This Row],[bought_so_far]]&lt;1000,0.05,IF(cukier[[#This Row],[bought_so_far]]&lt;10000,0.1,0.2)))*cukier[[#This Row],[sugar_bought_kg]]</f>
        <v>0</v>
      </c>
      <c r="J1330" s="6">
        <f t="shared" si="101"/>
        <v>3066</v>
      </c>
      <c r="K1330" s="6">
        <f t="shared" si="100"/>
        <v>3048</v>
      </c>
      <c r="L1330" s="6" t="b">
        <f t="shared" si="102"/>
        <v>0</v>
      </c>
      <c r="M1330" s="6">
        <f t="shared" si="103"/>
        <v>2</v>
      </c>
      <c r="N1330" s="6">
        <f t="shared" si="104"/>
        <v>0</v>
      </c>
    </row>
    <row r="1331" spans="1:14" x14ac:dyDescent="0.25">
      <c r="A1331" s="1">
        <v>40573</v>
      </c>
      <c r="B1331" s="2" t="s">
        <v>45</v>
      </c>
      <c r="C1331" s="2">
        <v>154</v>
      </c>
      <c r="D1331" s="2">
        <f>YEAR(cukier[[#This Row],[date]])</f>
        <v>2011</v>
      </c>
      <c r="E1331" s="2">
        <f>MONTH(cukier[[#This Row],[date]])</f>
        <v>1</v>
      </c>
      <c r="F1331" s="2">
        <f>VLOOKUP(cukier[[#This Row],[year]],cennik[#All],2)</f>
        <v>2.2000000000000002</v>
      </c>
      <c r="G1331" s="2">
        <f>cukier[[#This Row],[sugar_bought_kg]]*cukier[[#This Row],[price]]</f>
        <v>338.8</v>
      </c>
      <c r="H1331" s="2">
        <f>SUMIF($B$2:B1331,B1331,$C$2:C1331)</f>
        <v>18301</v>
      </c>
      <c r="I1331" s="2">
        <f>IF(cukier[[#This Row],[bought_so_far]]&lt;100,0,IF(cukier[[#This Row],[bought_so_far]]&lt;1000,0.05,IF(cukier[[#This Row],[bought_so_far]]&lt;10000,0.1,0.2)))*cukier[[#This Row],[sugar_bought_kg]]</f>
        <v>30.8</v>
      </c>
      <c r="J1331" s="7">
        <f t="shared" si="101"/>
        <v>3048</v>
      </c>
      <c r="K1331" s="7">
        <f t="shared" si="100"/>
        <v>2894</v>
      </c>
      <c r="L1331" s="7" t="b">
        <f t="shared" si="102"/>
        <v>0</v>
      </c>
      <c r="M1331" s="7">
        <f t="shared" si="103"/>
        <v>3</v>
      </c>
      <c r="N1331" s="7">
        <f t="shared" si="104"/>
        <v>0</v>
      </c>
    </row>
    <row r="1332" spans="1:14" x14ac:dyDescent="0.25">
      <c r="A1332" s="1">
        <v>40574</v>
      </c>
      <c r="B1332" s="2" t="s">
        <v>50</v>
      </c>
      <c r="C1332" s="2">
        <v>423</v>
      </c>
      <c r="D1332" s="2">
        <f>YEAR(cukier[[#This Row],[date]])</f>
        <v>2011</v>
      </c>
      <c r="E1332" s="2">
        <f>MONTH(cukier[[#This Row],[date]])</f>
        <v>1</v>
      </c>
      <c r="F1332" s="2">
        <f>VLOOKUP(cukier[[#This Row],[year]],cennik[#All],2)</f>
        <v>2.2000000000000002</v>
      </c>
      <c r="G1332" s="2">
        <f>cukier[[#This Row],[sugar_bought_kg]]*cukier[[#This Row],[price]]</f>
        <v>930.6</v>
      </c>
      <c r="H1332" s="2">
        <f>SUMIF($B$2:B1332,B1332,$C$2:C1332)</f>
        <v>16242</v>
      </c>
      <c r="I1332" s="2">
        <f>IF(cukier[[#This Row],[bought_so_far]]&lt;100,0,IF(cukier[[#This Row],[bought_so_far]]&lt;1000,0.05,IF(cukier[[#This Row],[bought_so_far]]&lt;10000,0.1,0.2)))*cukier[[#This Row],[sugar_bought_kg]]</f>
        <v>84.600000000000009</v>
      </c>
      <c r="J1332" s="6">
        <f t="shared" si="101"/>
        <v>2894</v>
      </c>
      <c r="K1332" s="6">
        <f t="shared" si="100"/>
        <v>2471</v>
      </c>
      <c r="L1332" s="6" t="b">
        <f t="shared" si="102"/>
        <v>1</v>
      </c>
      <c r="M1332" s="6">
        <f t="shared" si="103"/>
        <v>3</v>
      </c>
      <c r="N1332" s="6">
        <f t="shared" si="104"/>
        <v>3000</v>
      </c>
    </row>
    <row r="1333" spans="1:14" x14ac:dyDescent="0.25">
      <c r="A1333" s="1">
        <v>40576</v>
      </c>
      <c r="B1333" s="2" t="s">
        <v>127</v>
      </c>
      <c r="C1333" s="2">
        <v>6</v>
      </c>
      <c r="D1333" s="2">
        <f>YEAR(cukier[[#This Row],[date]])</f>
        <v>2011</v>
      </c>
      <c r="E1333" s="2">
        <f>MONTH(cukier[[#This Row],[date]])</f>
        <v>2</v>
      </c>
      <c r="F1333" s="2">
        <f>VLOOKUP(cukier[[#This Row],[year]],cennik[#All],2)</f>
        <v>2.2000000000000002</v>
      </c>
      <c r="G1333" s="2">
        <f>cukier[[#This Row],[sugar_bought_kg]]*cukier[[#This Row],[price]]</f>
        <v>13.200000000000001</v>
      </c>
      <c r="H1333" s="2">
        <f>SUMIF($B$2:B1333,B1333,$C$2:C1333)</f>
        <v>26</v>
      </c>
      <c r="I1333" s="2">
        <f>IF(cukier[[#This Row],[bought_so_far]]&lt;100,0,IF(cukier[[#This Row],[bought_so_far]]&lt;1000,0.05,IF(cukier[[#This Row],[bought_so_far]]&lt;10000,0.1,0.2)))*cukier[[#This Row],[sugar_bought_kg]]</f>
        <v>0</v>
      </c>
      <c r="J1333" s="7">
        <f t="shared" si="101"/>
        <v>5471</v>
      </c>
      <c r="K1333" s="7">
        <f t="shared" si="100"/>
        <v>5465</v>
      </c>
      <c r="L1333" s="7" t="b">
        <f t="shared" si="102"/>
        <v>0</v>
      </c>
      <c r="M1333" s="7">
        <f t="shared" si="103"/>
        <v>-1</v>
      </c>
      <c r="N1333" s="7">
        <f t="shared" si="104"/>
        <v>0</v>
      </c>
    </row>
    <row r="1334" spans="1:14" x14ac:dyDescent="0.25">
      <c r="A1334" s="1">
        <v>40580</v>
      </c>
      <c r="B1334" s="2" t="s">
        <v>28</v>
      </c>
      <c r="C1334" s="2">
        <v>62</v>
      </c>
      <c r="D1334" s="2">
        <f>YEAR(cukier[[#This Row],[date]])</f>
        <v>2011</v>
      </c>
      <c r="E1334" s="2">
        <f>MONTH(cukier[[#This Row],[date]])</f>
        <v>2</v>
      </c>
      <c r="F1334" s="2">
        <f>VLOOKUP(cukier[[#This Row],[year]],cennik[#All],2)</f>
        <v>2.2000000000000002</v>
      </c>
      <c r="G1334" s="2">
        <f>cukier[[#This Row],[sugar_bought_kg]]*cukier[[#This Row],[price]]</f>
        <v>136.4</v>
      </c>
      <c r="H1334" s="2">
        <f>SUMIF($B$2:B1334,B1334,$C$2:C1334)</f>
        <v>2976</v>
      </c>
      <c r="I1334" s="2">
        <f>IF(cukier[[#This Row],[bought_so_far]]&lt;100,0,IF(cukier[[#This Row],[bought_so_far]]&lt;1000,0.05,IF(cukier[[#This Row],[bought_so_far]]&lt;10000,0.1,0.2)))*cukier[[#This Row],[sugar_bought_kg]]</f>
        <v>6.2</v>
      </c>
      <c r="J1334" s="6">
        <f t="shared" si="101"/>
        <v>5465</v>
      </c>
      <c r="K1334" s="6">
        <f t="shared" si="100"/>
        <v>5403</v>
      </c>
      <c r="L1334" s="6" t="b">
        <f t="shared" si="102"/>
        <v>0</v>
      </c>
      <c r="M1334" s="6">
        <f t="shared" si="103"/>
        <v>-1</v>
      </c>
      <c r="N1334" s="6">
        <f t="shared" si="104"/>
        <v>0</v>
      </c>
    </row>
    <row r="1335" spans="1:14" x14ac:dyDescent="0.25">
      <c r="A1335" s="1">
        <v>40581</v>
      </c>
      <c r="B1335" s="2" t="s">
        <v>136</v>
      </c>
      <c r="C1335" s="2">
        <v>15</v>
      </c>
      <c r="D1335" s="2">
        <f>YEAR(cukier[[#This Row],[date]])</f>
        <v>2011</v>
      </c>
      <c r="E1335" s="2">
        <f>MONTH(cukier[[#This Row],[date]])</f>
        <v>2</v>
      </c>
      <c r="F1335" s="2">
        <f>VLOOKUP(cukier[[#This Row],[year]],cennik[#All],2)</f>
        <v>2.2000000000000002</v>
      </c>
      <c r="G1335" s="2">
        <f>cukier[[#This Row],[sugar_bought_kg]]*cukier[[#This Row],[price]]</f>
        <v>33</v>
      </c>
      <c r="H1335" s="2">
        <f>SUMIF($B$2:B1335,B1335,$C$2:C1335)</f>
        <v>50</v>
      </c>
      <c r="I1335" s="2">
        <f>IF(cukier[[#This Row],[bought_so_far]]&lt;100,0,IF(cukier[[#This Row],[bought_so_far]]&lt;1000,0.05,IF(cukier[[#This Row],[bought_so_far]]&lt;10000,0.1,0.2)))*cukier[[#This Row],[sugar_bought_kg]]</f>
        <v>0</v>
      </c>
      <c r="J1335" s="7">
        <f t="shared" si="101"/>
        <v>5403</v>
      </c>
      <c r="K1335" s="7">
        <f t="shared" si="100"/>
        <v>5388</v>
      </c>
      <c r="L1335" s="7" t="b">
        <f t="shared" si="102"/>
        <v>0</v>
      </c>
      <c r="M1335" s="7">
        <f t="shared" si="103"/>
        <v>-1</v>
      </c>
      <c r="N1335" s="7">
        <f t="shared" si="104"/>
        <v>0</v>
      </c>
    </row>
    <row r="1336" spans="1:14" x14ac:dyDescent="0.25">
      <c r="A1336" s="1">
        <v>40583</v>
      </c>
      <c r="B1336" s="2" t="s">
        <v>9</v>
      </c>
      <c r="C1336" s="2">
        <v>311</v>
      </c>
      <c r="D1336" s="2">
        <f>YEAR(cukier[[#This Row],[date]])</f>
        <v>2011</v>
      </c>
      <c r="E1336" s="2">
        <f>MONTH(cukier[[#This Row],[date]])</f>
        <v>2</v>
      </c>
      <c r="F1336" s="2">
        <f>VLOOKUP(cukier[[#This Row],[year]],cennik[#All],2)</f>
        <v>2.2000000000000002</v>
      </c>
      <c r="G1336" s="2">
        <f>cukier[[#This Row],[sugar_bought_kg]]*cukier[[#This Row],[price]]</f>
        <v>684.2</v>
      </c>
      <c r="H1336" s="2">
        <f>SUMIF($B$2:B1336,B1336,$C$2:C1336)</f>
        <v>16500</v>
      </c>
      <c r="I1336" s="2">
        <f>IF(cukier[[#This Row],[bought_so_far]]&lt;100,0,IF(cukier[[#This Row],[bought_so_far]]&lt;1000,0.05,IF(cukier[[#This Row],[bought_so_far]]&lt;10000,0.1,0.2)))*cukier[[#This Row],[sugar_bought_kg]]</f>
        <v>62.2</v>
      </c>
      <c r="J1336" s="6">
        <f t="shared" si="101"/>
        <v>5388</v>
      </c>
      <c r="K1336" s="6">
        <f t="shared" si="100"/>
        <v>5077</v>
      </c>
      <c r="L1336" s="6" t="b">
        <f t="shared" si="102"/>
        <v>0</v>
      </c>
      <c r="M1336" s="6">
        <f t="shared" si="103"/>
        <v>-1</v>
      </c>
      <c r="N1336" s="6">
        <f t="shared" si="104"/>
        <v>0</v>
      </c>
    </row>
    <row r="1337" spans="1:14" x14ac:dyDescent="0.25">
      <c r="A1337" s="1">
        <v>40584</v>
      </c>
      <c r="B1337" s="2" t="s">
        <v>19</v>
      </c>
      <c r="C1337" s="2">
        <v>127</v>
      </c>
      <c r="D1337" s="2">
        <f>YEAR(cukier[[#This Row],[date]])</f>
        <v>2011</v>
      </c>
      <c r="E1337" s="2">
        <f>MONTH(cukier[[#This Row],[date]])</f>
        <v>2</v>
      </c>
      <c r="F1337" s="2">
        <f>VLOOKUP(cukier[[#This Row],[year]],cennik[#All],2)</f>
        <v>2.2000000000000002</v>
      </c>
      <c r="G1337" s="2">
        <f>cukier[[#This Row],[sugar_bought_kg]]*cukier[[#This Row],[price]]</f>
        <v>279.40000000000003</v>
      </c>
      <c r="H1337" s="2">
        <f>SUMIF($B$2:B1337,B1337,$C$2:C1337)</f>
        <v>2805</v>
      </c>
      <c r="I1337" s="2">
        <f>IF(cukier[[#This Row],[bought_so_far]]&lt;100,0,IF(cukier[[#This Row],[bought_so_far]]&lt;1000,0.05,IF(cukier[[#This Row],[bought_so_far]]&lt;10000,0.1,0.2)))*cukier[[#This Row],[sugar_bought_kg]]</f>
        <v>12.700000000000001</v>
      </c>
      <c r="J1337" s="7">
        <f t="shared" si="101"/>
        <v>5077</v>
      </c>
      <c r="K1337" s="7">
        <f t="shared" si="100"/>
        <v>4950</v>
      </c>
      <c r="L1337" s="7" t="b">
        <f t="shared" si="102"/>
        <v>0</v>
      </c>
      <c r="M1337" s="7">
        <f t="shared" si="103"/>
        <v>1</v>
      </c>
      <c r="N1337" s="7">
        <f t="shared" si="104"/>
        <v>0</v>
      </c>
    </row>
    <row r="1338" spans="1:14" x14ac:dyDescent="0.25">
      <c r="A1338" s="1">
        <v>40585</v>
      </c>
      <c r="B1338" s="2" t="s">
        <v>22</v>
      </c>
      <c r="C1338" s="2">
        <v>483</v>
      </c>
      <c r="D1338" s="2">
        <f>YEAR(cukier[[#This Row],[date]])</f>
        <v>2011</v>
      </c>
      <c r="E1338" s="2">
        <f>MONTH(cukier[[#This Row],[date]])</f>
        <v>2</v>
      </c>
      <c r="F1338" s="2">
        <f>VLOOKUP(cukier[[#This Row],[year]],cennik[#All],2)</f>
        <v>2.2000000000000002</v>
      </c>
      <c r="G1338" s="2">
        <f>cukier[[#This Row],[sugar_bought_kg]]*cukier[[#This Row],[price]]</f>
        <v>1062.6000000000001</v>
      </c>
      <c r="H1338" s="2">
        <f>SUMIF($B$2:B1338,B1338,$C$2:C1338)</f>
        <v>15884</v>
      </c>
      <c r="I1338" s="2">
        <f>IF(cukier[[#This Row],[bought_so_far]]&lt;100,0,IF(cukier[[#This Row],[bought_so_far]]&lt;1000,0.05,IF(cukier[[#This Row],[bought_so_far]]&lt;10000,0.1,0.2)))*cukier[[#This Row],[sugar_bought_kg]]</f>
        <v>96.600000000000009</v>
      </c>
      <c r="J1338" s="6">
        <f t="shared" si="101"/>
        <v>4950</v>
      </c>
      <c r="K1338" s="6">
        <f t="shared" si="100"/>
        <v>4467</v>
      </c>
      <c r="L1338" s="6" t="b">
        <f t="shared" si="102"/>
        <v>0</v>
      </c>
      <c r="M1338" s="6">
        <f t="shared" si="103"/>
        <v>1</v>
      </c>
      <c r="N1338" s="6">
        <f t="shared" si="104"/>
        <v>0</v>
      </c>
    </row>
    <row r="1339" spans="1:14" x14ac:dyDescent="0.25">
      <c r="A1339" s="1">
        <v>40588</v>
      </c>
      <c r="B1339" s="2" t="s">
        <v>217</v>
      </c>
      <c r="C1339" s="2">
        <v>9</v>
      </c>
      <c r="D1339" s="2">
        <f>YEAR(cukier[[#This Row],[date]])</f>
        <v>2011</v>
      </c>
      <c r="E1339" s="2">
        <f>MONTH(cukier[[#This Row],[date]])</f>
        <v>2</v>
      </c>
      <c r="F1339" s="2">
        <f>VLOOKUP(cukier[[#This Row],[year]],cennik[#All],2)</f>
        <v>2.2000000000000002</v>
      </c>
      <c r="G1339" s="2">
        <f>cukier[[#This Row],[sugar_bought_kg]]*cukier[[#This Row],[price]]</f>
        <v>19.8</v>
      </c>
      <c r="H1339" s="2">
        <f>SUMIF($B$2:B1339,B1339,$C$2:C1339)</f>
        <v>9</v>
      </c>
      <c r="I1339" s="2">
        <f>IF(cukier[[#This Row],[bought_so_far]]&lt;100,0,IF(cukier[[#This Row],[bought_so_far]]&lt;1000,0.05,IF(cukier[[#This Row],[bought_so_far]]&lt;10000,0.1,0.2)))*cukier[[#This Row],[sugar_bought_kg]]</f>
        <v>0</v>
      </c>
      <c r="J1339" s="7">
        <f t="shared" si="101"/>
        <v>4467</v>
      </c>
      <c r="K1339" s="7">
        <f t="shared" si="100"/>
        <v>4458</v>
      </c>
      <c r="L1339" s="7" t="b">
        <f t="shared" si="102"/>
        <v>0</v>
      </c>
      <c r="M1339" s="7">
        <f t="shared" si="103"/>
        <v>1</v>
      </c>
      <c r="N1339" s="7">
        <f t="shared" si="104"/>
        <v>0</v>
      </c>
    </row>
    <row r="1340" spans="1:14" x14ac:dyDescent="0.25">
      <c r="A1340" s="1">
        <v>40593</v>
      </c>
      <c r="B1340" s="2" t="s">
        <v>20</v>
      </c>
      <c r="C1340" s="2">
        <v>75</v>
      </c>
      <c r="D1340" s="2">
        <f>YEAR(cukier[[#This Row],[date]])</f>
        <v>2011</v>
      </c>
      <c r="E1340" s="2">
        <f>MONTH(cukier[[#This Row],[date]])</f>
        <v>2</v>
      </c>
      <c r="F1340" s="2">
        <f>VLOOKUP(cukier[[#This Row],[year]],cennik[#All],2)</f>
        <v>2.2000000000000002</v>
      </c>
      <c r="G1340" s="2">
        <f>cukier[[#This Row],[sugar_bought_kg]]*cukier[[#This Row],[price]]</f>
        <v>165</v>
      </c>
      <c r="H1340" s="2">
        <f>SUMIF($B$2:B1340,B1340,$C$2:C1340)</f>
        <v>789</v>
      </c>
      <c r="I1340" s="2">
        <f>IF(cukier[[#This Row],[bought_so_far]]&lt;100,0,IF(cukier[[#This Row],[bought_so_far]]&lt;1000,0.05,IF(cukier[[#This Row],[bought_so_far]]&lt;10000,0.1,0.2)))*cukier[[#This Row],[sugar_bought_kg]]</f>
        <v>3.75</v>
      </c>
      <c r="J1340" s="6">
        <f t="shared" si="101"/>
        <v>4458</v>
      </c>
      <c r="K1340" s="6">
        <f t="shared" si="100"/>
        <v>4383</v>
      </c>
      <c r="L1340" s="6" t="b">
        <f t="shared" si="102"/>
        <v>0</v>
      </c>
      <c r="M1340" s="6">
        <f t="shared" si="103"/>
        <v>1</v>
      </c>
      <c r="N1340" s="6">
        <f t="shared" si="104"/>
        <v>0</v>
      </c>
    </row>
    <row r="1341" spans="1:14" x14ac:dyDescent="0.25">
      <c r="A1341" s="1">
        <v>40598</v>
      </c>
      <c r="B1341" s="2" t="s">
        <v>218</v>
      </c>
      <c r="C1341" s="2">
        <v>7</v>
      </c>
      <c r="D1341" s="2">
        <f>YEAR(cukier[[#This Row],[date]])</f>
        <v>2011</v>
      </c>
      <c r="E1341" s="2">
        <f>MONTH(cukier[[#This Row],[date]])</f>
        <v>2</v>
      </c>
      <c r="F1341" s="2">
        <f>VLOOKUP(cukier[[#This Row],[year]],cennik[#All],2)</f>
        <v>2.2000000000000002</v>
      </c>
      <c r="G1341" s="2">
        <f>cukier[[#This Row],[sugar_bought_kg]]*cukier[[#This Row],[price]]</f>
        <v>15.400000000000002</v>
      </c>
      <c r="H1341" s="2">
        <f>SUMIF($B$2:B1341,B1341,$C$2:C1341)</f>
        <v>7</v>
      </c>
      <c r="I1341" s="2">
        <f>IF(cukier[[#This Row],[bought_so_far]]&lt;100,0,IF(cukier[[#This Row],[bought_so_far]]&lt;1000,0.05,IF(cukier[[#This Row],[bought_so_far]]&lt;10000,0.1,0.2)))*cukier[[#This Row],[sugar_bought_kg]]</f>
        <v>0</v>
      </c>
      <c r="J1341" s="7">
        <f t="shared" si="101"/>
        <v>4383</v>
      </c>
      <c r="K1341" s="7">
        <f t="shared" si="100"/>
        <v>4376</v>
      </c>
      <c r="L1341" s="7" t="b">
        <f t="shared" si="102"/>
        <v>0</v>
      </c>
      <c r="M1341" s="7">
        <f t="shared" si="103"/>
        <v>1</v>
      </c>
      <c r="N1341" s="7">
        <f t="shared" si="104"/>
        <v>0</v>
      </c>
    </row>
    <row r="1342" spans="1:14" x14ac:dyDescent="0.25">
      <c r="A1342" s="1">
        <v>40602</v>
      </c>
      <c r="B1342" s="2" t="s">
        <v>35</v>
      </c>
      <c r="C1342" s="2">
        <v>114</v>
      </c>
      <c r="D1342" s="2">
        <f>YEAR(cukier[[#This Row],[date]])</f>
        <v>2011</v>
      </c>
      <c r="E1342" s="2">
        <f>MONTH(cukier[[#This Row],[date]])</f>
        <v>2</v>
      </c>
      <c r="F1342" s="2">
        <f>VLOOKUP(cukier[[#This Row],[year]],cennik[#All],2)</f>
        <v>2.2000000000000002</v>
      </c>
      <c r="G1342" s="2">
        <f>cukier[[#This Row],[sugar_bought_kg]]*cukier[[#This Row],[price]]</f>
        <v>250.8</v>
      </c>
      <c r="H1342" s="2">
        <f>SUMIF($B$2:B1342,B1342,$C$2:C1342)</f>
        <v>2459</v>
      </c>
      <c r="I1342" s="2">
        <f>IF(cukier[[#This Row],[bought_so_far]]&lt;100,0,IF(cukier[[#This Row],[bought_so_far]]&lt;1000,0.05,IF(cukier[[#This Row],[bought_so_far]]&lt;10000,0.1,0.2)))*cukier[[#This Row],[sugar_bought_kg]]</f>
        <v>11.4</v>
      </c>
      <c r="J1342" s="6">
        <f t="shared" si="101"/>
        <v>4376</v>
      </c>
      <c r="K1342" s="6">
        <f t="shared" si="100"/>
        <v>4262</v>
      </c>
      <c r="L1342" s="6" t="b">
        <f t="shared" si="102"/>
        <v>1</v>
      </c>
      <c r="M1342" s="6">
        <f t="shared" si="103"/>
        <v>1</v>
      </c>
      <c r="N1342" s="6">
        <f t="shared" si="104"/>
        <v>1000</v>
      </c>
    </row>
    <row r="1343" spans="1:14" x14ac:dyDescent="0.25">
      <c r="A1343" s="1">
        <v>40605</v>
      </c>
      <c r="B1343" s="2" t="s">
        <v>123</v>
      </c>
      <c r="C1343" s="2">
        <v>151</v>
      </c>
      <c r="D1343" s="2">
        <f>YEAR(cukier[[#This Row],[date]])</f>
        <v>2011</v>
      </c>
      <c r="E1343" s="2">
        <f>MONTH(cukier[[#This Row],[date]])</f>
        <v>3</v>
      </c>
      <c r="F1343" s="2">
        <f>VLOOKUP(cukier[[#This Row],[year]],cennik[#All],2)</f>
        <v>2.2000000000000002</v>
      </c>
      <c r="G1343" s="2">
        <f>cukier[[#This Row],[sugar_bought_kg]]*cukier[[#This Row],[price]]</f>
        <v>332.20000000000005</v>
      </c>
      <c r="H1343" s="2">
        <f>SUMIF($B$2:B1343,B1343,$C$2:C1343)</f>
        <v>503</v>
      </c>
      <c r="I1343" s="2">
        <f>IF(cukier[[#This Row],[bought_so_far]]&lt;100,0,IF(cukier[[#This Row],[bought_so_far]]&lt;1000,0.05,IF(cukier[[#This Row],[bought_so_far]]&lt;10000,0.1,0.2)))*cukier[[#This Row],[sugar_bought_kg]]</f>
        <v>7.5500000000000007</v>
      </c>
      <c r="J1343" s="7">
        <f t="shared" si="101"/>
        <v>5262</v>
      </c>
      <c r="K1343" s="7">
        <f t="shared" si="100"/>
        <v>5111</v>
      </c>
      <c r="L1343" s="7" t="b">
        <f t="shared" si="102"/>
        <v>0</v>
      </c>
      <c r="M1343" s="7">
        <f t="shared" si="103"/>
        <v>-1</v>
      </c>
      <c r="N1343" s="7">
        <f t="shared" si="104"/>
        <v>0</v>
      </c>
    </row>
    <row r="1344" spans="1:14" x14ac:dyDescent="0.25">
      <c r="A1344" s="1">
        <v>40608</v>
      </c>
      <c r="B1344" s="2" t="s">
        <v>10</v>
      </c>
      <c r="C1344" s="2">
        <v>116</v>
      </c>
      <c r="D1344" s="2">
        <f>YEAR(cukier[[#This Row],[date]])</f>
        <v>2011</v>
      </c>
      <c r="E1344" s="2">
        <f>MONTH(cukier[[#This Row],[date]])</f>
        <v>3</v>
      </c>
      <c r="F1344" s="2">
        <f>VLOOKUP(cukier[[#This Row],[year]],cennik[#All],2)</f>
        <v>2.2000000000000002</v>
      </c>
      <c r="G1344" s="2">
        <f>cukier[[#This Row],[sugar_bought_kg]]*cukier[[#This Row],[price]]</f>
        <v>255.20000000000002</v>
      </c>
      <c r="H1344" s="2">
        <f>SUMIF($B$2:B1344,B1344,$C$2:C1344)</f>
        <v>2725</v>
      </c>
      <c r="I1344" s="2">
        <f>IF(cukier[[#This Row],[bought_so_far]]&lt;100,0,IF(cukier[[#This Row],[bought_so_far]]&lt;1000,0.05,IF(cukier[[#This Row],[bought_so_far]]&lt;10000,0.1,0.2)))*cukier[[#This Row],[sugar_bought_kg]]</f>
        <v>11.600000000000001</v>
      </c>
      <c r="J1344" s="6">
        <f t="shared" si="101"/>
        <v>5111</v>
      </c>
      <c r="K1344" s="6">
        <f t="shared" si="100"/>
        <v>4995</v>
      </c>
      <c r="L1344" s="6" t="b">
        <f t="shared" si="102"/>
        <v>0</v>
      </c>
      <c r="M1344" s="6">
        <f t="shared" si="103"/>
        <v>1</v>
      </c>
      <c r="N1344" s="6">
        <f t="shared" si="104"/>
        <v>0</v>
      </c>
    </row>
    <row r="1345" spans="1:14" x14ac:dyDescent="0.25">
      <c r="A1345" s="1">
        <v>40609</v>
      </c>
      <c r="B1345" s="2" t="s">
        <v>12</v>
      </c>
      <c r="C1345" s="2">
        <v>76</v>
      </c>
      <c r="D1345" s="2">
        <f>YEAR(cukier[[#This Row],[date]])</f>
        <v>2011</v>
      </c>
      <c r="E1345" s="2">
        <f>MONTH(cukier[[#This Row],[date]])</f>
        <v>3</v>
      </c>
      <c r="F1345" s="2">
        <f>VLOOKUP(cukier[[#This Row],[year]],cennik[#All],2)</f>
        <v>2.2000000000000002</v>
      </c>
      <c r="G1345" s="2">
        <f>cukier[[#This Row],[sugar_bought_kg]]*cukier[[#This Row],[price]]</f>
        <v>167.20000000000002</v>
      </c>
      <c r="H1345" s="2">
        <f>SUMIF($B$2:B1345,B1345,$C$2:C1345)</f>
        <v>3460</v>
      </c>
      <c r="I1345" s="2">
        <f>IF(cukier[[#This Row],[bought_so_far]]&lt;100,0,IF(cukier[[#This Row],[bought_so_far]]&lt;1000,0.05,IF(cukier[[#This Row],[bought_so_far]]&lt;10000,0.1,0.2)))*cukier[[#This Row],[sugar_bought_kg]]</f>
        <v>7.6000000000000005</v>
      </c>
      <c r="J1345" s="7">
        <f t="shared" si="101"/>
        <v>4995</v>
      </c>
      <c r="K1345" s="7">
        <f t="shared" si="100"/>
        <v>4919</v>
      </c>
      <c r="L1345" s="7" t="b">
        <f t="shared" si="102"/>
        <v>0</v>
      </c>
      <c r="M1345" s="7">
        <f t="shared" si="103"/>
        <v>1</v>
      </c>
      <c r="N1345" s="7">
        <f t="shared" si="104"/>
        <v>0</v>
      </c>
    </row>
    <row r="1346" spans="1:14" x14ac:dyDescent="0.25">
      <c r="A1346" s="1">
        <v>40610</v>
      </c>
      <c r="B1346" s="2" t="s">
        <v>6</v>
      </c>
      <c r="C1346" s="2">
        <v>25</v>
      </c>
      <c r="D1346" s="2">
        <f>YEAR(cukier[[#This Row],[date]])</f>
        <v>2011</v>
      </c>
      <c r="E1346" s="2">
        <f>MONTH(cukier[[#This Row],[date]])</f>
        <v>3</v>
      </c>
      <c r="F1346" s="2">
        <f>VLOOKUP(cukier[[#This Row],[year]],cennik[#All],2)</f>
        <v>2.2000000000000002</v>
      </c>
      <c r="G1346" s="2">
        <f>cukier[[#This Row],[sugar_bought_kg]]*cukier[[#This Row],[price]]</f>
        <v>55.000000000000007</v>
      </c>
      <c r="H1346" s="2">
        <f>SUMIF($B$2:B1346,B1346,$C$2:C1346)</f>
        <v>1853</v>
      </c>
      <c r="I1346" s="2">
        <f>IF(cukier[[#This Row],[bought_so_far]]&lt;100,0,IF(cukier[[#This Row],[bought_so_far]]&lt;1000,0.05,IF(cukier[[#This Row],[bought_so_far]]&lt;10000,0.1,0.2)))*cukier[[#This Row],[sugar_bought_kg]]</f>
        <v>2.5</v>
      </c>
      <c r="J1346" s="6">
        <f t="shared" si="101"/>
        <v>4919</v>
      </c>
      <c r="K1346" s="6">
        <f t="shared" si="100"/>
        <v>4894</v>
      </c>
      <c r="L1346" s="6" t="b">
        <f t="shared" si="102"/>
        <v>0</v>
      </c>
      <c r="M1346" s="6">
        <f t="shared" si="103"/>
        <v>1</v>
      </c>
      <c r="N1346" s="6">
        <f t="shared" si="104"/>
        <v>0</v>
      </c>
    </row>
    <row r="1347" spans="1:14" x14ac:dyDescent="0.25">
      <c r="A1347" s="1">
        <v>40614</v>
      </c>
      <c r="B1347" s="2" t="s">
        <v>31</v>
      </c>
      <c r="C1347" s="2">
        <v>37</v>
      </c>
      <c r="D1347" s="2">
        <f>YEAR(cukier[[#This Row],[date]])</f>
        <v>2011</v>
      </c>
      <c r="E1347" s="2">
        <f>MONTH(cukier[[#This Row],[date]])</f>
        <v>3</v>
      </c>
      <c r="F1347" s="2">
        <f>VLOOKUP(cukier[[#This Row],[year]],cennik[#All],2)</f>
        <v>2.2000000000000002</v>
      </c>
      <c r="G1347" s="2">
        <f>cukier[[#This Row],[sugar_bought_kg]]*cukier[[#This Row],[price]]</f>
        <v>81.400000000000006</v>
      </c>
      <c r="H1347" s="2">
        <f>SUMIF($B$2:B1347,B1347,$C$2:C1347)</f>
        <v>1499</v>
      </c>
      <c r="I1347" s="2">
        <f>IF(cukier[[#This Row],[bought_so_far]]&lt;100,0,IF(cukier[[#This Row],[bought_so_far]]&lt;1000,0.05,IF(cukier[[#This Row],[bought_so_far]]&lt;10000,0.1,0.2)))*cukier[[#This Row],[sugar_bought_kg]]</f>
        <v>3.7</v>
      </c>
      <c r="J1347" s="7">
        <f t="shared" si="101"/>
        <v>4894</v>
      </c>
      <c r="K1347" s="7">
        <f t="shared" ref="K1347:K1410" si="105">J1347-C1347</f>
        <v>4857</v>
      </c>
      <c r="L1347" s="7" t="b">
        <f t="shared" si="102"/>
        <v>0</v>
      </c>
      <c r="M1347" s="7">
        <f t="shared" si="103"/>
        <v>1</v>
      </c>
      <c r="N1347" s="7">
        <f t="shared" si="104"/>
        <v>0</v>
      </c>
    </row>
    <row r="1348" spans="1:14" x14ac:dyDescent="0.25">
      <c r="A1348" s="1">
        <v>40616</v>
      </c>
      <c r="B1348" s="2" t="s">
        <v>80</v>
      </c>
      <c r="C1348" s="2">
        <v>108</v>
      </c>
      <c r="D1348" s="2">
        <f>YEAR(cukier[[#This Row],[date]])</f>
        <v>2011</v>
      </c>
      <c r="E1348" s="2">
        <f>MONTH(cukier[[#This Row],[date]])</f>
        <v>3</v>
      </c>
      <c r="F1348" s="2">
        <f>VLOOKUP(cukier[[#This Row],[year]],cennik[#All],2)</f>
        <v>2.2000000000000002</v>
      </c>
      <c r="G1348" s="2">
        <f>cukier[[#This Row],[sugar_bought_kg]]*cukier[[#This Row],[price]]</f>
        <v>237.60000000000002</v>
      </c>
      <c r="H1348" s="2">
        <f>SUMIF($B$2:B1348,B1348,$C$2:C1348)</f>
        <v>745</v>
      </c>
      <c r="I1348" s="2">
        <f>IF(cukier[[#This Row],[bought_so_far]]&lt;100,0,IF(cukier[[#This Row],[bought_so_far]]&lt;1000,0.05,IF(cukier[[#This Row],[bought_so_far]]&lt;10000,0.1,0.2)))*cukier[[#This Row],[sugar_bought_kg]]</f>
        <v>5.4</v>
      </c>
      <c r="J1348" s="6">
        <f t="shared" ref="J1348:J1411" si="106">K1347+N1347</f>
        <v>4857</v>
      </c>
      <c r="K1348" s="6">
        <f t="shared" si="105"/>
        <v>4749</v>
      </c>
      <c r="L1348" s="6" t="b">
        <f t="shared" ref="L1348:L1411" si="107">AND(E1348&lt;&gt;E1349,K1348&lt;5000)</f>
        <v>0</v>
      </c>
      <c r="M1348" s="6">
        <f t="shared" ref="M1348:M1411" si="108">ROUNDUP((5000-K1348)/1000,0)</f>
        <v>1</v>
      </c>
      <c r="N1348" s="6">
        <f t="shared" ref="N1348:N1411" si="109">IF(L1348,M1348*1000,0)</f>
        <v>0</v>
      </c>
    </row>
    <row r="1349" spans="1:14" x14ac:dyDescent="0.25">
      <c r="A1349" s="1">
        <v>40617</v>
      </c>
      <c r="B1349" s="2" t="s">
        <v>7</v>
      </c>
      <c r="C1349" s="2">
        <v>199</v>
      </c>
      <c r="D1349" s="2">
        <f>YEAR(cukier[[#This Row],[date]])</f>
        <v>2011</v>
      </c>
      <c r="E1349" s="2">
        <f>MONTH(cukier[[#This Row],[date]])</f>
        <v>3</v>
      </c>
      <c r="F1349" s="2">
        <f>VLOOKUP(cukier[[#This Row],[year]],cennik[#All],2)</f>
        <v>2.2000000000000002</v>
      </c>
      <c r="G1349" s="2">
        <f>cukier[[#This Row],[sugar_bought_kg]]*cukier[[#This Row],[price]]</f>
        <v>437.8</v>
      </c>
      <c r="H1349" s="2">
        <f>SUMIF($B$2:B1349,B1349,$C$2:C1349)</f>
        <v>18232</v>
      </c>
      <c r="I1349" s="2">
        <f>IF(cukier[[#This Row],[bought_so_far]]&lt;100,0,IF(cukier[[#This Row],[bought_so_far]]&lt;1000,0.05,IF(cukier[[#This Row],[bought_so_far]]&lt;10000,0.1,0.2)))*cukier[[#This Row],[sugar_bought_kg]]</f>
        <v>39.800000000000004</v>
      </c>
      <c r="J1349" s="7">
        <f t="shared" si="106"/>
        <v>4749</v>
      </c>
      <c r="K1349" s="7">
        <f t="shared" si="105"/>
        <v>4550</v>
      </c>
      <c r="L1349" s="7" t="b">
        <f t="shared" si="107"/>
        <v>0</v>
      </c>
      <c r="M1349" s="7">
        <f t="shared" si="108"/>
        <v>1</v>
      </c>
      <c r="N1349" s="7">
        <f t="shared" si="109"/>
        <v>0</v>
      </c>
    </row>
    <row r="1350" spans="1:14" x14ac:dyDescent="0.25">
      <c r="A1350" s="1">
        <v>40617</v>
      </c>
      <c r="B1350" s="2" t="s">
        <v>45</v>
      </c>
      <c r="C1350" s="2">
        <v>128</v>
      </c>
      <c r="D1350" s="2">
        <f>YEAR(cukier[[#This Row],[date]])</f>
        <v>2011</v>
      </c>
      <c r="E1350" s="2">
        <f>MONTH(cukier[[#This Row],[date]])</f>
        <v>3</v>
      </c>
      <c r="F1350" s="2">
        <f>VLOOKUP(cukier[[#This Row],[year]],cennik[#All],2)</f>
        <v>2.2000000000000002</v>
      </c>
      <c r="G1350" s="2">
        <f>cukier[[#This Row],[sugar_bought_kg]]*cukier[[#This Row],[price]]</f>
        <v>281.60000000000002</v>
      </c>
      <c r="H1350" s="2">
        <f>SUMIF($B$2:B1350,B1350,$C$2:C1350)</f>
        <v>18429</v>
      </c>
      <c r="I1350" s="2">
        <f>IF(cukier[[#This Row],[bought_so_far]]&lt;100,0,IF(cukier[[#This Row],[bought_so_far]]&lt;1000,0.05,IF(cukier[[#This Row],[bought_so_far]]&lt;10000,0.1,0.2)))*cukier[[#This Row],[sugar_bought_kg]]</f>
        <v>25.6</v>
      </c>
      <c r="J1350" s="6">
        <f t="shared" si="106"/>
        <v>4550</v>
      </c>
      <c r="K1350" s="6">
        <f t="shared" si="105"/>
        <v>4422</v>
      </c>
      <c r="L1350" s="6" t="b">
        <f t="shared" si="107"/>
        <v>0</v>
      </c>
      <c r="M1350" s="6">
        <f t="shared" si="108"/>
        <v>1</v>
      </c>
      <c r="N1350" s="6">
        <f t="shared" si="109"/>
        <v>0</v>
      </c>
    </row>
    <row r="1351" spans="1:14" x14ac:dyDescent="0.25">
      <c r="A1351" s="1">
        <v>40618</v>
      </c>
      <c r="B1351" s="2" t="s">
        <v>58</v>
      </c>
      <c r="C1351" s="2">
        <v>32</v>
      </c>
      <c r="D1351" s="2">
        <f>YEAR(cukier[[#This Row],[date]])</f>
        <v>2011</v>
      </c>
      <c r="E1351" s="2">
        <f>MONTH(cukier[[#This Row],[date]])</f>
        <v>3</v>
      </c>
      <c r="F1351" s="2">
        <f>VLOOKUP(cukier[[#This Row],[year]],cennik[#All],2)</f>
        <v>2.2000000000000002</v>
      </c>
      <c r="G1351" s="2">
        <f>cukier[[#This Row],[sugar_bought_kg]]*cukier[[#This Row],[price]]</f>
        <v>70.400000000000006</v>
      </c>
      <c r="H1351" s="2">
        <f>SUMIF($B$2:B1351,B1351,$C$2:C1351)</f>
        <v>557</v>
      </c>
      <c r="I1351" s="2">
        <f>IF(cukier[[#This Row],[bought_so_far]]&lt;100,0,IF(cukier[[#This Row],[bought_so_far]]&lt;1000,0.05,IF(cukier[[#This Row],[bought_so_far]]&lt;10000,0.1,0.2)))*cukier[[#This Row],[sugar_bought_kg]]</f>
        <v>1.6</v>
      </c>
      <c r="J1351" s="7">
        <f t="shared" si="106"/>
        <v>4422</v>
      </c>
      <c r="K1351" s="7">
        <f t="shared" si="105"/>
        <v>4390</v>
      </c>
      <c r="L1351" s="7" t="b">
        <f t="shared" si="107"/>
        <v>0</v>
      </c>
      <c r="M1351" s="7">
        <f t="shared" si="108"/>
        <v>1</v>
      </c>
      <c r="N1351" s="7">
        <f t="shared" si="109"/>
        <v>0</v>
      </c>
    </row>
    <row r="1352" spans="1:14" x14ac:dyDescent="0.25">
      <c r="A1352" s="1">
        <v>40625</v>
      </c>
      <c r="B1352" s="2" t="s">
        <v>30</v>
      </c>
      <c r="C1352" s="2">
        <v>151</v>
      </c>
      <c r="D1352" s="2">
        <f>YEAR(cukier[[#This Row],[date]])</f>
        <v>2011</v>
      </c>
      <c r="E1352" s="2">
        <f>MONTH(cukier[[#This Row],[date]])</f>
        <v>3</v>
      </c>
      <c r="F1352" s="2">
        <f>VLOOKUP(cukier[[#This Row],[year]],cennik[#All],2)</f>
        <v>2.2000000000000002</v>
      </c>
      <c r="G1352" s="2">
        <f>cukier[[#This Row],[sugar_bought_kg]]*cukier[[#This Row],[price]]</f>
        <v>332.20000000000005</v>
      </c>
      <c r="H1352" s="2">
        <f>SUMIF($B$2:B1352,B1352,$C$2:C1352)</f>
        <v>3782</v>
      </c>
      <c r="I1352" s="2">
        <f>IF(cukier[[#This Row],[bought_so_far]]&lt;100,0,IF(cukier[[#This Row],[bought_so_far]]&lt;1000,0.05,IF(cukier[[#This Row],[bought_so_far]]&lt;10000,0.1,0.2)))*cukier[[#This Row],[sugar_bought_kg]]</f>
        <v>15.100000000000001</v>
      </c>
      <c r="J1352" s="6">
        <f t="shared" si="106"/>
        <v>4390</v>
      </c>
      <c r="K1352" s="6">
        <f t="shared" si="105"/>
        <v>4239</v>
      </c>
      <c r="L1352" s="6" t="b">
        <f t="shared" si="107"/>
        <v>0</v>
      </c>
      <c r="M1352" s="6">
        <f t="shared" si="108"/>
        <v>1</v>
      </c>
      <c r="N1352" s="6">
        <f t="shared" si="109"/>
        <v>0</v>
      </c>
    </row>
    <row r="1353" spans="1:14" x14ac:dyDescent="0.25">
      <c r="A1353" s="1">
        <v>40626</v>
      </c>
      <c r="B1353" s="2" t="s">
        <v>153</v>
      </c>
      <c r="C1353" s="2">
        <v>8</v>
      </c>
      <c r="D1353" s="2">
        <f>YEAR(cukier[[#This Row],[date]])</f>
        <v>2011</v>
      </c>
      <c r="E1353" s="2">
        <f>MONTH(cukier[[#This Row],[date]])</f>
        <v>3</v>
      </c>
      <c r="F1353" s="2">
        <f>VLOOKUP(cukier[[#This Row],[year]],cennik[#All],2)</f>
        <v>2.2000000000000002</v>
      </c>
      <c r="G1353" s="2">
        <f>cukier[[#This Row],[sugar_bought_kg]]*cukier[[#This Row],[price]]</f>
        <v>17.600000000000001</v>
      </c>
      <c r="H1353" s="2">
        <f>SUMIF($B$2:B1353,B1353,$C$2:C1353)</f>
        <v>29</v>
      </c>
      <c r="I1353" s="2">
        <f>IF(cukier[[#This Row],[bought_so_far]]&lt;100,0,IF(cukier[[#This Row],[bought_so_far]]&lt;1000,0.05,IF(cukier[[#This Row],[bought_so_far]]&lt;10000,0.1,0.2)))*cukier[[#This Row],[sugar_bought_kg]]</f>
        <v>0</v>
      </c>
      <c r="J1353" s="7">
        <f t="shared" si="106"/>
        <v>4239</v>
      </c>
      <c r="K1353" s="7">
        <f t="shared" si="105"/>
        <v>4231</v>
      </c>
      <c r="L1353" s="7" t="b">
        <f t="shared" si="107"/>
        <v>0</v>
      </c>
      <c r="M1353" s="7">
        <f t="shared" si="108"/>
        <v>1</v>
      </c>
      <c r="N1353" s="7">
        <f t="shared" si="109"/>
        <v>0</v>
      </c>
    </row>
    <row r="1354" spans="1:14" x14ac:dyDescent="0.25">
      <c r="A1354" s="1">
        <v>40627</v>
      </c>
      <c r="B1354" s="2" t="s">
        <v>14</v>
      </c>
      <c r="C1354" s="2">
        <v>411</v>
      </c>
      <c r="D1354" s="2">
        <f>YEAR(cukier[[#This Row],[date]])</f>
        <v>2011</v>
      </c>
      <c r="E1354" s="2">
        <f>MONTH(cukier[[#This Row],[date]])</f>
        <v>3</v>
      </c>
      <c r="F1354" s="2">
        <f>VLOOKUP(cukier[[#This Row],[year]],cennik[#All],2)</f>
        <v>2.2000000000000002</v>
      </c>
      <c r="G1354" s="2">
        <f>cukier[[#This Row],[sugar_bought_kg]]*cukier[[#This Row],[price]]</f>
        <v>904.2</v>
      </c>
      <c r="H1354" s="2">
        <f>SUMIF($B$2:B1354,B1354,$C$2:C1354)</f>
        <v>16001</v>
      </c>
      <c r="I1354" s="2">
        <f>IF(cukier[[#This Row],[bought_so_far]]&lt;100,0,IF(cukier[[#This Row],[bought_so_far]]&lt;1000,0.05,IF(cukier[[#This Row],[bought_so_far]]&lt;10000,0.1,0.2)))*cukier[[#This Row],[sugar_bought_kg]]</f>
        <v>82.2</v>
      </c>
      <c r="J1354" s="6">
        <f t="shared" si="106"/>
        <v>4231</v>
      </c>
      <c r="K1354" s="6">
        <f t="shared" si="105"/>
        <v>3820</v>
      </c>
      <c r="L1354" s="6" t="b">
        <f t="shared" si="107"/>
        <v>0</v>
      </c>
      <c r="M1354" s="6">
        <f t="shared" si="108"/>
        <v>2</v>
      </c>
      <c r="N1354" s="6">
        <f t="shared" si="109"/>
        <v>0</v>
      </c>
    </row>
    <row r="1355" spans="1:14" x14ac:dyDescent="0.25">
      <c r="A1355" s="1">
        <v>40628</v>
      </c>
      <c r="B1355" s="2" t="s">
        <v>52</v>
      </c>
      <c r="C1355" s="2">
        <v>119</v>
      </c>
      <c r="D1355" s="2">
        <f>YEAR(cukier[[#This Row],[date]])</f>
        <v>2011</v>
      </c>
      <c r="E1355" s="2">
        <f>MONTH(cukier[[#This Row],[date]])</f>
        <v>3</v>
      </c>
      <c r="F1355" s="2">
        <f>VLOOKUP(cukier[[#This Row],[year]],cennik[#All],2)</f>
        <v>2.2000000000000002</v>
      </c>
      <c r="G1355" s="2">
        <f>cukier[[#This Row],[sugar_bought_kg]]*cukier[[#This Row],[price]]</f>
        <v>261.8</v>
      </c>
      <c r="H1355" s="2">
        <f>SUMIF($B$2:B1355,B1355,$C$2:C1355)</f>
        <v>3252</v>
      </c>
      <c r="I1355" s="2">
        <f>IF(cukier[[#This Row],[bought_so_far]]&lt;100,0,IF(cukier[[#This Row],[bought_so_far]]&lt;1000,0.05,IF(cukier[[#This Row],[bought_so_far]]&lt;10000,0.1,0.2)))*cukier[[#This Row],[sugar_bought_kg]]</f>
        <v>11.9</v>
      </c>
      <c r="J1355" s="7">
        <f t="shared" si="106"/>
        <v>3820</v>
      </c>
      <c r="K1355" s="7">
        <f t="shared" si="105"/>
        <v>3701</v>
      </c>
      <c r="L1355" s="7" t="b">
        <f t="shared" si="107"/>
        <v>0</v>
      </c>
      <c r="M1355" s="7">
        <f t="shared" si="108"/>
        <v>2</v>
      </c>
      <c r="N1355" s="7">
        <f t="shared" si="109"/>
        <v>0</v>
      </c>
    </row>
    <row r="1356" spans="1:14" x14ac:dyDescent="0.25">
      <c r="A1356" s="1">
        <v>40630</v>
      </c>
      <c r="B1356" s="2" t="s">
        <v>17</v>
      </c>
      <c r="C1356" s="2">
        <v>366</v>
      </c>
      <c r="D1356" s="2">
        <f>YEAR(cukier[[#This Row],[date]])</f>
        <v>2011</v>
      </c>
      <c r="E1356" s="2">
        <f>MONTH(cukier[[#This Row],[date]])</f>
        <v>3</v>
      </c>
      <c r="F1356" s="2">
        <f>VLOOKUP(cukier[[#This Row],[year]],cennik[#All],2)</f>
        <v>2.2000000000000002</v>
      </c>
      <c r="G1356" s="2">
        <f>cukier[[#This Row],[sugar_bought_kg]]*cukier[[#This Row],[price]]</f>
        <v>805.2</v>
      </c>
      <c r="H1356" s="2">
        <f>SUMIF($B$2:B1356,B1356,$C$2:C1356)</f>
        <v>12184</v>
      </c>
      <c r="I1356" s="2">
        <f>IF(cukier[[#This Row],[bought_so_far]]&lt;100,0,IF(cukier[[#This Row],[bought_so_far]]&lt;1000,0.05,IF(cukier[[#This Row],[bought_so_far]]&lt;10000,0.1,0.2)))*cukier[[#This Row],[sugar_bought_kg]]</f>
        <v>73.2</v>
      </c>
      <c r="J1356" s="6">
        <f t="shared" si="106"/>
        <v>3701</v>
      </c>
      <c r="K1356" s="6">
        <f t="shared" si="105"/>
        <v>3335</v>
      </c>
      <c r="L1356" s="6" t="b">
        <f t="shared" si="107"/>
        <v>0</v>
      </c>
      <c r="M1356" s="6">
        <f t="shared" si="108"/>
        <v>2</v>
      </c>
      <c r="N1356" s="6">
        <f t="shared" si="109"/>
        <v>0</v>
      </c>
    </row>
    <row r="1357" spans="1:14" x14ac:dyDescent="0.25">
      <c r="A1357" s="1">
        <v>40633</v>
      </c>
      <c r="B1357" s="2" t="s">
        <v>69</v>
      </c>
      <c r="C1357" s="2">
        <v>20</v>
      </c>
      <c r="D1357" s="2">
        <f>YEAR(cukier[[#This Row],[date]])</f>
        <v>2011</v>
      </c>
      <c r="E1357" s="2">
        <f>MONTH(cukier[[#This Row],[date]])</f>
        <v>3</v>
      </c>
      <c r="F1357" s="2">
        <f>VLOOKUP(cukier[[#This Row],[year]],cennik[#All],2)</f>
        <v>2.2000000000000002</v>
      </c>
      <c r="G1357" s="2">
        <f>cukier[[#This Row],[sugar_bought_kg]]*cukier[[#This Row],[price]]</f>
        <v>44</v>
      </c>
      <c r="H1357" s="2">
        <f>SUMIF($B$2:B1357,B1357,$C$2:C1357)</f>
        <v>2392</v>
      </c>
      <c r="I1357" s="2">
        <f>IF(cukier[[#This Row],[bought_so_far]]&lt;100,0,IF(cukier[[#This Row],[bought_so_far]]&lt;1000,0.05,IF(cukier[[#This Row],[bought_so_far]]&lt;10000,0.1,0.2)))*cukier[[#This Row],[sugar_bought_kg]]</f>
        <v>2</v>
      </c>
      <c r="J1357" s="7">
        <f t="shared" si="106"/>
        <v>3335</v>
      </c>
      <c r="K1357" s="7">
        <f t="shared" si="105"/>
        <v>3315</v>
      </c>
      <c r="L1357" s="7" t="b">
        <f t="shared" si="107"/>
        <v>1</v>
      </c>
      <c r="M1357" s="7">
        <f t="shared" si="108"/>
        <v>2</v>
      </c>
      <c r="N1357" s="7">
        <f t="shared" si="109"/>
        <v>2000</v>
      </c>
    </row>
    <row r="1358" spans="1:14" x14ac:dyDescent="0.25">
      <c r="A1358" s="1">
        <v>40635</v>
      </c>
      <c r="B1358" s="2" t="s">
        <v>123</v>
      </c>
      <c r="C1358" s="2">
        <v>124</v>
      </c>
      <c r="D1358" s="2">
        <f>YEAR(cukier[[#This Row],[date]])</f>
        <v>2011</v>
      </c>
      <c r="E1358" s="2">
        <f>MONTH(cukier[[#This Row],[date]])</f>
        <v>4</v>
      </c>
      <c r="F1358" s="2">
        <f>VLOOKUP(cukier[[#This Row],[year]],cennik[#All],2)</f>
        <v>2.2000000000000002</v>
      </c>
      <c r="G1358" s="2">
        <f>cukier[[#This Row],[sugar_bought_kg]]*cukier[[#This Row],[price]]</f>
        <v>272.8</v>
      </c>
      <c r="H1358" s="2">
        <f>SUMIF($B$2:B1358,B1358,$C$2:C1358)</f>
        <v>627</v>
      </c>
      <c r="I1358" s="2">
        <f>IF(cukier[[#This Row],[bought_so_far]]&lt;100,0,IF(cukier[[#This Row],[bought_so_far]]&lt;1000,0.05,IF(cukier[[#This Row],[bought_so_far]]&lt;10000,0.1,0.2)))*cukier[[#This Row],[sugar_bought_kg]]</f>
        <v>6.2</v>
      </c>
      <c r="J1358" s="6">
        <f t="shared" si="106"/>
        <v>5315</v>
      </c>
      <c r="K1358" s="6">
        <f t="shared" si="105"/>
        <v>5191</v>
      </c>
      <c r="L1358" s="6" t="b">
        <f t="shared" si="107"/>
        <v>0</v>
      </c>
      <c r="M1358" s="6">
        <f t="shared" si="108"/>
        <v>-1</v>
      </c>
      <c r="N1358" s="6">
        <f t="shared" si="109"/>
        <v>0</v>
      </c>
    </row>
    <row r="1359" spans="1:14" x14ac:dyDescent="0.25">
      <c r="A1359" s="1">
        <v>40635</v>
      </c>
      <c r="B1359" s="2" t="s">
        <v>10</v>
      </c>
      <c r="C1359" s="2">
        <v>30</v>
      </c>
      <c r="D1359" s="2">
        <f>YEAR(cukier[[#This Row],[date]])</f>
        <v>2011</v>
      </c>
      <c r="E1359" s="2">
        <f>MONTH(cukier[[#This Row],[date]])</f>
        <v>4</v>
      </c>
      <c r="F1359" s="2">
        <f>VLOOKUP(cukier[[#This Row],[year]],cennik[#All],2)</f>
        <v>2.2000000000000002</v>
      </c>
      <c r="G1359" s="2">
        <f>cukier[[#This Row],[sugar_bought_kg]]*cukier[[#This Row],[price]]</f>
        <v>66</v>
      </c>
      <c r="H1359" s="2">
        <f>SUMIF($B$2:B1359,B1359,$C$2:C1359)</f>
        <v>2755</v>
      </c>
      <c r="I1359" s="2">
        <f>IF(cukier[[#This Row],[bought_so_far]]&lt;100,0,IF(cukier[[#This Row],[bought_so_far]]&lt;1000,0.05,IF(cukier[[#This Row],[bought_so_far]]&lt;10000,0.1,0.2)))*cukier[[#This Row],[sugar_bought_kg]]</f>
        <v>3</v>
      </c>
      <c r="J1359" s="7">
        <f t="shared" si="106"/>
        <v>5191</v>
      </c>
      <c r="K1359" s="7">
        <f t="shared" si="105"/>
        <v>5161</v>
      </c>
      <c r="L1359" s="7" t="b">
        <f t="shared" si="107"/>
        <v>0</v>
      </c>
      <c r="M1359" s="7">
        <f t="shared" si="108"/>
        <v>-1</v>
      </c>
      <c r="N1359" s="7">
        <f t="shared" si="109"/>
        <v>0</v>
      </c>
    </row>
    <row r="1360" spans="1:14" x14ac:dyDescent="0.25">
      <c r="A1360" s="1">
        <v>40636</v>
      </c>
      <c r="B1360" s="2" t="s">
        <v>14</v>
      </c>
      <c r="C1360" s="2">
        <v>237</v>
      </c>
      <c r="D1360" s="2">
        <f>YEAR(cukier[[#This Row],[date]])</f>
        <v>2011</v>
      </c>
      <c r="E1360" s="2">
        <f>MONTH(cukier[[#This Row],[date]])</f>
        <v>4</v>
      </c>
      <c r="F1360" s="2">
        <f>VLOOKUP(cukier[[#This Row],[year]],cennik[#All],2)</f>
        <v>2.2000000000000002</v>
      </c>
      <c r="G1360" s="2">
        <f>cukier[[#This Row],[sugar_bought_kg]]*cukier[[#This Row],[price]]</f>
        <v>521.40000000000009</v>
      </c>
      <c r="H1360" s="2">
        <f>SUMIF($B$2:B1360,B1360,$C$2:C1360)</f>
        <v>16238</v>
      </c>
      <c r="I1360" s="2">
        <f>IF(cukier[[#This Row],[bought_so_far]]&lt;100,0,IF(cukier[[#This Row],[bought_so_far]]&lt;1000,0.05,IF(cukier[[#This Row],[bought_so_far]]&lt;10000,0.1,0.2)))*cukier[[#This Row],[sugar_bought_kg]]</f>
        <v>47.400000000000006</v>
      </c>
      <c r="J1360" s="6">
        <f t="shared" si="106"/>
        <v>5161</v>
      </c>
      <c r="K1360" s="6">
        <f t="shared" si="105"/>
        <v>4924</v>
      </c>
      <c r="L1360" s="6" t="b">
        <f t="shared" si="107"/>
        <v>0</v>
      </c>
      <c r="M1360" s="6">
        <f t="shared" si="108"/>
        <v>1</v>
      </c>
      <c r="N1360" s="6">
        <f t="shared" si="109"/>
        <v>0</v>
      </c>
    </row>
    <row r="1361" spans="1:14" x14ac:dyDescent="0.25">
      <c r="A1361" s="1">
        <v>40638</v>
      </c>
      <c r="B1361" s="2" t="s">
        <v>22</v>
      </c>
      <c r="C1361" s="2">
        <v>355</v>
      </c>
      <c r="D1361" s="2">
        <f>YEAR(cukier[[#This Row],[date]])</f>
        <v>2011</v>
      </c>
      <c r="E1361" s="2">
        <f>MONTH(cukier[[#This Row],[date]])</f>
        <v>4</v>
      </c>
      <c r="F1361" s="2">
        <f>VLOOKUP(cukier[[#This Row],[year]],cennik[#All],2)</f>
        <v>2.2000000000000002</v>
      </c>
      <c r="G1361" s="2">
        <f>cukier[[#This Row],[sugar_bought_kg]]*cukier[[#This Row],[price]]</f>
        <v>781.00000000000011</v>
      </c>
      <c r="H1361" s="2">
        <f>SUMIF($B$2:B1361,B1361,$C$2:C1361)</f>
        <v>16239</v>
      </c>
      <c r="I1361" s="2">
        <f>IF(cukier[[#This Row],[bought_so_far]]&lt;100,0,IF(cukier[[#This Row],[bought_so_far]]&lt;1000,0.05,IF(cukier[[#This Row],[bought_so_far]]&lt;10000,0.1,0.2)))*cukier[[#This Row],[sugar_bought_kg]]</f>
        <v>71</v>
      </c>
      <c r="J1361" s="7">
        <f t="shared" si="106"/>
        <v>4924</v>
      </c>
      <c r="K1361" s="7">
        <f t="shared" si="105"/>
        <v>4569</v>
      </c>
      <c r="L1361" s="7" t="b">
        <f t="shared" si="107"/>
        <v>0</v>
      </c>
      <c r="M1361" s="7">
        <f t="shared" si="108"/>
        <v>1</v>
      </c>
      <c r="N1361" s="7">
        <f t="shared" si="109"/>
        <v>0</v>
      </c>
    </row>
    <row r="1362" spans="1:14" x14ac:dyDescent="0.25">
      <c r="A1362" s="1">
        <v>40642</v>
      </c>
      <c r="B1362" s="2" t="s">
        <v>45</v>
      </c>
      <c r="C1362" s="2">
        <v>162</v>
      </c>
      <c r="D1362" s="2">
        <f>YEAR(cukier[[#This Row],[date]])</f>
        <v>2011</v>
      </c>
      <c r="E1362" s="2">
        <f>MONTH(cukier[[#This Row],[date]])</f>
        <v>4</v>
      </c>
      <c r="F1362" s="2">
        <f>VLOOKUP(cukier[[#This Row],[year]],cennik[#All],2)</f>
        <v>2.2000000000000002</v>
      </c>
      <c r="G1362" s="2">
        <f>cukier[[#This Row],[sugar_bought_kg]]*cukier[[#This Row],[price]]</f>
        <v>356.40000000000003</v>
      </c>
      <c r="H1362" s="2">
        <f>SUMIF($B$2:B1362,B1362,$C$2:C1362)</f>
        <v>18591</v>
      </c>
      <c r="I1362" s="2">
        <f>IF(cukier[[#This Row],[bought_so_far]]&lt;100,0,IF(cukier[[#This Row],[bought_so_far]]&lt;1000,0.05,IF(cukier[[#This Row],[bought_so_far]]&lt;10000,0.1,0.2)))*cukier[[#This Row],[sugar_bought_kg]]</f>
        <v>32.4</v>
      </c>
      <c r="J1362" s="6">
        <f t="shared" si="106"/>
        <v>4569</v>
      </c>
      <c r="K1362" s="6">
        <f t="shared" si="105"/>
        <v>4407</v>
      </c>
      <c r="L1362" s="6" t="b">
        <f t="shared" si="107"/>
        <v>0</v>
      </c>
      <c r="M1362" s="6">
        <f t="shared" si="108"/>
        <v>1</v>
      </c>
      <c r="N1362" s="6">
        <f t="shared" si="109"/>
        <v>0</v>
      </c>
    </row>
    <row r="1363" spans="1:14" x14ac:dyDescent="0.25">
      <c r="A1363" s="1">
        <v>40647</v>
      </c>
      <c r="B1363" s="2" t="s">
        <v>35</v>
      </c>
      <c r="C1363" s="2">
        <v>46</v>
      </c>
      <c r="D1363" s="2">
        <f>YEAR(cukier[[#This Row],[date]])</f>
        <v>2011</v>
      </c>
      <c r="E1363" s="2">
        <f>MONTH(cukier[[#This Row],[date]])</f>
        <v>4</v>
      </c>
      <c r="F1363" s="2">
        <f>VLOOKUP(cukier[[#This Row],[year]],cennik[#All],2)</f>
        <v>2.2000000000000002</v>
      </c>
      <c r="G1363" s="2">
        <f>cukier[[#This Row],[sugar_bought_kg]]*cukier[[#This Row],[price]]</f>
        <v>101.2</v>
      </c>
      <c r="H1363" s="2">
        <f>SUMIF($B$2:B1363,B1363,$C$2:C1363)</f>
        <v>2505</v>
      </c>
      <c r="I1363" s="2">
        <f>IF(cukier[[#This Row],[bought_so_far]]&lt;100,0,IF(cukier[[#This Row],[bought_so_far]]&lt;1000,0.05,IF(cukier[[#This Row],[bought_so_far]]&lt;10000,0.1,0.2)))*cukier[[#This Row],[sugar_bought_kg]]</f>
        <v>4.6000000000000005</v>
      </c>
      <c r="J1363" s="7">
        <f t="shared" si="106"/>
        <v>4407</v>
      </c>
      <c r="K1363" s="7">
        <f t="shared" si="105"/>
        <v>4361</v>
      </c>
      <c r="L1363" s="7" t="b">
        <f t="shared" si="107"/>
        <v>0</v>
      </c>
      <c r="M1363" s="7">
        <f t="shared" si="108"/>
        <v>1</v>
      </c>
      <c r="N1363" s="7">
        <f t="shared" si="109"/>
        <v>0</v>
      </c>
    </row>
    <row r="1364" spans="1:14" x14ac:dyDescent="0.25">
      <c r="A1364" s="1">
        <v>40647</v>
      </c>
      <c r="B1364" s="2" t="s">
        <v>219</v>
      </c>
      <c r="C1364" s="2">
        <v>13</v>
      </c>
      <c r="D1364" s="2">
        <f>YEAR(cukier[[#This Row],[date]])</f>
        <v>2011</v>
      </c>
      <c r="E1364" s="2">
        <f>MONTH(cukier[[#This Row],[date]])</f>
        <v>4</v>
      </c>
      <c r="F1364" s="2">
        <f>VLOOKUP(cukier[[#This Row],[year]],cennik[#All],2)</f>
        <v>2.2000000000000002</v>
      </c>
      <c r="G1364" s="2">
        <f>cukier[[#This Row],[sugar_bought_kg]]*cukier[[#This Row],[price]]</f>
        <v>28.6</v>
      </c>
      <c r="H1364" s="2">
        <f>SUMIF($B$2:B1364,B1364,$C$2:C1364)</f>
        <v>13</v>
      </c>
      <c r="I1364" s="2">
        <f>IF(cukier[[#This Row],[bought_so_far]]&lt;100,0,IF(cukier[[#This Row],[bought_so_far]]&lt;1000,0.05,IF(cukier[[#This Row],[bought_so_far]]&lt;10000,0.1,0.2)))*cukier[[#This Row],[sugar_bought_kg]]</f>
        <v>0</v>
      </c>
      <c r="J1364" s="6">
        <f t="shared" si="106"/>
        <v>4361</v>
      </c>
      <c r="K1364" s="6">
        <f t="shared" si="105"/>
        <v>4348</v>
      </c>
      <c r="L1364" s="6" t="b">
        <f t="shared" si="107"/>
        <v>0</v>
      </c>
      <c r="M1364" s="6">
        <f t="shared" si="108"/>
        <v>1</v>
      </c>
      <c r="N1364" s="6">
        <f t="shared" si="109"/>
        <v>0</v>
      </c>
    </row>
    <row r="1365" spans="1:14" x14ac:dyDescent="0.25">
      <c r="A1365" s="1">
        <v>40647</v>
      </c>
      <c r="B1365" s="2" t="s">
        <v>118</v>
      </c>
      <c r="C1365" s="2">
        <v>14</v>
      </c>
      <c r="D1365" s="2">
        <f>YEAR(cukier[[#This Row],[date]])</f>
        <v>2011</v>
      </c>
      <c r="E1365" s="2">
        <f>MONTH(cukier[[#This Row],[date]])</f>
        <v>4</v>
      </c>
      <c r="F1365" s="2">
        <f>VLOOKUP(cukier[[#This Row],[year]],cennik[#All],2)</f>
        <v>2.2000000000000002</v>
      </c>
      <c r="G1365" s="2">
        <f>cukier[[#This Row],[sugar_bought_kg]]*cukier[[#This Row],[price]]</f>
        <v>30.800000000000004</v>
      </c>
      <c r="H1365" s="2">
        <f>SUMIF($B$2:B1365,B1365,$C$2:C1365)</f>
        <v>53</v>
      </c>
      <c r="I1365" s="2">
        <f>IF(cukier[[#This Row],[bought_so_far]]&lt;100,0,IF(cukier[[#This Row],[bought_so_far]]&lt;1000,0.05,IF(cukier[[#This Row],[bought_so_far]]&lt;10000,0.1,0.2)))*cukier[[#This Row],[sugar_bought_kg]]</f>
        <v>0</v>
      </c>
      <c r="J1365" s="7">
        <f t="shared" si="106"/>
        <v>4348</v>
      </c>
      <c r="K1365" s="7">
        <f t="shared" si="105"/>
        <v>4334</v>
      </c>
      <c r="L1365" s="7" t="b">
        <f t="shared" si="107"/>
        <v>0</v>
      </c>
      <c r="M1365" s="7">
        <f t="shared" si="108"/>
        <v>1</v>
      </c>
      <c r="N1365" s="7">
        <f t="shared" si="109"/>
        <v>0</v>
      </c>
    </row>
    <row r="1366" spans="1:14" x14ac:dyDescent="0.25">
      <c r="A1366" s="1">
        <v>40647</v>
      </c>
      <c r="B1366" s="2" t="s">
        <v>220</v>
      </c>
      <c r="C1366" s="2">
        <v>4</v>
      </c>
      <c r="D1366" s="2">
        <f>YEAR(cukier[[#This Row],[date]])</f>
        <v>2011</v>
      </c>
      <c r="E1366" s="2">
        <f>MONTH(cukier[[#This Row],[date]])</f>
        <v>4</v>
      </c>
      <c r="F1366" s="2">
        <f>VLOOKUP(cukier[[#This Row],[year]],cennik[#All],2)</f>
        <v>2.2000000000000002</v>
      </c>
      <c r="G1366" s="2">
        <f>cukier[[#This Row],[sugar_bought_kg]]*cukier[[#This Row],[price]]</f>
        <v>8.8000000000000007</v>
      </c>
      <c r="H1366" s="2">
        <f>SUMIF($B$2:B1366,B1366,$C$2:C1366)</f>
        <v>4</v>
      </c>
      <c r="I1366" s="2">
        <f>IF(cukier[[#This Row],[bought_so_far]]&lt;100,0,IF(cukier[[#This Row],[bought_so_far]]&lt;1000,0.05,IF(cukier[[#This Row],[bought_so_far]]&lt;10000,0.1,0.2)))*cukier[[#This Row],[sugar_bought_kg]]</f>
        <v>0</v>
      </c>
      <c r="J1366" s="6">
        <f t="shared" si="106"/>
        <v>4334</v>
      </c>
      <c r="K1366" s="6">
        <f t="shared" si="105"/>
        <v>4330</v>
      </c>
      <c r="L1366" s="6" t="b">
        <f t="shared" si="107"/>
        <v>0</v>
      </c>
      <c r="M1366" s="6">
        <f t="shared" si="108"/>
        <v>1</v>
      </c>
      <c r="N1366" s="6">
        <f t="shared" si="109"/>
        <v>0</v>
      </c>
    </row>
    <row r="1367" spans="1:14" x14ac:dyDescent="0.25">
      <c r="A1367" s="1">
        <v>40651</v>
      </c>
      <c r="B1367" s="2" t="s">
        <v>9</v>
      </c>
      <c r="C1367" s="2">
        <v>470</v>
      </c>
      <c r="D1367" s="2">
        <f>YEAR(cukier[[#This Row],[date]])</f>
        <v>2011</v>
      </c>
      <c r="E1367" s="2">
        <f>MONTH(cukier[[#This Row],[date]])</f>
        <v>4</v>
      </c>
      <c r="F1367" s="2">
        <f>VLOOKUP(cukier[[#This Row],[year]],cennik[#All],2)</f>
        <v>2.2000000000000002</v>
      </c>
      <c r="G1367" s="2">
        <f>cukier[[#This Row],[sugar_bought_kg]]*cukier[[#This Row],[price]]</f>
        <v>1034</v>
      </c>
      <c r="H1367" s="2">
        <f>SUMIF($B$2:B1367,B1367,$C$2:C1367)</f>
        <v>16970</v>
      </c>
      <c r="I1367" s="2">
        <f>IF(cukier[[#This Row],[bought_so_far]]&lt;100,0,IF(cukier[[#This Row],[bought_so_far]]&lt;1000,0.05,IF(cukier[[#This Row],[bought_so_far]]&lt;10000,0.1,0.2)))*cukier[[#This Row],[sugar_bought_kg]]</f>
        <v>94</v>
      </c>
      <c r="J1367" s="7">
        <f t="shared" si="106"/>
        <v>4330</v>
      </c>
      <c r="K1367" s="7">
        <f t="shared" si="105"/>
        <v>3860</v>
      </c>
      <c r="L1367" s="7" t="b">
        <f t="shared" si="107"/>
        <v>0</v>
      </c>
      <c r="M1367" s="7">
        <f t="shared" si="108"/>
        <v>2</v>
      </c>
      <c r="N1367" s="7">
        <f t="shared" si="109"/>
        <v>0</v>
      </c>
    </row>
    <row r="1368" spans="1:14" x14ac:dyDescent="0.25">
      <c r="A1368" s="1">
        <v>40651</v>
      </c>
      <c r="B1368" s="2" t="s">
        <v>221</v>
      </c>
      <c r="C1368" s="2">
        <v>9</v>
      </c>
      <c r="D1368" s="2">
        <f>YEAR(cukier[[#This Row],[date]])</f>
        <v>2011</v>
      </c>
      <c r="E1368" s="2">
        <f>MONTH(cukier[[#This Row],[date]])</f>
        <v>4</v>
      </c>
      <c r="F1368" s="2">
        <f>VLOOKUP(cukier[[#This Row],[year]],cennik[#All],2)</f>
        <v>2.2000000000000002</v>
      </c>
      <c r="G1368" s="2">
        <f>cukier[[#This Row],[sugar_bought_kg]]*cukier[[#This Row],[price]]</f>
        <v>19.8</v>
      </c>
      <c r="H1368" s="2">
        <f>SUMIF($B$2:B1368,B1368,$C$2:C1368)</f>
        <v>9</v>
      </c>
      <c r="I1368" s="2">
        <f>IF(cukier[[#This Row],[bought_so_far]]&lt;100,0,IF(cukier[[#This Row],[bought_so_far]]&lt;1000,0.05,IF(cukier[[#This Row],[bought_so_far]]&lt;10000,0.1,0.2)))*cukier[[#This Row],[sugar_bought_kg]]</f>
        <v>0</v>
      </c>
      <c r="J1368" s="6">
        <f t="shared" si="106"/>
        <v>3860</v>
      </c>
      <c r="K1368" s="6">
        <f t="shared" si="105"/>
        <v>3851</v>
      </c>
      <c r="L1368" s="6" t="b">
        <f t="shared" si="107"/>
        <v>0</v>
      </c>
      <c r="M1368" s="6">
        <f t="shared" si="108"/>
        <v>2</v>
      </c>
      <c r="N1368" s="6">
        <f t="shared" si="109"/>
        <v>0</v>
      </c>
    </row>
    <row r="1369" spans="1:14" x14ac:dyDescent="0.25">
      <c r="A1369" s="1">
        <v>40651</v>
      </c>
      <c r="B1369" s="2" t="s">
        <v>58</v>
      </c>
      <c r="C1369" s="2">
        <v>37</v>
      </c>
      <c r="D1369" s="2">
        <f>YEAR(cukier[[#This Row],[date]])</f>
        <v>2011</v>
      </c>
      <c r="E1369" s="2">
        <f>MONTH(cukier[[#This Row],[date]])</f>
        <v>4</v>
      </c>
      <c r="F1369" s="2">
        <f>VLOOKUP(cukier[[#This Row],[year]],cennik[#All],2)</f>
        <v>2.2000000000000002</v>
      </c>
      <c r="G1369" s="2">
        <f>cukier[[#This Row],[sugar_bought_kg]]*cukier[[#This Row],[price]]</f>
        <v>81.400000000000006</v>
      </c>
      <c r="H1369" s="2">
        <f>SUMIF($B$2:B1369,B1369,$C$2:C1369)</f>
        <v>594</v>
      </c>
      <c r="I1369" s="2">
        <f>IF(cukier[[#This Row],[bought_so_far]]&lt;100,0,IF(cukier[[#This Row],[bought_so_far]]&lt;1000,0.05,IF(cukier[[#This Row],[bought_so_far]]&lt;10000,0.1,0.2)))*cukier[[#This Row],[sugar_bought_kg]]</f>
        <v>1.85</v>
      </c>
      <c r="J1369" s="7">
        <f t="shared" si="106"/>
        <v>3851</v>
      </c>
      <c r="K1369" s="7">
        <f t="shared" si="105"/>
        <v>3814</v>
      </c>
      <c r="L1369" s="7" t="b">
        <f t="shared" si="107"/>
        <v>0</v>
      </c>
      <c r="M1369" s="7">
        <f t="shared" si="108"/>
        <v>2</v>
      </c>
      <c r="N1369" s="7">
        <f t="shared" si="109"/>
        <v>0</v>
      </c>
    </row>
    <row r="1370" spans="1:14" x14ac:dyDescent="0.25">
      <c r="A1370" s="1">
        <v>40652</v>
      </c>
      <c r="B1370" s="2" t="s">
        <v>28</v>
      </c>
      <c r="C1370" s="2">
        <v>55</v>
      </c>
      <c r="D1370" s="2">
        <f>YEAR(cukier[[#This Row],[date]])</f>
        <v>2011</v>
      </c>
      <c r="E1370" s="2">
        <f>MONTH(cukier[[#This Row],[date]])</f>
        <v>4</v>
      </c>
      <c r="F1370" s="2">
        <f>VLOOKUP(cukier[[#This Row],[year]],cennik[#All],2)</f>
        <v>2.2000000000000002</v>
      </c>
      <c r="G1370" s="2">
        <f>cukier[[#This Row],[sugar_bought_kg]]*cukier[[#This Row],[price]]</f>
        <v>121.00000000000001</v>
      </c>
      <c r="H1370" s="2">
        <f>SUMIF($B$2:B1370,B1370,$C$2:C1370)</f>
        <v>3031</v>
      </c>
      <c r="I1370" s="2">
        <f>IF(cukier[[#This Row],[bought_so_far]]&lt;100,0,IF(cukier[[#This Row],[bought_so_far]]&lt;1000,0.05,IF(cukier[[#This Row],[bought_so_far]]&lt;10000,0.1,0.2)))*cukier[[#This Row],[sugar_bought_kg]]</f>
        <v>5.5</v>
      </c>
      <c r="J1370" s="6">
        <f t="shared" si="106"/>
        <v>3814</v>
      </c>
      <c r="K1370" s="6">
        <f t="shared" si="105"/>
        <v>3759</v>
      </c>
      <c r="L1370" s="6" t="b">
        <f t="shared" si="107"/>
        <v>0</v>
      </c>
      <c r="M1370" s="6">
        <f t="shared" si="108"/>
        <v>2</v>
      </c>
      <c r="N1370" s="6">
        <f t="shared" si="109"/>
        <v>0</v>
      </c>
    </row>
    <row r="1371" spans="1:14" x14ac:dyDescent="0.25">
      <c r="A1371" s="1">
        <v>40654</v>
      </c>
      <c r="B1371" s="2" t="s">
        <v>55</v>
      </c>
      <c r="C1371" s="2">
        <v>140</v>
      </c>
      <c r="D1371" s="2">
        <f>YEAR(cukier[[#This Row],[date]])</f>
        <v>2011</v>
      </c>
      <c r="E1371" s="2">
        <f>MONTH(cukier[[#This Row],[date]])</f>
        <v>4</v>
      </c>
      <c r="F1371" s="2">
        <f>VLOOKUP(cukier[[#This Row],[year]],cennik[#All],2)</f>
        <v>2.2000000000000002</v>
      </c>
      <c r="G1371" s="2">
        <f>cukier[[#This Row],[sugar_bought_kg]]*cukier[[#This Row],[price]]</f>
        <v>308</v>
      </c>
      <c r="H1371" s="2">
        <f>SUMIF($B$2:B1371,B1371,$C$2:C1371)</f>
        <v>3178</v>
      </c>
      <c r="I1371" s="2">
        <f>IF(cukier[[#This Row],[bought_so_far]]&lt;100,0,IF(cukier[[#This Row],[bought_so_far]]&lt;1000,0.05,IF(cukier[[#This Row],[bought_so_far]]&lt;10000,0.1,0.2)))*cukier[[#This Row],[sugar_bought_kg]]</f>
        <v>14</v>
      </c>
      <c r="J1371" s="7">
        <f t="shared" si="106"/>
        <v>3759</v>
      </c>
      <c r="K1371" s="7">
        <f t="shared" si="105"/>
        <v>3619</v>
      </c>
      <c r="L1371" s="7" t="b">
        <f t="shared" si="107"/>
        <v>0</v>
      </c>
      <c r="M1371" s="7">
        <f t="shared" si="108"/>
        <v>2</v>
      </c>
      <c r="N1371" s="7">
        <f t="shared" si="109"/>
        <v>0</v>
      </c>
    </row>
    <row r="1372" spans="1:14" x14ac:dyDescent="0.25">
      <c r="A1372" s="1">
        <v>40656</v>
      </c>
      <c r="B1372" s="2" t="s">
        <v>222</v>
      </c>
      <c r="C1372" s="2">
        <v>12</v>
      </c>
      <c r="D1372" s="2">
        <f>YEAR(cukier[[#This Row],[date]])</f>
        <v>2011</v>
      </c>
      <c r="E1372" s="2">
        <f>MONTH(cukier[[#This Row],[date]])</f>
        <v>4</v>
      </c>
      <c r="F1372" s="2">
        <f>VLOOKUP(cukier[[#This Row],[year]],cennik[#All],2)</f>
        <v>2.2000000000000002</v>
      </c>
      <c r="G1372" s="2">
        <f>cukier[[#This Row],[sugar_bought_kg]]*cukier[[#This Row],[price]]</f>
        <v>26.400000000000002</v>
      </c>
      <c r="H1372" s="2">
        <f>SUMIF($B$2:B1372,B1372,$C$2:C1372)</f>
        <v>12</v>
      </c>
      <c r="I1372" s="2">
        <f>IF(cukier[[#This Row],[bought_so_far]]&lt;100,0,IF(cukier[[#This Row],[bought_so_far]]&lt;1000,0.05,IF(cukier[[#This Row],[bought_so_far]]&lt;10000,0.1,0.2)))*cukier[[#This Row],[sugar_bought_kg]]</f>
        <v>0</v>
      </c>
      <c r="J1372" s="6">
        <f t="shared" si="106"/>
        <v>3619</v>
      </c>
      <c r="K1372" s="6">
        <f t="shared" si="105"/>
        <v>3607</v>
      </c>
      <c r="L1372" s="6" t="b">
        <f t="shared" si="107"/>
        <v>0</v>
      </c>
      <c r="M1372" s="6">
        <f t="shared" si="108"/>
        <v>2</v>
      </c>
      <c r="N1372" s="6">
        <f t="shared" si="109"/>
        <v>0</v>
      </c>
    </row>
    <row r="1373" spans="1:14" x14ac:dyDescent="0.25">
      <c r="A1373" s="1">
        <v>40658</v>
      </c>
      <c r="B1373" s="2" t="s">
        <v>12</v>
      </c>
      <c r="C1373" s="2">
        <v>20</v>
      </c>
      <c r="D1373" s="2">
        <f>YEAR(cukier[[#This Row],[date]])</f>
        <v>2011</v>
      </c>
      <c r="E1373" s="2">
        <f>MONTH(cukier[[#This Row],[date]])</f>
        <v>4</v>
      </c>
      <c r="F1373" s="2">
        <f>VLOOKUP(cukier[[#This Row],[year]],cennik[#All],2)</f>
        <v>2.2000000000000002</v>
      </c>
      <c r="G1373" s="2">
        <f>cukier[[#This Row],[sugar_bought_kg]]*cukier[[#This Row],[price]]</f>
        <v>44</v>
      </c>
      <c r="H1373" s="2">
        <f>SUMIF($B$2:B1373,B1373,$C$2:C1373)</f>
        <v>3480</v>
      </c>
      <c r="I1373" s="2">
        <f>IF(cukier[[#This Row],[bought_so_far]]&lt;100,0,IF(cukier[[#This Row],[bought_so_far]]&lt;1000,0.05,IF(cukier[[#This Row],[bought_so_far]]&lt;10000,0.1,0.2)))*cukier[[#This Row],[sugar_bought_kg]]</f>
        <v>2</v>
      </c>
      <c r="J1373" s="7">
        <f t="shared" si="106"/>
        <v>3607</v>
      </c>
      <c r="K1373" s="7">
        <f t="shared" si="105"/>
        <v>3587</v>
      </c>
      <c r="L1373" s="7" t="b">
        <f t="shared" si="107"/>
        <v>0</v>
      </c>
      <c r="M1373" s="7">
        <f t="shared" si="108"/>
        <v>2</v>
      </c>
      <c r="N1373" s="7">
        <f t="shared" si="109"/>
        <v>0</v>
      </c>
    </row>
    <row r="1374" spans="1:14" x14ac:dyDescent="0.25">
      <c r="A1374" s="1">
        <v>40662</v>
      </c>
      <c r="B1374" s="2" t="s">
        <v>50</v>
      </c>
      <c r="C1374" s="2">
        <v>478</v>
      </c>
      <c r="D1374" s="2">
        <f>YEAR(cukier[[#This Row],[date]])</f>
        <v>2011</v>
      </c>
      <c r="E1374" s="2">
        <f>MONTH(cukier[[#This Row],[date]])</f>
        <v>4</v>
      </c>
      <c r="F1374" s="2">
        <f>VLOOKUP(cukier[[#This Row],[year]],cennik[#All],2)</f>
        <v>2.2000000000000002</v>
      </c>
      <c r="G1374" s="2">
        <f>cukier[[#This Row],[sugar_bought_kg]]*cukier[[#This Row],[price]]</f>
        <v>1051.6000000000001</v>
      </c>
      <c r="H1374" s="2">
        <f>SUMIF($B$2:B1374,B1374,$C$2:C1374)</f>
        <v>16720</v>
      </c>
      <c r="I1374" s="2">
        <f>IF(cukier[[#This Row],[bought_so_far]]&lt;100,0,IF(cukier[[#This Row],[bought_so_far]]&lt;1000,0.05,IF(cukier[[#This Row],[bought_so_far]]&lt;10000,0.1,0.2)))*cukier[[#This Row],[sugar_bought_kg]]</f>
        <v>95.600000000000009</v>
      </c>
      <c r="J1374" s="6">
        <f t="shared" si="106"/>
        <v>3587</v>
      </c>
      <c r="K1374" s="6">
        <f t="shared" si="105"/>
        <v>3109</v>
      </c>
      <c r="L1374" s="6" t="b">
        <f t="shared" si="107"/>
        <v>1</v>
      </c>
      <c r="M1374" s="6">
        <f t="shared" si="108"/>
        <v>2</v>
      </c>
      <c r="N1374" s="6">
        <f t="shared" si="109"/>
        <v>2000</v>
      </c>
    </row>
    <row r="1375" spans="1:14" x14ac:dyDescent="0.25">
      <c r="A1375" s="1">
        <v>40664</v>
      </c>
      <c r="B1375" s="2" t="s">
        <v>22</v>
      </c>
      <c r="C1375" s="2">
        <v>289</v>
      </c>
      <c r="D1375" s="2">
        <f>YEAR(cukier[[#This Row],[date]])</f>
        <v>2011</v>
      </c>
      <c r="E1375" s="2">
        <f>MONTH(cukier[[#This Row],[date]])</f>
        <v>5</v>
      </c>
      <c r="F1375" s="2">
        <f>VLOOKUP(cukier[[#This Row],[year]],cennik[#All],2)</f>
        <v>2.2000000000000002</v>
      </c>
      <c r="G1375" s="2">
        <f>cukier[[#This Row],[sugar_bought_kg]]*cukier[[#This Row],[price]]</f>
        <v>635.80000000000007</v>
      </c>
      <c r="H1375" s="2">
        <f>SUMIF($B$2:B1375,B1375,$C$2:C1375)</f>
        <v>16528</v>
      </c>
      <c r="I1375" s="2">
        <f>IF(cukier[[#This Row],[bought_so_far]]&lt;100,0,IF(cukier[[#This Row],[bought_so_far]]&lt;1000,0.05,IF(cukier[[#This Row],[bought_so_far]]&lt;10000,0.1,0.2)))*cukier[[#This Row],[sugar_bought_kg]]</f>
        <v>57.800000000000004</v>
      </c>
      <c r="J1375" s="7">
        <f t="shared" si="106"/>
        <v>5109</v>
      </c>
      <c r="K1375" s="7">
        <f t="shared" si="105"/>
        <v>4820</v>
      </c>
      <c r="L1375" s="7" t="b">
        <f t="shared" si="107"/>
        <v>0</v>
      </c>
      <c r="M1375" s="7">
        <f t="shared" si="108"/>
        <v>1</v>
      </c>
      <c r="N1375" s="7">
        <f t="shared" si="109"/>
        <v>0</v>
      </c>
    </row>
    <row r="1376" spans="1:14" x14ac:dyDescent="0.25">
      <c r="A1376" s="1">
        <v>40665</v>
      </c>
      <c r="B1376" s="2" t="s">
        <v>57</v>
      </c>
      <c r="C1376" s="2">
        <v>1</v>
      </c>
      <c r="D1376" s="2">
        <f>YEAR(cukier[[#This Row],[date]])</f>
        <v>2011</v>
      </c>
      <c r="E1376" s="2">
        <f>MONTH(cukier[[#This Row],[date]])</f>
        <v>5</v>
      </c>
      <c r="F1376" s="2">
        <f>VLOOKUP(cukier[[#This Row],[year]],cennik[#All],2)</f>
        <v>2.2000000000000002</v>
      </c>
      <c r="G1376" s="2">
        <f>cukier[[#This Row],[sugar_bought_kg]]*cukier[[#This Row],[price]]</f>
        <v>2.2000000000000002</v>
      </c>
      <c r="H1376" s="2">
        <f>SUMIF($B$2:B1376,B1376,$C$2:C1376)</f>
        <v>30</v>
      </c>
      <c r="I1376" s="2">
        <f>IF(cukier[[#This Row],[bought_so_far]]&lt;100,0,IF(cukier[[#This Row],[bought_so_far]]&lt;1000,0.05,IF(cukier[[#This Row],[bought_so_far]]&lt;10000,0.1,0.2)))*cukier[[#This Row],[sugar_bought_kg]]</f>
        <v>0</v>
      </c>
      <c r="J1376" s="6">
        <f t="shared" si="106"/>
        <v>4820</v>
      </c>
      <c r="K1376" s="6">
        <f t="shared" si="105"/>
        <v>4819</v>
      </c>
      <c r="L1376" s="6" t="b">
        <f t="shared" si="107"/>
        <v>0</v>
      </c>
      <c r="M1376" s="6">
        <f t="shared" si="108"/>
        <v>1</v>
      </c>
      <c r="N1376" s="6">
        <f t="shared" si="109"/>
        <v>0</v>
      </c>
    </row>
    <row r="1377" spans="1:14" x14ac:dyDescent="0.25">
      <c r="A1377" s="1">
        <v>40665</v>
      </c>
      <c r="B1377" s="2" t="s">
        <v>149</v>
      </c>
      <c r="C1377" s="2">
        <v>15</v>
      </c>
      <c r="D1377" s="2">
        <f>YEAR(cukier[[#This Row],[date]])</f>
        <v>2011</v>
      </c>
      <c r="E1377" s="2">
        <f>MONTH(cukier[[#This Row],[date]])</f>
        <v>5</v>
      </c>
      <c r="F1377" s="2">
        <f>VLOOKUP(cukier[[#This Row],[year]],cennik[#All],2)</f>
        <v>2.2000000000000002</v>
      </c>
      <c r="G1377" s="2">
        <f>cukier[[#This Row],[sugar_bought_kg]]*cukier[[#This Row],[price]]</f>
        <v>33</v>
      </c>
      <c r="H1377" s="2">
        <f>SUMIF($B$2:B1377,B1377,$C$2:C1377)</f>
        <v>19</v>
      </c>
      <c r="I1377" s="2">
        <f>IF(cukier[[#This Row],[bought_so_far]]&lt;100,0,IF(cukier[[#This Row],[bought_so_far]]&lt;1000,0.05,IF(cukier[[#This Row],[bought_so_far]]&lt;10000,0.1,0.2)))*cukier[[#This Row],[sugar_bought_kg]]</f>
        <v>0</v>
      </c>
      <c r="J1377" s="7">
        <f t="shared" si="106"/>
        <v>4819</v>
      </c>
      <c r="K1377" s="7">
        <f t="shared" si="105"/>
        <v>4804</v>
      </c>
      <c r="L1377" s="7" t="b">
        <f t="shared" si="107"/>
        <v>0</v>
      </c>
      <c r="M1377" s="7">
        <f t="shared" si="108"/>
        <v>1</v>
      </c>
      <c r="N1377" s="7">
        <f t="shared" si="109"/>
        <v>0</v>
      </c>
    </row>
    <row r="1378" spans="1:14" x14ac:dyDescent="0.25">
      <c r="A1378" s="1">
        <v>40668</v>
      </c>
      <c r="B1378" s="2" t="s">
        <v>7</v>
      </c>
      <c r="C1378" s="2">
        <v>400</v>
      </c>
      <c r="D1378" s="2">
        <f>YEAR(cukier[[#This Row],[date]])</f>
        <v>2011</v>
      </c>
      <c r="E1378" s="2">
        <f>MONTH(cukier[[#This Row],[date]])</f>
        <v>5</v>
      </c>
      <c r="F1378" s="2">
        <f>VLOOKUP(cukier[[#This Row],[year]],cennik[#All],2)</f>
        <v>2.2000000000000002</v>
      </c>
      <c r="G1378" s="2">
        <f>cukier[[#This Row],[sugar_bought_kg]]*cukier[[#This Row],[price]]</f>
        <v>880.00000000000011</v>
      </c>
      <c r="H1378" s="2">
        <f>SUMIF($B$2:B1378,B1378,$C$2:C1378)</f>
        <v>18632</v>
      </c>
      <c r="I1378" s="2">
        <f>IF(cukier[[#This Row],[bought_so_far]]&lt;100,0,IF(cukier[[#This Row],[bought_so_far]]&lt;1000,0.05,IF(cukier[[#This Row],[bought_so_far]]&lt;10000,0.1,0.2)))*cukier[[#This Row],[sugar_bought_kg]]</f>
        <v>80</v>
      </c>
      <c r="J1378" s="6">
        <f t="shared" si="106"/>
        <v>4804</v>
      </c>
      <c r="K1378" s="6">
        <f t="shared" si="105"/>
        <v>4404</v>
      </c>
      <c r="L1378" s="6" t="b">
        <f t="shared" si="107"/>
        <v>0</v>
      </c>
      <c r="M1378" s="6">
        <f t="shared" si="108"/>
        <v>1</v>
      </c>
      <c r="N1378" s="6">
        <f t="shared" si="109"/>
        <v>0</v>
      </c>
    </row>
    <row r="1379" spans="1:14" x14ac:dyDescent="0.25">
      <c r="A1379" s="1">
        <v>40669</v>
      </c>
      <c r="B1379" s="2" t="s">
        <v>108</v>
      </c>
      <c r="C1379" s="2">
        <v>1</v>
      </c>
      <c r="D1379" s="2">
        <f>YEAR(cukier[[#This Row],[date]])</f>
        <v>2011</v>
      </c>
      <c r="E1379" s="2">
        <f>MONTH(cukier[[#This Row],[date]])</f>
        <v>5</v>
      </c>
      <c r="F1379" s="2">
        <f>VLOOKUP(cukier[[#This Row],[year]],cennik[#All],2)</f>
        <v>2.2000000000000002</v>
      </c>
      <c r="G1379" s="2">
        <f>cukier[[#This Row],[sugar_bought_kg]]*cukier[[#This Row],[price]]</f>
        <v>2.2000000000000002</v>
      </c>
      <c r="H1379" s="2">
        <f>SUMIF($B$2:B1379,B1379,$C$2:C1379)</f>
        <v>30</v>
      </c>
      <c r="I1379" s="2">
        <f>IF(cukier[[#This Row],[bought_so_far]]&lt;100,0,IF(cukier[[#This Row],[bought_so_far]]&lt;1000,0.05,IF(cukier[[#This Row],[bought_so_far]]&lt;10000,0.1,0.2)))*cukier[[#This Row],[sugar_bought_kg]]</f>
        <v>0</v>
      </c>
      <c r="J1379" s="7">
        <f t="shared" si="106"/>
        <v>4404</v>
      </c>
      <c r="K1379" s="7">
        <f t="shared" si="105"/>
        <v>4403</v>
      </c>
      <c r="L1379" s="7" t="b">
        <f t="shared" si="107"/>
        <v>0</v>
      </c>
      <c r="M1379" s="7">
        <f t="shared" si="108"/>
        <v>1</v>
      </c>
      <c r="N1379" s="7">
        <f t="shared" si="109"/>
        <v>0</v>
      </c>
    </row>
    <row r="1380" spans="1:14" x14ac:dyDescent="0.25">
      <c r="A1380" s="1">
        <v>40670</v>
      </c>
      <c r="B1380" s="2" t="s">
        <v>8</v>
      </c>
      <c r="C1380" s="2">
        <v>184</v>
      </c>
      <c r="D1380" s="2">
        <f>YEAR(cukier[[#This Row],[date]])</f>
        <v>2011</v>
      </c>
      <c r="E1380" s="2">
        <f>MONTH(cukier[[#This Row],[date]])</f>
        <v>5</v>
      </c>
      <c r="F1380" s="2">
        <f>VLOOKUP(cukier[[#This Row],[year]],cennik[#All],2)</f>
        <v>2.2000000000000002</v>
      </c>
      <c r="G1380" s="2">
        <f>cukier[[#This Row],[sugar_bought_kg]]*cukier[[#This Row],[price]]</f>
        <v>404.8</v>
      </c>
      <c r="H1380" s="2">
        <f>SUMIF($B$2:B1380,B1380,$C$2:C1380)</f>
        <v>2276</v>
      </c>
      <c r="I1380" s="2">
        <f>IF(cukier[[#This Row],[bought_so_far]]&lt;100,0,IF(cukier[[#This Row],[bought_so_far]]&lt;1000,0.05,IF(cukier[[#This Row],[bought_so_far]]&lt;10000,0.1,0.2)))*cukier[[#This Row],[sugar_bought_kg]]</f>
        <v>18.400000000000002</v>
      </c>
      <c r="J1380" s="6">
        <f t="shared" si="106"/>
        <v>4403</v>
      </c>
      <c r="K1380" s="6">
        <f t="shared" si="105"/>
        <v>4219</v>
      </c>
      <c r="L1380" s="6" t="b">
        <f t="shared" si="107"/>
        <v>0</v>
      </c>
      <c r="M1380" s="6">
        <f t="shared" si="108"/>
        <v>1</v>
      </c>
      <c r="N1380" s="6">
        <f t="shared" si="109"/>
        <v>0</v>
      </c>
    </row>
    <row r="1381" spans="1:14" x14ac:dyDescent="0.25">
      <c r="A1381" s="1">
        <v>40670</v>
      </c>
      <c r="B1381" s="2" t="s">
        <v>6</v>
      </c>
      <c r="C1381" s="2">
        <v>99</v>
      </c>
      <c r="D1381" s="2">
        <f>YEAR(cukier[[#This Row],[date]])</f>
        <v>2011</v>
      </c>
      <c r="E1381" s="2">
        <f>MONTH(cukier[[#This Row],[date]])</f>
        <v>5</v>
      </c>
      <c r="F1381" s="2">
        <f>VLOOKUP(cukier[[#This Row],[year]],cennik[#All],2)</f>
        <v>2.2000000000000002</v>
      </c>
      <c r="G1381" s="2">
        <f>cukier[[#This Row],[sugar_bought_kg]]*cukier[[#This Row],[price]]</f>
        <v>217.8</v>
      </c>
      <c r="H1381" s="2">
        <f>SUMIF($B$2:B1381,B1381,$C$2:C1381)</f>
        <v>1952</v>
      </c>
      <c r="I1381" s="2">
        <f>IF(cukier[[#This Row],[bought_so_far]]&lt;100,0,IF(cukier[[#This Row],[bought_so_far]]&lt;1000,0.05,IF(cukier[[#This Row],[bought_so_far]]&lt;10000,0.1,0.2)))*cukier[[#This Row],[sugar_bought_kg]]</f>
        <v>9.9</v>
      </c>
      <c r="J1381" s="7">
        <f t="shared" si="106"/>
        <v>4219</v>
      </c>
      <c r="K1381" s="7">
        <f t="shared" si="105"/>
        <v>4120</v>
      </c>
      <c r="L1381" s="7" t="b">
        <f t="shared" si="107"/>
        <v>0</v>
      </c>
      <c r="M1381" s="7">
        <f t="shared" si="108"/>
        <v>1</v>
      </c>
      <c r="N1381" s="7">
        <f t="shared" si="109"/>
        <v>0</v>
      </c>
    </row>
    <row r="1382" spans="1:14" x14ac:dyDescent="0.25">
      <c r="A1382" s="1">
        <v>40671</v>
      </c>
      <c r="B1382" s="2" t="s">
        <v>10</v>
      </c>
      <c r="C1382" s="2">
        <v>143</v>
      </c>
      <c r="D1382" s="2">
        <f>YEAR(cukier[[#This Row],[date]])</f>
        <v>2011</v>
      </c>
      <c r="E1382" s="2">
        <f>MONTH(cukier[[#This Row],[date]])</f>
        <v>5</v>
      </c>
      <c r="F1382" s="2">
        <f>VLOOKUP(cukier[[#This Row],[year]],cennik[#All],2)</f>
        <v>2.2000000000000002</v>
      </c>
      <c r="G1382" s="2">
        <f>cukier[[#This Row],[sugar_bought_kg]]*cukier[[#This Row],[price]]</f>
        <v>314.60000000000002</v>
      </c>
      <c r="H1382" s="2">
        <f>SUMIF($B$2:B1382,B1382,$C$2:C1382)</f>
        <v>2898</v>
      </c>
      <c r="I1382" s="2">
        <f>IF(cukier[[#This Row],[bought_so_far]]&lt;100,0,IF(cukier[[#This Row],[bought_so_far]]&lt;1000,0.05,IF(cukier[[#This Row],[bought_so_far]]&lt;10000,0.1,0.2)))*cukier[[#This Row],[sugar_bought_kg]]</f>
        <v>14.3</v>
      </c>
      <c r="J1382" s="6">
        <f t="shared" si="106"/>
        <v>4120</v>
      </c>
      <c r="K1382" s="6">
        <f t="shared" si="105"/>
        <v>3977</v>
      </c>
      <c r="L1382" s="6" t="b">
        <f t="shared" si="107"/>
        <v>0</v>
      </c>
      <c r="M1382" s="6">
        <f t="shared" si="108"/>
        <v>2</v>
      </c>
      <c r="N1382" s="6">
        <f t="shared" si="109"/>
        <v>0</v>
      </c>
    </row>
    <row r="1383" spans="1:14" x14ac:dyDescent="0.25">
      <c r="A1383" s="1">
        <v>40672</v>
      </c>
      <c r="B1383" s="2" t="s">
        <v>30</v>
      </c>
      <c r="C1383" s="2">
        <v>184</v>
      </c>
      <c r="D1383" s="2">
        <f>YEAR(cukier[[#This Row],[date]])</f>
        <v>2011</v>
      </c>
      <c r="E1383" s="2">
        <f>MONTH(cukier[[#This Row],[date]])</f>
        <v>5</v>
      </c>
      <c r="F1383" s="2">
        <f>VLOOKUP(cukier[[#This Row],[year]],cennik[#All],2)</f>
        <v>2.2000000000000002</v>
      </c>
      <c r="G1383" s="2">
        <f>cukier[[#This Row],[sugar_bought_kg]]*cukier[[#This Row],[price]]</f>
        <v>404.8</v>
      </c>
      <c r="H1383" s="2">
        <f>SUMIF($B$2:B1383,B1383,$C$2:C1383)</f>
        <v>3966</v>
      </c>
      <c r="I1383" s="2">
        <f>IF(cukier[[#This Row],[bought_so_far]]&lt;100,0,IF(cukier[[#This Row],[bought_so_far]]&lt;1000,0.05,IF(cukier[[#This Row],[bought_so_far]]&lt;10000,0.1,0.2)))*cukier[[#This Row],[sugar_bought_kg]]</f>
        <v>18.400000000000002</v>
      </c>
      <c r="J1383" s="7">
        <f t="shared" si="106"/>
        <v>3977</v>
      </c>
      <c r="K1383" s="7">
        <f t="shared" si="105"/>
        <v>3793</v>
      </c>
      <c r="L1383" s="7" t="b">
        <f t="shared" si="107"/>
        <v>0</v>
      </c>
      <c r="M1383" s="7">
        <f t="shared" si="108"/>
        <v>2</v>
      </c>
      <c r="N1383" s="7">
        <f t="shared" si="109"/>
        <v>0</v>
      </c>
    </row>
    <row r="1384" spans="1:14" x14ac:dyDescent="0.25">
      <c r="A1384" s="1">
        <v>40676</v>
      </c>
      <c r="B1384" s="2" t="s">
        <v>163</v>
      </c>
      <c r="C1384" s="2">
        <v>3</v>
      </c>
      <c r="D1384" s="2">
        <f>YEAR(cukier[[#This Row],[date]])</f>
        <v>2011</v>
      </c>
      <c r="E1384" s="2">
        <f>MONTH(cukier[[#This Row],[date]])</f>
        <v>5</v>
      </c>
      <c r="F1384" s="2">
        <f>VLOOKUP(cukier[[#This Row],[year]],cennik[#All],2)</f>
        <v>2.2000000000000002</v>
      </c>
      <c r="G1384" s="2">
        <f>cukier[[#This Row],[sugar_bought_kg]]*cukier[[#This Row],[price]]</f>
        <v>6.6000000000000005</v>
      </c>
      <c r="H1384" s="2">
        <f>SUMIF($B$2:B1384,B1384,$C$2:C1384)</f>
        <v>13</v>
      </c>
      <c r="I1384" s="2">
        <f>IF(cukier[[#This Row],[bought_so_far]]&lt;100,0,IF(cukier[[#This Row],[bought_so_far]]&lt;1000,0.05,IF(cukier[[#This Row],[bought_so_far]]&lt;10000,0.1,0.2)))*cukier[[#This Row],[sugar_bought_kg]]</f>
        <v>0</v>
      </c>
      <c r="J1384" s="6">
        <f t="shared" si="106"/>
        <v>3793</v>
      </c>
      <c r="K1384" s="6">
        <f t="shared" si="105"/>
        <v>3790</v>
      </c>
      <c r="L1384" s="6" t="b">
        <f t="shared" si="107"/>
        <v>0</v>
      </c>
      <c r="M1384" s="6">
        <f t="shared" si="108"/>
        <v>2</v>
      </c>
      <c r="N1384" s="6">
        <f t="shared" si="109"/>
        <v>0</v>
      </c>
    </row>
    <row r="1385" spans="1:14" x14ac:dyDescent="0.25">
      <c r="A1385" s="1">
        <v>40676</v>
      </c>
      <c r="B1385" s="2" t="s">
        <v>18</v>
      </c>
      <c r="C1385" s="2">
        <v>197</v>
      </c>
      <c r="D1385" s="2">
        <f>YEAR(cukier[[#This Row],[date]])</f>
        <v>2011</v>
      </c>
      <c r="E1385" s="2">
        <f>MONTH(cukier[[#This Row],[date]])</f>
        <v>5</v>
      </c>
      <c r="F1385" s="2">
        <f>VLOOKUP(cukier[[#This Row],[year]],cennik[#All],2)</f>
        <v>2.2000000000000002</v>
      </c>
      <c r="G1385" s="2">
        <f>cukier[[#This Row],[sugar_bought_kg]]*cukier[[#This Row],[price]]</f>
        <v>433.40000000000003</v>
      </c>
      <c r="H1385" s="2">
        <f>SUMIF($B$2:B1385,B1385,$C$2:C1385)</f>
        <v>3888</v>
      </c>
      <c r="I1385" s="2">
        <f>IF(cukier[[#This Row],[bought_so_far]]&lt;100,0,IF(cukier[[#This Row],[bought_so_far]]&lt;1000,0.05,IF(cukier[[#This Row],[bought_so_far]]&lt;10000,0.1,0.2)))*cukier[[#This Row],[sugar_bought_kg]]</f>
        <v>19.700000000000003</v>
      </c>
      <c r="J1385" s="7">
        <f t="shared" si="106"/>
        <v>3790</v>
      </c>
      <c r="K1385" s="7">
        <f t="shared" si="105"/>
        <v>3593</v>
      </c>
      <c r="L1385" s="7" t="b">
        <f t="shared" si="107"/>
        <v>0</v>
      </c>
      <c r="M1385" s="7">
        <f t="shared" si="108"/>
        <v>2</v>
      </c>
      <c r="N1385" s="7">
        <f t="shared" si="109"/>
        <v>0</v>
      </c>
    </row>
    <row r="1386" spans="1:14" x14ac:dyDescent="0.25">
      <c r="A1386" s="1">
        <v>40680</v>
      </c>
      <c r="B1386" s="2" t="s">
        <v>4</v>
      </c>
      <c r="C1386" s="2">
        <v>18</v>
      </c>
      <c r="D1386" s="2">
        <f>YEAR(cukier[[#This Row],[date]])</f>
        <v>2011</v>
      </c>
      <c r="E1386" s="2">
        <f>MONTH(cukier[[#This Row],[date]])</f>
        <v>5</v>
      </c>
      <c r="F1386" s="2">
        <f>VLOOKUP(cukier[[#This Row],[year]],cennik[#All],2)</f>
        <v>2.2000000000000002</v>
      </c>
      <c r="G1386" s="2">
        <f>cukier[[#This Row],[sugar_bought_kg]]*cukier[[#This Row],[price]]</f>
        <v>39.6</v>
      </c>
      <c r="H1386" s="2">
        <f>SUMIF($B$2:B1386,B1386,$C$2:C1386)</f>
        <v>37</v>
      </c>
      <c r="I1386" s="2">
        <f>IF(cukier[[#This Row],[bought_so_far]]&lt;100,0,IF(cukier[[#This Row],[bought_so_far]]&lt;1000,0.05,IF(cukier[[#This Row],[bought_so_far]]&lt;10000,0.1,0.2)))*cukier[[#This Row],[sugar_bought_kg]]</f>
        <v>0</v>
      </c>
      <c r="J1386" s="6">
        <f t="shared" si="106"/>
        <v>3593</v>
      </c>
      <c r="K1386" s="6">
        <f t="shared" si="105"/>
        <v>3575</v>
      </c>
      <c r="L1386" s="6" t="b">
        <f t="shared" si="107"/>
        <v>0</v>
      </c>
      <c r="M1386" s="6">
        <f t="shared" si="108"/>
        <v>2</v>
      </c>
      <c r="N1386" s="6">
        <f t="shared" si="109"/>
        <v>0</v>
      </c>
    </row>
    <row r="1387" spans="1:14" x14ac:dyDescent="0.25">
      <c r="A1387" s="1">
        <v>40685</v>
      </c>
      <c r="B1387" s="2" t="s">
        <v>0</v>
      </c>
      <c r="C1387" s="2">
        <v>7</v>
      </c>
      <c r="D1387" s="2">
        <f>YEAR(cukier[[#This Row],[date]])</f>
        <v>2011</v>
      </c>
      <c r="E1387" s="2">
        <f>MONTH(cukier[[#This Row],[date]])</f>
        <v>5</v>
      </c>
      <c r="F1387" s="2">
        <f>VLOOKUP(cukier[[#This Row],[year]],cennik[#All],2)</f>
        <v>2.2000000000000002</v>
      </c>
      <c r="G1387" s="2">
        <f>cukier[[#This Row],[sugar_bought_kg]]*cukier[[#This Row],[price]]</f>
        <v>15.400000000000002</v>
      </c>
      <c r="H1387" s="2">
        <f>SUMIF($B$2:B1387,B1387,$C$2:C1387)</f>
        <v>60</v>
      </c>
      <c r="I1387" s="2">
        <f>IF(cukier[[#This Row],[bought_so_far]]&lt;100,0,IF(cukier[[#This Row],[bought_so_far]]&lt;1000,0.05,IF(cukier[[#This Row],[bought_so_far]]&lt;10000,0.1,0.2)))*cukier[[#This Row],[sugar_bought_kg]]</f>
        <v>0</v>
      </c>
      <c r="J1387" s="7">
        <f t="shared" si="106"/>
        <v>3575</v>
      </c>
      <c r="K1387" s="7">
        <f t="shared" si="105"/>
        <v>3568</v>
      </c>
      <c r="L1387" s="7" t="b">
        <f t="shared" si="107"/>
        <v>0</v>
      </c>
      <c r="M1387" s="7">
        <f t="shared" si="108"/>
        <v>2</v>
      </c>
      <c r="N1387" s="7">
        <f t="shared" si="109"/>
        <v>0</v>
      </c>
    </row>
    <row r="1388" spans="1:14" x14ac:dyDescent="0.25">
      <c r="A1388" s="1">
        <v>40686</v>
      </c>
      <c r="B1388" s="2" t="s">
        <v>9</v>
      </c>
      <c r="C1388" s="2">
        <v>381</v>
      </c>
      <c r="D1388" s="2">
        <f>YEAR(cukier[[#This Row],[date]])</f>
        <v>2011</v>
      </c>
      <c r="E1388" s="2">
        <f>MONTH(cukier[[#This Row],[date]])</f>
        <v>5</v>
      </c>
      <c r="F1388" s="2">
        <f>VLOOKUP(cukier[[#This Row],[year]],cennik[#All],2)</f>
        <v>2.2000000000000002</v>
      </c>
      <c r="G1388" s="2">
        <f>cukier[[#This Row],[sugar_bought_kg]]*cukier[[#This Row],[price]]</f>
        <v>838.2</v>
      </c>
      <c r="H1388" s="2">
        <f>SUMIF($B$2:B1388,B1388,$C$2:C1388)</f>
        <v>17351</v>
      </c>
      <c r="I1388" s="2">
        <f>IF(cukier[[#This Row],[bought_so_far]]&lt;100,0,IF(cukier[[#This Row],[bought_so_far]]&lt;1000,0.05,IF(cukier[[#This Row],[bought_so_far]]&lt;10000,0.1,0.2)))*cukier[[#This Row],[sugar_bought_kg]]</f>
        <v>76.2</v>
      </c>
      <c r="J1388" s="6">
        <f t="shared" si="106"/>
        <v>3568</v>
      </c>
      <c r="K1388" s="6">
        <f t="shared" si="105"/>
        <v>3187</v>
      </c>
      <c r="L1388" s="6" t="b">
        <f t="shared" si="107"/>
        <v>0</v>
      </c>
      <c r="M1388" s="6">
        <f t="shared" si="108"/>
        <v>2</v>
      </c>
      <c r="N1388" s="6">
        <f t="shared" si="109"/>
        <v>0</v>
      </c>
    </row>
    <row r="1389" spans="1:14" x14ac:dyDescent="0.25">
      <c r="A1389" s="1">
        <v>40689</v>
      </c>
      <c r="B1389" s="2" t="s">
        <v>61</v>
      </c>
      <c r="C1389" s="2">
        <v>45</v>
      </c>
      <c r="D1389" s="2">
        <f>YEAR(cukier[[#This Row],[date]])</f>
        <v>2011</v>
      </c>
      <c r="E1389" s="2">
        <f>MONTH(cukier[[#This Row],[date]])</f>
        <v>5</v>
      </c>
      <c r="F1389" s="2">
        <f>VLOOKUP(cukier[[#This Row],[year]],cennik[#All],2)</f>
        <v>2.2000000000000002</v>
      </c>
      <c r="G1389" s="2">
        <f>cukier[[#This Row],[sugar_bought_kg]]*cukier[[#This Row],[price]]</f>
        <v>99.000000000000014</v>
      </c>
      <c r="H1389" s="2">
        <f>SUMIF($B$2:B1389,B1389,$C$2:C1389)</f>
        <v>2107</v>
      </c>
      <c r="I1389" s="2">
        <f>IF(cukier[[#This Row],[bought_so_far]]&lt;100,0,IF(cukier[[#This Row],[bought_so_far]]&lt;1000,0.05,IF(cukier[[#This Row],[bought_so_far]]&lt;10000,0.1,0.2)))*cukier[[#This Row],[sugar_bought_kg]]</f>
        <v>4.5</v>
      </c>
      <c r="J1389" s="7">
        <f t="shared" si="106"/>
        <v>3187</v>
      </c>
      <c r="K1389" s="7">
        <f t="shared" si="105"/>
        <v>3142</v>
      </c>
      <c r="L1389" s="7" t="b">
        <f t="shared" si="107"/>
        <v>0</v>
      </c>
      <c r="M1389" s="7">
        <f t="shared" si="108"/>
        <v>2</v>
      </c>
      <c r="N1389" s="7">
        <f t="shared" si="109"/>
        <v>0</v>
      </c>
    </row>
    <row r="1390" spans="1:14" x14ac:dyDescent="0.25">
      <c r="A1390" s="1">
        <v>40691</v>
      </c>
      <c r="B1390" s="2" t="s">
        <v>17</v>
      </c>
      <c r="C1390" s="2">
        <v>499</v>
      </c>
      <c r="D1390" s="2">
        <f>YEAR(cukier[[#This Row],[date]])</f>
        <v>2011</v>
      </c>
      <c r="E1390" s="2">
        <f>MONTH(cukier[[#This Row],[date]])</f>
        <v>5</v>
      </c>
      <c r="F1390" s="2">
        <f>VLOOKUP(cukier[[#This Row],[year]],cennik[#All],2)</f>
        <v>2.2000000000000002</v>
      </c>
      <c r="G1390" s="2">
        <f>cukier[[#This Row],[sugar_bought_kg]]*cukier[[#This Row],[price]]</f>
        <v>1097.8000000000002</v>
      </c>
      <c r="H1390" s="2">
        <f>SUMIF($B$2:B1390,B1390,$C$2:C1390)</f>
        <v>12683</v>
      </c>
      <c r="I1390" s="2">
        <f>IF(cukier[[#This Row],[bought_so_far]]&lt;100,0,IF(cukier[[#This Row],[bought_so_far]]&lt;1000,0.05,IF(cukier[[#This Row],[bought_so_far]]&lt;10000,0.1,0.2)))*cukier[[#This Row],[sugar_bought_kg]]</f>
        <v>99.800000000000011</v>
      </c>
      <c r="J1390" s="6">
        <f t="shared" si="106"/>
        <v>3142</v>
      </c>
      <c r="K1390" s="6">
        <f t="shared" si="105"/>
        <v>2643</v>
      </c>
      <c r="L1390" s="6" t="b">
        <f t="shared" si="107"/>
        <v>1</v>
      </c>
      <c r="M1390" s="6">
        <f t="shared" si="108"/>
        <v>3</v>
      </c>
      <c r="N1390" s="6">
        <f t="shared" si="109"/>
        <v>3000</v>
      </c>
    </row>
    <row r="1391" spans="1:14" x14ac:dyDescent="0.25">
      <c r="A1391" s="1">
        <v>40695</v>
      </c>
      <c r="B1391" s="2" t="s">
        <v>17</v>
      </c>
      <c r="C1391" s="2">
        <v>134</v>
      </c>
      <c r="D1391" s="2">
        <f>YEAR(cukier[[#This Row],[date]])</f>
        <v>2011</v>
      </c>
      <c r="E1391" s="2">
        <f>MONTH(cukier[[#This Row],[date]])</f>
        <v>6</v>
      </c>
      <c r="F1391" s="2">
        <f>VLOOKUP(cukier[[#This Row],[year]],cennik[#All],2)</f>
        <v>2.2000000000000002</v>
      </c>
      <c r="G1391" s="2">
        <f>cukier[[#This Row],[sugar_bought_kg]]*cukier[[#This Row],[price]]</f>
        <v>294.8</v>
      </c>
      <c r="H1391" s="2">
        <f>SUMIF($B$2:B1391,B1391,$C$2:C1391)</f>
        <v>12817</v>
      </c>
      <c r="I1391" s="2">
        <f>IF(cukier[[#This Row],[bought_so_far]]&lt;100,0,IF(cukier[[#This Row],[bought_so_far]]&lt;1000,0.05,IF(cukier[[#This Row],[bought_so_far]]&lt;10000,0.1,0.2)))*cukier[[#This Row],[sugar_bought_kg]]</f>
        <v>26.8</v>
      </c>
      <c r="J1391" s="7">
        <f t="shared" si="106"/>
        <v>5643</v>
      </c>
      <c r="K1391" s="7">
        <f t="shared" si="105"/>
        <v>5509</v>
      </c>
      <c r="L1391" s="7" t="b">
        <f t="shared" si="107"/>
        <v>0</v>
      </c>
      <c r="M1391" s="7">
        <f t="shared" si="108"/>
        <v>-1</v>
      </c>
      <c r="N1391" s="7">
        <f t="shared" si="109"/>
        <v>0</v>
      </c>
    </row>
    <row r="1392" spans="1:14" x14ac:dyDescent="0.25">
      <c r="A1392" s="1">
        <v>40695</v>
      </c>
      <c r="B1392" s="2" t="s">
        <v>52</v>
      </c>
      <c r="C1392" s="2">
        <v>132</v>
      </c>
      <c r="D1392" s="2">
        <f>YEAR(cukier[[#This Row],[date]])</f>
        <v>2011</v>
      </c>
      <c r="E1392" s="2">
        <f>MONTH(cukier[[#This Row],[date]])</f>
        <v>6</v>
      </c>
      <c r="F1392" s="2">
        <f>VLOOKUP(cukier[[#This Row],[year]],cennik[#All],2)</f>
        <v>2.2000000000000002</v>
      </c>
      <c r="G1392" s="2">
        <f>cukier[[#This Row],[sugar_bought_kg]]*cukier[[#This Row],[price]]</f>
        <v>290.40000000000003</v>
      </c>
      <c r="H1392" s="2">
        <f>SUMIF($B$2:B1392,B1392,$C$2:C1392)</f>
        <v>3384</v>
      </c>
      <c r="I1392" s="2">
        <f>IF(cukier[[#This Row],[bought_so_far]]&lt;100,0,IF(cukier[[#This Row],[bought_so_far]]&lt;1000,0.05,IF(cukier[[#This Row],[bought_so_far]]&lt;10000,0.1,0.2)))*cukier[[#This Row],[sugar_bought_kg]]</f>
        <v>13.200000000000001</v>
      </c>
      <c r="J1392" s="6">
        <f t="shared" si="106"/>
        <v>5509</v>
      </c>
      <c r="K1392" s="6">
        <f t="shared" si="105"/>
        <v>5377</v>
      </c>
      <c r="L1392" s="6" t="b">
        <f t="shared" si="107"/>
        <v>0</v>
      </c>
      <c r="M1392" s="6">
        <f t="shared" si="108"/>
        <v>-1</v>
      </c>
      <c r="N1392" s="6">
        <f t="shared" si="109"/>
        <v>0</v>
      </c>
    </row>
    <row r="1393" spans="1:14" x14ac:dyDescent="0.25">
      <c r="A1393" s="1">
        <v>40696</v>
      </c>
      <c r="B1393" s="2" t="s">
        <v>19</v>
      </c>
      <c r="C1393" s="2">
        <v>180</v>
      </c>
      <c r="D1393" s="2">
        <f>YEAR(cukier[[#This Row],[date]])</f>
        <v>2011</v>
      </c>
      <c r="E1393" s="2">
        <f>MONTH(cukier[[#This Row],[date]])</f>
        <v>6</v>
      </c>
      <c r="F1393" s="2">
        <f>VLOOKUP(cukier[[#This Row],[year]],cennik[#All],2)</f>
        <v>2.2000000000000002</v>
      </c>
      <c r="G1393" s="2">
        <f>cukier[[#This Row],[sugar_bought_kg]]*cukier[[#This Row],[price]]</f>
        <v>396.00000000000006</v>
      </c>
      <c r="H1393" s="2">
        <f>SUMIF($B$2:B1393,B1393,$C$2:C1393)</f>
        <v>2985</v>
      </c>
      <c r="I1393" s="2">
        <f>IF(cukier[[#This Row],[bought_so_far]]&lt;100,0,IF(cukier[[#This Row],[bought_so_far]]&lt;1000,0.05,IF(cukier[[#This Row],[bought_so_far]]&lt;10000,0.1,0.2)))*cukier[[#This Row],[sugar_bought_kg]]</f>
        <v>18</v>
      </c>
      <c r="J1393" s="7">
        <f t="shared" si="106"/>
        <v>5377</v>
      </c>
      <c r="K1393" s="7">
        <f t="shared" si="105"/>
        <v>5197</v>
      </c>
      <c r="L1393" s="7" t="b">
        <f t="shared" si="107"/>
        <v>0</v>
      </c>
      <c r="M1393" s="7">
        <f t="shared" si="108"/>
        <v>-1</v>
      </c>
      <c r="N1393" s="7">
        <f t="shared" si="109"/>
        <v>0</v>
      </c>
    </row>
    <row r="1394" spans="1:14" x14ac:dyDescent="0.25">
      <c r="A1394" s="1">
        <v>40699</v>
      </c>
      <c r="B1394" s="2" t="s">
        <v>221</v>
      </c>
      <c r="C1394" s="2">
        <v>5</v>
      </c>
      <c r="D1394" s="2">
        <f>YEAR(cukier[[#This Row],[date]])</f>
        <v>2011</v>
      </c>
      <c r="E1394" s="2">
        <f>MONTH(cukier[[#This Row],[date]])</f>
        <v>6</v>
      </c>
      <c r="F1394" s="2">
        <f>VLOOKUP(cukier[[#This Row],[year]],cennik[#All],2)</f>
        <v>2.2000000000000002</v>
      </c>
      <c r="G1394" s="2">
        <f>cukier[[#This Row],[sugar_bought_kg]]*cukier[[#This Row],[price]]</f>
        <v>11</v>
      </c>
      <c r="H1394" s="2">
        <f>SUMIF($B$2:B1394,B1394,$C$2:C1394)</f>
        <v>14</v>
      </c>
      <c r="I1394" s="2">
        <f>IF(cukier[[#This Row],[bought_so_far]]&lt;100,0,IF(cukier[[#This Row],[bought_so_far]]&lt;1000,0.05,IF(cukier[[#This Row],[bought_so_far]]&lt;10000,0.1,0.2)))*cukier[[#This Row],[sugar_bought_kg]]</f>
        <v>0</v>
      </c>
      <c r="J1394" s="6">
        <f t="shared" si="106"/>
        <v>5197</v>
      </c>
      <c r="K1394" s="6">
        <f t="shared" si="105"/>
        <v>5192</v>
      </c>
      <c r="L1394" s="6" t="b">
        <f t="shared" si="107"/>
        <v>0</v>
      </c>
      <c r="M1394" s="6">
        <f t="shared" si="108"/>
        <v>-1</v>
      </c>
      <c r="N1394" s="6">
        <f t="shared" si="109"/>
        <v>0</v>
      </c>
    </row>
    <row r="1395" spans="1:14" x14ac:dyDescent="0.25">
      <c r="A1395" s="1">
        <v>40701</v>
      </c>
      <c r="B1395" s="2" t="s">
        <v>24</v>
      </c>
      <c r="C1395" s="2">
        <v>110</v>
      </c>
      <c r="D1395" s="2">
        <f>YEAR(cukier[[#This Row],[date]])</f>
        <v>2011</v>
      </c>
      <c r="E1395" s="2">
        <f>MONTH(cukier[[#This Row],[date]])</f>
        <v>6</v>
      </c>
      <c r="F1395" s="2">
        <f>VLOOKUP(cukier[[#This Row],[year]],cennik[#All],2)</f>
        <v>2.2000000000000002</v>
      </c>
      <c r="G1395" s="2">
        <f>cukier[[#This Row],[sugar_bought_kg]]*cukier[[#This Row],[price]]</f>
        <v>242.00000000000003</v>
      </c>
      <c r="H1395" s="2">
        <f>SUMIF($B$2:B1395,B1395,$C$2:C1395)</f>
        <v>4113</v>
      </c>
      <c r="I1395" s="2">
        <f>IF(cukier[[#This Row],[bought_so_far]]&lt;100,0,IF(cukier[[#This Row],[bought_so_far]]&lt;1000,0.05,IF(cukier[[#This Row],[bought_so_far]]&lt;10000,0.1,0.2)))*cukier[[#This Row],[sugar_bought_kg]]</f>
        <v>11</v>
      </c>
      <c r="J1395" s="7">
        <f t="shared" si="106"/>
        <v>5192</v>
      </c>
      <c r="K1395" s="7">
        <f t="shared" si="105"/>
        <v>5082</v>
      </c>
      <c r="L1395" s="7" t="b">
        <f t="shared" si="107"/>
        <v>0</v>
      </c>
      <c r="M1395" s="7">
        <f t="shared" si="108"/>
        <v>-1</v>
      </c>
      <c r="N1395" s="7">
        <f t="shared" si="109"/>
        <v>0</v>
      </c>
    </row>
    <row r="1396" spans="1:14" x14ac:dyDescent="0.25">
      <c r="A1396" s="1">
        <v>40702</v>
      </c>
      <c r="B1396" s="2" t="s">
        <v>52</v>
      </c>
      <c r="C1396" s="2">
        <v>54</v>
      </c>
      <c r="D1396" s="2">
        <f>YEAR(cukier[[#This Row],[date]])</f>
        <v>2011</v>
      </c>
      <c r="E1396" s="2">
        <f>MONTH(cukier[[#This Row],[date]])</f>
        <v>6</v>
      </c>
      <c r="F1396" s="2">
        <f>VLOOKUP(cukier[[#This Row],[year]],cennik[#All],2)</f>
        <v>2.2000000000000002</v>
      </c>
      <c r="G1396" s="2">
        <f>cukier[[#This Row],[sugar_bought_kg]]*cukier[[#This Row],[price]]</f>
        <v>118.80000000000001</v>
      </c>
      <c r="H1396" s="2">
        <f>SUMIF($B$2:B1396,B1396,$C$2:C1396)</f>
        <v>3438</v>
      </c>
      <c r="I1396" s="2">
        <f>IF(cukier[[#This Row],[bought_so_far]]&lt;100,0,IF(cukier[[#This Row],[bought_so_far]]&lt;1000,0.05,IF(cukier[[#This Row],[bought_so_far]]&lt;10000,0.1,0.2)))*cukier[[#This Row],[sugar_bought_kg]]</f>
        <v>5.4</v>
      </c>
      <c r="J1396" s="6">
        <f t="shared" si="106"/>
        <v>5082</v>
      </c>
      <c r="K1396" s="6">
        <f t="shared" si="105"/>
        <v>5028</v>
      </c>
      <c r="L1396" s="6" t="b">
        <f t="shared" si="107"/>
        <v>0</v>
      </c>
      <c r="M1396" s="6">
        <f t="shared" si="108"/>
        <v>-1</v>
      </c>
      <c r="N1396" s="6">
        <f t="shared" si="109"/>
        <v>0</v>
      </c>
    </row>
    <row r="1397" spans="1:14" x14ac:dyDescent="0.25">
      <c r="A1397" s="1">
        <v>40703</v>
      </c>
      <c r="B1397" s="2" t="s">
        <v>209</v>
      </c>
      <c r="C1397" s="2">
        <v>6</v>
      </c>
      <c r="D1397" s="2">
        <f>YEAR(cukier[[#This Row],[date]])</f>
        <v>2011</v>
      </c>
      <c r="E1397" s="2">
        <f>MONTH(cukier[[#This Row],[date]])</f>
        <v>6</v>
      </c>
      <c r="F1397" s="2">
        <f>VLOOKUP(cukier[[#This Row],[year]],cennik[#All],2)</f>
        <v>2.2000000000000002</v>
      </c>
      <c r="G1397" s="2">
        <f>cukier[[#This Row],[sugar_bought_kg]]*cukier[[#This Row],[price]]</f>
        <v>13.200000000000001</v>
      </c>
      <c r="H1397" s="2">
        <f>SUMIF($B$2:B1397,B1397,$C$2:C1397)</f>
        <v>12</v>
      </c>
      <c r="I1397" s="2">
        <f>IF(cukier[[#This Row],[bought_so_far]]&lt;100,0,IF(cukier[[#This Row],[bought_so_far]]&lt;1000,0.05,IF(cukier[[#This Row],[bought_so_far]]&lt;10000,0.1,0.2)))*cukier[[#This Row],[sugar_bought_kg]]</f>
        <v>0</v>
      </c>
      <c r="J1397" s="7">
        <f t="shared" si="106"/>
        <v>5028</v>
      </c>
      <c r="K1397" s="7">
        <f t="shared" si="105"/>
        <v>5022</v>
      </c>
      <c r="L1397" s="7" t="b">
        <f t="shared" si="107"/>
        <v>0</v>
      </c>
      <c r="M1397" s="7">
        <f t="shared" si="108"/>
        <v>-1</v>
      </c>
      <c r="N1397" s="7">
        <f t="shared" si="109"/>
        <v>0</v>
      </c>
    </row>
    <row r="1398" spans="1:14" x14ac:dyDescent="0.25">
      <c r="A1398" s="1">
        <v>40704</v>
      </c>
      <c r="B1398" s="2" t="s">
        <v>50</v>
      </c>
      <c r="C1398" s="2">
        <v>476</v>
      </c>
      <c r="D1398" s="2">
        <f>YEAR(cukier[[#This Row],[date]])</f>
        <v>2011</v>
      </c>
      <c r="E1398" s="2">
        <f>MONTH(cukier[[#This Row],[date]])</f>
        <v>6</v>
      </c>
      <c r="F1398" s="2">
        <f>VLOOKUP(cukier[[#This Row],[year]],cennik[#All],2)</f>
        <v>2.2000000000000002</v>
      </c>
      <c r="G1398" s="2">
        <f>cukier[[#This Row],[sugar_bought_kg]]*cukier[[#This Row],[price]]</f>
        <v>1047.2</v>
      </c>
      <c r="H1398" s="2">
        <f>SUMIF($B$2:B1398,B1398,$C$2:C1398)</f>
        <v>17196</v>
      </c>
      <c r="I1398" s="2">
        <f>IF(cukier[[#This Row],[bought_so_far]]&lt;100,0,IF(cukier[[#This Row],[bought_so_far]]&lt;1000,0.05,IF(cukier[[#This Row],[bought_so_far]]&lt;10000,0.1,0.2)))*cukier[[#This Row],[sugar_bought_kg]]</f>
        <v>95.2</v>
      </c>
      <c r="J1398" s="6">
        <f t="shared" si="106"/>
        <v>5022</v>
      </c>
      <c r="K1398" s="6">
        <f t="shared" si="105"/>
        <v>4546</v>
      </c>
      <c r="L1398" s="6" t="b">
        <f t="shared" si="107"/>
        <v>0</v>
      </c>
      <c r="M1398" s="6">
        <f t="shared" si="108"/>
        <v>1</v>
      </c>
      <c r="N1398" s="6">
        <f t="shared" si="109"/>
        <v>0</v>
      </c>
    </row>
    <row r="1399" spans="1:14" x14ac:dyDescent="0.25">
      <c r="A1399" s="1">
        <v>40704</v>
      </c>
      <c r="B1399" s="2" t="s">
        <v>19</v>
      </c>
      <c r="C1399" s="2">
        <v>104</v>
      </c>
      <c r="D1399" s="2">
        <f>YEAR(cukier[[#This Row],[date]])</f>
        <v>2011</v>
      </c>
      <c r="E1399" s="2">
        <f>MONTH(cukier[[#This Row],[date]])</f>
        <v>6</v>
      </c>
      <c r="F1399" s="2">
        <f>VLOOKUP(cukier[[#This Row],[year]],cennik[#All],2)</f>
        <v>2.2000000000000002</v>
      </c>
      <c r="G1399" s="2">
        <f>cukier[[#This Row],[sugar_bought_kg]]*cukier[[#This Row],[price]]</f>
        <v>228.8</v>
      </c>
      <c r="H1399" s="2">
        <f>SUMIF($B$2:B1399,B1399,$C$2:C1399)</f>
        <v>3089</v>
      </c>
      <c r="I1399" s="2">
        <f>IF(cukier[[#This Row],[bought_so_far]]&lt;100,0,IF(cukier[[#This Row],[bought_so_far]]&lt;1000,0.05,IF(cukier[[#This Row],[bought_so_far]]&lt;10000,0.1,0.2)))*cukier[[#This Row],[sugar_bought_kg]]</f>
        <v>10.4</v>
      </c>
      <c r="J1399" s="7">
        <f t="shared" si="106"/>
        <v>4546</v>
      </c>
      <c r="K1399" s="7">
        <f t="shared" si="105"/>
        <v>4442</v>
      </c>
      <c r="L1399" s="7" t="b">
        <f t="shared" si="107"/>
        <v>0</v>
      </c>
      <c r="M1399" s="7">
        <f t="shared" si="108"/>
        <v>1</v>
      </c>
      <c r="N1399" s="7">
        <f t="shared" si="109"/>
        <v>0</v>
      </c>
    </row>
    <row r="1400" spans="1:14" x14ac:dyDescent="0.25">
      <c r="A1400" s="1">
        <v>40704</v>
      </c>
      <c r="B1400" s="2" t="s">
        <v>31</v>
      </c>
      <c r="C1400" s="2">
        <v>104</v>
      </c>
      <c r="D1400" s="2">
        <f>YEAR(cukier[[#This Row],[date]])</f>
        <v>2011</v>
      </c>
      <c r="E1400" s="2">
        <f>MONTH(cukier[[#This Row],[date]])</f>
        <v>6</v>
      </c>
      <c r="F1400" s="2">
        <f>VLOOKUP(cukier[[#This Row],[year]],cennik[#All],2)</f>
        <v>2.2000000000000002</v>
      </c>
      <c r="G1400" s="2">
        <f>cukier[[#This Row],[sugar_bought_kg]]*cukier[[#This Row],[price]]</f>
        <v>228.8</v>
      </c>
      <c r="H1400" s="2">
        <f>SUMIF($B$2:B1400,B1400,$C$2:C1400)</f>
        <v>1603</v>
      </c>
      <c r="I1400" s="2">
        <f>IF(cukier[[#This Row],[bought_so_far]]&lt;100,0,IF(cukier[[#This Row],[bought_so_far]]&lt;1000,0.05,IF(cukier[[#This Row],[bought_so_far]]&lt;10000,0.1,0.2)))*cukier[[#This Row],[sugar_bought_kg]]</f>
        <v>10.4</v>
      </c>
      <c r="J1400" s="6">
        <f t="shared" si="106"/>
        <v>4442</v>
      </c>
      <c r="K1400" s="6">
        <f t="shared" si="105"/>
        <v>4338</v>
      </c>
      <c r="L1400" s="6" t="b">
        <f t="shared" si="107"/>
        <v>0</v>
      </c>
      <c r="M1400" s="6">
        <f t="shared" si="108"/>
        <v>1</v>
      </c>
      <c r="N1400" s="6">
        <f t="shared" si="109"/>
        <v>0</v>
      </c>
    </row>
    <row r="1401" spans="1:14" x14ac:dyDescent="0.25">
      <c r="A1401" s="1">
        <v>40706</v>
      </c>
      <c r="B1401" s="2" t="s">
        <v>18</v>
      </c>
      <c r="C1401" s="2">
        <v>47</v>
      </c>
      <c r="D1401" s="2">
        <f>YEAR(cukier[[#This Row],[date]])</f>
        <v>2011</v>
      </c>
      <c r="E1401" s="2">
        <f>MONTH(cukier[[#This Row],[date]])</f>
        <v>6</v>
      </c>
      <c r="F1401" s="2">
        <f>VLOOKUP(cukier[[#This Row],[year]],cennik[#All],2)</f>
        <v>2.2000000000000002</v>
      </c>
      <c r="G1401" s="2">
        <f>cukier[[#This Row],[sugar_bought_kg]]*cukier[[#This Row],[price]]</f>
        <v>103.4</v>
      </c>
      <c r="H1401" s="2">
        <f>SUMIF($B$2:B1401,B1401,$C$2:C1401)</f>
        <v>3935</v>
      </c>
      <c r="I1401" s="2">
        <f>IF(cukier[[#This Row],[bought_so_far]]&lt;100,0,IF(cukier[[#This Row],[bought_so_far]]&lt;1000,0.05,IF(cukier[[#This Row],[bought_so_far]]&lt;10000,0.1,0.2)))*cukier[[#This Row],[sugar_bought_kg]]</f>
        <v>4.7</v>
      </c>
      <c r="J1401" s="7">
        <f t="shared" si="106"/>
        <v>4338</v>
      </c>
      <c r="K1401" s="7">
        <f t="shared" si="105"/>
        <v>4291</v>
      </c>
      <c r="L1401" s="7" t="b">
        <f t="shared" si="107"/>
        <v>0</v>
      </c>
      <c r="M1401" s="7">
        <f t="shared" si="108"/>
        <v>1</v>
      </c>
      <c r="N1401" s="7">
        <f t="shared" si="109"/>
        <v>0</v>
      </c>
    </row>
    <row r="1402" spans="1:14" x14ac:dyDescent="0.25">
      <c r="A1402" s="1">
        <v>40706</v>
      </c>
      <c r="B1402" s="2" t="s">
        <v>35</v>
      </c>
      <c r="C1402" s="2">
        <v>127</v>
      </c>
      <c r="D1402" s="2">
        <f>YEAR(cukier[[#This Row],[date]])</f>
        <v>2011</v>
      </c>
      <c r="E1402" s="2">
        <f>MONTH(cukier[[#This Row],[date]])</f>
        <v>6</v>
      </c>
      <c r="F1402" s="2">
        <f>VLOOKUP(cukier[[#This Row],[year]],cennik[#All],2)</f>
        <v>2.2000000000000002</v>
      </c>
      <c r="G1402" s="2">
        <f>cukier[[#This Row],[sugar_bought_kg]]*cukier[[#This Row],[price]]</f>
        <v>279.40000000000003</v>
      </c>
      <c r="H1402" s="2">
        <f>SUMIF($B$2:B1402,B1402,$C$2:C1402)</f>
        <v>2632</v>
      </c>
      <c r="I1402" s="2">
        <f>IF(cukier[[#This Row],[bought_so_far]]&lt;100,0,IF(cukier[[#This Row],[bought_so_far]]&lt;1000,0.05,IF(cukier[[#This Row],[bought_so_far]]&lt;10000,0.1,0.2)))*cukier[[#This Row],[sugar_bought_kg]]</f>
        <v>12.700000000000001</v>
      </c>
      <c r="J1402" s="6">
        <f t="shared" si="106"/>
        <v>4291</v>
      </c>
      <c r="K1402" s="6">
        <f t="shared" si="105"/>
        <v>4164</v>
      </c>
      <c r="L1402" s="6" t="b">
        <f t="shared" si="107"/>
        <v>0</v>
      </c>
      <c r="M1402" s="6">
        <f t="shared" si="108"/>
        <v>1</v>
      </c>
      <c r="N1402" s="6">
        <f t="shared" si="109"/>
        <v>0</v>
      </c>
    </row>
    <row r="1403" spans="1:14" x14ac:dyDescent="0.25">
      <c r="A1403" s="1">
        <v>40708</v>
      </c>
      <c r="B1403" s="2" t="s">
        <v>25</v>
      </c>
      <c r="C1403" s="2">
        <v>143</v>
      </c>
      <c r="D1403" s="2">
        <f>YEAR(cukier[[#This Row],[date]])</f>
        <v>2011</v>
      </c>
      <c r="E1403" s="2">
        <f>MONTH(cukier[[#This Row],[date]])</f>
        <v>6</v>
      </c>
      <c r="F1403" s="2">
        <f>VLOOKUP(cukier[[#This Row],[year]],cennik[#All],2)</f>
        <v>2.2000000000000002</v>
      </c>
      <c r="G1403" s="2">
        <f>cukier[[#This Row],[sugar_bought_kg]]*cukier[[#This Row],[price]]</f>
        <v>314.60000000000002</v>
      </c>
      <c r="H1403" s="2">
        <f>SUMIF($B$2:B1403,B1403,$C$2:C1403)</f>
        <v>1546</v>
      </c>
      <c r="I1403" s="2">
        <f>IF(cukier[[#This Row],[bought_so_far]]&lt;100,0,IF(cukier[[#This Row],[bought_so_far]]&lt;1000,0.05,IF(cukier[[#This Row],[bought_so_far]]&lt;10000,0.1,0.2)))*cukier[[#This Row],[sugar_bought_kg]]</f>
        <v>14.3</v>
      </c>
      <c r="J1403" s="7">
        <f t="shared" si="106"/>
        <v>4164</v>
      </c>
      <c r="K1403" s="7">
        <f t="shared" si="105"/>
        <v>4021</v>
      </c>
      <c r="L1403" s="7" t="b">
        <f t="shared" si="107"/>
        <v>0</v>
      </c>
      <c r="M1403" s="7">
        <f t="shared" si="108"/>
        <v>1</v>
      </c>
      <c r="N1403" s="7">
        <f t="shared" si="109"/>
        <v>0</v>
      </c>
    </row>
    <row r="1404" spans="1:14" x14ac:dyDescent="0.25">
      <c r="A1404" s="1">
        <v>40711</v>
      </c>
      <c r="B1404" s="2" t="s">
        <v>58</v>
      </c>
      <c r="C1404" s="2">
        <v>181</v>
      </c>
      <c r="D1404" s="2">
        <f>YEAR(cukier[[#This Row],[date]])</f>
        <v>2011</v>
      </c>
      <c r="E1404" s="2">
        <f>MONTH(cukier[[#This Row],[date]])</f>
        <v>6</v>
      </c>
      <c r="F1404" s="2">
        <f>VLOOKUP(cukier[[#This Row],[year]],cennik[#All],2)</f>
        <v>2.2000000000000002</v>
      </c>
      <c r="G1404" s="2">
        <f>cukier[[#This Row],[sugar_bought_kg]]*cukier[[#This Row],[price]]</f>
        <v>398.20000000000005</v>
      </c>
      <c r="H1404" s="2">
        <f>SUMIF($B$2:B1404,B1404,$C$2:C1404)</f>
        <v>775</v>
      </c>
      <c r="I1404" s="2">
        <f>IF(cukier[[#This Row],[bought_so_far]]&lt;100,0,IF(cukier[[#This Row],[bought_so_far]]&lt;1000,0.05,IF(cukier[[#This Row],[bought_so_far]]&lt;10000,0.1,0.2)))*cukier[[#This Row],[sugar_bought_kg]]</f>
        <v>9.0500000000000007</v>
      </c>
      <c r="J1404" s="6">
        <f t="shared" si="106"/>
        <v>4021</v>
      </c>
      <c r="K1404" s="6">
        <f t="shared" si="105"/>
        <v>3840</v>
      </c>
      <c r="L1404" s="6" t="b">
        <f t="shared" si="107"/>
        <v>0</v>
      </c>
      <c r="M1404" s="6">
        <f t="shared" si="108"/>
        <v>2</v>
      </c>
      <c r="N1404" s="6">
        <f t="shared" si="109"/>
        <v>0</v>
      </c>
    </row>
    <row r="1405" spans="1:14" x14ac:dyDescent="0.25">
      <c r="A1405" s="1">
        <v>40714</v>
      </c>
      <c r="B1405" s="2" t="s">
        <v>19</v>
      </c>
      <c r="C1405" s="2">
        <v>139</v>
      </c>
      <c r="D1405" s="2">
        <f>YEAR(cukier[[#This Row],[date]])</f>
        <v>2011</v>
      </c>
      <c r="E1405" s="2">
        <f>MONTH(cukier[[#This Row],[date]])</f>
        <v>6</v>
      </c>
      <c r="F1405" s="2">
        <f>VLOOKUP(cukier[[#This Row],[year]],cennik[#All],2)</f>
        <v>2.2000000000000002</v>
      </c>
      <c r="G1405" s="2">
        <f>cukier[[#This Row],[sugar_bought_kg]]*cukier[[#This Row],[price]]</f>
        <v>305.8</v>
      </c>
      <c r="H1405" s="2">
        <f>SUMIF($B$2:B1405,B1405,$C$2:C1405)</f>
        <v>3228</v>
      </c>
      <c r="I1405" s="2">
        <f>IF(cukier[[#This Row],[bought_so_far]]&lt;100,0,IF(cukier[[#This Row],[bought_so_far]]&lt;1000,0.05,IF(cukier[[#This Row],[bought_so_far]]&lt;10000,0.1,0.2)))*cukier[[#This Row],[sugar_bought_kg]]</f>
        <v>13.9</v>
      </c>
      <c r="J1405" s="7">
        <f t="shared" si="106"/>
        <v>3840</v>
      </c>
      <c r="K1405" s="7">
        <f t="shared" si="105"/>
        <v>3701</v>
      </c>
      <c r="L1405" s="7" t="b">
        <f t="shared" si="107"/>
        <v>0</v>
      </c>
      <c r="M1405" s="7">
        <f t="shared" si="108"/>
        <v>2</v>
      </c>
      <c r="N1405" s="7">
        <f t="shared" si="109"/>
        <v>0</v>
      </c>
    </row>
    <row r="1406" spans="1:14" x14ac:dyDescent="0.25">
      <c r="A1406" s="1">
        <v>40717</v>
      </c>
      <c r="B1406" s="2" t="s">
        <v>52</v>
      </c>
      <c r="C1406" s="2">
        <v>187</v>
      </c>
      <c r="D1406" s="2">
        <f>YEAR(cukier[[#This Row],[date]])</f>
        <v>2011</v>
      </c>
      <c r="E1406" s="2">
        <f>MONTH(cukier[[#This Row],[date]])</f>
        <v>6</v>
      </c>
      <c r="F1406" s="2">
        <f>VLOOKUP(cukier[[#This Row],[year]],cennik[#All],2)</f>
        <v>2.2000000000000002</v>
      </c>
      <c r="G1406" s="2">
        <f>cukier[[#This Row],[sugar_bought_kg]]*cukier[[#This Row],[price]]</f>
        <v>411.40000000000003</v>
      </c>
      <c r="H1406" s="2">
        <f>SUMIF($B$2:B1406,B1406,$C$2:C1406)</f>
        <v>3625</v>
      </c>
      <c r="I1406" s="2">
        <f>IF(cukier[[#This Row],[bought_so_far]]&lt;100,0,IF(cukier[[#This Row],[bought_so_far]]&lt;1000,0.05,IF(cukier[[#This Row],[bought_so_far]]&lt;10000,0.1,0.2)))*cukier[[#This Row],[sugar_bought_kg]]</f>
        <v>18.7</v>
      </c>
      <c r="J1406" s="6">
        <f t="shared" si="106"/>
        <v>3701</v>
      </c>
      <c r="K1406" s="6">
        <f t="shared" si="105"/>
        <v>3514</v>
      </c>
      <c r="L1406" s="6" t="b">
        <f t="shared" si="107"/>
        <v>0</v>
      </c>
      <c r="M1406" s="6">
        <f t="shared" si="108"/>
        <v>2</v>
      </c>
      <c r="N1406" s="6">
        <f t="shared" si="109"/>
        <v>0</v>
      </c>
    </row>
    <row r="1407" spans="1:14" x14ac:dyDescent="0.25">
      <c r="A1407" s="1">
        <v>40717</v>
      </c>
      <c r="B1407" s="2" t="s">
        <v>201</v>
      </c>
      <c r="C1407" s="2">
        <v>11</v>
      </c>
      <c r="D1407" s="2">
        <f>YEAR(cukier[[#This Row],[date]])</f>
        <v>2011</v>
      </c>
      <c r="E1407" s="2">
        <f>MONTH(cukier[[#This Row],[date]])</f>
        <v>6</v>
      </c>
      <c r="F1407" s="2">
        <f>VLOOKUP(cukier[[#This Row],[year]],cennik[#All],2)</f>
        <v>2.2000000000000002</v>
      </c>
      <c r="G1407" s="2">
        <f>cukier[[#This Row],[sugar_bought_kg]]*cukier[[#This Row],[price]]</f>
        <v>24.200000000000003</v>
      </c>
      <c r="H1407" s="2">
        <f>SUMIF($B$2:B1407,B1407,$C$2:C1407)</f>
        <v>13</v>
      </c>
      <c r="I1407" s="2">
        <f>IF(cukier[[#This Row],[bought_so_far]]&lt;100,0,IF(cukier[[#This Row],[bought_so_far]]&lt;1000,0.05,IF(cukier[[#This Row],[bought_so_far]]&lt;10000,0.1,0.2)))*cukier[[#This Row],[sugar_bought_kg]]</f>
        <v>0</v>
      </c>
      <c r="J1407" s="7">
        <f t="shared" si="106"/>
        <v>3514</v>
      </c>
      <c r="K1407" s="7">
        <f t="shared" si="105"/>
        <v>3503</v>
      </c>
      <c r="L1407" s="7" t="b">
        <f t="shared" si="107"/>
        <v>0</v>
      </c>
      <c r="M1407" s="7">
        <f t="shared" si="108"/>
        <v>2</v>
      </c>
      <c r="N1407" s="7">
        <f t="shared" si="109"/>
        <v>0</v>
      </c>
    </row>
    <row r="1408" spans="1:14" x14ac:dyDescent="0.25">
      <c r="A1408" s="1">
        <v>40718</v>
      </c>
      <c r="B1408" s="2" t="s">
        <v>55</v>
      </c>
      <c r="C1408" s="2">
        <v>170</v>
      </c>
      <c r="D1408" s="2">
        <f>YEAR(cukier[[#This Row],[date]])</f>
        <v>2011</v>
      </c>
      <c r="E1408" s="2">
        <f>MONTH(cukier[[#This Row],[date]])</f>
        <v>6</v>
      </c>
      <c r="F1408" s="2">
        <f>VLOOKUP(cukier[[#This Row],[year]],cennik[#All],2)</f>
        <v>2.2000000000000002</v>
      </c>
      <c r="G1408" s="2">
        <f>cukier[[#This Row],[sugar_bought_kg]]*cukier[[#This Row],[price]]</f>
        <v>374.00000000000006</v>
      </c>
      <c r="H1408" s="2">
        <f>SUMIF($B$2:B1408,B1408,$C$2:C1408)</f>
        <v>3348</v>
      </c>
      <c r="I1408" s="2">
        <f>IF(cukier[[#This Row],[bought_so_far]]&lt;100,0,IF(cukier[[#This Row],[bought_so_far]]&lt;1000,0.05,IF(cukier[[#This Row],[bought_so_far]]&lt;10000,0.1,0.2)))*cukier[[#This Row],[sugar_bought_kg]]</f>
        <v>17</v>
      </c>
      <c r="J1408" s="6">
        <f t="shared" si="106"/>
        <v>3503</v>
      </c>
      <c r="K1408" s="6">
        <f t="shared" si="105"/>
        <v>3333</v>
      </c>
      <c r="L1408" s="6" t="b">
        <f t="shared" si="107"/>
        <v>0</v>
      </c>
      <c r="M1408" s="6">
        <f t="shared" si="108"/>
        <v>2</v>
      </c>
      <c r="N1408" s="6">
        <f t="shared" si="109"/>
        <v>0</v>
      </c>
    </row>
    <row r="1409" spans="1:14" x14ac:dyDescent="0.25">
      <c r="A1409" s="1">
        <v>40723</v>
      </c>
      <c r="B1409" s="2" t="s">
        <v>116</v>
      </c>
      <c r="C1409" s="2">
        <v>7</v>
      </c>
      <c r="D1409" s="2">
        <f>YEAR(cukier[[#This Row],[date]])</f>
        <v>2011</v>
      </c>
      <c r="E1409" s="2">
        <f>MONTH(cukier[[#This Row],[date]])</f>
        <v>6</v>
      </c>
      <c r="F1409" s="2">
        <f>VLOOKUP(cukier[[#This Row],[year]],cennik[#All],2)</f>
        <v>2.2000000000000002</v>
      </c>
      <c r="G1409" s="2">
        <f>cukier[[#This Row],[sugar_bought_kg]]*cukier[[#This Row],[price]]</f>
        <v>15.400000000000002</v>
      </c>
      <c r="H1409" s="2">
        <f>SUMIF($B$2:B1409,B1409,$C$2:C1409)</f>
        <v>27</v>
      </c>
      <c r="I1409" s="2">
        <f>IF(cukier[[#This Row],[bought_so_far]]&lt;100,0,IF(cukier[[#This Row],[bought_so_far]]&lt;1000,0.05,IF(cukier[[#This Row],[bought_so_far]]&lt;10000,0.1,0.2)))*cukier[[#This Row],[sugar_bought_kg]]</f>
        <v>0</v>
      </c>
      <c r="J1409" s="7">
        <f t="shared" si="106"/>
        <v>3333</v>
      </c>
      <c r="K1409" s="7">
        <f t="shared" si="105"/>
        <v>3326</v>
      </c>
      <c r="L1409" s="7" t="b">
        <f t="shared" si="107"/>
        <v>1</v>
      </c>
      <c r="M1409" s="7">
        <f t="shared" si="108"/>
        <v>2</v>
      </c>
      <c r="N1409" s="7">
        <f t="shared" si="109"/>
        <v>2000</v>
      </c>
    </row>
    <row r="1410" spans="1:14" x14ac:dyDescent="0.25">
      <c r="A1410" s="1">
        <v>40727</v>
      </c>
      <c r="B1410" s="2" t="s">
        <v>12</v>
      </c>
      <c r="C1410" s="2">
        <v>168</v>
      </c>
      <c r="D1410" s="2">
        <f>YEAR(cukier[[#This Row],[date]])</f>
        <v>2011</v>
      </c>
      <c r="E1410" s="2">
        <f>MONTH(cukier[[#This Row],[date]])</f>
        <v>7</v>
      </c>
      <c r="F1410" s="2">
        <f>VLOOKUP(cukier[[#This Row],[year]],cennik[#All],2)</f>
        <v>2.2000000000000002</v>
      </c>
      <c r="G1410" s="2">
        <f>cukier[[#This Row],[sugar_bought_kg]]*cukier[[#This Row],[price]]</f>
        <v>369.6</v>
      </c>
      <c r="H1410" s="2">
        <f>SUMIF($B$2:B1410,B1410,$C$2:C1410)</f>
        <v>3648</v>
      </c>
      <c r="I1410" s="2">
        <f>IF(cukier[[#This Row],[bought_so_far]]&lt;100,0,IF(cukier[[#This Row],[bought_so_far]]&lt;1000,0.05,IF(cukier[[#This Row],[bought_so_far]]&lt;10000,0.1,0.2)))*cukier[[#This Row],[sugar_bought_kg]]</f>
        <v>16.8</v>
      </c>
      <c r="J1410" s="6">
        <f t="shared" si="106"/>
        <v>5326</v>
      </c>
      <c r="K1410" s="6">
        <f t="shared" si="105"/>
        <v>5158</v>
      </c>
      <c r="L1410" s="6" t="b">
        <f t="shared" si="107"/>
        <v>0</v>
      </c>
      <c r="M1410" s="6">
        <f t="shared" si="108"/>
        <v>-1</v>
      </c>
      <c r="N1410" s="6">
        <f t="shared" si="109"/>
        <v>0</v>
      </c>
    </row>
    <row r="1411" spans="1:14" x14ac:dyDescent="0.25">
      <c r="A1411" s="1">
        <v>40727</v>
      </c>
      <c r="B1411" s="2" t="s">
        <v>205</v>
      </c>
      <c r="C1411" s="2">
        <v>4</v>
      </c>
      <c r="D1411" s="2">
        <f>YEAR(cukier[[#This Row],[date]])</f>
        <v>2011</v>
      </c>
      <c r="E1411" s="2">
        <f>MONTH(cukier[[#This Row],[date]])</f>
        <v>7</v>
      </c>
      <c r="F1411" s="2">
        <f>VLOOKUP(cukier[[#This Row],[year]],cennik[#All],2)</f>
        <v>2.2000000000000002</v>
      </c>
      <c r="G1411" s="2">
        <f>cukier[[#This Row],[sugar_bought_kg]]*cukier[[#This Row],[price]]</f>
        <v>8.8000000000000007</v>
      </c>
      <c r="H1411" s="2">
        <f>SUMIF($B$2:B1411,B1411,$C$2:C1411)</f>
        <v>5</v>
      </c>
      <c r="I1411" s="2">
        <f>IF(cukier[[#This Row],[bought_so_far]]&lt;100,0,IF(cukier[[#This Row],[bought_so_far]]&lt;1000,0.05,IF(cukier[[#This Row],[bought_so_far]]&lt;10000,0.1,0.2)))*cukier[[#This Row],[sugar_bought_kg]]</f>
        <v>0</v>
      </c>
      <c r="J1411" s="7">
        <f t="shared" si="106"/>
        <v>5158</v>
      </c>
      <c r="K1411" s="7">
        <f t="shared" ref="K1411:K1474" si="110">J1411-C1411</f>
        <v>5154</v>
      </c>
      <c r="L1411" s="7" t="b">
        <f t="shared" si="107"/>
        <v>0</v>
      </c>
      <c r="M1411" s="7">
        <f t="shared" si="108"/>
        <v>-1</v>
      </c>
      <c r="N1411" s="7">
        <f t="shared" si="109"/>
        <v>0</v>
      </c>
    </row>
    <row r="1412" spans="1:14" x14ac:dyDescent="0.25">
      <c r="A1412" s="1">
        <v>40727</v>
      </c>
      <c r="B1412" s="2" t="s">
        <v>9</v>
      </c>
      <c r="C1412" s="2">
        <v>145</v>
      </c>
      <c r="D1412" s="2">
        <f>YEAR(cukier[[#This Row],[date]])</f>
        <v>2011</v>
      </c>
      <c r="E1412" s="2">
        <f>MONTH(cukier[[#This Row],[date]])</f>
        <v>7</v>
      </c>
      <c r="F1412" s="2">
        <f>VLOOKUP(cukier[[#This Row],[year]],cennik[#All],2)</f>
        <v>2.2000000000000002</v>
      </c>
      <c r="G1412" s="2">
        <f>cukier[[#This Row],[sugar_bought_kg]]*cukier[[#This Row],[price]]</f>
        <v>319</v>
      </c>
      <c r="H1412" s="2">
        <f>SUMIF($B$2:B1412,B1412,$C$2:C1412)</f>
        <v>17496</v>
      </c>
      <c r="I1412" s="2">
        <f>IF(cukier[[#This Row],[bought_so_far]]&lt;100,0,IF(cukier[[#This Row],[bought_so_far]]&lt;1000,0.05,IF(cukier[[#This Row],[bought_so_far]]&lt;10000,0.1,0.2)))*cukier[[#This Row],[sugar_bought_kg]]</f>
        <v>29</v>
      </c>
      <c r="J1412" s="6">
        <f t="shared" ref="J1412:J1475" si="111">K1411+N1411</f>
        <v>5154</v>
      </c>
      <c r="K1412" s="6">
        <f t="shared" si="110"/>
        <v>5009</v>
      </c>
      <c r="L1412" s="6" t="b">
        <f t="shared" ref="L1412:L1475" si="112">AND(E1412&lt;&gt;E1413,K1412&lt;5000)</f>
        <v>0</v>
      </c>
      <c r="M1412" s="6">
        <f t="shared" ref="M1412:M1475" si="113">ROUNDUP((5000-K1412)/1000,0)</f>
        <v>-1</v>
      </c>
      <c r="N1412" s="6">
        <f t="shared" ref="N1412:N1475" si="114">IF(L1412,M1412*1000,0)</f>
        <v>0</v>
      </c>
    </row>
    <row r="1413" spans="1:14" x14ac:dyDescent="0.25">
      <c r="A1413" s="1">
        <v>40730</v>
      </c>
      <c r="B1413" s="2" t="s">
        <v>19</v>
      </c>
      <c r="C1413" s="2">
        <v>103</v>
      </c>
      <c r="D1413" s="2">
        <f>YEAR(cukier[[#This Row],[date]])</f>
        <v>2011</v>
      </c>
      <c r="E1413" s="2">
        <f>MONTH(cukier[[#This Row],[date]])</f>
        <v>7</v>
      </c>
      <c r="F1413" s="2">
        <f>VLOOKUP(cukier[[#This Row],[year]],cennik[#All],2)</f>
        <v>2.2000000000000002</v>
      </c>
      <c r="G1413" s="2">
        <f>cukier[[#This Row],[sugar_bought_kg]]*cukier[[#This Row],[price]]</f>
        <v>226.60000000000002</v>
      </c>
      <c r="H1413" s="2">
        <f>SUMIF($B$2:B1413,B1413,$C$2:C1413)</f>
        <v>3331</v>
      </c>
      <c r="I1413" s="2">
        <f>IF(cukier[[#This Row],[bought_so_far]]&lt;100,0,IF(cukier[[#This Row],[bought_so_far]]&lt;1000,0.05,IF(cukier[[#This Row],[bought_so_far]]&lt;10000,0.1,0.2)))*cukier[[#This Row],[sugar_bought_kg]]</f>
        <v>10.3</v>
      </c>
      <c r="J1413" s="7">
        <f t="shared" si="111"/>
        <v>5009</v>
      </c>
      <c r="K1413" s="7">
        <f t="shared" si="110"/>
        <v>4906</v>
      </c>
      <c r="L1413" s="7" t="b">
        <f t="shared" si="112"/>
        <v>0</v>
      </c>
      <c r="M1413" s="7">
        <f t="shared" si="113"/>
        <v>1</v>
      </c>
      <c r="N1413" s="7">
        <f t="shared" si="114"/>
        <v>0</v>
      </c>
    </row>
    <row r="1414" spans="1:14" x14ac:dyDescent="0.25">
      <c r="A1414" s="1">
        <v>40732</v>
      </c>
      <c r="B1414" s="2" t="s">
        <v>17</v>
      </c>
      <c r="C1414" s="2">
        <v>101</v>
      </c>
      <c r="D1414" s="2">
        <f>YEAR(cukier[[#This Row],[date]])</f>
        <v>2011</v>
      </c>
      <c r="E1414" s="2">
        <f>MONTH(cukier[[#This Row],[date]])</f>
        <v>7</v>
      </c>
      <c r="F1414" s="2">
        <f>VLOOKUP(cukier[[#This Row],[year]],cennik[#All],2)</f>
        <v>2.2000000000000002</v>
      </c>
      <c r="G1414" s="2">
        <f>cukier[[#This Row],[sugar_bought_kg]]*cukier[[#This Row],[price]]</f>
        <v>222.20000000000002</v>
      </c>
      <c r="H1414" s="2">
        <f>SUMIF($B$2:B1414,B1414,$C$2:C1414)</f>
        <v>12918</v>
      </c>
      <c r="I1414" s="2">
        <f>IF(cukier[[#This Row],[bought_so_far]]&lt;100,0,IF(cukier[[#This Row],[bought_so_far]]&lt;1000,0.05,IF(cukier[[#This Row],[bought_so_far]]&lt;10000,0.1,0.2)))*cukier[[#This Row],[sugar_bought_kg]]</f>
        <v>20.200000000000003</v>
      </c>
      <c r="J1414" s="6">
        <f t="shared" si="111"/>
        <v>4906</v>
      </c>
      <c r="K1414" s="6">
        <f t="shared" si="110"/>
        <v>4805</v>
      </c>
      <c r="L1414" s="6" t="b">
        <f t="shared" si="112"/>
        <v>0</v>
      </c>
      <c r="M1414" s="6">
        <f t="shared" si="113"/>
        <v>1</v>
      </c>
      <c r="N1414" s="6">
        <f t="shared" si="114"/>
        <v>0</v>
      </c>
    </row>
    <row r="1415" spans="1:14" x14ac:dyDescent="0.25">
      <c r="A1415" s="1">
        <v>40733</v>
      </c>
      <c r="B1415" s="2" t="s">
        <v>35</v>
      </c>
      <c r="C1415" s="2">
        <v>141</v>
      </c>
      <c r="D1415" s="2">
        <f>YEAR(cukier[[#This Row],[date]])</f>
        <v>2011</v>
      </c>
      <c r="E1415" s="2">
        <f>MONTH(cukier[[#This Row],[date]])</f>
        <v>7</v>
      </c>
      <c r="F1415" s="2">
        <f>VLOOKUP(cukier[[#This Row],[year]],cennik[#All],2)</f>
        <v>2.2000000000000002</v>
      </c>
      <c r="G1415" s="2">
        <f>cukier[[#This Row],[sugar_bought_kg]]*cukier[[#This Row],[price]]</f>
        <v>310.20000000000005</v>
      </c>
      <c r="H1415" s="2">
        <f>SUMIF($B$2:B1415,B1415,$C$2:C1415)</f>
        <v>2773</v>
      </c>
      <c r="I1415" s="2">
        <f>IF(cukier[[#This Row],[bought_so_far]]&lt;100,0,IF(cukier[[#This Row],[bought_so_far]]&lt;1000,0.05,IF(cukier[[#This Row],[bought_so_far]]&lt;10000,0.1,0.2)))*cukier[[#This Row],[sugar_bought_kg]]</f>
        <v>14.100000000000001</v>
      </c>
      <c r="J1415" s="7">
        <f t="shared" si="111"/>
        <v>4805</v>
      </c>
      <c r="K1415" s="7">
        <f t="shared" si="110"/>
        <v>4664</v>
      </c>
      <c r="L1415" s="7" t="b">
        <f t="shared" si="112"/>
        <v>0</v>
      </c>
      <c r="M1415" s="7">
        <f t="shared" si="113"/>
        <v>1</v>
      </c>
      <c r="N1415" s="7">
        <f t="shared" si="114"/>
        <v>0</v>
      </c>
    </row>
    <row r="1416" spans="1:14" x14ac:dyDescent="0.25">
      <c r="A1416" s="1">
        <v>40733</v>
      </c>
      <c r="B1416" s="2" t="s">
        <v>194</v>
      </c>
      <c r="C1416" s="2">
        <v>6</v>
      </c>
      <c r="D1416" s="2">
        <f>YEAR(cukier[[#This Row],[date]])</f>
        <v>2011</v>
      </c>
      <c r="E1416" s="2">
        <f>MONTH(cukier[[#This Row],[date]])</f>
        <v>7</v>
      </c>
      <c r="F1416" s="2">
        <f>VLOOKUP(cukier[[#This Row],[year]],cennik[#All],2)</f>
        <v>2.2000000000000002</v>
      </c>
      <c r="G1416" s="2">
        <f>cukier[[#This Row],[sugar_bought_kg]]*cukier[[#This Row],[price]]</f>
        <v>13.200000000000001</v>
      </c>
      <c r="H1416" s="2">
        <f>SUMIF($B$2:B1416,B1416,$C$2:C1416)</f>
        <v>19</v>
      </c>
      <c r="I1416" s="2">
        <f>IF(cukier[[#This Row],[bought_so_far]]&lt;100,0,IF(cukier[[#This Row],[bought_so_far]]&lt;1000,0.05,IF(cukier[[#This Row],[bought_so_far]]&lt;10000,0.1,0.2)))*cukier[[#This Row],[sugar_bought_kg]]</f>
        <v>0</v>
      </c>
      <c r="J1416" s="6">
        <f t="shared" si="111"/>
        <v>4664</v>
      </c>
      <c r="K1416" s="6">
        <f t="shared" si="110"/>
        <v>4658</v>
      </c>
      <c r="L1416" s="6" t="b">
        <f t="shared" si="112"/>
        <v>0</v>
      </c>
      <c r="M1416" s="6">
        <f t="shared" si="113"/>
        <v>1</v>
      </c>
      <c r="N1416" s="6">
        <f t="shared" si="114"/>
        <v>0</v>
      </c>
    </row>
    <row r="1417" spans="1:14" x14ac:dyDescent="0.25">
      <c r="A1417" s="1">
        <v>40733</v>
      </c>
      <c r="B1417" s="2" t="s">
        <v>178</v>
      </c>
      <c r="C1417" s="2">
        <v>16</v>
      </c>
      <c r="D1417" s="2">
        <f>YEAR(cukier[[#This Row],[date]])</f>
        <v>2011</v>
      </c>
      <c r="E1417" s="2">
        <f>MONTH(cukier[[#This Row],[date]])</f>
        <v>7</v>
      </c>
      <c r="F1417" s="2">
        <f>VLOOKUP(cukier[[#This Row],[year]],cennik[#All],2)</f>
        <v>2.2000000000000002</v>
      </c>
      <c r="G1417" s="2">
        <f>cukier[[#This Row],[sugar_bought_kg]]*cukier[[#This Row],[price]]</f>
        <v>35.200000000000003</v>
      </c>
      <c r="H1417" s="2">
        <f>SUMIF($B$2:B1417,B1417,$C$2:C1417)</f>
        <v>18</v>
      </c>
      <c r="I1417" s="2">
        <f>IF(cukier[[#This Row],[bought_so_far]]&lt;100,0,IF(cukier[[#This Row],[bought_so_far]]&lt;1000,0.05,IF(cukier[[#This Row],[bought_so_far]]&lt;10000,0.1,0.2)))*cukier[[#This Row],[sugar_bought_kg]]</f>
        <v>0</v>
      </c>
      <c r="J1417" s="7">
        <f t="shared" si="111"/>
        <v>4658</v>
      </c>
      <c r="K1417" s="7">
        <f t="shared" si="110"/>
        <v>4642</v>
      </c>
      <c r="L1417" s="7" t="b">
        <f t="shared" si="112"/>
        <v>0</v>
      </c>
      <c r="M1417" s="7">
        <f t="shared" si="113"/>
        <v>1</v>
      </c>
      <c r="N1417" s="7">
        <f t="shared" si="114"/>
        <v>0</v>
      </c>
    </row>
    <row r="1418" spans="1:14" x14ac:dyDescent="0.25">
      <c r="A1418" s="1">
        <v>40735</v>
      </c>
      <c r="B1418" s="2" t="s">
        <v>17</v>
      </c>
      <c r="C1418" s="2">
        <v>276</v>
      </c>
      <c r="D1418" s="2">
        <f>YEAR(cukier[[#This Row],[date]])</f>
        <v>2011</v>
      </c>
      <c r="E1418" s="2">
        <f>MONTH(cukier[[#This Row],[date]])</f>
        <v>7</v>
      </c>
      <c r="F1418" s="2">
        <f>VLOOKUP(cukier[[#This Row],[year]],cennik[#All],2)</f>
        <v>2.2000000000000002</v>
      </c>
      <c r="G1418" s="2">
        <f>cukier[[#This Row],[sugar_bought_kg]]*cukier[[#This Row],[price]]</f>
        <v>607.20000000000005</v>
      </c>
      <c r="H1418" s="2">
        <f>SUMIF($B$2:B1418,B1418,$C$2:C1418)</f>
        <v>13194</v>
      </c>
      <c r="I1418" s="2">
        <f>IF(cukier[[#This Row],[bought_so_far]]&lt;100,0,IF(cukier[[#This Row],[bought_so_far]]&lt;1000,0.05,IF(cukier[[#This Row],[bought_so_far]]&lt;10000,0.1,0.2)))*cukier[[#This Row],[sugar_bought_kg]]</f>
        <v>55.2</v>
      </c>
      <c r="J1418" s="6">
        <f t="shared" si="111"/>
        <v>4642</v>
      </c>
      <c r="K1418" s="6">
        <f t="shared" si="110"/>
        <v>4366</v>
      </c>
      <c r="L1418" s="6" t="b">
        <f t="shared" si="112"/>
        <v>0</v>
      </c>
      <c r="M1418" s="6">
        <f t="shared" si="113"/>
        <v>1</v>
      </c>
      <c r="N1418" s="6">
        <f t="shared" si="114"/>
        <v>0</v>
      </c>
    </row>
    <row r="1419" spans="1:14" x14ac:dyDescent="0.25">
      <c r="A1419" s="1">
        <v>40736</v>
      </c>
      <c r="B1419" s="2" t="s">
        <v>102</v>
      </c>
      <c r="C1419" s="2">
        <v>329</v>
      </c>
      <c r="D1419" s="2">
        <f>YEAR(cukier[[#This Row],[date]])</f>
        <v>2011</v>
      </c>
      <c r="E1419" s="2">
        <f>MONTH(cukier[[#This Row],[date]])</f>
        <v>7</v>
      </c>
      <c r="F1419" s="2">
        <f>VLOOKUP(cukier[[#This Row],[year]],cennik[#All],2)</f>
        <v>2.2000000000000002</v>
      </c>
      <c r="G1419" s="2">
        <f>cukier[[#This Row],[sugar_bought_kg]]*cukier[[#This Row],[price]]</f>
        <v>723.80000000000007</v>
      </c>
      <c r="H1419" s="2">
        <f>SUMIF($B$2:B1419,B1419,$C$2:C1419)</f>
        <v>3875</v>
      </c>
      <c r="I1419" s="2">
        <f>IF(cukier[[#This Row],[bought_so_far]]&lt;100,0,IF(cukier[[#This Row],[bought_so_far]]&lt;1000,0.05,IF(cukier[[#This Row],[bought_so_far]]&lt;10000,0.1,0.2)))*cukier[[#This Row],[sugar_bought_kg]]</f>
        <v>32.9</v>
      </c>
      <c r="J1419" s="7">
        <f t="shared" si="111"/>
        <v>4366</v>
      </c>
      <c r="K1419" s="7">
        <f t="shared" si="110"/>
        <v>4037</v>
      </c>
      <c r="L1419" s="7" t="b">
        <f t="shared" si="112"/>
        <v>0</v>
      </c>
      <c r="M1419" s="7">
        <f t="shared" si="113"/>
        <v>1</v>
      </c>
      <c r="N1419" s="7">
        <f t="shared" si="114"/>
        <v>0</v>
      </c>
    </row>
    <row r="1420" spans="1:14" x14ac:dyDescent="0.25">
      <c r="A1420" s="1">
        <v>40737</v>
      </c>
      <c r="B1420" s="2" t="s">
        <v>52</v>
      </c>
      <c r="C1420" s="2">
        <v>200</v>
      </c>
      <c r="D1420" s="2">
        <f>YEAR(cukier[[#This Row],[date]])</f>
        <v>2011</v>
      </c>
      <c r="E1420" s="2">
        <f>MONTH(cukier[[#This Row],[date]])</f>
        <v>7</v>
      </c>
      <c r="F1420" s="2">
        <f>VLOOKUP(cukier[[#This Row],[year]],cennik[#All],2)</f>
        <v>2.2000000000000002</v>
      </c>
      <c r="G1420" s="2">
        <f>cukier[[#This Row],[sugar_bought_kg]]*cukier[[#This Row],[price]]</f>
        <v>440.00000000000006</v>
      </c>
      <c r="H1420" s="2">
        <f>SUMIF($B$2:B1420,B1420,$C$2:C1420)</f>
        <v>3825</v>
      </c>
      <c r="I1420" s="2">
        <f>IF(cukier[[#This Row],[bought_so_far]]&lt;100,0,IF(cukier[[#This Row],[bought_so_far]]&lt;1000,0.05,IF(cukier[[#This Row],[bought_so_far]]&lt;10000,0.1,0.2)))*cukier[[#This Row],[sugar_bought_kg]]</f>
        <v>20</v>
      </c>
      <c r="J1420" s="6">
        <f t="shared" si="111"/>
        <v>4037</v>
      </c>
      <c r="K1420" s="6">
        <f t="shared" si="110"/>
        <v>3837</v>
      </c>
      <c r="L1420" s="6" t="b">
        <f t="shared" si="112"/>
        <v>0</v>
      </c>
      <c r="M1420" s="6">
        <f t="shared" si="113"/>
        <v>2</v>
      </c>
      <c r="N1420" s="6">
        <f t="shared" si="114"/>
        <v>0</v>
      </c>
    </row>
    <row r="1421" spans="1:14" x14ac:dyDescent="0.25">
      <c r="A1421" s="1">
        <v>40740</v>
      </c>
      <c r="B1421" s="2" t="s">
        <v>10</v>
      </c>
      <c r="C1421" s="2">
        <v>82</v>
      </c>
      <c r="D1421" s="2">
        <f>YEAR(cukier[[#This Row],[date]])</f>
        <v>2011</v>
      </c>
      <c r="E1421" s="2">
        <f>MONTH(cukier[[#This Row],[date]])</f>
        <v>7</v>
      </c>
      <c r="F1421" s="2">
        <f>VLOOKUP(cukier[[#This Row],[year]],cennik[#All],2)</f>
        <v>2.2000000000000002</v>
      </c>
      <c r="G1421" s="2">
        <f>cukier[[#This Row],[sugar_bought_kg]]*cukier[[#This Row],[price]]</f>
        <v>180.4</v>
      </c>
      <c r="H1421" s="2">
        <f>SUMIF($B$2:B1421,B1421,$C$2:C1421)</f>
        <v>2980</v>
      </c>
      <c r="I1421" s="2">
        <f>IF(cukier[[#This Row],[bought_so_far]]&lt;100,0,IF(cukier[[#This Row],[bought_so_far]]&lt;1000,0.05,IF(cukier[[#This Row],[bought_so_far]]&lt;10000,0.1,0.2)))*cukier[[#This Row],[sugar_bought_kg]]</f>
        <v>8.2000000000000011</v>
      </c>
      <c r="J1421" s="7">
        <f t="shared" si="111"/>
        <v>3837</v>
      </c>
      <c r="K1421" s="7">
        <f t="shared" si="110"/>
        <v>3755</v>
      </c>
      <c r="L1421" s="7" t="b">
        <f t="shared" si="112"/>
        <v>0</v>
      </c>
      <c r="M1421" s="7">
        <f t="shared" si="113"/>
        <v>2</v>
      </c>
      <c r="N1421" s="7">
        <f t="shared" si="114"/>
        <v>0</v>
      </c>
    </row>
    <row r="1422" spans="1:14" x14ac:dyDescent="0.25">
      <c r="A1422" s="1">
        <v>40740</v>
      </c>
      <c r="B1422" s="2" t="s">
        <v>37</v>
      </c>
      <c r="C1422" s="2">
        <v>66</v>
      </c>
      <c r="D1422" s="2">
        <f>YEAR(cukier[[#This Row],[date]])</f>
        <v>2011</v>
      </c>
      <c r="E1422" s="2">
        <f>MONTH(cukier[[#This Row],[date]])</f>
        <v>7</v>
      </c>
      <c r="F1422" s="2">
        <f>VLOOKUP(cukier[[#This Row],[year]],cennik[#All],2)</f>
        <v>2.2000000000000002</v>
      </c>
      <c r="G1422" s="2">
        <f>cukier[[#This Row],[sugar_bought_kg]]*cukier[[#This Row],[price]]</f>
        <v>145.20000000000002</v>
      </c>
      <c r="H1422" s="2">
        <f>SUMIF($B$2:B1422,B1422,$C$2:C1422)</f>
        <v>3237</v>
      </c>
      <c r="I1422" s="2">
        <f>IF(cukier[[#This Row],[bought_so_far]]&lt;100,0,IF(cukier[[#This Row],[bought_so_far]]&lt;1000,0.05,IF(cukier[[#This Row],[bought_so_far]]&lt;10000,0.1,0.2)))*cukier[[#This Row],[sugar_bought_kg]]</f>
        <v>6.6000000000000005</v>
      </c>
      <c r="J1422" s="6">
        <f t="shared" si="111"/>
        <v>3755</v>
      </c>
      <c r="K1422" s="6">
        <f t="shared" si="110"/>
        <v>3689</v>
      </c>
      <c r="L1422" s="6" t="b">
        <f t="shared" si="112"/>
        <v>0</v>
      </c>
      <c r="M1422" s="6">
        <f t="shared" si="113"/>
        <v>2</v>
      </c>
      <c r="N1422" s="6">
        <f t="shared" si="114"/>
        <v>0</v>
      </c>
    </row>
    <row r="1423" spans="1:14" x14ac:dyDescent="0.25">
      <c r="A1423" s="1">
        <v>40745</v>
      </c>
      <c r="B1423" s="2" t="s">
        <v>22</v>
      </c>
      <c r="C1423" s="2">
        <v>150</v>
      </c>
      <c r="D1423" s="2">
        <f>YEAR(cukier[[#This Row],[date]])</f>
        <v>2011</v>
      </c>
      <c r="E1423" s="2">
        <f>MONTH(cukier[[#This Row],[date]])</f>
        <v>7</v>
      </c>
      <c r="F1423" s="2">
        <f>VLOOKUP(cukier[[#This Row],[year]],cennik[#All],2)</f>
        <v>2.2000000000000002</v>
      </c>
      <c r="G1423" s="2">
        <f>cukier[[#This Row],[sugar_bought_kg]]*cukier[[#This Row],[price]]</f>
        <v>330</v>
      </c>
      <c r="H1423" s="2">
        <f>SUMIF($B$2:B1423,B1423,$C$2:C1423)</f>
        <v>16678</v>
      </c>
      <c r="I1423" s="2">
        <f>IF(cukier[[#This Row],[bought_so_far]]&lt;100,0,IF(cukier[[#This Row],[bought_so_far]]&lt;1000,0.05,IF(cukier[[#This Row],[bought_so_far]]&lt;10000,0.1,0.2)))*cukier[[#This Row],[sugar_bought_kg]]</f>
        <v>30</v>
      </c>
      <c r="J1423" s="7">
        <f t="shared" si="111"/>
        <v>3689</v>
      </c>
      <c r="K1423" s="7">
        <f t="shared" si="110"/>
        <v>3539</v>
      </c>
      <c r="L1423" s="7" t="b">
        <f t="shared" si="112"/>
        <v>0</v>
      </c>
      <c r="M1423" s="7">
        <f t="shared" si="113"/>
        <v>2</v>
      </c>
      <c r="N1423" s="7">
        <f t="shared" si="114"/>
        <v>0</v>
      </c>
    </row>
    <row r="1424" spans="1:14" x14ac:dyDescent="0.25">
      <c r="A1424" s="1">
        <v>40745</v>
      </c>
      <c r="B1424" s="2" t="s">
        <v>69</v>
      </c>
      <c r="C1424" s="2">
        <v>63</v>
      </c>
      <c r="D1424" s="2">
        <f>YEAR(cukier[[#This Row],[date]])</f>
        <v>2011</v>
      </c>
      <c r="E1424" s="2">
        <f>MONTH(cukier[[#This Row],[date]])</f>
        <v>7</v>
      </c>
      <c r="F1424" s="2">
        <f>VLOOKUP(cukier[[#This Row],[year]],cennik[#All],2)</f>
        <v>2.2000000000000002</v>
      </c>
      <c r="G1424" s="2">
        <f>cukier[[#This Row],[sugar_bought_kg]]*cukier[[#This Row],[price]]</f>
        <v>138.60000000000002</v>
      </c>
      <c r="H1424" s="2">
        <f>SUMIF($B$2:B1424,B1424,$C$2:C1424)</f>
        <v>2455</v>
      </c>
      <c r="I1424" s="2">
        <f>IF(cukier[[#This Row],[bought_so_far]]&lt;100,0,IF(cukier[[#This Row],[bought_so_far]]&lt;1000,0.05,IF(cukier[[#This Row],[bought_so_far]]&lt;10000,0.1,0.2)))*cukier[[#This Row],[sugar_bought_kg]]</f>
        <v>6.3000000000000007</v>
      </c>
      <c r="J1424" s="6">
        <f t="shared" si="111"/>
        <v>3539</v>
      </c>
      <c r="K1424" s="6">
        <f t="shared" si="110"/>
        <v>3476</v>
      </c>
      <c r="L1424" s="6" t="b">
        <f t="shared" si="112"/>
        <v>0</v>
      </c>
      <c r="M1424" s="6">
        <f t="shared" si="113"/>
        <v>2</v>
      </c>
      <c r="N1424" s="6">
        <f t="shared" si="114"/>
        <v>0</v>
      </c>
    </row>
    <row r="1425" spans="1:14" x14ac:dyDescent="0.25">
      <c r="A1425" s="1">
        <v>40746</v>
      </c>
      <c r="B1425" s="2" t="s">
        <v>66</v>
      </c>
      <c r="C1425" s="2">
        <v>120</v>
      </c>
      <c r="D1425" s="2">
        <f>YEAR(cukier[[#This Row],[date]])</f>
        <v>2011</v>
      </c>
      <c r="E1425" s="2">
        <f>MONTH(cukier[[#This Row],[date]])</f>
        <v>7</v>
      </c>
      <c r="F1425" s="2">
        <f>VLOOKUP(cukier[[#This Row],[year]],cennik[#All],2)</f>
        <v>2.2000000000000002</v>
      </c>
      <c r="G1425" s="2">
        <f>cukier[[#This Row],[sugar_bought_kg]]*cukier[[#This Row],[price]]</f>
        <v>264</v>
      </c>
      <c r="H1425" s="2">
        <f>SUMIF($B$2:B1425,B1425,$C$2:C1425)</f>
        <v>2492</v>
      </c>
      <c r="I1425" s="2">
        <f>IF(cukier[[#This Row],[bought_so_far]]&lt;100,0,IF(cukier[[#This Row],[bought_so_far]]&lt;1000,0.05,IF(cukier[[#This Row],[bought_so_far]]&lt;10000,0.1,0.2)))*cukier[[#This Row],[sugar_bought_kg]]</f>
        <v>12</v>
      </c>
      <c r="J1425" s="7">
        <f t="shared" si="111"/>
        <v>3476</v>
      </c>
      <c r="K1425" s="7">
        <f t="shared" si="110"/>
        <v>3356</v>
      </c>
      <c r="L1425" s="7" t="b">
        <f t="shared" si="112"/>
        <v>0</v>
      </c>
      <c r="M1425" s="7">
        <f t="shared" si="113"/>
        <v>2</v>
      </c>
      <c r="N1425" s="7">
        <f t="shared" si="114"/>
        <v>0</v>
      </c>
    </row>
    <row r="1426" spans="1:14" x14ac:dyDescent="0.25">
      <c r="A1426" s="1">
        <v>40747</v>
      </c>
      <c r="B1426" s="2" t="s">
        <v>7</v>
      </c>
      <c r="C1426" s="2">
        <v>155</v>
      </c>
      <c r="D1426" s="2">
        <f>YEAR(cukier[[#This Row],[date]])</f>
        <v>2011</v>
      </c>
      <c r="E1426" s="2">
        <f>MONTH(cukier[[#This Row],[date]])</f>
        <v>7</v>
      </c>
      <c r="F1426" s="2">
        <f>VLOOKUP(cukier[[#This Row],[year]],cennik[#All],2)</f>
        <v>2.2000000000000002</v>
      </c>
      <c r="G1426" s="2">
        <f>cukier[[#This Row],[sugar_bought_kg]]*cukier[[#This Row],[price]]</f>
        <v>341</v>
      </c>
      <c r="H1426" s="2">
        <f>SUMIF($B$2:B1426,B1426,$C$2:C1426)</f>
        <v>18787</v>
      </c>
      <c r="I1426" s="2">
        <f>IF(cukier[[#This Row],[bought_so_far]]&lt;100,0,IF(cukier[[#This Row],[bought_so_far]]&lt;1000,0.05,IF(cukier[[#This Row],[bought_so_far]]&lt;10000,0.1,0.2)))*cukier[[#This Row],[sugar_bought_kg]]</f>
        <v>31</v>
      </c>
      <c r="J1426" s="6">
        <f t="shared" si="111"/>
        <v>3356</v>
      </c>
      <c r="K1426" s="6">
        <f t="shared" si="110"/>
        <v>3201</v>
      </c>
      <c r="L1426" s="6" t="b">
        <f t="shared" si="112"/>
        <v>0</v>
      </c>
      <c r="M1426" s="6">
        <f t="shared" si="113"/>
        <v>2</v>
      </c>
      <c r="N1426" s="6">
        <f t="shared" si="114"/>
        <v>0</v>
      </c>
    </row>
    <row r="1427" spans="1:14" x14ac:dyDescent="0.25">
      <c r="A1427" s="1">
        <v>40748</v>
      </c>
      <c r="B1427" s="2" t="s">
        <v>19</v>
      </c>
      <c r="C1427" s="2">
        <v>30</v>
      </c>
      <c r="D1427" s="2">
        <f>YEAR(cukier[[#This Row],[date]])</f>
        <v>2011</v>
      </c>
      <c r="E1427" s="2">
        <f>MONTH(cukier[[#This Row],[date]])</f>
        <v>7</v>
      </c>
      <c r="F1427" s="2">
        <f>VLOOKUP(cukier[[#This Row],[year]],cennik[#All],2)</f>
        <v>2.2000000000000002</v>
      </c>
      <c r="G1427" s="2">
        <f>cukier[[#This Row],[sugar_bought_kg]]*cukier[[#This Row],[price]]</f>
        <v>66</v>
      </c>
      <c r="H1427" s="2">
        <f>SUMIF($B$2:B1427,B1427,$C$2:C1427)</f>
        <v>3361</v>
      </c>
      <c r="I1427" s="2">
        <f>IF(cukier[[#This Row],[bought_so_far]]&lt;100,0,IF(cukier[[#This Row],[bought_so_far]]&lt;1000,0.05,IF(cukier[[#This Row],[bought_so_far]]&lt;10000,0.1,0.2)))*cukier[[#This Row],[sugar_bought_kg]]</f>
        <v>3</v>
      </c>
      <c r="J1427" s="7">
        <f t="shared" si="111"/>
        <v>3201</v>
      </c>
      <c r="K1427" s="7">
        <f t="shared" si="110"/>
        <v>3171</v>
      </c>
      <c r="L1427" s="7" t="b">
        <f t="shared" si="112"/>
        <v>0</v>
      </c>
      <c r="M1427" s="7">
        <f t="shared" si="113"/>
        <v>2</v>
      </c>
      <c r="N1427" s="7">
        <f t="shared" si="114"/>
        <v>0</v>
      </c>
    </row>
    <row r="1428" spans="1:14" x14ac:dyDescent="0.25">
      <c r="A1428" s="1">
        <v>40748</v>
      </c>
      <c r="B1428" s="2" t="s">
        <v>71</v>
      </c>
      <c r="C1428" s="2">
        <v>34</v>
      </c>
      <c r="D1428" s="2">
        <f>YEAR(cukier[[#This Row],[date]])</f>
        <v>2011</v>
      </c>
      <c r="E1428" s="2">
        <f>MONTH(cukier[[#This Row],[date]])</f>
        <v>7</v>
      </c>
      <c r="F1428" s="2">
        <f>VLOOKUP(cukier[[#This Row],[year]],cennik[#All],2)</f>
        <v>2.2000000000000002</v>
      </c>
      <c r="G1428" s="2">
        <f>cukier[[#This Row],[sugar_bought_kg]]*cukier[[#This Row],[price]]</f>
        <v>74.800000000000011</v>
      </c>
      <c r="H1428" s="2">
        <f>SUMIF($B$2:B1428,B1428,$C$2:C1428)</f>
        <v>1810</v>
      </c>
      <c r="I1428" s="2">
        <f>IF(cukier[[#This Row],[bought_so_far]]&lt;100,0,IF(cukier[[#This Row],[bought_so_far]]&lt;1000,0.05,IF(cukier[[#This Row],[bought_so_far]]&lt;10000,0.1,0.2)))*cukier[[#This Row],[sugar_bought_kg]]</f>
        <v>3.4000000000000004</v>
      </c>
      <c r="J1428" s="6">
        <f t="shared" si="111"/>
        <v>3171</v>
      </c>
      <c r="K1428" s="6">
        <f t="shared" si="110"/>
        <v>3137</v>
      </c>
      <c r="L1428" s="6" t="b">
        <f t="shared" si="112"/>
        <v>0</v>
      </c>
      <c r="M1428" s="6">
        <f t="shared" si="113"/>
        <v>2</v>
      </c>
      <c r="N1428" s="6">
        <f t="shared" si="114"/>
        <v>0</v>
      </c>
    </row>
    <row r="1429" spans="1:14" x14ac:dyDescent="0.25">
      <c r="A1429" s="1">
        <v>40753</v>
      </c>
      <c r="B1429" s="2" t="s">
        <v>12</v>
      </c>
      <c r="C1429" s="2">
        <v>30</v>
      </c>
      <c r="D1429" s="2">
        <f>YEAR(cukier[[#This Row],[date]])</f>
        <v>2011</v>
      </c>
      <c r="E1429" s="2">
        <f>MONTH(cukier[[#This Row],[date]])</f>
        <v>7</v>
      </c>
      <c r="F1429" s="2">
        <f>VLOOKUP(cukier[[#This Row],[year]],cennik[#All],2)</f>
        <v>2.2000000000000002</v>
      </c>
      <c r="G1429" s="2">
        <f>cukier[[#This Row],[sugar_bought_kg]]*cukier[[#This Row],[price]]</f>
        <v>66</v>
      </c>
      <c r="H1429" s="2">
        <f>SUMIF($B$2:B1429,B1429,$C$2:C1429)</f>
        <v>3678</v>
      </c>
      <c r="I1429" s="2">
        <f>IF(cukier[[#This Row],[bought_so_far]]&lt;100,0,IF(cukier[[#This Row],[bought_so_far]]&lt;1000,0.05,IF(cukier[[#This Row],[bought_so_far]]&lt;10000,0.1,0.2)))*cukier[[#This Row],[sugar_bought_kg]]</f>
        <v>3</v>
      </c>
      <c r="J1429" s="7">
        <f t="shared" si="111"/>
        <v>3137</v>
      </c>
      <c r="K1429" s="7">
        <f t="shared" si="110"/>
        <v>3107</v>
      </c>
      <c r="L1429" s="7" t="b">
        <f t="shared" si="112"/>
        <v>0</v>
      </c>
      <c r="M1429" s="7">
        <f t="shared" si="113"/>
        <v>2</v>
      </c>
      <c r="N1429" s="7">
        <f t="shared" si="114"/>
        <v>0</v>
      </c>
    </row>
    <row r="1430" spans="1:14" x14ac:dyDescent="0.25">
      <c r="A1430" s="1">
        <v>40753</v>
      </c>
      <c r="B1430" s="2" t="s">
        <v>6</v>
      </c>
      <c r="C1430" s="2">
        <v>162</v>
      </c>
      <c r="D1430" s="2">
        <f>YEAR(cukier[[#This Row],[date]])</f>
        <v>2011</v>
      </c>
      <c r="E1430" s="2">
        <f>MONTH(cukier[[#This Row],[date]])</f>
        <v>7</v>
      </c>
      <c r="F1430" s="2">
        <f>VLOOKUP(cukier[[#This Row],[year]],cennik[#All],2)</f>
        <v>2.2000000000000002</v>
      </c>
      <c r="G1430" s="2">
        <f>cukier[[#This Row],[sugar_bought_kg]]*cukier[[#This Row],[price]]</f>
        <v>356.40000000000003</v>
      </c>
      <c r="H1430" s="2">
        <f>SUMIF($B$2:B1430,B1430,$C$2:C1430)</f>
        <v>2114</v>
      </c>
      <c r="I1430" s="2">
        <f>IF(cukier[[#This Row],[bought_so_far]]&lt;100,0,IF(cukier[[#This Row],[bought_so_far]]&lt;1000,0.05,IF(cukier[[#This Row],[bought_so_far]]&lt;10000,0.1,0.2)))*cukier[[#This Row],[sugar_bought_kg]]</f>
        <v>16.2</v>
      </c>
      <c r="J1430" s="6">
        <f t="shared" si="111"/>
        <v>3107</v>
      </c>
      <c r="K1430" s="6">
        <f t="shared" si="110"/>
        <v>2945</v>
      </c>
      <c r="L1430" s="6" t="b">
        <f t="shared" si="112"/>
        <v>0</v>
      </c>
      <c r="M1430" s="6">
        <f t="shared" si="113"/>
        <v>3</v>
      </c>
      <c r="N1430" s="6">
        <f t="shared" si="114"/>
        <v>0</v>
      </c>
    </row>
    <row r="1431" spans="1:14" x14ac:dyDescent="0.25">
      <c r="A1431" s="1">
        <v>40754</v>
      </c>
      <c r="B1431" s="2" t="s">
        <v>63</v>
      </c>
      <c r="C1431" s="2">
        <v>71</v>
      </c>
      <c r="D1431" s="2">
        <f>YEAR(cukier[[#This Row],[date]])</f>
        <v>2011</v>
      </c>
      <c r="E1431" s="2">
        <f>MONTH(cukier[[#This Row],[date]])</f>
        <v>7</v>
      </c>
      <c r="F1431" s="2">
        <f>VLOOKUP(cukier[[#This Row],[year]],cennik[#All],2)</f>
        <v>2.2000000000000002</v>
      </c>
      <c r="G1431" s="2">
        <f>cukier[[#This Row],[sugar_bought_kg]]*cukier[[#This Row],[price]]</f>
        <v>156.20000000000002</v>
      </c>
      <c r="H1431" s="2">
        <f>SUMIF($B$2:B1431,B1431,$C$2:C1431)</f>
        <v>671</v>
      </c>
      <c r="I1431" s="2">
        <f>IF(cukier[[#This Row],[bought_so_far]]&lt;100,0,IF(cukier[[#This Row],[bought_so_far]]&lt;1000,0.05,IF(cukier[[#This Row],[bought_so_far]]&lt;10000,0.1,0.2)))*cukier[[#This Row],[sugar_bought_kg]]</f>
        <v>3.5500000000000003</v>
      </c>
      <c r="J1431" s="7">
        <f t="shared" si="111"/>
        <v>2945</v>
      </c>
      <c r="K1431" s="7">
        <f t="shared" si="110"/>
        <v>2874</v>
      </c>
      <c r="L1431" s="7" t="b">
        <f t="shared" si="112"/>
        <v>0</v>
      </c>
      <c r="M1431" s="7">
        <f t="shared" si="113"/>
        <v>3</v>
      </c>
      <c r="N1431" s="7">
        <f t="shared" si="114"/>
        <v>0</v>
      </c>
    </row>
    <row r="1432" spans="1:14" x14ac:dyDescent="0.25">
      <c r="A1432" s="1">
        <v>40755</v>
      </c>
      <c r="B1432" s="2" t="s">
        <v>155</v>
      </c>
      <c r="C1432" s="2">
        <v>16</v>
      </c>
      <c r="D1432" s="2">
        <f>YEAR(cukier[[#This Row],[date]])</f>
        <v>2011</v>
      </c>
      <c r="E1432" s="2">
        <f>MONTH(cukier[[#This Row],[date]])</f>
        <v>7</v>
      </c>
      <c r="F1432" s="2">
        <f>VLOOKUP(cukier[[#This Row],[year]],cennik[#All],2)</f>
        <v>2.2000000000000002</v>
      </c>
      <c r="G1432" s="2">
        <f>cukier[[#This Row],[sugar_bought_kg]]*cukier[[#This Row],[price]]</f>
        <v>35.200000000000003</v>
      </c>
      <c r="H1432" s="2">
        <f>SUMIF($B$2:B1432,B1432,$C$2:C1432)</f>
        <v>50</v>
      </c>
      <c r="I1432" s="2">
        <f>IF(cukier[[#This Row],[bought_so_far]]&lt;100,0,IF(cukier[[#This Row],[bought_so_far]]&lt;1000,0.05,IF(cukier[[#This Row],[bought_so_far]]&lt;10000,0.1,0.2)))*cukier[[#This Row],[sugar_bought_kg]]</f>
        <v>0</v>
      </c>
      <c r="J1432" s="6">
        <f t="shared" si="111"/>
        <v>2874</v>
      </c>
      <c r="K1432" s="6">
        <f t="shared" si="110"/>
        <v>2858</v>
      </c>
      <c r="L1432" s="6" t="b">
        <f t="shared" si="112"/>
        <v>1</v>
      </c>
      <c r="M1432" s="6">
        <f t="shared" si="113"/>
        <v>3</v>
      </c>
      <c r="N1432" s="6">
        <f t="shared" si="114"/>
        <v>3000</v>
      </c>
    </row>
    <row r="1433" spans="1:14" x14ac:dyDescent="0.25">
      <c r="A1433" s="1">
        <v>40759</v>
      </c>
      <c r="B1433" s="2" t="s">
        <v>35</v>
      </c>
      <c r="C1433" s="2">
        <v>165</v>
      </c>
      <c r="D1433" s="2">
        <f>YEAR(cukier[[#This Row],[date]])</f>
        <v>2011</v>
      </c>
      <c r="E1433" s="2">
        <f>MONTH(cukier[[#This Row],[date]])</f>
        <v>8</v>
      </c>
      <c r="F1433" s="2">
        <f>VLOOKUP(cukier[[#This Row],[year]],cennik[#All],2)</f>
        <v>2.2000000000000002</v>
      </c>
      <c r="G1433" s="2">
        <f>cukier[[#This Row],[sugar_bought_kg]]*cukier[[#This Row],[price]]</f>
        <v>363.00000000000006</v>
      </c>
      <c r="H1433" s="2">
        <f>SUMIF($B$2:B1433,B1433,$C$2:C1433)</f>
        <v>2938</v>
      </c>
      <c r="I1433" s="2">
        <f>IF(cukier[[#This Row],[bought_so_far]]&lt;100,0,IF(cukier[[#This Row],[bought_so_far]]&lt;1000,0.05,IF(cukier[[#This Row],[bought_so_far]]&lt;10000,0.1,0.2)))*cukier[[#This Row],[sugar_bought_kg]]</f>
        <v>16.5</v>
      </c>
      <c r="J1433" s="7">
        <f t="shared" si="111"/>
        <v>5858</v>
      </c>
      <c r="K1433" s="7">
        <f t="shared" si="110"/>
        <v>5693</v>
      </c>
      <c r="L1433" s="7" t="b">
        <f t="shared" si="112"/>
        <v>0</v>
      </c>
      <c r="M1433" s="7">
        <f t="shared" si="113"/>
        <v>-1</v>
      </c>
      <c r="N1433" s="7">
        <f t="shared" si="114"/>
        <v>0</v>
      </c>
    </row>
    <row r="1434" spans="1:14" x14ac:dyDescent="0.25">
      <c r="A1434" s="1">
        <v>40760</v>
      </c>
      <c r="B1434" s="2" t="s">
        <v>35</v>
      </c>
      <c r="C1434" s="2">
        <v>180</v>
      </c>
      <c r="D1434" s="2">
        <f>YEAR(cukier[[#This Row],[date]])</f>
        <v>2011</v>
      </c>
      <c r="E1434" s="2">
        <f>MONTH(cukier[[#This Row],[date]])</f>
        <v>8</v>
      </c>
      <c r="F1434" s="2">
        <f>VLOOKUP(cukier[[#This Row],[year]],cennik[#All],2)</f>
        <v>2.2000000000000002</v>
      </c>
      <c r="G1434" s="2">
        <f>cukier[[#This Row],[sugar_bought_kg]]*cukier[[#This Row],[price]]</f>
        <v>396.00000000000006</v>
      </c>
      <c r="H1434" s="2">
        <f>SUMIF($B$2:B1434,B1434,$C$2:C1434)</f>
        <v>3118</v>
      </c>
      <c r="I1434" s="2">
        <f>IF(cukier[[#This Row],[bought_so_far]]&lt;100,0,IF(cukier[[#This Row],[bought_so_far]]&lt;1000,0.05,IF(cukier[[#This Row],[bought_so_far]]&lt;10000,0.1,0.2)))*cukier[[#This Row],[sugar_bought_kg]]</f>
        <v>18</v>
      </c>
      <c r="J1434" s="6">
        <f t="shared" si="111"/>
        <v>5693</v>
      </c>
      <c r="K1434" s="6">
        <f t="shared" si="110"/>
        <v>5513</v>
      </c>
      <c r="L1434" s="6" t="b">
        <f t="shared" si="112"/>
        <v>0</v>
      </c>
      <c r="M1434" s="6">
        <f t="shared" si="113"/>
        <v>-1</v>
      </c>
      <c r="N1434" s="6">
        <f t="shared" si="114"/>
        <v>0</v>
      </c>
    </row>
    <row r="1435" spans="1:14" x14ac:dyDescent="0.25">
      <c r="A1435" s="1">
        <v>40761</v>
      </c>
      <c r="B1435" s="2" t="s">
        <v>84</v>
      </c>
      <c r="C1435" s="2">
        <v>2</v>
      </c>
      <c r="D1435" s="2">
        <f>YEAR(cukier[[#This Row],[date]])</f>
        <v>2011</v>
      </c>
      <c r="E1435" s="2">
        <f>MONTH(cukier[[#This Row],[date]])</f>
        <v>8</v>
      </c>
      <c r="F1435" s="2">
        <f>VLOOKUP(cukier[[#This Row],[year]],cennik[#All],2)</f>
        <v>2.2000000000000002</v>
      </c>
      <c r="G1435" s="2">
        <f>cukier[[#This Row],[sugar_bought_kg]]*cukier[[#This Row],[price]]</f>
        <v>4.4000000000000004</v>
      </c>
      <c r="H1435" s="2">
        <f>SUMIF($B$2:B1435,B1435,$C$2:C1435)</f>
        <v>13</v>
      </c>
      <c r="I1435" s="2">
        <f>IF(cukier[[#This Row],[bought_so_far]]&lt;100,0,IF(cukier[[#This Row],[bought_so_far]]&lt;1000,0.05,IF(cukier[[#This Row],[bought_so_far]]&lt;10000,0.1,0.2)))*cukier[[#This Row],[sugar_bought_kg]]</f>
        <v>0</v>
      </c>
      <c r="J1435" s="7">
        <f t="shared" si="111"/>
        <v>5513</v>
      </c>
      <c r="K1435" s="7">
        <f t="shared" si="110"/>
        <v>5511</v>
      </c>
      <c r="L1435" s="7" t="b">
        <f t="shared" si="112"/>
        <v>0</v>
      </c>
      <c r="M1435" s="7">
        <f t="shared" si="113"/>
        <v>-1</v>
      </c>
      <c r="N1435" s="7">
        <f t="shared" si="114"/>
        <v>0</v>
      </c>
    </row>
    <row r="1436" spans="1:14" x14ac:dyDescent="0.25">
      <c r="A1436" s="1">
        <v>40766</v>
      </c>
      <c r="B1436" s="2" t="s">
        <v>37</v>
      </c>
      <c r="C1436" s="2">
        <v>111</v>
      </c>
      <c r="D1436" s="2">
        <f>YEAR(cukier[[#This Row],[date]])</f>
        <v>2011</v>
      </c>
      <c r="E1436" s="2">
        <f>MONTH(cukier[[#This Row],[date]])</f>
        <v>8</v>
      </c>
      <c r="F1436" s="2">
        <f>VLOOKUP(cukier[[#This Row],[year]],cennik[#All],2)</f>
        <v>2.2000000000000002</v>
      </c>
      <c r="G1436" s="2">
        <f>cukier[[#This Row],[sugar_bought_kg]]*cukier[[#This Row],[price]]</f>
        <v>244.20000000000002</v>
      </c>
      <c r="H1436" s="2">
        <f>SUMIF($B$2:B1436,B1436,$C$2:C1436)</f>
        <v>3348</v>
      </c>
      <c r="I1436" s="2">
        <f>IF(cukier[[#This Row],[bought_so_far]]&lt;100,0,IF(cukier[[#This Row],[bought_so_far]]&lt;1000,0.05,IF(cukier[[#This Row],[bought_so_far]]&lt;10000,0.1,0.2)))*cukier[[#This Row],[sugar_bought_kg]]</f>
        <v>11.100000000000001</v>
      </c>
      <c r="J1436" s="6">
        <f t="shared" si="111"/>
        <v>5511</v>
      </c>
      <c r="K1436" s="6">
        <f t="shared" si="110"/>
        <v>5400</v>
      </c>
      <c r="L1436" s="6" t="b">
        <f t="shared" si="112"/>
        <v>0</v>
      </c>
      <c r="M1436" s="6">
        <f t="shared" si="113"/>
        <v>-1</v>
      </c>
      <c r="N1436" s="6">
        <f t="shared" si="114"/>
        <v>0</v>
      </c>
    </row>
    <row r="1437" spans="1:14" x14ac:dyDescent="0.25">
      <c r="A1437" s="1">
        <v>40767</v>
      </c>
      <c r="B1437" s="2" t="s">
        <v>35</v>
      </c>
      <c r="C1437" s="2">
        <v>128</v>
      </c>
      <c r="D1437" s="2">
        <f>YEAR(cukier[[#This Row],[date]])</f>
        <v>2011</v>
      </c>
      <c r="E1437" s="2">
        <f>MONTH(cukier[[#This Row],[date]])</f>
        <v>8</v>
      </c>
      <c r="F1437" s="2">
        <f>VLOOKUP(cukier[[#This Row],[year]],cennik[#All],2)</f>
        <v>2.2000000000000002</v>
      </c>
      <c r="G1437" s="2">
        <f>cukier[[#This Row],[sugar_bought_kg]]*cukier[[#This Row],[price]]</f>
        <v>281.60000000000002</v>
      </c>
      <c r="H1437" s="2">
        <f>SUMIF($B$2:B1437,B1437,$C$2:C1437)</f>
        <v>3246</v>
      </c>
      <c r="I1437" s="2">
        <f>IF(cukier[[#This Row],[bought_so_far]]&lt;100,0,IF(cukier[[#This Row],[bought_so_far]]&lt;1000,0.05,IF(cukier[[#This Row],[bought_so_far]]&lt;10000,0.1,0.2)))*cukier[[#This Row],[sugar_bought_kg]]</f>
        <v>12.8</v>
      </c>
      <c r="J1437" s="7">
        <f t="shared" si="111"/>
        <v>5400</v>
      </c>
      <c r="K1437" s="7">
        <f t="shared" si="110"/>
        <v>5272</v>
      </c>
      <c r="L1437" s="7" t="b">
        <f t="shared" si="112"/>
        <v>0</v>
      </c>
      <c r="M1437" s="7">
        <f t="shared" si="113"/>
        <v>-1</v>
      </c>
      <c r="N1437" s="7">
        <f t="shared" si="114"/>
        <v>0</v>
      </c>
    </row>
    <row r="1438" spans="1:14" x14ac:dyDescent="0.25">
      <c r="A1438" s="1">
        <v>40768</v>
      </c>
      <c r="B1438" s="2" t="s">
        <v>110</v>
      </c>
      <c r="C1438" s="2">
        <v>7</v>
      </c>
      <c r="D1438" s="2">
        <f>YEAR(cukier[[#This Row],[date]])</f>
        <v>2011</v>
      </c>
      <c r="E1438" s="2">
        <f>MONTH(cukier[[#This Row],[date]])</f>
        <v>8</v>
      </c>
      <c r="F1438" s="2">
        <f>VLOOKUP(cukier[[#This Row],[year]],cennik[#All],2)</f>
        <v>2.2000000000000002</v>
      </c>
      <c r="G1438" s="2">
        <f>cukier[[#This Row],[sugar_bought_kg]]*cukier[[#This Row],[price]]</f>
        <v>15.400000000000002</v>
      </c>
      <c r="H1438" s="2">
        <f>SUMIF($B$2:B1438,B1438,$C$2:C1438)</f>
        <v>9</v>
      </c>
      <c r="I1438" s="2">
        <f>IF(cukier[[#This Row],[bought_so_far]]&lt;100,0,IF(cukier[[#This Row],[bought_so_far]]&lt;1000,0.05,IF(cukier[[#This Row],[bought_so_far]]&lt;10000,0.1,0.2)))*cukier[[#This Row],[sugar_bought_kg]]</f>
        <v>0</v>
      </c>
      <c r="J1438" s="6">
        <f t="shared" si="111"/>
        <v>5272</v>
      </c>
      <c r="K1438" s="6">
        <f t="shared" si="110"/>
        <v>5265</v>
      </c>
      <c r="L1438" s="6" t="b">
        <f t="shared" si="112"/>
        <v>0</v>
      </c>
      <c r="M1438" s="6">
        <f t="shared" si="113"/>
        <v>-1</v>
      </c>
      <c r="N1438" s="6">
        <f t="shared" si="114"/>
        <v>0</v>
      </c>
    </row>
    <row r="1439" spans="1:14" x14ac:dyDescent="0.25">
      <c r="A1439" s="1">
        <v>40768</v>
      </c>
      <c r="B1439" s="2" t="s">
        <v>9</v>
      </c>
      <c r="C1439" s="2">
        <v>211</v>
      </c>
      <c r="D1439" s="2">
        <f>YEAR(cukier[[#This Row],[date]])</f>
        <v>2011</v>
      </c>
      <c r="E1439" s="2">
        <f>MONTH(cukier[[#This Row],[date]])</f>
        <v>8</v>
      </c>
      <c r="F1439" s="2">
        <f>VLOOKUP(cukier[[#This Row],[year]],cennik[#All],2)</f>
        <v>2.2000000000000002</v>
      </c>
      <c r="G1439" s="2">
        <f>cukier[[#This Row],[sugar_bought_kg]]*cukier[[#This Row],[price]]</f>
        <v>464.20000000000005</v>
      </c>
      <c r="H1439" s="2">
        <f>SUMIF($B$2:B1439,B1439,$C$2:C1439)</f>
        <v>17707</v>
      </c>
      <c r="I1439" s="2">
        <f>IF(cukier[[#This Row],[bought_so_far]]&lt;100,0,IF(cukier[[#This Row],[bought_so_far]]&lt;1000,0.05,IF(cukier[[#This Row],[bought_so_far]]&lt;10000,0.1,0.2)))*cukier[[#This Row],[sugar_bought_kg]]</f>
        <v>42.2</v>
      </c>
      <c r="J1439" s="7">
        <f t="shared" si="111"/>
        <v>5265</v>
      </c>
      <c r="K1439" s="7">
        <f t="shared" si="110"/>
        <v>5054</v>
      </c>
      <c r="L1439" s="7" t="b">
        <f t="shared" si="112"/>
        <v>0</v>
      </c>
      <c r="M1439" s="7">
        <f t="shared" si="113"/>
        <v>-1</v>
      </c>
      <c r="N1439" s="7">
        <f t="shared" si="114"/>
        <v>0</v>
      </c>
    </row>
    <row r="1440" spans="1:14" x14ac:dyDescent="0.25">
      <c r="A1440" s="1">
        <v>40768</v>
      </c>
      <c r="B1440" s="2" t="s">
        <v>6</v>
      </c>
      <c r="C1440" s="2">
        <v>184</v>
      </c>
      <c r="D1440" s="2">
        <f>YEAR(cukier[[#This Row],[date]])</f>
        <v>2011</v>
      </c>
      <c r="E1440" s="2">
        <f>MONTH(cukier[[#This Row],[date]])</f>
        <v>8</v>
      </c>
      <c r="F1440" s="2">
        <f>VLOOKUP(cukier[[#This Row],[year]],cennik[#All],2)</f>
        <v>2.2000000000000002</v>
      </c>
      <c r="G1440" s="2">
        <f>cukier[[#This Row],[sugar_bought_kg]]*cukier[[#This Row],[price]]</f>
        <v>404.8</v>
      </c>
      <c r="H1440" s="2">
        <f>SUMIF($B$2:B1440,B1440,$C$2:C1440)</f>
        <v>2298</v>
      </c>
      <c r="I1440" s="2">
        <f>IF(cukier[[#This Row],[bought_so_far]]&lt;100,0,IF(cukier[[#This Row],[bought_so_far]]&lt;1000,0.05,IF(cukier[[#This Row],[bought_so_far]]&lt;10000,0.1,0.2)))*cukier[[#This Row],[sugar_bought_kg]]</f>
        <v>18.400000000000002</v>
      </c>
      <c r="J1440" s="6">
        <f t="shared" si="111"/>
        <v>5054</v>
      </c>
      <c r="K1440" s="6">
        <f t="shared" si="110"/>
        <v>4870</v>
      </c>
      <c r="L1440" s="6" t="b">
        <f t="shared" si="112"/>
        <v>0</v>
      </c>
      <c r="M1440" s="6">
        <f t="shared" si="113"/>
        <v>1</v>
      </c>
      <c r="N1440" s="6">
        <f t="shared" si="114"/>
        <v>0</v>
      </c>
    </row>
    <row r="1441" spans="1:14" x14ac:dyDescent="0.25">
      <c r="A1441" s="1">
        <v>40771</v>
      </c>
      <c r="B1441" s="2" t="s">
        <v>14</v>
      </c>
      <c r="C1441" s="2">
        <v>450</v>
      </c>
      <c r="D1441" s="2">
        <f>YEAR(cukier[[#This Row],[date]])</f>
        <v>2011</v>
      </c>
      <c r="E1441" s="2">
        <f>MONTH(cukier[[#This Row],[date]])</f>
        <v>8</v>
      </c>
      <c r="F1441" s="2">
        <f>VLOOKUP(cukier[[#This Row],[year]],cennik[#All],2)</f>
        <v>2.2000000000000002</v>
      </c>
      <c r="G1441" s="2">
        <f>cukier[[#This Row],[sugar_bought_kg]]*cukier[[#This Row],[price]]</f>
        <v>990.00000000000011</v>
      </c>
      <c r="H1441" s="2">
        <f>SUMIF($B$2:B1441,B1441,$C$2:C1441)</f>
        <v>16688</v>
      </c>
      <c r="I1441" s="2">
        <f>IF(cukier[[#This Row],[bought_so_far]]&lt;100,0,IF(cukier[[#This Row],[bought_so_far]]&lt;1000,0.05,IF(cukier[[#This Row],[bought_so_far]]&lt;10000,0.1,0.2)))*cukier[[#This Row],[sugar_bought_kg]]</f>
        <v>90</v>
      </c>
      <c r="J1441" s="7">
        <f t="shared" si="111"/>
        <v>4870</v>
      </c>
      <c r="K1441" s="7">
        <f t="shared" si="110"/>
        <v>4420</v>
      </c>
      <c r="L1441" s="7" t="b">
        <f t="shared" si="112"/>
        <v>0</v>
      </c>
      <c r="M1441" s="7">
        <f t="shared" si="113"/>
        <v>1</v>
      </c>
      <c r="N1441" s="7">
        <f t="shared" si="114"/>
        <v>0</v>
      </c>
    </row>
    <row r="1442" spans="1:14" x14ac:dyDescent="0.25">
      <c r="A1442" s="1">
        <v>40771</v>
      </c>
      <c r="B1442" s="2" t="s">
        <v>120</v>
      </c>
      <c r="C1442" s="2">
        <v>140</v>
      </c>
      <c r="D1442" s="2">
        <f>YEAR(cukier[[#This Row],[date]])</f>
        <v>2011</v>
      </c>
      <c r="E1442" s="2">
        <f>MONTH(cukier[[#This Row],[date]])</f>
        <v>8</v>
      </c>
      <c r="F1442" s="2">
        <f>VLOOKUP(cukier[[#This Row],[year]],cennik[#All],2)</f>
        <v>2.2000000000000002</v>
      </c>
      <c r="G1442" s="2">
        <f>cukier[[#This Row],[sugar_bought_kg]]*cukier[[#This Row],[price]]</f>
        <v>308</v>
      </c>
      <c r="H1442" s="2">
        <f>SUMIF($B$2:B1442,B1442,$C$2:C1442)</f>
        <v>589</v>
      </c>
      <c r="I1442" s="2">
        <f>IF(cukier[[#This Row],[bought_so_far]]&lt;100,0,IF(cukier[[#This Row],[bought_so_far]]&lt;1000,0.05,IF(cukier[[#This Row],[bought_so_far]]&lt;10000,0.1,0.2)))*cukier[[#This Row],[sugar_bought_kg]]</f>
        <v>7</v>
      </c>
      <c r="J1442" s="6">
        <f t="shared" si="111"/>
        <v>4420</v>
      </c>
      <c r="K1442" s="6">
        <f t="shared" si="110"/>
        <v>4280</v>
      </c>
      <c r="L1442" s="6" t="b">
        <f t="shared" si="112"/>
        <v>0</v>
      </c>
      <c r="M1442" s="6">
        <f t="shared" si="113"/>
        <v>1</v>
      </c>
      <c r="N1442" s="6">
        <f t="shared" si="114"/>
        <v>0</v>
      </c>
    </row>
    <row r="1443" spans="1:14" x14ac:dyDescent="0.25">
      <c r="A1443" s="1">
        <v>40775</v>
      </c>
      <c r="B1443" s="2" t="s">
        <v>8</v>
      </c>
      <c r="C1443" s="2">
        <v>52</v>
      </c>
      <c r="D1443" s="2">
        <f>YEAR(cukier[[#This Row],[date]])</f>
        <v>2011</v>
      </c>
      <c r="E1443" s="2">
        <f>MONTH(cukier[[#This Row],[date]])</f>
        <v>8</v>
      </c>
      <c r="F1443" s="2">
        <f>VLOOKUP(cukier[[#This Row],[year]],cennik[#All],2)</f>
        <v>2.2000000000000002</v>
      </c>
      <c r="G1443" s="2">
        <f>cukier[[#This Row],[sugar_bought_kg]]*cukier[[#This Row],[price]]</f>
        <v>114.4</v>
      </c>
      <c r="H1443" s="2">
        <f>SUMIF($B$2:B1443,B1443,$C$2:C1443)</f>
        <v>2328</v>
      </c>
      <c r="I1443" s="2">
        <f>IF(cukier[[#This Row],[bought_so_far]]&lt;100,0,IF(cukier[[#This Row],[bought_so_far]]&lt;1000,0.05,IF(cukier[[#This Row],[bought_so_far]]&lt;10000,0.1,0.2)))*cukier[[#This Row],[sugar_bought_kg]]</f>
        <v>5.2</v>
      </c>
      <c r="J1443" s="7">
        <f t="shared" si="111"/>
        <v>4280</v>
      </c>
      <c r="K1443" s="7">
        <f t="shared" si="110"/>
        <v>4228</v>
      </c>
      <c r="L1443" s="7" t="b">
        <f t="shared" si="112"/>
        <v>0</v>
      </c>
      <c r="M1443" s="7">
        <f t="shared" si="113"/>
        <v>1</v>
      </c>
      <c r="N1443" s="7">
        <f t="shared" si="114"/>
        <v>0</v>
      </c>
    </row>
    <row r="1444" spans="1:14" x14ac:dyDescent="0.25">
      <c r="A1444" s="1">
        <v>40777</v>
      </c>
      <c r="B1444" s="2" t="s">
        <v>181</v>
      </c>
      <c r="C1444" s="2">
        <v>2</v>
      </c>
      <c r="D1444" s="2">
        <f>YEAR(cukier[[#This Row],[date]])</f>
        <v>2011</v>
      </c>
      <c r="E1444" s="2">
        <f>MONTH(cukier[[#This Row],[date]])</f>
        <v>8</v>
      </c>
      <c r="F1444" s="2">
        <f>VLOOKUP(cukier[[#This Row],[year]],cennik[#All],2)</f>
        <v>2.2000000000000002</v>
      </c>
      <c r="G1444" s="2">
        <f>cukier[[#This Row],[sugar_bought_kg]]*cukier[[#This Row],[price]]</f>
        <v>4.4000000000000004</v>
      </c>
      <c r="H1444" s="2">
        <f>SUMIF($B$2:B1444,B1444,$C$2:C1444)</f>
        <v>13</v>
      </c>
      <c r="I1444" s="2">
        <f>IF(cukier[[#This Row],[bought_so_far]]&lt;100,0,IF(cukier[[#This Row],[bought_so_far]]&lt;1000,0.05,IF(cukier[[#This Row],[bought_so_far]]&lt;10000,0.1,0.2)))*cukier[[#This Row],[sugar_bought_kg]]</f>
        <v>0</v>
      </c>
      <c r="J1444" s="6">
        <f t="shared" si="111"/>
        <v>4228</v>
      </c>
      <c r="K1444" s="6">
        <f t="shared" si="110"/>
        <v>4226</v>
      </c>
      <c r="L1444" s="6" t="b">
        <f t="shared" si="112"/>
        <v>0</v>
      </c>
      <c r="M1444" s="6">
        <f t="shared" si="113"/>
        <v>1</v>
      </c>
      <c r="N1444" s="6">
        <f t="shared" si="114"/>
        <v>0</v>
      </c>
    </row>
    <row r="1445" spans="1:14" x14ac:dyDescent="0.25">
      <c r="A1445" s="1">
        <v>40777</v>
      </c>
      <c r="B1445" s="2" t="s">
        <v>96</v>
      </c>
      <c r="C1445" s="2">
        <v>13</v>
      </c>
      <c r="D1445" s="2">
        <f>YEAR(cukier[[#This Row],[date]])</f>
        <v>2011</v>
      </c>
      <c r="E1445" s="2">
        <f>MONTH(cukier[[#This Row],[date]])</f>
        <v>8</v>
      </c>
      <c r="F1445" s="2">
        <f>VLOOKUP(cukier[[#This Row],[year]],cennik[#All],2)</f>
        <v>2.2000000000000002</v>
      </c>
      <c r="G1445" s="2">
        <f>cukier[[#This Row],[sugar_bought_kg]]*cukier[[#This Row],[price]]</f>
        <v>28.6</v>
      </c>
      <c r="H1445" s="2">
        <f>SUMIF($B$2:B1445,B1445,$C$2:C1445)</f>
        <v>34</v>
      </c>
      <c r="I1445" s="2">
        <f>IF(cukier[[#This Row],[bought_so_far]]&lt;100,0,IF(cukier[[#This Row],[bought_so_far]]&lt;1000,0.05,IF(cukier[[#This Row],[bought_so_far]]&lt;10000,0.1,0.2)))*cukier[[#This Row],[sugar_bought_kg]]</f>
        <v>0</v>
      </c>
      <c r="J1445" s="7">
        <f t="shared" si="111"/>
        <v>4226</v>
      </c>
      <c r="K1445" s="7">
        <f t="shared" si="110"/>
        <v>4213</v>
      </c>
      <c r="L1445" s="7" t="b">
        <f t="shared" si="112"/>
        <v>0</v>
      </c>
      <c r="M1445" s="7">
        <f t="shared" si="113"/>
        <v>1</v>
      </c>
      <c r="N1445" s="7">
        <f t="shared" si="114"/>
        <v>0</v>
      </c>
    </row>
    <row r="1446" spans="1:14" x14ac:dyDescent="0.25">
      <c r="A1446" s="1">
        <v>40777</v>
      </c>
      <c r="B1446" s="2" t="s">
        <v>37</v>
      </c>
      <c r="C1446" s="2">
        <v>73</v>
      </c>
      <c r="D1446" s="2">
        <f>YEAR(cukier[[#This Row],[date]])</f>
        <v>2011</v>
      </c>
      <c r="E1446" s="2">
        <f>MONTH(cukier[[#This Row],[date]])</f>
        <v>8</v>
      </c>
      <c r="F1446" s="2">
        <f>VLOOKUP(cukier[[#This Row],[year]],cennik[#All],2)</f>
        <v>2.2000000000000002</v>
      </c>
      <c r="G1446" s="2">
        <f>cukier[[#This Row],[sugar_bought_kg]]*cukier[[#This Row],[price]]</f>
        <v>160.60000000000002</v>
      </c>
      <c r="H1446" s="2">
        <f>SUMIF($B$2:B1446,B1446,$C$2:C1446)</f>
        <v>3421</v>
      </c>
      <c r="I1446" s="2">
        <f>IF(cukier[[#This Row],[bought_so_far]]&lt;100,0,IF(cukier[[#This Row],[bought_so_far]]&lt;1000,0.05,IF(cukier[[#This Row],[bought_so_far]]&lt;10000,0.1,0.2)))*cukier[[#This Row],[sugar_bought_kg]]</f>
        <v>7.3000000000000007</v>
      </c>
      <c r="J1446" s="6">
        <f t="shared" si="111"/>
        <v>4213</v>
      </c>
      <c r="K1446" s="6">
        <f t="shared" si="110"/>
        <v>4140</v>
      </c>
      <c r="L1446" s="6" t="b">
        <f t="shared" si="112"/>
        <v>0</v>
      </c>
      <c r="M1446" s="6">
        <f t="shared" si="113"/>
        <v>1</v>
      </c>
      <c r="N1446" s="6">
        <f t="shared" si="114"/>
        <v>0</v>
      </c>
    </row>
    <row r="1447" spans="1:14" x14ac:dyDescent="0.25">
      <c r="A1447" s="1">
        <v>40781</v>
      </c>
      <c r="B1447" s="2" t="s">
        <v>18</v>
      </c>
      <c r="C1447" s="2">
        <v>123</v>
      </c>
      <c r="D1447" s="2">
        <f>YEAR(cukier[[#This Row],[date]])</f>
        <v>2011</v>
      </c>
      <c r="E1447" s="2">
        <f>MONTH(cukier[[#This Row],[date]])</f>
        <v>8</v>
      </c>
      <c r="F1447" s="2">
        <f>VLOOKUP(cukier[[#This Row],[year]],cennik[#All],2)</f>
        <v>2.2000000000000002</v>
      </c>
      <c r="G1447" s="2">
        <f>cukier[[#This Row],[sugar_bought_kg]]*cukier[[#This Row],[price]]</f>
        <v>270.60000000000002</v>
      </c>
      <c r="H1447" s="2">
        <f>SUMIF($B$2:B1447,B1447,$C$2:C1447)</f>
        <v>4058</v>
      </c>
      <c r="I1447" s="2">
        <f>IF(cukier[[#This Row],[bought_so_far]]&lt;100,0,IF(cukier[[#This Row],[bought_so_far]]&lt;1000,0.05,IF(cukier[[#This Row],[bought_so_far]]&lt;10000,0.1,0.2)))*cukier[[#This Row],[sugar_bought_kg]]</f>
        <v>12.3</v>
      </c>
      <c r="J1447" s="7">
        <f t="shared" si="111"/>
        <v>4140</v>
      </c>
      <c r="K1447" s="7">
        <f t="shared" si="110"/>
        <v>4017</v>
      </c>
      <c r="L1447" s="7" t="b">
        <f t="shared" si="112"/>
        <v>0</v>
      </c>
      <c r="M1447" s="7">
        <f t="shared" si="113"/>
        <v>1</v>
      </c>
      <c r="N1447" s="7">
        <f t="shared" si="114"/>
        <v>0</v>
      </c>
    </row>
    <row r="1448" spans="1:14" x14ac:dyDescent="0.25">
      <c r="A1448" s="1">
        <v>40783</v>
      </c>
      <c r="B1448" s="2" t="s">
        <v>68</v>
      </c>
      <c r="C1448" s="2">
        <v>3</v>
      </c>
      <c r="D1448" s="2">
        <f>YEAR(cukier[[#This Row],[date]])</f>
        <v>2011</v>
      </c>
      <c r="E1448" s="2">
        <f>MONTH(cukier[[#This Row],[date]])</f>
        <v>8</v>
      </c>
      <c r="F1448" s="2">
        <f>VLOOKUP(cukier[[#This Row],[year]],cennik[#All],2)</f>
        <v>2.2000000000000002</v>
      </c>
      <c r="G1448" s="2">
        <f>cukier[[#This Row],[sugar_bought_kg]]*cukier[[#This Row],[price]]</f>
        <v>6.6000000000000005</v>
      </c>
      <c r="H1448" s="2">
        <f>SUMIF($B$2:B1448,B1448,$C$2:C1448)</f>
        <v>32</v>
      </c>
      <c r="I1448" s="2">
        <f>IF(cukier[[#This Row],[bought_so_far]]&lt;100,0,IF(cukier[[#This Row],[bought_so_far]]&lt;1000,0.05,IF(cukier[[#This Row],[bought_so_far]]&lt;10000,0.1,0.2)))*cukier[[#This Row],[sugar_bought_kg]]</f>
        <v>0</v>
      </c>
      <c r="J1448" s="6">
        <f t="shared" si="111"/>
        <v>4017</v>
      </c>
      <c r="K1448" s="6">
        <f t="shared" si="110"/>
        <v>4014</v>
      </c>
      <c r="L1448" s="6" t="b">
        <f t="shared" si="112"/>
        <v>0</v>
      </c>
      <c r="M1448" s="6">
        <f t="shared" si="113"/>
        <v>1</v>
      </c>
      <c r="N1448" s="6">
        <f t="shared" si="114"/>
        <v>0</v>
      </c>
    </row>
    <row r="1449" spans="1:14" x14ac:dyDescent="0.25">
      <c r="A1449" s="1">
        <v>40784</v>
      </c>
      <c r="B1449" s="2" t="s">
        <v>12</v>
      </c>
      <c r="C1449" s="2">
        <v>93</v>
      </c>
      <c r="D1449" s="2">
        <f>YEAR(cukier[[#This Row],[date]])</f>
        <v>2011</v>
      </c>
      <c r="E1449" s="2">
        <f>MONTH(cukier[[#This Row],[date]])</f>
        <v>8</v>
      </c>
      <c r="F1449" s="2">
        <f>VLOOKUP(cukier[[#This Row],[year]],cennik[#All],2)</f>
        <v>2.2000000000000002</v>
      </c>
      <c r="G1449" s="2">
        <f>cukier[[#This Row],[sugar_bought_kg]]*cukier[[#This Row],[price]]</f>
        <v>204.60000000000002</v>
      </c>
      <c r="H1449" s="2">
        <f>SUMIF($B$2:B1449,B1449,$C$2:C1449)</f>
        <v>3771</v>
      </c>
      <c r="I1449" s="2">
        <f>IF(cukier[[#This Row],[bought_so_far]]&lt;100,0,IF(cukier[[#This Row],[bought_so_far]]&lt;1000,0.05,IF(cukier[[#This Row],[bought_so_far]]&lt;10000,0.1,0.2)))*cukier[[#This Row],[sugar_bought_kg]]</f>
        <v>9.3000000000000007</v>
      </c>
      <c r="J1449" s="7">
        <f t="shared" si="111"/>
        <v>4014</v>
      </c>
      <c r="K1449" s="7">
        <f t="shared" si="110"/>
        <v>3921</v>
      </c>
      <c r="L1449" s="7" t="b">
        <f t="shared" si="112"/>
        <v>1</v>
      </c>
      <c r="M1449" s="7">
        <f t="shared" si="113"/>
        <v>2</v>
      </c>
      <c r="N1449" s="7">
        <f t="shared" si="114"/>
        <v>2000</v>
      </c>
    </row>
    <row r="1450" spans="1:14" x14ac:dyDescent="0.25">
      <c r="A1450" s="1">
        <v>40789</v>
      </c>
      <c r="B1450" s="2" t="s">
        <v>24</v>
      </c>
      <c r="C1450" s="2">
        <v>310</v>
      </c>
      <c r="D1450" s="2">
        <f>YEAR(cukier[[#This Row],[date]])</f>
        <v>2011</v>
      </c>
      <c r="E1450" s="2">
        <f>MONTH(cukier[[#This Row],[date]])</f>
        <v>9</v>
      </c>
      <c r="F1450" s="2">
        <f>VLOOKUP(cukier[[#This Row],[year]],cennik[#All],2)</f>
        <v>2.2000000000000002</v>
      </c>
      <c r="G1450" s="2">
        <f>cukier[[#This Row],[sugar_bought_kg]]*cukier[[#This Row],[price]]</f>
        <v>682</v>
      </c>
      <c r="H1450" s="2">
        <f>SUMIF($B$2:B1450,B1450,$C$2:C1450)</f>
        <v>4423</v>
      </c>
      <c r="I1450" s="2">
        <f>IF(cukier[[#This Row],[bought_so_far]]&lt;100,0,IF(cukier[[#This Row],[bought_so_far]]&lt;1000,0.05,IF(cukier[[#This Row],[bought_so_far]]&lt;10000,0.1,0.2)))*cukier[[#This Row],[sugar_bought_kg]]</f>
        <v>31</v>
      </c>
      <c r="J1450" s="6">
        <f t="shared" si="111"/>
        <v>5921</v>
      </c>
      <c r="K1450" s="6">
        <f t="shared" si="110"/>
        <v>5611</v>
      </c>
      <c r="L1450" s="6" t="b">
        <f t="shared" si="112"/>
        <v>0</v>
      </c>
      <c r="M1450" s="6">
        <f t="shared" si="113"/>
        <v>-1</v>
      </c>
      <c r="N1450" s="6">
        <f t="shared" si="114"/>
        <v>0</v>
      </c>
    </row>
    <row r="1451" spans="1:14" x14ac:dyDescent="0.25">
      <c r="A1451" s="1">
        <v>40789</v>
      </c>
      <c r="B1451" s="2" t="s">
        <v>6</v>
      </c>
      <c r="C1451" s="2">
        <v>77</v>
      </c>
      <c r="D1451" s="2">
        <f>YEAR(cukier[[#This Row],[date]])</f>
        <v>2011</v>
      </c>
      <c r="E1451" s="2">
        <f>MONTH(cukier[[#This Row],[date]])</f>
        <v>9</v>
      </c>
      <c r="F1451" s="2">
        <f>VLOOKUP(cukier[[#This Row],[year]],cennik[#All],2)</f>
        <v>2.2000000000000002</v>
      </c>
      <c r="G1451" s="2">
        <f>cukier[[#This Row],[sugar_bought_kg]]*cukier[[#This Row],[price]]</f>
        <v>169.4</v>
      </c>
      <c r="H1451" s="2">
        <f>SUMIF($B$2:B1451,B1451,$C$2:C1451)</f>
        <v>2375</v>
      </c>
      <c r="I1451" s="2">
        <f>IF(cukier[[#This Row],[bought_so_far]]&lt;100,0,IF(cukier[[#This Row],[bought_so_far]]&lt;1000,0.05,IF(cukier[[#This Row],[bought_so_far]]&lt;10000,0.1,0.2)))*cukier[[#This Row],[sugar_bought_kg]]</f>
        <v>7.7</v>
      </c>
      <c r="J1451" s="7">
        <f t="shared" si="111"/>
        <v>5611</v>
      </c>
      <c r="K1451" s="7">
        <f t="shared" si="110"/>
        <v>5534</v>
      </c>
      <c r="L1451" s="7" t="b">
        <f t="shared" si="112"/>
        <v>0</v>
      </c>
      <c r="M1451" s="7">
        <f t="shared" si="113"/>
        <v>-1</v>
      </c>
      <c r="N1451" s="7">
        <f t="shared" si="114"/>
        <v>0</v>
      </c>
    </row>
    <row r="1452" spans="1:14" x14ac:dyDescent="0.25">
      <c r="A1452" s="1">
        <v>40793</v>
      </c>
      <c r="B1452" s="2" t="s">
        <v>10</v>
      </c>
      <c r="C1452" s="2">
        <v>21</v>
      </c>
      <c r="D1452" s="2">
        <f>YEAR(cukier[[#This Row],[date]])</f>
        <v>2011</v>
      </c>
      <c r="E1452" s="2">
        <f>MONTH(cukier[[#This Row],[date]])</f>
        <v>9</v>
      </c>
      <c r="F1452" s="2">
        <f>VLOOKUP(cukier[[#This Row],[year]],cennik[#All],2)</f>
        <v>2.2000000000000002</v>
      </c>
      <c r="G1452" s="2">
        <f>cukier[[#This Row],[sugar_bought_kg]]*cukier[[#This Row],[price]]</f>
        <v>46.2</v>
      </c>
      <c r="H1452" s="2">
        <f>SUMIF($B$2:B1452,B1452,$C$2:C1452)</f>
        <v>3001</v>
      </c>
      <c r="I1452" s="2">
        <f>IF(cukier[[#This Row],[bought_so_far]]&lt;100,0,IF(cukier[[#This Row],[bought_so_far]]&lt;1000,0.05,IF(cukier[[#This Row],[bought_so_far]]&lt;10000,0.1,0.2)))*cukier[[#This Row],[sugar_bought_kg]]</f>
        <v>2.1</v>
      </c>
      <c r="J1452" s="6">
        <f t="shared" si="111"/>
        <v>5534</v>
      </c>
      <c r="K1452" s="6">
        <f t="shared" si="110"/>
        <v>5513</v>
      </c>
      <c r="L1452" s="6" t="b">
        <f t="shared" si="112"/>
        <v>0</v>
      </c>
      <c r="M1452" s="6">
        <f t="shared" si="113"/>
        <v>-1</v>
      </c>
      <c r="N1452" s="6">
        <f t="shared" si="114"/>
        <v>0</v>
      </c>
    </row>
    <row r="1453" spans="1:14" x14ac:dyDescent="0.25">
      <c r="A1453" s="1">
        <v>40797</v>
      </c>
      <c r="B1453" s="2" t="s">
        <v>21</v>
      </c>
      <c r="C1453" s="2">
        <v>3</v>
      </c>
      <c r="D1453" s="2">
        <f>YEAR(cukier[[#This Row],[date]])</f>
        <v>2011</v>
      </c>
      <c r="E1453" s="2">
        <f>MONTH(cukier[[#This Row],[date]])</f>
        <v>9</v>
      </c>
      <c r="F1453" s="2">
        <f>VLOOKUP(cukier[[#This Row],[year]],cennik[#All],2)</f>
        <v>2.2000000000000002</v>
      </c>
      <c r="G1453" s="2">
        <f>cukier[[#This Row],[sugar_bought_kg]]*cukier[[#This Row],[price]]</f>
        <v>6.6000000000000005</v>
      </c>
      <c r="H1453" s="2">
        <f>SUMIF($B$2:B1453,B1453,$C$2:C1453)</f>
        <v>22</v>
      </c>
      <c r="I1453" s="2">
        <f>IF(cukier[[#This Row],[bought_so_far]]&lt;100,0,IF(cukier[[#This Row],[bought_so_far]]&lt;1000,0.05,IF(cukier[[#This Row],[bought_so_far]]&lt;10000,0.1,0.2)))*cukier[[#This Row],[sugar_bought_kg]]</f>
        <v>0</v>
      </c>
      <c r="J1453" s="7">
        <f t="shared" si="111"/>
        <v>5513</v>
      </c>
      <c r="K1453" s="7">
        <f t="shared" si="110"/>
        <v>5510</v>
      </c>
      <c r="L1453" s="7" t="b">
        <f t="shared" si="112"/>
        <v>0</v>
      </c>
      <c r="M1453" s="7">
        <f t="shared" si="113"/>
        <v>-1</v>
      </c>
      <c r="N1453" s="7">
        <f t="shared" si="114"/>
        <v>0</v>
      </c>
    </row>
    <row r="1454" spans="1:14" x14ac:dyDescent="0.25">
      <c r="A1454" s="1">
        <v>40799</v>
      </c>
      <c r="B1454" s="2" t="s">
        <v>28</v>
      </c>
      <c r="C1454" s="2">
        <v>176</v>
      </c>
      <c r="D1454" s="2">
        <f>YEAR(cukier[[#This Row],[date]])</f>
        <v>2011</v>
      </c>
      <c r="E1454" s="2">
        <f>MONTH(cukier[[#This Row],[date]])</f>
        <v>9</v>
      </c>
      <c r="F1454" s="2">
        <f>VLOOKUP(cukier[[#This Row],[year]],cennik[#All],2)</f>
        <v>2.2000000000000002</v>
      </c>
      <c r="G1454" s="2">
        <f>cukier[[#This Row],[sugar_bought_kg]]*cukier[[#This Row],[price]]</f>
        <v>387.20000000000005</v>
      </c>
      <c r="H1454" s="2">
        <f>SUMIF($B$2:B1454,B1454,$C$2:C1454)</f>
        <v>3207</v>
      </c>
      <c r="I1454" s="2">
        <f>IF(cukier[[#This Row],[bought_so_far]]&lt;100,0,IF(cukier[[#This Row],[bought_so_far]]&lt;1000,0.05,IF(cukier[[#This Row],[bought_so_far]]&lt;10000,0.1,0.2)))*cukier[[#This Row],[sugar_bought_kg]]</f>
        <v>17.600000000000001</v>
      </c>
      <c r="J1454" s="6">
        <f t="shared" si="111"/>
        <v>5510</v>
      </c>
      <c r="K1454" s="6">
        <f t="shared" si="110"/>
        <v>5334</v>
      </c>
      <c r="L1454" s="6" t="b">
        <f t="shared" si="112"/>
        <v>0</v>
      </c>
      <c r="M1454" s="6">
        <f t="shared" si="113"/>
        <v>-1</v>
      </c>
      <c r="N1454" s="6">
        <f t="shared" si="114"/>
        <v>0</v>
      </c>
    </row>
    <row r="1455" spans="1:14" x14ac:dyDescent="0.25">
      <c r="A1455" s="1">
        <v>40799</v>
      </c>
      <c r="B1455" s="2" t="s">
        <v>13</v>
      </c>
      <c r="C1455" s="2">
        <v>20</v>
      </c>
      <c r="D1455" s="2">
        <f>YEAR(cukier[[#This Row],[date]])</f>
        <v>2011</v>
      </c>
      <c r="E1455" s="2">
        <f>MONTH(cukier[[#This Row],[date]])</f>
        <v>9</v>
      </c>
      <c r="F1455" s="2">
        <f>VLOOKUP(cukier[[#This Row],[year]],cennik[#All],2)</f>
        <v>2.2000000000000002</v>
      </c>
      <c r="G1455" s="2">
        <f>cukier[[#This Row],[sugar_bought_kg]]*cukier[[#This Row],[price]]</f>
        <v>44</v>
      </c>
      <c r="H1455" s="2">
        <f>SUMIF($B$2:B1455,B1455,$C$2:C1455)</f>
        <v>44</v>
      </c>
      <c r="I1455" s="2">
        <f>IF(cukier[[#This Row],[bought_so_far]]&lt;100,0,IF(cukier[[#This Row],[bought_so_far]]&lt;1000,0.05,IF(cukier[[#This Row],[bought_so_far]]&lt;10000,0.1,0.2)))*cukier[[#This Row],[sugar_bought_kg]]</f>
        <v>0</v>
      </c>
      <c r="J1455" s="7">
        <f t="shared" si="111"/>
        <v>5334</v>
      </c>
      <c r="K1455" s="7">
        <f t="shared" si="110"/>
        <v>5314</v>
      </c>
      <c r="L1455" s="7" t="b">
        <f t="shared" si="112"/>
        <v>0</v>
      </c>
      <c r="M1455" s="7">
        <f t="shared" si="113"/>
        <v>-1</v>
      </c>
      <c r="N1455" s="7">
        <f t="shared" si="114"/>
        <v>0</v>
      </c>
    </row>
    <row r="1456" spans="1:14" x14ac:dyDescent="0.25">
      <c r="A1456" s="1">
        <v>40800</v>
      </c>
      <c r="B1456" s="2" t="s">
        <v>24</v>
      </c>
      <c r="C1456" s="2">
        <v>230</v>
      </c>
      <c r="D1456" s="2">
        <f>YEAR(cukier[[#This Row],[date]])</f>
        <v>2011</v>
      </c>
      <c r="E1456" s="2">
        <f>MONTH(cukier[[#This Row],[date]])</f>
        <v>9</v>
      </c>
      <c r="F1456" s="2">
        <f>VLOOKUP(cukier[[#This Row],[year]],cennik[#All],2)</f>
        <v>2.2000000000000002</v>
      </c>
      <c r="G1456" s="2">
        <f>cukier[[#This Row],[sugar_bought_kg]]*cukier[[#This Row],[price]]</f>
        <v>506.00000000000006</v>
      </c>
      <c r="H1456" s="2">
        <f>SUMIF($B$2:B1456,B1456,$C$2:C1456)</f>
        <v>4653</v>
      </c>
      <c r="I1456" s="2">
        <f>IF(cukier[[#This Row],[bought_so_far]]&lt;100,0,IF(cukier[[#This Row],[bought_so_far]]&lt;1000,0.05,IF(cukier[[#This Row],[bought_so_far]]&lt;10000,0.1,0.2)))*cukier[[#This Row],[sugar_bought_kg]]</f>
        <v>23</v>
      </c>
      <c r="J1456" s="6">
        <f t="shared" si="111"/>
        <v>5314</v>
      </c>
      <c r="K1456" s="6">
        <f t="shared" si="110"/>
        <v>5084</v>
      </c>
      <c r="L1456" s="6" t="b">
        <f t="shared" si="112"/>
        <v>0</v>
      </c>
      <c r="M1456" s="6">
        <f t="shared" si="113"/>
        <v>-1</v>
      </c>
      <c r="N1456" s="6">
        <f t="shared" si="114"/>
        <v>0</v>
      </c>
    </row>
    <row r="1457" spans="1:14" x14ac:dyDescent="0.25">
      <c r="A1457" s="1">
        <v>40800</v>
      </c>
      <c r="B1457" s="2" t="s">
        <v>155</v>
      </c>
      <c r="C1457" s="2">
        <v>10</v>
      </c>
      <c r="D1457" s="2">
        <f>YEAR(cukier[[#This Row],[date]])</f>
        <v>2011</v>
      </c>
      <c r="E1457" s="2">
        <f>MONTH(cukier[[#This Row],[date]])</f>
        <v>9</v>
      </c>
      <c r="F1457" s="2">
        <f>VLOOKUP(cukier[[#This Row],[year]],cennik[#All],2)</f>
        <v>2.2000000000000002</v>
      </c>
      <c r="G1457" s="2">
        <f>cukier[[#This Row],[sugar_bought_kg]]*cukier[[#This Row],[price]]</f>
        <v>22</v>
      </c>
      <c r="H1457" s="2">
        <f>SUMIF($B$2:B1457,B1457,$C$2:C1457)</f>
        <v>60</v>
      </c>
      <c r="I1457" s="2">
        <f>IF(cukier[[#This Row],[bought_so_far]]&lt;100,0,IF(cukier[[#This Row],[bought_so_far]]&lt;1000,0.05,IF(cukier[[#This Row],[bought_so_far]]&lt;10000,0.1,0.2)))*cukier[[#This Row],[sugar_bought_kg]]</f>
        <v>0</v>
      </c>
      <c r="J1457" s="7">
        <f t="shared" si="111"/>
        <v>5084</v>
      </c>
      <c r="K1457" s="7">
        <f t="shared" si="110"/>
        <v>5074</v>
      </c>
      <c r="L1457" s="7" t="b">
        <f t="shared" si="112"/>
        <v>0</v>
      </c>
      <c r="M1457" s="7">
        <f t="shared" si="113"/>
        <v>-1</v>
      </c>
      <c r="N1457" s="7">
        <f t="shared" si="114"/>
        <v>0</v>
      </c>
    </row>
    <row r="1458" spans="1:14" x14ac:dyDescent="0.25">
      <c r="A1458" s="1">
        <v>40802</v>
      </c>
      <c r="B1458" s="2" t="s">
        <v>163</v>
      </c>
      <c r="C1458" s="2">
        <v>12</v>
      </c>
      <c r="D1458" s="2">
        <f>YEAR(cukier[[#This Row],[date]])</f>
        <v>2011</v>
      </c>
      <c r="E1458" s="2">
        <f>MONTH(cukier[[#This Row],[date]])</f>
        <v>9</v>
      </c>
      <c r="F1458" s="2">
        <f>VLOOKUP(cukier[[#This Row],[year]],cennik[#All],2)</f>
        <v>2.2000000000000002</v>
      </c>
      <c r="G1458" s="2">
        <f>cukier[[#This Row],[sugar_bought_kg]]*cukier[[#This Row],[price]]</f>
        <v>26.400000000000002</v>
      </c>
      <c r="H1458" s="2">
        <f>SUMIF($B$2:B1458,B1458,$C$2:C1458)</f>
        <v>25</v>
      </c>
      <c r="I1458" s="2">
        <f>IF(cukier[[#This Row],[bought_so_far]]&lt;100,0,IF(cukier[[#This Row],[bought_so_far]]&lt;1000,0.05,IF(cukier[[#This Row],[bought_so_far]]&lt;10000,0.1,0.2)))*cukier[[#This Row],[sugar_bought_kg]]</f>
        <v>0</v>
      </c>
      <c r="J1458" s="6">
        <f t="shared" si="111"/>
        <v>5074</v>
      </c>
      <c r="K1458" s="6">
        <f t="shared" si="110"/>
        <v>5062</v>
      </c>
      <c r="L1458" s="6" t="b">
        <f t="shared" si="112"/>
        <v>0</v>
      </c>
      <c r="M1458" s="6">
        <f t="shared" si="113"/>
        <v>-1</v>
      </c>
      <c r="N1458" s="6">
        <f t="shared" si="114"/>
        <v>0</v>
      </c>
    </row>
    <row r="1459" spans="1:14" x14ac:dyDescent="0.25">
      <c r="A1459" s="1">
        <v>40802</v>
      </c>
      <c r="B1459" s="2" t="s">
        <v>152</v>
      </c>
      <c r="C1459" s="2">
        <v>11</v>
      </c>
      <c r="D1459" s="2">
        <f>YEAR(cukier[[#This Row],[date]])</f>
        <v>2011</v>
      </c>
      <c r="E1459" s="2">
        <f>MONTH(cukier[[#This Row],[date]])</f>
        <v>9</v>
      </c>
      <c r="F1459" s="2">
        <f>VLOOKUP(cukier[[#This Row],[year]],cennik[#All],2)</f>
        <v>2.2000000000000002</v>
      </c>
      <c r="G1459" s="2">
        <f>cukier[[#This Row],[sugar_bought_kg]]*cukier[[#This Row],[price]]</f>
        <v>24.200000000000003</v>
      </c>
      <c r="H1459" s="2">
        <f>SUMIF($B$2:B1459,B1459,$C$2:C1459)</f>
        <v>32</v>
      </c>
      <c r="I1459" s="2">
        <f>IF(cukier[[#This Row],[bought_so_far]]&lt;100,0,IF(cukier[[#This Row],[bought_so_far]]&lt;1000,0.05,IF(cukier[[#This Row],[bought_so_far]]&lt;10000,0.1,0.2)))*cukier[[#This Row],[sugar_bought_kg]]</f>
        <v>0</v>
      </c>
      <c r="J1459" s="7">
        <f t="shared" si="111"/>
        <v>5062</v>
      </c>
      <c r="K1459" s="7">
        <f t="shared" si="110"/>
        <v>5051</v>
      </c>
      <c r="L1459" s="7" t="b">
        <f t="shared" si="112"/>
        <v>0</v>
      </c>
      <c r="M1459" s="7">
        <f t="shared" si="113"/>
        <v>-1</v>
      </c>
      <c r="N1459" s="7">
        <f t="shared" si="114"/>
        <v>0</v>
      </c>
    </row>
    <row r="1460" spans="1:14" x14ac:dyDescent="0.25">
      <c r="A1460" s="1">
        <v>40803</v>
      </c>
      <c r="B1460" s="2" t="s">
        <v>9</v>
      </c>
      <c r="C1460" s="2">
        <v>383</v>
      </c>
      <c r="D1460" s="2">
        <f>YEAR(cukier[[#This Row],[date]])</f>
        <v>2011</v>
      </c>
      <c r="E1460" s="2">
        <f>MONTH(cukier[[#This Row],[date]])</f>
        <v>9</v>
      </c>
      <c r="F1460" s="2">
        <f>VLOOKUP(cukier[[#This Row],[year]],cennik[#All],2)</f>
        <v>2.2000000000000002</v>
      </c>
      <c r="G1460" s="2">
        <f>cukier[[#This Row],[sugar_bought_kg]]*cukier[[#This Row],[price]]</f>
        <v>842.6</v>
      </c>
      <c r="H1460" s="2">
        <f>SUMIF($B$2:B1460,B1460,$C$2:C1460)</f>
        <v>18090</v>
      </c>
      <c r="I1460" s="2">
        <f>IF(cukier[[#This Row],[bought_so_far]]&lt;100,0,IF(cukier[[#This Row],[bought_so_far]]&lt;1000,0.05,IF(cukier[[#This Row],[bought_so_far]]&lt;10000,0.1,0.2)))*cukier[[#This Row],[sugar_bought_kg]]</f>
        <v>76.600000000000009</v>
      </c>
      <c r="J1460" s="6">
        <f t="shared" si="111"/>
        <v>5051</v>
      </c>
      <c r="K1460" s="6">
        <f t="shared" si="110"/>
        <v>4668</v>
      </c>
      <c r="L1460" s="6" t="b">
        <f t="shared" si="112"/>
        <v>0</v>
      </c>
      <c r="M1460" s="6">
        <f t="shared" si="113"/>
        <v>1</v>
      </c>
      <c r="N1460" s="6">
        <f t="shared" si="114"/>
        <v>0</v>
      </c>
    </row>
    <row r="1461" spans="1:14" x14ac:dyDescent="0.25">
      <c r="A1461" s="1">
        <v>40807</v>
      </c>
      <c r="B1461" s="2" t="s">
        <v>102</v>
      </c>
      <c r="C1461" s="2">
        <v>249</v>
      </c>
      <c r="D1461" s="2">
        <f>YEAR(cukier[[#This Row],[date]])</f>
        <v>2011</v>
      </c>
      <c r="E1461" s="2">
        <f>MONTH(cukier[[#This Row],[date]])</f>
        <v>9</v>
      </c>
      <c r="F1461" s="2">
        <f>VLOOKUP(cukier[[#This Row],[year]],cennik[#All],2)</f>
        <v>2.2000000000000002</v>
      </c>
      <c r="G1461" s="2">
        <f>cukier[[#This Row],[sugar_bought_kg]]*cukier[[#This Row],[price]]</f>
        <v>547.80000000000007</v>
      </c>
      <c r="H1461" s="2">
        <f>SUMIF($B$2:B1461,B1461,$C$2:C1461)</f>
        <v>4124</v>
      </c>
      <c r="I1461" s="2">
        <f>IF(cukier[[#This Row],[bought_so_far]]&lt;100,0,IF(cukier[[#This Row],[bought_so_far]]&lt;1000,0.05,IF(cukier[[#This Row],[bought_so_far]]&lt;10000,0.1,0.2)))*cukier[[#This Row],[sugar_bought_kg]]</f>
        <v>24.900000000000002</v>
      </c>
      <c r="J1461" s="7">
        <f t="shared" si="111"/>
        <v>4668</v>
      </c>
      <c r="K1461" s="7">
        <f t="shared" si="110"/>
        <v>4419</v>
      </c>
      <c r="L1461" s="7" t="b">
        <f t="shared" si="112"/>
        <v>0</v>
      </c>
      <c r="M1461" s="7">
        <f t="shared" si="113"/>
        <v>1</v>
      </c>
      <c r="N1461" s="7">
        <f t="shared" si="114"/>
        <v>0</v>
      </c>
    </row>
    <row r="1462" spans="1:14" x14ac:dyDescent="0.25">
      <c r="A1462" s="1">
        <v>40810</v>
      </c>
      <c r="B1462" s="2" t="s">
        <v>164</v>
      </c>
      <c r="C1462" s="2">
        <v>8</v>
      </c>
      <c r="D1462" s="2">
        <f>YEAR(cukier[[#This Row],[date]])</f>
        <v>2011</v>
      </c>
      <c r="E1462" s="2">
        <f>MONTH(cukier[[#This Row],[date]])</f>
        <v>9</v>
      </c>
      <c r="F1462" s="2">
        <f>VLOOKUP(cukier[[#This Row],[year]],cennik[#All],2)</f>
        <v>2.2000000000000002</v>
      </c>
      <c r="G1462" s="2">
        <f>cukier[[#This Row],[sugar_bought_kg]]*cukier[[#This Row],[price]]</f>
        <v>17.600000000000001</v>
      </c>
      <c r="H1462" s="2">
        <f>SUMIF($B$2:B1462,B1462,$C$2:C1462)</f>
        <v>27</v>
      </c>
      <c r="I1462" s="2">
        <f>IF(cukier[[#This Row],[bought_so_far]]&lt;100,0,IF(cukier[[#This Row],[bought_so_far]]&lt;1000,0.05,IF(cukier[[#This Row],[bought_so_far]]&lt;10000,0.1,0.2)))*cukier[[#This Row],[sugar_bought_kg]]</f>
        <v>0</v>
      </c>
      <c r="J1462" s="6">
        <f t="shared" si="111"/>
        <v>4419</v>
      </c>
      <c r="K1462" s="6">
        <f t="shared" si="110"/>
        <v>4411</v>
      </c>
      <c r="L1462" s="6" t="b">
        <f t="shared" si="112"/>
        <v>0</v>
      </c>
      <c r="M1462" s="6">
        <f t="shared" si="113"/>
        <v>1</v>
      </c>
      <c r="N1462" s="6">
        <f t="shared" si="114"/>
        <v>0</v>
      </c>
    </row>
    <row r="1463" spans="1:14" x14ac:dyDescent="0.25">
      <c r="A1463" s="1">
        <v>40812</v>
      </c>
      <c r="B1463" s="2" t="s">
        <v>30</v>
      </c>
      <c r="C1463" s="2">
        <v>42</v>
      </c>
      <c r="D1463" s="2">
        <f>YEAR(cukier[[#This Row],[date]])</f>
        <v>2011</v>
      </c>
      <c r="E1463" s="2">
        <f>MONTH(cukier[[#This Row],[date]])</f>
        <v>9</v>
      </c>
      <c r="F1463" s="2">
        <f>VLOOKUP(cukier[[#This Row],[year]],cennik[#All],2)</f>
        <v>2.2000000000000002</v>
      </c>
      <c r="G1463" s="2">
        <f>cukier[[#This Row],[sugar_bought_kg]]*cukier[[#This Row],[price]]</f>
        <v>92.4</v>
      </c>
      <c r="H1463" s="2">
        <f>SUMIF($B$2:B1463,B1463,$C$2:C1463)</f>
        <v>4008</v>
      </c>
      <c r="I1463" s="2">
        <f>IF(cukier[[#This Row],[bought_so_far]]&lt;100,0,IF(cukier[[#This Row],[bought_so_far]]&lt;1000,0.05,IF(cukier[[#This Row],[bought_so_far]]&lt;10000,0.1,0.2)))*cukier[[#This Row],[sugar_bought_kg]]</f>
        <v>4.2</v>
      </c>
      <c r="J1463" s="7">
        <f t="shared" si="111"/>
        <v>4411</v>
      </c>
      <c r="K1463" s="7">
        <f t="shared" si="110"/>
        <v>4369</v>
      </c>
      <c r="L1463" s="7" t="b">
        <f t="shared" si="112"/>
        <v>0</v>
      </c>
      <c r="M1463" s="7">
        <f t="shared" si="113"/>
        <v>1</v>
      </c>
      <c r="N1463" s="7">
        <f t="shared" si="114"/>
        <v>0</v>
      </c>
    </row>
    <row r="1464" spans="1:14" x14ac:dyDescent="0.25">
      <c r="A1464" s="1">
        <v>40815</v>
      </c>
      <c r="B1464" s="2" t="s">
        <v>223</v>
      </c>
      <c r="C1464" s="2">
        <v>1</v>
      </c>
      <c r="D1464" s="2">
        <f>YEAR(cukier[[#This Row],[date]])</f>
        <v>2011</v>
      </c>
      <c r="E1464" s="2">
        <f>MONTH(cukier[[#This Row],[date]])</f>
        <v>9</v>
      </c>
      <c r="F1464" s="2">
        <f>VLOOKUP(cukier[[#This Row],[year]],cennik[#All],2)</f>
        <v>2.2000000000000002</v>
      </c>
      <c r="G1464" s="2">
        <f>cukier[[#This Row],[sugar_bought_kg]]*cukier[[#This Row],[price]]</f>
        <v>2.2000000000000002</v>
      </c>
      <c r="H1464" s="2">
        <f>SUMIF($B$2:B1464,B1464,$C$2:C1464)</f>
        <v>1</v>
      </c>
      <c r="I1464" s="2">
        <f>IF(cukier[[#This Row],[bought_so_far]]&lt;100,0,IF(cukier[[#This Row],[bought_so_far]]&lt;1000,0.05,IF(cukier[[#This Row],[bought_so_far]]&lt;10000,0.1,0.2)))*cukier[[#This Row],[sugar_bought_kg]]</f>
        <v>0</v>
      </c>
      <c r="J1464" s="6">
        <f t="shared" si="111"/>
        <v>4369</v>
      </c>
      <c r="K1464" s="6">
        <f t="shared" si="110"/>
        <v>4368</v>
      </c>
      <c r="L1464" s="6" t="b">
        <f t="shared" si="112"/>
        <v>0</v>
      </c>
      <c r="M1464" s="6">
        <f t="shared" si="113"/>
        <v>1</v>
      </c>
      <c r="N1464" s="6">
        <f t="shared" si="114"/>
        <v>0</v>
      </c>
    </row>
    <row r="1465" spans="1:14" x14ac:dyDescent="0.25">
      <c r="A1465" s="1">
        <v>40815</v>
      </c>
      <c r="B1465" s="2" t="s">
        <v>22</v>
      </c>
      <c r="C1465" s="2">
        <v>340</v>
      </c>
      <c r="D1465" s="2">
        <f>YEAR(cukier[[#This Row],[date]])</f>
        <v>2011</v>
      </c>
      <c r="E1465" s="2">
        <f>MONTH(cukier[[#This Row],[date]])</f>
        <v>9</v>
      </c>
      <c r="F1465" s="2">
        <f>VLOOKUP(cukier[[#This Row],[year]],cennik[#All],2)</f>
        <v>2.2000000000000002</v>
      </c>
      <c r="G1465" s="2">
        <f>cukier[[#This Row],[sugar_bought_kg]]*cukier[[#This Row],[price]]</f>
        <v>748.00000000000011</v>
      </c>
      <c r="H1465" s="2">
        <f>SUMIF($B$2:B1465,B1465,$C$2:C1465)</f>
        <v>17018</v>
      </c>
      <c r="I1465" s="2">
        <f>IF(cukier[[#This Row],[bought_so_far]]&lt;100,0,IF(cukier[[#This Row],[bought_so_far]]&lt;1000,0.05,IF(cukier[[#This Row],[bought_so_far]]&lt;10000,0.1,0.2)))*cukier[[#This Row],[sugar_bought_kg]]</f>
        <v>68</v>
      </c>
      <c r="J1465" s="7">
        <f t="shared" si="111"/>
        <v>4368</v>
      </c>
      <c r="K1465" s="7">
        <f t="shared" si="110"/>
        <v>4028</v>
      </c>
      <c r="L1465" s="7" t="b">
        <f t="shared" si="112"/>
        <v>1</v>
      </c>
      <c r="M1465" s="7">
        <f t="shared" si="113"/>
        <v>1</v>
      </c>
      <c r="N1465" s="7">
        <f t="shared" si="114"/>
        <v>1000</v>
      </c>
    </row>
    <row r="1466" spans="1:14" x14ac:dyDescent="0.25">
      <c r="A1466" s="1">
        <v>40817</v>
      </c>
      <c r="B1466" s="2" t="s">
        <v>17</v>
      </c>
      <c r="C1466" s="2">
        <v>394</v>
      </c>
      <c r="D1466" s="2">
        <f>YEAR(cukier[[#This Row],[date]])</f>
        <v>2011</v>
      </c>
      <c r="E1466" s="2">
        <f>MONTH(cukier[[#This Row],[date]])</f>
        <v>10</v>
      </c>
      <c r="F1466" s="2">
        <f>VLOOKUP(cukier[[#This Row],[year]],cennik[#All],2)</f>
        <v>2.2000000000000002</v>
      </c>
      <c r="G1466" s="2">
        <f>cukier[[#This Row],[sugar_bought_kg]]*cukier[[#This Row],[price]]</f>
        <v>866.80000000000007</v>
      </c>
      <c r="H1466" s="2">
        <f>SUMIF($B$2:B1466,B1466,$C$2:C1466)</f>
        <v>13588</v>
      </c>
      <c r="I1466" s="2">
        <f>IF(cukier[[#This Row],[bought_so_far]]&lt;100,0,IF(cukier[[#This Row],[bought_so_far]]&lt;1000,0.05,IF(cukier[[#This Row],[bought_so_far]]&lt;10000,0.1,0.2)))*cukier[[#This Row],[sugar_bought_kg]]</f>
        <v>78.800000000000011</v>
      </c>
      <c r="J1466" s="6">
        <f t="shared" si="111"/>
        <v>5028</v>
      </c>
      <c r="K1466" s="6">
        <f t="shared" si="110"/>
        <v>4634</v>
      </c>
      <c r="L1466" s="6" t="b">
        <f t="shared" si="112"/>
        <v>0</v>
      </c>
      <c r="M1466" s="6">
        <f t="shared" si="113"/>
        <v>1</v>
      </c>
      <c r="N1466" s="6">
        <f t="shared" si="114"/>
        <v>0</v>
      </c>
    </row>
    <row r="1467" spans="1:14" x14ac:dyDescent="0.25">
      <c r="A1467" s="1">
        <v>40817</v>
      </c>
      <c r="B1467" s="2" t="s">
        <v>5</v>
      </c>
      <c r="C1467" s="2">
        <v>176</v>
      </c>
      <c r="D1467" s="2">
        <f>YEAR(cukier[[#This Row],[date]])</f>
        <v>2011</v>
      </c>
      <c r="E1467" s="2">
        <f>MONTH(cukier[[#This Row],[date]])</f>
        <v>10</v>
      </c>
      <c r="F1467" s="2">
        <f>VLOOKUP(cukier[[#This Row],[year]],cennik[#All],2)</f>
        <v>2.2000000000000002</v>
      </c>
      <c r="G1467" s="2">
        <f>cukier[[#This Row],[sugar_bought_kg]]*cukier[[#This Row],[price]]</f>
        <v>387.20000000000005</v>
      </c>
      <c r="H1467" s="2">
        <f>SUMIF($B$2:B1467,B1467,$C$2:C1467)</f>
        <v>8253</v>
      </c>
      <c r="I1467" s="2">
        <f>IF(cukier[[#This Row],[bought_so_far]]&lt;100,0,IF(cukier[[#This Row],[bought_so_far]]&lt;1000,0.05,IF(cukier[[#This Row],[bought_so_far]]&lt;10000,0.1,0.2)))*cukier[[#This Row],[sugar_bought_kg]]</f>
        <v>17.600000000000001</v>
      </c>
      <c r="J1467" s="7">
        <f t="shared" si="111"/>
        <v>4634</v>
      </c>
      <c r="K1467" s="7">
        <f t="shared" si="110"/>
        <v>4458</v>
      </c>
      <c r="L1467" s="7" t="b">
        <f t="shared" si="112"/>
        <v>0</v>
      </c>
      <c r="M1467" s="7">
        <f t="shared" si="113"/>
        <v>1</v>
      </c>
      <c r="N1467" s="7">
        <f t="shared" si="114"/>
        <v>0</v>
      </c>
    </row>
    <row r="1468" spans="1:14" x14ac:dyDescent="0.25">
      <c r="A1468" s="1">
        <v>40818</v>
      </c>
      <c r="B1468" s="2" t="s">
        <v>28</v>
      </c>
      <c r="C1468" s="2">
        <v>181</v>
      </c>
      <c r="D1468" s="2">
        <f>YEAR(cukier[[#This Row],[date]])</f>
        <v>2011</v>
      </c>
      <c r="E1468" s="2">
        <f>MONTH(cukier[[#This Row],[date]])</f>
        <v>10</v>
      </c>
      <c r="F1468" s="2">
        <f>VLOOKUP(cukier[[#This Row],[year]],cennik[#All],2)</f>
        <v>2.2000000000000002</v>
      </c>
      <c r="G1468" s="2">
        <f>cukier[[#This Row],[sugar_bought_kg]]*cukier[[#This Row],[price]]</f>
        <v>398.20000000000005</v>
      </c>
      <c r="H1468" s="2">
        <f>SUMIF($B$2:B1468,B1468,$C$2:C1468)</f>
        <v>3388</v>
      </c>
      <c r="I1468" s="2">
        <f>IF(cukier[[#This Row],[bought_so_far]]&lt;100,0,IF(cukier[[#This Row],[bought_so_far]]&lt;1000,0.05,IF(cukier[[#This Row],[bought_so_far]]&lt;10000,0.1,0.2)))*cukier[[#This Row],[sugar_bought_kg]]</f>
        <v>18.100000000000001</v>
      </c>
      <c r="J1468" s="6">
        <f t="shared" si="111"/>
        <v>4458</v>
      </c>
      <c r="K1468" s="6">
        <f t="shared" si="110"/>
        <v>4277</v>
      </c>
      <c r="L1468" s="6" t="b">
        <f t="shared" si="112"/>
        <v>0</v>
      </c>
      <c r="M1468" s="6">
        <f t="shared" si="113"/>
        <v>1</v>
      </c>
      <c r="N1468" s="6">
        <f t="shared" si="114"/>
        <v>0</v>
      </c>
    </row>
    <row r="1469" spans="1:14" x14ac:dyDescent="0.25">
      <c r="A1469" s="1">
        <v>40822</v>
      </c>
      <c r="B1469" s="2" t="s">
        <v>55</v>
      </c>
      <c r="C1469" s="2">
        <v>26</v>
      </c>
      <c r="D1469" s="2">
        <f>YEAR(cukier[[#This Row],[date]])</f>
        <v>2011</v>
      </c>
      <c r="E1469" s="2">
        <f>MONTH(cukier[[#This Row],[date]])</f>
        <v>10</v>
      </c>
      <c r="F1469" s="2">
        <f>VLOOKUP(cukier[[#This Row],[year]],cennik[#All],2)</f>
        <v>2.2000000000000002</v>
      </c>
      <c r="G1469" s="2">
        <f>cukier[[#This Row],[sugar_bought_kg]]*cukier[[#This Row],[price]]</f>
        <v>57.2</v>
      </c>
      <c r="H1469" s="2">
        <f>SUMIF($B$2:B1469,B1469,$C$2:C1469)</f>
        <v>3374</v>
      </c>
      <c r="I1469" s="2">
        <f>IF(cukier[[#This Row],[bought_so_far]]&lt;100,0,IF(cukier[[#This Row],[bought_so_far]]&lt;1000,0.05,IF(cukier[[#This Row],[bought_so_far]]&lt;10000,0.1,0.2)))*cukier[[#This Row],[sugar_bought_kg]]</f>
        <v>2.6</v>
      </c>
      <c r="J1469" s="7">
        <f t="shared" si="111"/>
        <v>4277</v>
      </c>
      <c r="K1469" s="7">
        <f t="shared" si="110"/>
        <v>4251</v>
      </c>
      <c r="L1469" s="7" t="b">
        <f t="shared" si="112"/>
        <v>0</v>
      </c>
      <c r="M1469" s="7">
        <f t="shared" si="113"/>
        <v>1</v>
      </c>
      <c r="N1469" s="7">
        <f t="shared" si="114"/>
        <v>0</v>
      </c>
    </row>
    <row r="1470" spans="1:14" x14ac:dyDescent="0.25">
      <c r="A1470" s="1">
        <v>40826</v>
      </c>
      <c r="B1470" s="2" t="s">
        <v>25</v>
      </c>
      <c r="C1470" s="2">
        <v>73</v>
      </c>
      <c r="D1470" s="2">
        <f>YEAR(cukier[[#This Row],[date]])</f>
        <v>2011</v>
      </c>
      <c r="E1470" s="2">
        <f>MONTH(cukier[[#This Row],[date]])</f>
        <v>10</v>
      </c>
      <c r="F1470" s="2">
        <f>VLOOKUP(cukier[[#This Row],[year]],cennik[#All],2)</f>
        <v>2.2000000000000002</v>
      </c>
      <c r="G1470" s="2">
        <f>cukier[[#This Row],[sugar_bought_kg]]*cukier[[#This Row],[price]]</f>
        <v>160.60000000000002</v>
      </c>
      <c r="H1470" s="2">
        <f>SUMIF($B$2:B1470,B1470,$C$2:C1470)</f>
        <v>1619</v>
      </c>
      <c r="I1470" s="2">
        <f>IF(cukier[[#This Row],[bought_so_far]]&lt;100,0,IF(cukier[[#This Row],[bought_so_far]]&lt;1000,0.05,IF(cukier[[#This Row],[bought_so_far]]&lt;10000,0.1,0.2)))*cukier[[#This Row],[sugar_bought_kg]]</f>
        <v>7.3000000000000007</v>
      </c>
      <c r="J1470" s="6">
        <f t="shared" si="111"/>
        <v>4251</v>
      </c>
      <c r="K1470" s="6">
        <f t="shared" si="110"/>
        <v>4178</v>
      </c>
      <c r="L1470" s="6" t="b">
        <f t="shared" si="112"/>
        <v>0</v>
      </c>
      <c r="M1470" s="6">
        <f t="shared" si="113"/>
        <v>1</v>
      </c>
      <c r="N1470" s="6">
        <f t="shared" si="114"/>
        <v>0</v>
      </c>
    </row>
    <row r="1471" spans="1:14" x14ac:dyDescent="0.25">
      <c r="A1471" s="1">
        <v>40830</v>
      </c>
      <c r="B1471" s="2" t="s">
        <v>50</v>
      </c>
      <c r="C1471" s="2">
        <v>274</v>
      </c>
      <c r="D1471" s="2">
        <f>YEAR(cukier[[#This Row],[date]])</f>
        <v>2011</v>
      </c>
      <c r="E1471" s="2">
        <f>MONTH(cukier[[#This Row],[date]])</f>
        <v>10</v>
      </c>
      <c r="F1471" s="2">
        <f>VLOOKUP(cukier[[#This Row],[year]],cennik[#All],2)</f>
        <v>2.2000000000000002</v>
      </c>
      <c r="G1471" s="2">
        <f>cukier[[#This Row],[sugar_bought_kg]]*cukier[[#This Row],[price]]</f>
        <v>602.80000000000007</v>
      </c>
      <c r="H1471" s="2">
        <f>SUMIF($B$2:B1471,B1471,$C$2:C1471)</f>
        <v>17470</v>
      </c>
      <c r="I1471" s="2">
        <f>IF(cukier[[#This Row],[bought_so_far]]&lt;100,0,IF(cukier[[#This Row],[bought_so_far]]&lt;1000,0.05,IF(cukier[[#This Row],[bought_so_far]]&lt;10000,0.1,0.2)))*cukier[[#This Row],[sugar_bought_kg]]</f>
        <v>54.800000000000004</v>
      </c>
      <c r="J1471" s="7">
        <f t="shared" si="111"/>
        <v>4178</v>
      </c>
      <c r="K1471" s="7">
        <f t="shared" si="110"/>
        <v>3904</v>
      </c>
      <c r="L1471" s="7" t="b">
        <f t="shared" si="112"/>
        <v>0</v>
      </c>
      <c r="M1471" s="7">
        <f t="shared" si="113"/>
        <v>2</v>
      </c>
      <c r="N1471" s="7">
        <f t="shared" si="114"/>
        <v>0</v>
      </c>
    </row>
    <row r="1472" spans="1:14" x14ac:dyDescent="0.25">
      <c r="A1472" s="1">
        <v>40833</v>
      </c>
      <c r="B1472" s="2" t="s">
        <v>212</v>
      </c>
      <c r="C1472" s="2">
        <v>8</v>
      </c>
      <c r="D1472" s="2">
        <f>YEAR(cukier[[#This Row],[date]])</f>
        <v>2011</v>
      </c>
      <c r="E1472" s="2">
        <f>MONTH(cukier[[#This Row],[date]])</f>
        <v>10</v>
      </c>
      <c r="F1472" s="2">
        <f>VLOOKUP(cukier[[#This Row],[year]],cennik[#All],2)</f>
        <v>2.2000000000000002</v>
      </c>
      <c r="G1472" s="2">
        <f>cukier[[#This Row],[sugar_bought_kg]]*cukier[[#This Row],[price]]</f>
        <v>17.600000000000001</v>
      </c>
      <c r="H1472" s="2">
        <f>SUMIF($B$2:B1472,B1472,$C$2:C1472)</f>
        <v>26</v>
      </c>
      <c r="I1472" s="2">
        <f>IF(cukier[[#This Row],[bought_so_far]]&lt;100,0,IF(cukier[[#This Row],[bought_so_far]]&lt;1000,0.05,IF(cukier[[#This Row],[bought_so_far]]&lt;10000,0.1,0.2)))*cukier[[#This Row],[sugar_bought_kg]]</f>
        <v>0</v>
      </c>
      <c r="J1472" s="6">
        <f t="shared" si="111"/>
        <v>3904</v>
      </c>
      <c r="K1472" s="6">
        <f t="shared" si="110"/>
        <v>3896</v>
      </c>
      <c r="L1472" s="6" t="b">
        <f t="shared" si="112"/>
        <v>0</v>
      </c>
      <c r="M1472" s="6">
        <f t="shared" si="113"/>
        <v>2</v>
      </c>
      <c r="N1472" s="6">
        <f t="shared" si="114"/>
        <v>0</v>
      </c>
    </row>
    <row r="1473" spans="1:14" x14ac:dyDescent="0.25">
      <c r="A1473" s="1">
        <v>40833</v>
      </c>
      <c r="B1473" s="2" t="s">
        <v>21</v>
      </c>
      <c r="C1473" s="2">
        <v>12</v>
      </c>
      <c r="D1473" s="2">
        <f>YEAR(cukier[[#This Row],[date]])</f>
        <v>2011</v>
      </c>
      <c r="E1473" s="2">
        <f>MONTH(cukier[[#This Row],[date]])</f>
        <v>10</v>
      </c>
      <c r="F1473" s="2">
        <f>VLOOKUP(cukier[[#This Row],[year]],cennik[#All],2)</f>
        <v>2.2000000000000002</v>
      </c>
      <c r="G1473" s="2">
        <f>cukier[[#This Row],[sugar_bought_kg]]*cukier[[#This Row],[price]]</f>
        <v>26.400000000000002</v>
      </c>
      <c r="H1473" s="2">
        <f>SUMIF($B$2:B1473,B1473,$C$2:C1473)</f>
        <v>34</v>
      </c>
      <c r="I1473" s="2">
        <f>IF(cukier[[#This Row],[bought_so_far]]&lt;100,0,IF(cukier[[#This Row],[bought_so_far]]&lt;1000,0.05,IF(cukier[[#This Row],[bought_so_far]]&lt;10000,0.1,0.2)))*cukier[[#This Row],[sugar_bought_kg]]</f>
        <v>0</v>
      </c>
      <c r="J1473" s="7">
        <f t="shared" si="111"/>
        <v>3896</v>
      </c>
      <c r="K1473" s="7">
        <f t="shared" si="110"/>
        <v>3884</v>
      </c>
      <c r="L1473" s="7" t="b">
        <f t="shared" si="112"/>
        <v>0</v>
      </c>
      <c r="M1473" s="7">
        <f t="shared" si="113"/>
        <v>2</v>
      </c>
      <c r="N1473" s="7">
        <f t="shared" si="114"/>
        <v>0</v>
      </c>
    </row>
    <row r="1474" spans="1:14" x14ac:dyDescent="0.25">
      <c r="A1474" s="1">
        <v>40837</v>
      </c>
      <c r="B1474" s="2" t="s">
        <v>50</v>
      </c>
      <c r="C1474" s="2">
        <v>496</v>
      </c>
      <c r="D1474" s="2">
        <f>YEAR(cukier[[#This Row],[date]])</f>
        <v>2011</v>
      </c>
      <c r="E1474" s="2">
        <f>MONTH(cukier[[#This Row],[date]])</f>
        <v>10</v>
      </c>
      <c r="F1474" s="2">
        <f>VLOOKUP(cukier[[#This Row],[year]],cennik[#All],2)</f>
        <v>2.2000000000000002</v>
      </c>
      <c r="G1474" s="2">
        <f>cukier[[#This Row],[sugar_bought_kg]]*cukier[[#This Row],[price]]</f>
        <v>1091.2</v>
      </c>
      <c r="H1474" s="2">
        <f>SUMIF($B$2:B1474,B1474,$C$2:C1474)</f>
        <v>17966</v>
      </c>
      <c r="I1474" s="2">
        <f>IF(cukier[[#This Row],[bought_so_far]]&lt;100,0,IF(cukier[[#This Row],[bought_so_far]]&lt;1000,0.05,IF(cukier[[#This Row],[bought_so_far]]&lt;10000,0.1,0.2)))*cukier[[#This Row],[sugar_bought_kg]]</f>
        <v>99.2</v>
      </c>
      <c r="J1474" s="6">
        <f t="shared" si="111"/>
        <v>3884</v>
      </c>
      <c r="K1474" s="6">
        <f t="shared" si="110"/>
        <v>3388</v>
      </c>
      <c r="L1474" s="6" t="b">
        <f t="shared" si="112"/>
        <v>0</v>
      </c>
      <c r="M1474" s="6">
        <f t="shared" si="113"/>
        <v>2</v>
      </c>
      <c r="N1474" s="6">
        <f t="shared" si="114"/>
        <v>0</v>
      </c>
    </row>
    <row r="1475" spans="1:14" x14ac:dyDescent="0.25">
      <c r="A1475" s="1">
        <v>40838</v>
      </c>
      <c r="B1475" s="2" t="s">
        <v>184</v>
      </c>
      <c r="C1475" s="2">
        <v>5</v>
      </c>
      <c r="D1475" s="2">
        <f>YEAR(cukier[[#This Row],[date]])</f>
        <v>2011</v>
      </c>
      <c r="E1475" s="2">
        <f>MONTH(cukier[[#This Row],[date]])</f>
        <v>10</v>
      </c>
      <c r="F1475" s="2">
        <f>VLOOKUP(cukier[[#This Row],[year]],cennik[#All],2)</f>
        <v>2.2000000000000002</v>
      </c>
      <c r="G1475" s="2">
        <f>cukier[[#This Row],[sugar_bought_kg]]*cukier[[#This Row],[price]]</f>
        <v>11</v>
      </c>
      <c r="H1475" s="2">
        <f>SUMIF($B$2:B1475,B1475,$C$2:C1475)</f>
        <v>38</v>
      </c>
      <c r="I1475" s="2">
        <f>IF(cukier[[#This Row],[bought_so_far]]&lt;100,0,IF(cukier[[#This Row],[bought_so_far]]&lt;1000,0.05,IF(cukier[[#This Row],[bought_so_far]]&lt;10000,0.1,0.2)))*cukier[[#This Row],[sugar_bought_kg]]</f>
        <v>0</v>
      </c>
      <c r="J1475" s="7">
        <f t="shared" si="111"/>
        <v>3388</v>
      </c>
      <c r="K1475" s="7">
        <f t="shared" ref="K1475:K1538" si="115">J1475-C1475</f>
        <v>3383</v>
      </c>
      <c r="L1475" s="7" t="b">
        <f t="shared" si="112"/>
        <v>0</v>
      </c>
      <c r="M1475" s="7">
        <f t="shared" si="113"/>
        <v>2</v>
      </c>
      <c r="N1475" s="7">
        <f t="shared" si="114"/>
        <v>0</v>
      </c>
    </row>
    <row r="1476" spans="1:14" x14ac:dyDescent="0.25">
      <c r="A1476" s="1">
        <v>40839</v>
      </c>
      <c r="B1476" s="2" t="s">
        <v>75</v>
      </c>
      <c r="C1476" s="2">
        <v>2</v>
      </c>
      <c r="D1476" s="2">
        <f>YEAR(cukier[[#This Row],[date]])</f>
        <v>2011</v>
      </c>
      <c r="E1476" s="2">
        <f>MONTH(cukier[[#This Row],[date]])</f>
        <v>10</v>
      </c>
      <c r="F1476" s="2">
        <f>VLOOKUP(cukier[[#This Row],[year]],cennik[#All],2)</f>
        <v>2.2000000000000002</v>
      </c>
      <c r="G1476" s="2">
        <f>cukier[[#This Row],[sugar_bought_kg]]*cukier[[#This Row],[price]]</f>
        <v>4.4000000000000004</v>
      </c>
      <c r="H1476" s="2">
        <f>SUMIF($B$2:B1476,B1476,$C$2:C1476)</f>
        <v>22</v>
      </c>
      <c r="I1476" s="2">
        <f>IF(cukier[[#This Row],[bought_so_far]]&lt;100,0,IF(cukier[[#This Row],[bought_so_far]]&lt;1000,0.05,IF(cukier[[#This Row],[bought_so_far]]&lt;10000,0.1,0.2)))*cukier[[#This Row],[sugar_bought_kg]]</f>
        <v>0</v>
      </c>
      <c r="J1476" s="6">
        <f t="shared" ref="J1476:J1539" si="116">K1475+N1475</f>
        <v>3383</v>
      </c>
      <c r="K1476" s="6">
        <f t="shared" si="115"/>
        <v>3381</v>
      </c>
      <c r="L1476" s="6" t="b">
        <f t="shared" ref="L1476:L1539" si="117">AND(E1476&lt;&gt;E1477,K1476&lt;5000)</f>
        <v>0</v>
      </c>
      <c r="M1476" s="6">
        <f t="shared" ref="M1476:M1539" si="118">ROUNDUP((5000-K1476)/1000,0)</f>
        <v>2</v>
      </c>
      <c r="N1476" s="6">
        <f t="shared" ref="N1476:N1539" si="119">IF(L1476,M1476*1000,0)</f>
        <v>0</v>
      </c>
    </row>
    <row r="1477" spans="1:14" x14ac:dyDescent="0.25">
      <c r="A1477" s="1">
        <v>40839</v>
      </c>
      <c r="B1477" s="2" t="s">
        <v>66</v>
      </c>
      <c r="C1477" s="2">
        <v>77</v>
      </c>
      <c r="D1477" s="2">
        <f>YEAR(cukier[[#This Row],[date]])</f>
        <v>2011</v>
      </c>
      <c r="E1477" s="2">
        <f>MONTH(cukier[[#This Row],[date]])</f>
        <v>10</v>
      </c>
      <c r="F1477" s="2">
        <f>VLOOKUP(cukier[[#This Row],[year]],cennik[#All],2)</f>
        <v>2.2000000000000002</v>
      </c>
      <c r="G1477" s="2">
        <f>cukier[[#This Row],[sugar_bought_kg]]*cukier[[#This Row],[price]]</f>
        <v>169.4</v>
      </c>
      <c r="H1477" s="2">
        <f>SUMIF($B$2:B1477,B1477,$C$2:C1477)</f>
        <v>2569</v>
      </c>
      <c r="I1477" s="2">
        <f>IF(cukier[[#This Row],[bought_so_far]]&lt;100,0,IF(cukier[[#This Row],[bought_so_far]]&lt;1000,0.05,IF(cukier[[#This Row],[bought_so_far]]&lt;10000,0.1,0.2)))*cukier[[#This Row],[sugar_bought_kg]]</f>
        <v>7.7</v>
      </c>
      <c r="J1477" s="7">
        <f t="shared" si="116"/>
        <v>3381</v>
      </c>
      <c r="K1477" s="7">
        <f t="shared" si="115"/>
        <v>3304</v>
      </c>
      <c r="L1477" s="7" t="b">
        <f t="shared" si="117"/>
        <v>0</v>
      </c>
      <c r="M1477" s="7">
        <f t="shared" si="118"/>
        <v>2</v>
      </c>
      <c r="N1477" s="7">
        <f t="shared" si="119"/>
        <v>0</v>
      </c>
    </row>
    <row r="1478" spans="1:14" x14ac:dyDescent="0.25">
      <c r="A1478" s="1">
        <v>40847</v>
      </c>
      <c r="B1478" s="2" t="s">
        <v>25</v>
      </c>
      <c r="C1478" s="2">
        <v>134</v>
      </c>
      <c r="D1478" s="2">
        <f>YEAR(cukier[[#This Row],[date]])</f>
        <v>2011</v>
      </c>
      <c r="E1478" s="2">
        <f>MONTH(cukier[[#This Row],[date]])</f>
        <v>10</v>
      </c>
      <c r="F1478" s="2">
        <f>VLOOKUP(cukier[[#This Row],[year]],cennik[#All],2)</f>
        <v>2.2000000000000002</v>
      </c>
      <c r="G1478" s="2">
        <f>cukier[[#This Row],[sugar_bought_kg]]*cukier[[#This Row],[price]]</f>
        <v>294.8</v>
      </c>
      <c r="H1478" s="2">
        <f>SUMIF($B$2:B1478,B1478,$C$2:C1478)</f>
        <v>1753</v>
      </c>
      <c r="I1478" s="2">
        <f>IF(cukier[[#This Row],[bought_so_far]]&lt;100,0,IF(cukier[[#This Row],[bought_so_far]]&lt;1000,0.05,IF(cukier[[#This Row],[bought_so_far]]&lt;10000,0.1,0.2)))*cukier[[#This Row],[sugar_bought_kg]]</f>
        <v>13.4</v>
      </c>
      <c r="J1478" s="6">
        <f t="shared" si="116"/>
        <v>3304</v>
      </c>
      <c r="K1478" s="6">
        <f t="shared" si="115"/>
        <v>3170</v>
      </c>
      <c r="L1478" s="6" t="b">
        <f t="shared" si="117"/>
        <v>1</v>
      </c>
      <c r="M1478" s="6">
        <f t="shared" si="118"/>
        <v>2</v>
      </c>
      <c r="N1478" s="6">
        <f t="shared" si="119"/>
        <v>2000</v>
      </c>
    </row>
    <row r="1479" spans="1:14" x14ac:dyDescent="0.25">
      <c r="A1479" s="1">
        <v>40848</v>
      </c>
      <c r="B1479" s="2" t="s">
        <v>197</v>
      </c>
      <c r="C1479" s="2">
        <v>4</v>
      </c>
      <c r="D1479" s="2">
        <f>YEAR(cukier[[#This Row],[date]])</f>
        <v>2011</v>
      </c>
      <c r="E1479" s="2">
        <f>MONTH(cukier[[#This Row],[date]])</f>
        <v>11</v>
      </c>
      <c r="F1479" s="2">
        <f>VLOOKUP(cukier[[#This Row],[year]],cennik[#All],2)</f>
        <v>2.2000000000000002</v>
      </c>
      <c r="G1479" s="2">
        <f>cukier[[#This Row],[sugar_bought_kg]]*cukier[[#This Row],[price]]</f>
        <v>8.8000000000000007</v>
      </c>
      <c r="H1479" s="2">
        <f>SUMIF($B$2:B1479,B1479,$C$2:C1479)</f>
        <v>24</v>
      </c>
      <c r="I1479" s="2">
        <f>IF(cukier[[#This Row],[bought_so_far]]&lt;100,0,IF(cukier[[#This Row],[bought_so_far]]&lt;1000,0.05,IF(cukier[[#This Row],[bought_so_far]]&lt;10000,0.1,0.2)))*cukier[[#This Row],[sugar_bought_kg]]</f>
        <v>0</v>
      </c>
      <c r="J1479" s="7">
        <f t="shared" si="116"/>
        <v>5170</v>
      </c>
      <c r="K1479" s="7">
        <f t="shared" si="115"/>
        <v>5166</v>
      </c>
      <c r="L1479" s="7" t="b">
        <f t="shared" si="117"/>
        <v>0</v>
      </c>
      <c r="M1479" s="7">
        <f t="shared" si="118"/>
        <v>-1</v>
      </c>
      <c r="N1479" s="7">
        <f t="shared" si="119"/>
        <v>0</v>
      </c>
    </row>
    <row r="1480" spans="1:14" x14ac:dyDescent="0.25">
      <c r="A1480" s="1">
        <v>40850</v>
      </c>
      <c r="B1480" s="2" t="s">
        <v>55</v>
      </c>
      <c r="C1480" s="2">
        <v>46</v>
      </c>
      <c r="D1480" s="2">
        <f>YEAR(cukier[[#This Row],[date]])</f>
        <v>2011</v>
      </c>
      <c r="E1480" s="2">
        <f>MONTH(cukier[[#This Row],[date]])</f>
        <v>11</v>
      </c>
      <c r="F1480" s="2">
        <f>VLOOKUP(cukier[[#This Row],[year]],cennik[#All],2)</f>
        <v>2.2000000000000002</v>
      </c>
      <c r="G1480" s="2">
        <f>cukier[[#This Row],[sugar_bought_kg]]*cukier[[#This Row],[price]]</f>
        <v>101.2</v>
      </c>
      <c r="H1480" s="2">
        <f>SUMIF($B$2:B1480,B1480,$C$2:C1480)</f>
        <v>3420</v>
      </c>
      <c r="I1480" s="2">
        <f>IF(cukier[[#This Row],[bought_so_far]]&lt;100,0,IF(cukier[[#This Row],[bought_so_far]]&lt;1000,0.05,IF(cukier[[#This Row],[bought_so_far]]&lt;10000,0.1,0.2)))*cukier[[#This Row],[sugar_bought_kg]]</f>
        <v>4.6000000000000005</v>
      </c>
      <c r="J1480" s="6">
        <f t="shared" si="116"/>
        <v>5166</v>
      </c>
      <c r="K1480" s="6">
        <f t="shared" si="115"/>
        <v>5120</v>
      </c>
      <c r="L1480" s="6" t="b">
        <f t="shared" si="117"/>
        <v>0</v>
      </c>
      <c r="M1480" s="6">
        <f t="shared" si="118"/>
        <v>-1</v>
      </c>
      <c r="N1480" s="6">
        <f t="shared" si="119"/>
        <v>0</v>
      </c>
    </row>
    <row r="1481" spans="1:14" x14ac:dyDescent="0.25">
      <c r="A1481" s="1">
        <v>40852</v>
      </c>
      <c r="B1481" s="2" t="s">
        <v>123</v>
      </c>
      <c r="C1481" s="2">
        <v>43</v>
      </c>
      <c r="D1481" s="2">
        <f>YEAR(cukier[[#This Row],[date]])</f>
        <v>2011</v>
      </c>
      <c r="E1481" s="2">
        <f>MONTH(cukier[[#This Row],[date]])</f>
        <v>11</v>
      </c>
      <c r="F1481" s="2">
        <f>VLOOKUP(cukier[[#This Row],[year]],cennik[#All],2)</f>
        <v>2.2000000000000002</v>
      </c>
      <c r="G1481" s="2">
        <f>cukier[[#This Row],[sugar_bought_kg]]*cukier[[#This Row],[price]]</f>
        <v>94.600000000000009</v>
      </c>
      <c r="H1481" s="2">
        <f>SUMIF($B$2:B1481,B1481,$C$2:C1481)</f>
        <v>670</v>
      </c>
      <c r="I1481" s="2">
        <f>IF(cukier[[#This Row],[bought_so_far]]&lt;100,0,IF(cukier[[#This Row],[bought_so_far]]&lt;1000,0.05,IF(cukier[[#This Row],[bought_so_far]]&lt;10000,0.1,0.2)))*cukier[[#This Row],[sugar_bought_kg]]</f>
        <v>2.15</v>
      </c>
      <c r="J1481" s="7">
        <f t="shared" si="116"/>
        <v>5120</v>
      </c>
      <c r="K1481" s="7">
        <f t="shared" si="115"/>
        <v>5077</v>
      </c>
      <c r="L1481" s="7" t="b">
        <f t="shared" si="117"/>
        <v>0</v>
      </c>
      <c r="M1481" s="7">
        <f t="shared" si="118"/>
        <v>-1</v>
      </c>
      <c r="N1481" s="7">
        <f t="shared" si="119"/>
        <v>0</v>
      </c>
    </row>
    <row r="1482" spans="1:14" x14ac:dyDescent="0.25">
      <c r="A1482" s="1">
        <v>40855</v>
      </c>
      <c r="B1482" s="2" t="s">
        <v>21</v>
      </c>
      <c r="C1482" s="2">
        <v>2</v>
      </c>
      <c r="D1482" s="2">
        <f>YEAR(cukier[[#This Row],[date]])</f>
        <v>2011</v>
      </c>
      <c r="E1482" s="2">
        <f>MONTH(cukier[[#This Row],[date]])</f>
        <v>11</v>
      </c>
      <c r="F1482" s="2">
        <f>VLOOKUP(cukier[[#This Row],[year]],cennik[#All],2)</f>
        <v>2.2000000000000002</v>
      </c>
      <c r="G1482" s="2">
        <f>cukier[[#This Row],[sugar_bought_kg]]*cukier[[#This Row],[price]]</f>
        <v>4.4000000000000004</v>
      </c>
      <c r="H1482" s="2">
        <f>SUMIF($B$2:B1482,B1482,$C$2:C1482)</f>
        <v>36</v>
      </c>
      <c r="I1482" s="2">
        <f>IF(cukier[[#This Row],[bought_so_far]]&lt;100,0,IF(cukier[[#This Row],[bought_so_far]]&lt;1000,0.05,IF(cukier[[#This Row],[bought_so_far]]&lt;10000,0.1,0.2)))*cukier[[#This Row],[sugar_bought_kg]]</f>
        <v>0</v>
      </c>
      <c r="J1482" s="6">
        <f t="shared" si="116"/>
        <v>5077</v>
      </c>
      <c r="K1482" s="6">
        <f t="shared" si="115"/>
        <v>5075</v>
      </c>
      <c r="L1482" s="6" t="b">
        <f t="shared" si="117"/>
        <v>0</v>
      </c>
      <c r="M1482" s="6">
        <f t="shared" si="118"/>
        <v>-1</v>
      </c>
      <c r="N1482" s="6">
        <f t="shared" si="119"/>
        <v>0</v>
      </c>
    </row>
    <row r="1483" spans="1:14" x14ac:dyDescent="0.25">
      <c r="A1483" s="1">
        <v>40857</v>
      </c>
      <c r="B1483" s="2" t="s">
        <v>19</v>
      </c>
      <c r="C1483" s="2">
        <v>100</v>
      </c>
      <c r="D1483" s="2">
        <f>YEAR(cukier[[#This Row],[date]])</f>
        <v>2011</v>
      </c>
      <c r="E1483" s="2">
        <f>MONTH(cukier[[#This Row],[date]])</f>
        <v>11</v>
      </c>
      <c r="F1483" s="2">
        <f>VLOOKUP(cukier[[#This Row],[year]],cennik[#All],2)</f>
        <v>2.2000000000000002</v>
      </c>
      <c r="G1483" s="2">
        <f>cukier[[#This Row],[sugar_bought_kg]]*cukier[[#This Row],[price]]</f>
        <v>220.00000000000003</v>
      </c>
      <c r="H1483" s="2">
        <f>SUMIF($B$2:B1483,B1483,$C$2:C1483)</f>
        <v>3461</v>
      </c>
      <c r="I1483" s="2">
        <f>IF(cukier[[#This Row],[bought_so_far]]&lt;100,0,IF(cukier[[#This Row],[bought_so_far]]&lt;1000,0.05,IF(cukier[[#This Row],[bought_so_far]]&lt;10000,0.1,0.2)))*cukier[[#This Row],[sugar_bought_kg]]</f>
        <v>10</v>
      </c>
      <c r="J1483" s="7">
        <f t="shared" si="116"/>
        <v>5075</v>
      </c>
      <c r="K1483" s="7">
        <f t="shared" si="115"/>
        <v>4975</v>
      </c>
      <c r="L1483" s="7" t="b">
        <f t="shared" si="117"/>
        <v>0</v>
      </c>
      <c r="M1483" s="7">
        <f t="shared" si="118"/>
        <v>1</v>
      </c>
      <c r="N1483" s="7">
        <f t="shared" si="119"/>
        <v>0</v>
      </c>
    </row>
    <row r="1484" spans="1:14" x14ac:dyDescent="0.25">
      <c r="A1484" s="1">
        <v>40857</v>
      </c>
      <c r="B1484" s="2" t="s">
        <v>22</v>
      </c>
      <c r="C1484" s="2">
        <v>438</v>
      </c>
      <c r="D1484" s="2">
        <f>YEAR(cukier[[#This Row],[date]])</f>
        <v>2011</v>
      </c>
      <c r="E1484" s="2">
        <f>MONTH(cukier[[#This Row],[date]])</f>
        <v>11</v>
      </c>
      <c r="F1484" s="2">
        <f>VLOOKUP(cukier[[#This Row],[year]],cennik[#All],2)</f>
        <v>2.2000000000000002</v>
      </c>
      <c r="G1484" s="2">
        <f>cukier[[#This Row],[sugar_bought_kg]]*cukier[[#This Row],[price]]</f>
        <v>963.6</v>
      </c>
      <c r="H1484" s="2">
        <f>SUMIF($B$2:B1484,B1484,$C$2:C1484)</f>
        <v>17456</v>
      </c>
      <c r="I1484" s="2">
        <f>IF(cukier[[#This Row],[bought_so_far]]&lt;100,0,IF(cukier[[#This Row],[bought_so_far]]&lt;1000,0.05,IF(cukier[[#This Row],[bought_so_far]]&lt;10000,0.1,0.2)))*cukier[[#This Row],[sugar_bought_kg]]</f>
        <v>87.600000000000009</v>
      </c>
      <c r="J1484" s="6">
        <f t="shared" si="116"/>
        <v>4975</v>
      </c>
      <c r="K1484" s="6">
        <f t="shared" si="115"/>
        <v>4537</v>
      </c>
      <c r="L1484" s="6" t="b">
        <f t="shared" si="117"/>
        <v>0</v>
      </c>
      <c r="M1484" s="6">
        <f t="shared" si="118"/>
        <v>1</v>
      </c>
      <c r="N1484" s="6">
        <f t="shared" si="119"/>
        <v>0</v>
      </c>
    </row>
    <row r="1485" spans="1:14" x14ac:dyDescent="0.25">
      <c r="A1485" s="1">
        <v>40859</v>
      </c>
      <c r="B1485" s="2" t="s">
        <v>26</v>
      </c>
      <c r="C1485" s="2">
        <v>69</v>
      </c>
      <c r="D1485" s="2">
        <f>YEAR(cukier[[#This Row],[date]])</f>
        <v>2011</v>
      </c>
      <c r="E1485" s="2">
        <f>MONTH(cukier[[#This Row],[date]])</f>
        <v>11</v>
      </c>
      <c r="F1485" s="2">
        <f>VLOOKUP(cukier[[#This Row],[year]],cennik[#All],2)</f>
        <v>2.2000000000000002</v>
      </c>
      <c r="G1485" s="2">
        <f>cukier[[#This Row],[sugar_bought_kg]]*cukier[[#This Row],[price]]</f>
        <v>151.80000000000001</v>
      </c>
      <c r="H1485" s="2">
        <f>SUMIF($B$2:B1485,B1485,$C$2:C1485)</f>
        <v>930</v>
      </c>
      <c r="I1485" s="2">
        <f>IF(cukier[[#This Row],[bought_so_far]]&lt;100,0,IF(cukier[[#This Row],[bought_so_far]]&lt;1000,0.05,IF(cukier[[#This Row],[bought_so_far]]&lt;10000,0.1,0.2)))*cukier[[#This Row],[sugar_bought_kg]]</f>
        <v>3.45</v>
      </c>
      <c r="J1485" s="7">
        <f t="shared" si="116"/>
        <v>4537</v>
      </c>
      <c r="K1485" s="7">
        <f t="shared" si="115"/>
        <v>4468</v>
      </c>
      <c r="L1485" s="7" t="b">
        <f t="shared" si="117"/>
        <v>0</v>
      </c>
      <c r="M1485" s="7">
        <f t="shared" si="118"/>
        <v>1</v>
      </c>
      <c r="N1485" s="7">
        <f t="shared" si="119"/>
        <v>0</v>
      </c>
    </row>
    <row r="1486" spans="1:14" x14ac:dyDescent="0.25">
      <c r="A1486" s="1">
        <v>40864</v>
      </c>
      <c r="B1486" s="2" t="s">
        <v>8</v>
      </c>
      <c r="C1486" s="2">
        <v>22</v>
      </c>
      <c r="D1486" s="2">
        <f>YEAR(cukier[[#This Row],[date]])</f>
        <v>2011</v>
      </c>
      <c r="E1486" s="2">
        <f>MONTH(cukier[[#This Row],[date]])</f>
        <v>11</v>
      </c>
      <c r="F1486" s="2">
        <f>VLOOKUP(cukier[[#This Row],[year]],cennik[#All],2)</f>
        <v>2.2000000000000002</v>
      </c>
      <c r="G1486" s="2">
        <f>cukier[[#This Row],[sugar_bought_kg]]*cukier[[#This Row],[price]]</f>
        <v>48.400000000000006</v>
      </c>
      <c r="H1486" s="2">
        <f>SUMIF($B$2:B1486,B1486,$C$2:C1486)</f>
        <v>2350</v>
      </c>
      <c r="I1486" s="2">
        <f>IF(cukier[[#This Row],[bought_so_far]]&lt;100,0,IF(cukier[[#This Row],[bought_so_far]]&lt;1000,0.05,IF(cukier[[#This Row],[bought_so_far]]&lt;10000,0.1,0.2)))*cukier[[#This Row],[sugar_bought_kg]]</f>
        <v>2.2000000000000002</v>
      </c>
      <c r="J1486" s="6">
        <f t="shared" si="116"/>
        <v>4468</v>
      </c>
      <c r="K1486" s="6">
        <f t="shared" si="115"/>
        <v>4446</v>
      </c>
      <c r="L1486" s="6" t="b">
        <f t="shared" si="117"/>
        <v>0</v>
      </c>
      <c r="M1486" s="6">
        <f t="shared" si="118"/>
        <v>1</v>
      </c>
      <c r="N1486" s="6">
        <f t="shared" si="119"/>
        <v>0</v>
      </c>
    </row>
    <row r="1487" spans="1:14" x14ac:dyDescent="0.25">
      <c r="A1487" s="1">
        <v>40865</v>
      </c>
      <c r="B1487" s="2" t="s">
        <v>55</v>
      </c>
      <c r="C1487" s="2">
        <v>130</v>
      </c>
      <c r="D1487" s="2">
        <f>YEAR(cukier[[#This Row],[date]])</f>
        <v>2011</v>
      </c>
      <c r="E1487" s="2">
        <f>MONTH(cukier[[#This Row],[date]])</f>
        <v>11</v>
      </c>
      <c r="F1487" s="2">
        <f>VLOOKUP(cukier[[#This Row],[year]],cennik[#All],2)</f>
        <v>2.2000000000000002</v>
      </c>
      <c r="G1487" s="2">
        <f>cukier[[#This Row],[sugar_bought_kg]]*cukier[[#This Row],[price]]</f>
        <v>286</v>
      </c>
      <c r="H1487" s="2">
        <f>SUMIF($B$2:B1487,B1487,$C$2:C1487)</f>
        <v>3550</v>
      </c>
      <c r="I1487" s="2">
        <f>IF(cukier[[#This Row],[bought_so_far]]&lt;100,0,IF(cukier[[#This Row],[bought_so_far]]&lt;1000,0.05,IF(cukier[[#This Row],[bought_so_far]]&lt;10000,0.1,0.2)))*cukier[[#This Row],[sugar_bought_kg]]</f>
        <v>13</v>
      </c>
      <c r="J1487" s="7">
        <f t="shared" si="116"/>
        <v>4446</v>
      </c>
      <c r="K1487" s="7">
        <f t="shared" si="115"/>
        <v>4316</v>
      </c>
      <c r="L1487" s="7" t="b">
        <f t="shared" si="117"/>
        <v>0</v>
      </c>
      <c r="M1487" s="7">
        <f t="shared" si="118"/>
        <v>1</v>
      </c>
      <c r="N1487" s="7">
        <f t="shared" si="119"/>
        <v>0</v>
      </c>
    </row>
    <row r="1488" spans="1:14" x14ac:dyDescent="0.25">
      <c r="A1488" s="1">
        <v>40869</v>
      </c>
      <c r="B1488" s="2" t="s">
        <v>177</v>
      </c>
      <c r="C1488" s="2">
        <v>5</v>
      </c>
      <c r="D1488" s="2">
        <f>YEAR(cukier[[#This Row],[date]])</f>
        <v>2011</v>
      </c>
      <c r="E1488" s="2">
        <f>MONTH(cukier[[#This Row],[date]])</f>
        <v>11</v>
      </c>
      <c r="F1488" s="2">
        <f>VLOOKUP(cukier[[#This Row],[year]],cennik[#All],2)</f>
        <v>2.2000000000000002</v>
      </c>
      <c r="G1488" s="2">
        <f>cukier[[#This Row],[sugar_bought_kg]]*cukier[[#This Row],[price]]</f>
        <v>11</v>
      </c>
      <c r="H1488" s="2">
        <f>SUMIF($B$2:B1488,B1488,$C$2:C1488)</f>
        <v>6</v>
      </c>
      <c r="I1488" s="2">
        <f>IF(cukier[[#This Row],[bought_so_far]]&lt;100,0,IF(cukier[[#This Row],[bought_so_far]]&lt;1000,0.05,IF(cukier[[#This Row],[bought_so_far]]&lt;10000,0.1,0.2)))*cukier[[#This Row],[sugar_bought_kg]]</f>
        <v>0</v>
      </c>
      <c r="J1488" s="6">
        <f t="shared" si="116"/>
        <v>4316</v>
      </c>
      <c r="K1488" s="6">
        <f t="shared" si="115"/>
        <v>4311</v>
      </c>
      <c r="L1488" s="6" t="b">
        <f t="shared" si="117"/>
        <v>0</v>
      </c>
      <c r="M1488" s="6">
        <f t="shared" si="118"/>
        <v>1</v>
      </c>
      <c r="N1488" s="6">
        <f t="shared" si="119"/>
        <v>0</v>
      </c>
    </row>
    <row r="1489" spans="1:14" x14ac:dyDescent="0.25">
      <c r="A1489" s="1">
        <v>40872</v>
      </c>
      <c r="B1489" s="2" t="s">
        <v>58</v>
      </c>
      <c r="C1489" s="2">
        <v>62</v>
      </c>
      <c r="D1489" s="2">
        <f>YEAR(cukier[[#This Row],[date]])</f>
        <v>2011</v>
      </c>
      <c r="E1489" s="2">
        <f>MONTH(cukier[[#This Row],[date]])</f>
        <v>11</v>
      </c>
      <c r="F1489" s="2">
        <f>VLOOKUP(cukier[[#This Row],[year]],cennik[#All],2)</f>
        <v>2.2000000000000002</v>
      </c>
      <c r="G1489" s="2">
        <f>cukier[[#This Row],[sugar_bought_kg]]*cukier[[#This Row],[price]]</f>
        <v>136.4</v>
      </c>
      <c r="H1489" s="2">
        <f>SUMIF($B$2:B1489,B1489,$C$2:C1489)</f>
        <v>837</v>
      </c>
      <c r="I1489" s="2">
        <f>IF(cukier[[#This Row],[bought_so_far]]&lt;100,0,IF(cukier[[#This Row],[bought_so_far]]&lt;1000,0.05,IF(cukier[[#This Row],[bought_so_far]]&lt;10000,0.1,0.2)))*cukier[[#This Row],[sugar_bought_kg]]</f>
        <v>3.1</v>
      </c>
      <c r="J1489" s="7">
        <f t="shared" si="116"/>
        <v>4311</v>
      </c>
      <c r="K1489" s="7">
        <f t="shared" si="115"/>
        <v>4249</v>
      </c>
      <c r="L1489" s="7" t="b">
        <f t="shared" si="117"/>
        <v>0</v>
      </c>
      <c r="M1489" s="7">
        <f t="shared" si="118"/>
        <v>1</v>
      </c>
      <c r="N1489" s="7">
        <f t="shared" si="119"/>
        <v>0</v>
      </c>
    </row>
    <row r="1490" spans="1:14" x14ac:dyDescent="0.25">
      <c r="A1490" s="1">
        <v>40874</v>
      </c>
      <c r="B1490" s="2" t="s">
        <v>220</v>
      </c>
      <c r="C1490" s="2">
        <v>8</v>
      </c>
      <c r="D1490" s="2">
        <f>YEAR(cukier[[#This Row],[date]])</f>
        <v>2011</v>
      </c>
      <c r="E1490" s="2">
        <f>MONTH(cukier[[#This Row],[date]])</f>
        <v>11</v>
      </c>
      <c r="F1490" s="2">
        <f>VLOOKUP(cukier[[#This Row],[year]],cennik[#All],2)</f>
        <v>2.2000000000000002</v>
      </c>
      <c r="G1490" s="2">
        <f>cukier[[#This Row],[sugar_bought_kg]]*cukier[[#This Row],[price]]</f>
        <v>17.600000000000001</v>
      </c>
      <c r="H1490" s="2">
        <f>SUMIF($B$2:B1490,B1490,$C$2:C1490)</f>
        <v>12</v>
      </c>
      <c r="I1490" s="2">
        <f>IF(cukier[[#This Row],[bought_so_far]]&lt;100,0,IF(cukier[[#This Row],[bought_so_far]]&lt;1000,0.05,IF(cukier[[#This Row],[bought_so_far]]&lt;10000,0.1,0.2)))*cukier[[#This Row],[sugar_bought_kg]]</f>
        <v>0</v>
      </c>
      <c r="J1490" s="6">
        <f t="shared" si="116"/>
        <v>4249</v>
      </c>
      <c r="K1490" s="6">
        <f t="shared" si="115"/>
        <v>4241</v>
      </c>
      <c r="L1490" s="6" t="b">
        <f t="shared" si="117"/>
        <v>0</v>
      </c>
      <c r="M1490" s="6">
        <f t="shared" si="118"/>
        <v>1</v>
      </c>
      <c r="N1490" s="6">
        <f t="shared" si="119"/>
        <v>0</v>
      </c>
    </row>
    <row r="1491" spans="1:14" x14ac:dyDescent="0.25">
      <c r="A1491" s="1">
        <v>40876</v>
      </c>
      <c r="B1491" s="2" t="s">
        <v>56</v>
      </c>
      <c r="C1491" s="2">
        <v>18</v>
      </c>
      <c r="D1491" s="2">
        <f>YEAR(cukier[[#This Row],[date]])</f>
        <v>2011</v>
      </c>
      <c r="E1491" s="2">
        <f>MONTH(cukier[[#This Row],[date]])</f>
        <v>11</v>
      </c>
      <c r="F1491" s="2">
        <f>VLOOKUP(cukier[[#This Row],[year]],cennik[#All],2)</f>
        <v>2.2000000000000002</v>
      </c>
      <c r="G1491" s="2">
        <f>cukier[[#This Row],[sugar_bought_kg]]*cukier[[#This Row],[price]]</f>
        <v>39.6</v>
      </c>
      <c r="H1491" s="2">
        <f>SUMIF($B$2:B1491,B1491,$C$2:C1491)</f>
        <v>48</v>
      </c>
      <c r="I1491" s="2">
        <f>IF(cukier[[#This Row],[bought_so_far]]&lt;100,0,IF(cukier[[#This Row],[bought_so_far]]&lt;1000,0.05,IF(cukier[[#This Row],[bought_so_far]]&lt;10000,0.1,0.2)))*cukier[[#This Row],[sugar_bought_kg]]</f>
        <v>0</v>
      </c>
      <c r="J1491" s="7">
        <f t="shared" si="116"/>
        <v>4241</v>
      </c>
      <c r="K1491" s="7">
        <f t="shared" si="115"/>
        <v>4223</v>
      </c>
      <c r="L1491" s="7" t="b">
        <f t="shared" si="117"/>
        <v>1</v>
      </c>
      <c r="M1491" s="7">
        <f t="shared" si="118"/>
        <v>1</v>
      </c>
      <c r="N1491" s="7">
        <f t="shared" si="119"/>
        <v>1000</v>
      </c>
    </row>
    <row r="1492" spans="1:14" x14ac:dyDescent="0.25">
      <c r="A1492" s="1">
        <v>40881</v>
      </c>
      <c r="B1492" s="2" t="s">
        <v>25</v>
      </c>
      <c r="C1492" s="2">
        <v>146</v>
      </c>
      <c r="D1492" s="2">
        <f>YEAR(cukier[[#This Row],[date]])</f>
        <v>2011</v>
      </c>
      <c r="E1492" s="2">
        <f>MONTH(cukier[[#This Row],[date]])</f>
        <v>12</v>
      </c>
      <c r="F1492" s="2">
        <f>VLOOKUP(cukier[[#This Row],[year]],cennik[#All],2)</f>
        <v>2.2000000000000002</v>
      </c>
      <c r="G1492" s="2">
        <f>cukier[[#This Row],[sugar_bought_kg]]*cukier[[#This Row],[price]]</f>
        <v>321.20000000000005</v>
      </c>
      <c r="H1492" s="2">
        <f>SUMIF($B$2:B1492,B1492,$C$2:C1492)</f>
        <v>1899</v>
      </c>
      <c r="I1492" s="2">
        <f>IF(cukier[[#This Row],[bought_so_far]]&lt;100,0,IF(cukier[[#This Row],[bought_so_far]]&lt;1000,0.05,IF(cukier[[#This Row],[bought_so_far]]&lt;10000,0.1,0.2)))*cukier[[#This Row],[sugar_bought_kg]]</f>
        <v>14.600000000000001</v>
      </c>
      <c r="J1492" s="6">
        <f t="shared" si="116"/>
        <v>5223</v>
      </c>
      <c r="K1492" s="6">
        <f t="shared" si="115"/>
        <v>5077</v>
      </c>
      <c r="L1492" s="6" t="b">
        <f t="shared" si="117"/>
        <v>0</v>
      </c>
      <c r="M1492" s="6">
        <f t="shared" si="118"/>
        <v>-1</v>
      </c>
      <c r="N1492" s="6">
        <f t="shared" si="119"/>
        <v>0</v>
      </c>
    </row>
    <row r="1493" spans="1:14" x14ac:dyDescent="0.25">
      <c r="A1493" s="1">
        <v>40881</v>
      </c>
      <c r="B1493" s="2" t="s">
        <v>118</v>
      </c>
      <c r="C1493" s="2">
        <v>5</v>
      </c>
      <c r="D1493" s="2">
        <f>YEAR(cukier[[#This Row],[date]])</f>
        <v>2011</v>
      </c>
      <c r="E1493" s="2">
        <f>MONTH(cukier[[#This Row],[date]])</f>
        <v>12</v>
      </c>
      <c r="F1493" s="2">
        <f>VLOOKUP(cukier[[#This Row],[year]],cennik[#All],2)</f>
        <v>2.2000000000000002</v>
      </c>
      <c r="G1493" s="2">
        <f>cukier[[#This Row],[sugar_bought_kg]]*cukier[[#This Row],[price]]</f>
        <v>11</v>
      </c>
      <c r="H1493" s="2">
        <f>SUMIF($B$2:B1493,B1493,$C$2:C1493)</f>
        <v>58</v>
      </c>
      <c r="I1493" s="2">
        <f>IF(cukier[[#This Row],[bought_so_far]]&lt;100,0,IF(cukier[[#This Row],[bought_so_far]]&lt;1000,0.05,IF(cukier[[#This Row],[bought_so_far]]&lt;10000,0.1,0.2)))*cukier[[#This Row],[sugar_bought_kg]]</f>
        <v>0</v>
      </c>
      <c r="J1493" s="7">
        <f t="shared" si="116"/>
        <v>5077</v>
      </c>
      <c r="K1493" s="7">
        <f t="shared" si="115"/>
        <v>5072</v>
      </c>
      <c r="L1493" s="7" t="b">
        <f t="shared" si="117"/>
        <v>0</v>
      </c>
      <c r="M1493" s="7">
        <f t="shared" si="118"/>
        <v>-1</v>
      </c>
      <c r="N1493" s="7">
        <f t="shared" si="119"/>
        <v>0</v>
      </c>
    </row>
    <row r="1494" spans="1:14" x14ac:dyDescent="0.25">
      <c r="A1494" s="1">
        <v>40889</v>
      </c>
      <c r="B1494" s="2" t="s">
        <v>19</v>
      </c>
      <c r="C1494" s="2">
        <v>20</v>
      </c>
      <c r="D1494" s="2">
        <f>YEAR(cukier[[#This Row],[date]])</f>
        <v>2011</v>
      </c>
      <c r="E1494" s="2">
        <f>MONTH(cukier[[#This Row],[date]])</f>
        <v>12</v>
      </c>
      <c r="F1494" s="2">
        <f>VLOOKUP(cukier[[#This Row],[year]],cennik[#All],2)</f>
        <v>2.2000000000000002</v>
      </c>
      <c r="G1494" s="2">
        <f>cukier[[#This Row],[sugar_bought_kg]]*cukier[[#This Row],[price]]</f>
        <v>44</v>
      </c>
      <c r="H1494" s="2">
        <f>SUMIF($B$2:B1494,B1494,$C$2:C1494)</f>
        <v>3481</v>
      </c>
      <c r="I1494" s="2">
        <f>IF(cukier[[#This Row],[bought_so_far]]&lt;100,0,IF(cukier[[#This Row],[bought_so_far]]&lt;1000,0.05,IF(cukier[[#This Row],[bought_so_far]]&lt;10000,0.1,0.2)))*cukier[[#This Row],[sugar_bought_kg]]</f>
        <v>2</v>
      </c>
      <c r="J1494" s="6">
        <f t="shared" si="116"/>
        <v>5072</v>
      </c>
      <c r="K1494" s="6">
        <f t="shared" si="115"/>
        <v>5052</v>
      </c>
      <c r="L1494" s="6" t="b">
        <f t="shared" si="117"/>
        <v>0</v>
      </c>
      <c r="M1494" s="6">
        <f t="shared" si="118"/>
        <v>-1</v>
      </c>
      <c r="N1494" s="6">
        <f t="shared" si="119"/>
        <v>0</v>
      </c>
    </row>
    <row r="1495" spans="1:14" x14ac:dyDescent="0.25">
      <c r="A1495" s="1">
        <v>40889</v>
      </c>
      <c r="B1495" s="2" t="s">
        <v>22</v>
      </c>
      <c r="C1495" s="2">
        <v>153</v>
      </c>
      <c r="D1495" s="2">
        <f>YEAR(cukier[[#This Row],[date]])</f>
        <v>2011</v>
      </c>
      <c r="E1495" s="2">
        <f>MONTH(cukier[[#This Row],[date]])</f>
        <v>12</v>
      </c>
      <c r="F1495" s="2">
        <f>VLOOKUP(cukier[[#This Row],[year]],cennik[#All],2)</f>
        <v>2.2000000000000002</v>
      </c>
      <c r="G1495" s="2">
        <f>cukier[[#This Row],[sugar_bought_kg]]*cukier[[#This Row],[price]]</f>
        <v>336.6</v>
      </c>
      <c r="H1495" s="2">
        <f>SUMIF($B$2:B1495,B1495,$C$2:C1495)</f>
        <v>17609</v>
      </c>
      <c r="I1495" s="2">
        <f>IF(cukier[[#This Row],[bought_so_far]]&lt;100,0,IF(cukier[[#This Row],[bought_so_far]]&lt;1000,0.05,IF(cukier[[#This Row],[bought_so_far]]&lt;10000,0.1,0.2)))*cukier[[#This Row],[sugar_bought_kg]]</f>
        <v>30.6</v>
      </c>
      <c r="J1495" s="7">
        <f t="shared" si="116"/>
        <v>5052</v>
      </c>
      <c r="K1495" s="7">
        <f t="shared" si="115"/>
        <v>4899</v>
      </c>
      <c r="L1495" s="7" t="b">
        <f t="shared" si="117"/>
        <v>0</v>
      </c>
      <c r="M1495" s="7">
        <f t="shared" si="118"/>
        <v>1</v>
      </c>
      <c r="N1495" s="7">
        <f t="shared" si="119"/>
        <v>0</v>
      </c>
    </row>
    <row r="1496" spans="1:14" x14ac:dyDescent="0.25">
      <c r="A1496" s="1">
        <v>40890</v>
      </c>
      <c r="B1496" s="2" t="s">
        <v>45</v>
      </c>
      <c r="C1496" s="2">
        <v>227</v>
      </c>
      <c r="D1496" s="2">
        <f>YEAR(cukier[[#This Row],[date]])</f>
        <v>2011</v>
      </c>
      <c r="E1496" s="2">
        <f>MONTH(cukier[[#This Row],[date]])</f>
        <v>12</v>
      </c>
      <c r="F1496" s="2">
        <f>VLOOKUP(cukier[[#This Row],[year]],cennik[#All],2)</f>
        <v>2.2000000000000002</v>
      </c>
      <c r="G1496" s="2">
        <f>cukier[[#This Row],[sugar_bought_kg]]*cukier[[#This Row],[price]]</f>
        <v>499.40000000000003</v>
      </c>
      <c r="H1496" s="2">
        <f>SUMIF($B$2:B1496,B1496,$C$2:C1496)</f>
        <v>18818</v>
      </c>
      <c r="I1496" s="2">
        <f>IF(cukier[[#This Row],[bought_so_far]]&lt;100,0,IF(cukier[[#This Row],[bought_so_far]]&lt;1000,0.05,IF(cukier[[#This Row],[bought_so_far]]&lt;10000,0.1,0.2)))*cukier[[#This Row],[sugar_bought_kg]]</f>
        <v>45.400000000000006</v>
      </c>
      <c r="J1496" s="6">
        <f t="shared" si="116"/>
        <v>4899</v>
      </c>
      <c r="K1496" s="6">
        <f t="shared" si="115"/>
        <v>4672</v>
      </c>
      <c r="L1496" s="6" t="b">
        <f t="shared" si="117"/>
        <v>0</v>
      </c>
      <c r="M1496" s="6">
        <f t="shared" si="118"/>
        <v>1</v>
      </c>
      <c r="N1496" s="6">
        <f t="shared" si="119"/>
        <v>0</v>
      </c>
    </row>
    <row r="1497" spans="1:14" x14ac:dyDescent="0.25">
      <c r="A1497" s="1">
        <v>40891</v>
      </c>
      <c r="B1497" s="2" t="s">
        <v>12</v>
      </c>
      <c r="C1497" s="2">
        <v>52</v>
      </c>
      <c r="D1497" s="2">
        <f>YEAR(cukier[[#This Row],[date]])</f>
        <v>2011</v>
      </c>
      <c r="E1497" s="2">
        <f>MONTH(cukier[[#This Row],[date]])</f>
        <v>12</v>
      </c>
      <c r="F1497" s="2">
        <f>VLOOKUP(cukier[[#This Row],[year]],cennik[#All],2)</f>
        <v>2.2000000000000002</v>
      </c>
      <c r="G1497" s="2">
        <f>cukier[[#This Row],[sugar_bought_kg]]*cukier[[#This Row],[price]]</f>
        <v>114.4</v>
      </c>
      <c r="H1497" s="2">
        <f>SUMIF($B$2:B1497,B1497,$C$2:C1497)</f>
        <v>3823</v>
      </c>
      <c r="I1497" s="2">
        <f>IF(cukier[[#This Row],[bought_so_far]]&lt;100,0,IF(cukier[[#This Row],[bought_so_far]]&lt;1000,0.05,IF(cukier[[#This Row],[bought_so_far]]&lt;10000,0.1,0.2)))*cukier[[#This Row],[sugar_bought_kg]]</f>
        <v>5.2</v>
      </c>
      <c r="J1497" s="7">
        <f t="shared" si="116"/>
        <v>4672</v>
      </c>
      <c r="K1497" s="7">
        <f t="shared" si="115"/>
        <v>4620</v>
      </c>
      <c r="L1497" s="7" t="b">
        <f t="shared" si="117"/>
        <v>0</v>
      </c>
      <c r="M1497" s="7">
        <f t="shared" si="118"/>
        <v>1</v>
      </c>
      <c r="N1497" s="7">
        <f t="shared" si="119"/>
        <v>0</v>
      </c>
    </row>
    <row r="1498" spans="1:14" x14ac:dyDescent="0.25">
      <c r="A1498" s="1">
        <v>40892</v>
      </c>
      <c r="B1498" s="2" t="s">
        <v>6</v>
      </c>
      <c r="C1498" s="2">
        <v>108</v>
      </c>
      <c r="D1498" s="2">
        <f>YEAR(cukier[[#This Row],[date]])</f>
        <v>2011</v>
      </c>
      <c r="E1498" s="2">
        <f>MONTH(cukier[[#This Row],[date]])</f>
        <v>12</v>
      </c>
      <c r="F1498" s="2">
        <f>VLOOKUP(cukier[[#This Row],[year]],cennik[#All],2)</f>
        <v>2.2000000000000002</v>
      </c>
      <c r="G1498" s="2">
        <f>cukier[[#This Row],[sugar_bought_kg]]*cukier[[#This Row],[price]]</f>
        <v>237.60000000000002</v>
      </c>
      <c r="H1498" s="2">
        <f>SUMIF($B$2:B1498,B1498,$C$2:C1498)</f>
        <v>2483</v>
      </c>
      <c r="I1498" s="2">
        <f>IF(cukier[[#This Row],[bought_so_far]]&lt;100,0,IF(cukier[[#This Row],[bought_so_far]]&lt;1000,0.05,IF(cukier[[#This Row],[bought_so_far]]&lt;10000,0.1,0.2)))*cukier[[#This Row],[sugar_bought_kg]]</f>
        <v>10.8</v>
      </c>
      <c r="J1498" s="6">
        <f t="shared" si="116"/>
        <v>4620</v>
      </c>
      <c r="K1498" s="6">
        <f t="shared" si="115"/>
        <v>4512</v>
      </c>
      <c r="L1498" s="6" t="b">
        <f t="shared" si="117"/>
        <v>0</v>
      </c>
      <c r="M1498" s="6">
        <f t="shared" si="118"/>
        <v>1</v>
      </c>
      <c r="N1498" s="6">
        <f t="shared" si="119"/>
        <v>0</v>
      </c>
    </row>
    <row r="1499" spans="1:14" x14ac:dyDescent="0.25">
      <c r="A1499" s="1">
        <v>40895</v>
      </c>
      <c r="B1499" s="2" t="s">
        <v>24</v>
      </c>
      <c r="C1499" s="2">
        <v>236</v>
      </c>
      <c r="D1499" s="2">
        <f>YEAR(cukier[[#This Row],[date]])</f>
        <v>2011</v>
      </c>
      <c r="E1499" s="2">
        <f>MONTH(cukier[[#This Row],[date]])</f>
        <v>12</v>
      </c>
      <c r="F1499" s="2">
        <f>VLOOKUP(cukier[[#This Row],[year]],cennik[#All],2)</f>
        <v>2.2000000000000002</v>
      </c>
      <c r="G1499" s="2">
        <f>cukier[[#This Row],[sugar_bought_kg]]*cukier[[#This Row],[price]]</f>
        <v>519.20000000000005</v>
      </c>
      <c r="H1499" s="2">
        <f>SUMIF($B$2:B1499,B1499,$C$2:C1499)</f>
        <v>4889</v>
      </c>
      <c r="I1499" s="2">
        <f>IF(cukier[[#This Row],[bought_so_far]]&lt;100,0,IF(cukier[[#This Row],[bought_so_far]]&lt;1000,0.05,IF(cukier[[#This Row],[bought_so_far]]&lt;10000,0.1,0.2)))*cukier[[#This Row],[sugar_bought_kg]]</f>
        <v>23.6</v>
      </c>
      <c r="J1499" s="7">
        <f t="shared" si="116"/>
        <v>4512</v>
      </c>
      <c r="K1499" s="7">
        <f t="shared" si="115"/>
        <v>4276</v>
      </c>
      <c r="L1499" s="7" t="b">
        <f t="shared" si="117"/>
        <v>0</v>
      </c>
      <c r="M1499" s="7">
        <f t="shared" si="118"/>
        <v>1</v>
      </c>
      <c r="N1499" s="7">
        <f t="shared" si="119"/>
        <v>0</v>
      </c>
    </row>
    <row r="1500" spans="1:14" x14ac:dyDescent="0.25">
      <c r="A1500" s="1">
        <v>40897</v>
      </c>
      <c r="B1500" s="2" t="s">
        <v>30</v>
      </c>
      <c r="C1500" s="2">
        <v>125</v>
      </c>
      <c r="D1500" s="2">
        <f>YEAR(cukier[[#This Row],[date]])</f>
        <v>2011</v>
      </c>
      <c r="E1500" s="2">
        <f>MONTH(cukier[[#This Row],[date]])</f>
        <v>12</v>
      </c>
      <c r="F1500" s="2">
        <f>VLOOKUP(cukier[[#This Row],[year]],cennik[#All],2)</f>
        <v>2.2000000000000002</v>
      </c>
      <c r="G1500" s="2">
        <f>cukier[[#This Row],[sugar_bought_kg]]*cukier[[#This Row],[price]]</f>
        <v>275</v>
      </c>
      <c r="H1500" s="2">
        <f>SUMIF($B$2:B1500,B1500,$C$2:C1500)</f>
        <v>4133</v>
      </c>
      <c r="I1500" s="2">
        <f>IF(cukier[[#This Row],[bought_so_far]]&lt;100,0,IF(cukier[[#This Row],[bought_so_far]]&lt;1000,0.05,IF(cukier[[#This Row],[bought_so_far]]&lt;10000,0.1,0.2)))*cukier[[#This Row],[sugar_bought_kg]]</f>
        <v>12.5</v>
      </c>
      <c r="J1500" s="6">
        <f t="shared" si="116"/>
        <v>4276</v>
      </c>
      <c r="K1500" s="6">
        <f t="shared" si="115"/>
        <v>4151</v>
      </c>
      <c r="L1500" s="6" t="b">
        <f t="shared" si="117"/>
        <v>0</v>
      </c>
      <c r="M1500" s="6">
        <f t="shared" si="118"/>
        <v>1</v>
      </c>
      <c r="N1500" s="6">
        <f t="shared" si="119"/>
        <v>0</v>
      </c>
    </row>
    <row r="1501" spans="1:14" x14ac:dyDescent="0.25">
      <c r="A1501" s="1">
        <v>40898</v>
      </c>
      <c r="B1501" s="2" t="s">
        <v>10</v>
      </c>
      <c r="C1501" s="2">
        <v>183</v>
      </c>
      <c r="D1501" s="2">
        <f>YEAR(cukier[[#This Row],[date]])</f>
        <v>2011</v>
      </c>
      <c r="E1501" s="2">
        <f>MONTH(cukier[[#This Row],[date]])</f>
        <v>12</v>
      </c>
      <c r="F1501" s="2">
        <f>VLOOKUP(cukier[[#This Row],[year]],cennik[#All],2)</f>
        <v>2.2000000000000002</v>
      </c>
      <c r="G1501" s="2">
        <f>cukier[[#This Row],[sugar_bought_kg]]*cukier[[#This Row],[price]]</f>
        <v>402.6</v>
      </c>
      <c r="H1501" s="2">
        <f>SUMIF($B$2:B1501,B1501,$C$2:C1501)</f>
        <v>3184</v>
      </c>
      <c r="I1501" s="2">
        <f>IF(cukier[[#This Row],[bought_so_far]]&lt;100,0,IF(cukier[[#This Row],[bought_so_far]]&lt;1000,0.05,IF(cukier[[#This Row],[bought_so_far]]&lt;10000,0.1,0.2)))*cukier[[#This Row],[sugar_bought_kg]]</f>
        <v>18.3</v>
      </c>
      <c r="J1501" s="7">
        <f t="shared" si="116"/>
        <v>4151</v>
      </c>
      <c r="K1501" s="7">
        <f t="shared" si="115"/>
        <v>3968</v>
      </c>
      <c r="L1501" s="7" t="b">
        <f t="shared" si="117"/>
        <v>0</v>
      </c>
      <c r="M1501" s="7">
        <f t="shared" si="118"/>
        <v>2</v>
      </c>
      <c r="N1501" s="7">
        <f t="shared" si="119"/>
        <v>0</v>
      </c>
    </row>
    <row r="1502" spans="1:14" x14ac:dyDescent="0.25">
      <c r="A1502" s="1">
        <v>40899</v>
      </c>
      <c r="B1502" s="2" t="s">
        <v>8</v>
      </c>
      <c r="C1502" s="2">
        <v>130</v>
      </c>
      <c r="D1502" s="2">
        <f>YEAR(cukier[[#This Row],[date]])</f>
        <v>2011</v>
      </c>
      <c r="E1502" s="2">
        <f>MONTH(cukier[[#This Row],[date]])</f>
        <v>12</v>
      </c>
      <c r="F1502" s="2">
        <f>VLOOKUP(cukier[[#This Row],[year]],cennik[#All],2)</f>
        <v>2.2000000000000002</v>
      </c>
      <c r="G1502" s="2">
        <f>cukier[[#This Row],[sugar_bought_kg]]*cukier[[#This Row],[price]]</f>
        <v>286</v>
      </c>
      <c r="H1502" s="2">
        <f>SUMIF($B$2:B1502,B1502,$C$2:C1502)</f>
        <v>2480</v>
      </c>
      <c r="I1502" s="2">
        <f>IF(cukier[[#This Row],[bought_so_far]]&lt;100,0,IF(cukier[[#This Row],[bought_so_far]]&lt;1000,0.05,IF(cukier[[#This Row],[bought_so_far]]&lt;10000,0.1,0.2)))*cukier[[#This Row],[sugar_bought_kg]]</f>
        <v>13</v>
      </c>
      <c r="J1502" s="6">
        <f t="shared" si="116"/>
        <v>3968</v>
      </c>
      <c r="K1502" s="6">
        <f t="shared" si="115"/>
        <v>3838</v>
      </c>
      <c r="L1502" s="6" t="b">
        <f t="shared" si="117"/>
        <v>0</v>
      </c>
      <c r="M1502" s="6">
        <f t="shared" si="118"/>
        <v>2</v>
      </c>
      <c r="N1502" s="6">
        <f t="shared" si="119"/>
        <v>0</v>
      </c>
    </row>
    <row r="1503" spans="1:14" x14ac:dyDescent="0.25">
      <c r="A1503" s="1">
        <v>40899</v>
      </c>
      <c r="B1503" s="2" t="s">
        <v>224</v>
      </c>
      <c r="C1503" s="2">
        <v>4</v>
      </c>
      <c r="D1503" s="2">
        <f>YEAR(cukier[[#This Row],[date]])</f>
        <v>2011</v>
      </c>
      <c r="E1503" s="2">
        <f>MONTH(cukier[[#This Row],[date]])</f>
        <v>12</v>
      </c>
      <c r="F1503" s="2">
        <f>VLOOKUP(cukier[[#This Row],[year]],cennik[#All],2)</f>
        <v>2.2000000000000002</v>
      </c>
      <c r="G1503" s="2">
        <f>cukier[[#This Row],[sugar_bought_kg]]*cukier[[#This Row],[price]]</f>
        <v>8.8000000000000007</v>
      </c>
      <c r="H1503" s="2">
        <f>SUMIF($B$2:B1503,B1503,$C$2:C1503)</f>
        <v>4</v>
      </c>
      <c r="I1503" s="2">
        <f>IF(cukier[[#This Row],[bought_so_far]]&lt;100,0,IF(cukier[[#This Row],[bought_so_far]]&lt;1000,0.05,IF(cukier[[#This Row],[bought_so_far]]&lt;10000,0.1,0.2)))*cukier[[#This Row],[sugar_bought_kg]]</f>
        <v>0</v>
      </c>
      <c r="J1503" s="7">
        <f t="shared" si="116"/>
        <v>3838</v>
      </c>
      <c r="K1503" s="7">
        <f t="shared" si="115"/>
        <v>3834</v>
      </c>
      <c r="L1503" s="7" t="b">
        <f t="shared" si="117"/>
        <v>0</v>
      </c>
      <c r="M1503" s="7">
        <f t="shared" si="118"/>
        <v>2</v>
      </c>
      <c r="N1503" s="7">
        <f t="shared" si="119"/>
        <v>0</v>
      </c>
    </row>
    <row r="1504" spans="1:14" x14ac:dyDescent="0.25">
      <c r="A1504" s="1">
        <v>40900</v>
      </c>
      <c r="B1504" s="2" t="s">
        <v>225</v>
      </c>
      <c r="C1504" s="2">
        <v>3</v>
      </c>
      <c r="D1504" s="2">
        <f>YEAR(cukier[[#This Row],[date]])</f>
        <v>2011</v>
      </c>
      <c r="E1504" s="2">
        <f>MONTH(cukier[[#This Row],[date]])</f>
        <v>12</v>
      </c>
      <c r="F1504" s="2">
        <f>VLOOKUP(cukier[[#This Row],[year]],cennik[#All],2)</f>
        <v>2.2000000000000002</v>
      </c>
      <c r="G1504" s="2">
        <f>cukier[[#This Row],[sugar_bought_kg]]*cukier[[#This Row],[price]]</f>
        <v>6.6000000000000005</v>
      </c>
      <c r="H1504" s="2">
        <f>SUMIF($B$2:B1504,B1504,$C$2:C1504)</f>
        <v>3</v>
      </c>
      <c r="I1504" s="2">
        <f>IF(cukier[[#This Row],[bought_so_far]]&lt;100,0,IF(cukier[[#This Row],[bought_so_far]]&lt;1000,0.05,IF(cukier[[#This Row],[bought_so_far]]&lt;10000,0.1,0.2)))*cukier[[#This Row],[sugar_bought_kg]]</f>
        <v>0</v>
      </c>
      <c r="J1504" s="6">
        <f t="shared" si="116"/>
        <v>3834</v>
      </c>
      <c r="K1504" s="6">
        <f t="shared" si="115"/>
        <v>3831</v>
      </c>
      <c r="L1504" s="6" t="b">
        <f t="shared" si="117"/>
        <v>0</v>
      </c>
      <c r="M1504" s="6">
        <f t="shared" si="118"/>
        <v>2</v>
      </c>
      <c r="N1504" s="6">
        <f t="shared" si="119"/>
        <v>0</v>
      </c>
    </row>
    <row r="1505" spans="1:14" x14ac:dyDescent="0.25">
      <c r="A1505" s="1">
        <v>40901</v>
      </c>
      <c r="B1505" s="2" t="s">
        <v>226</v>
      </c>
      <c r="C1505" s="2">
        <v>16</v>
      </c>
      <c r="D1505" s="2">
        <f>YEAR(cukier[[#This Row],[date]])</f>
        <v>2011</v>
      </c>
      <c r="E1505" s="2">
        <f>MONTH(cukier[[#This Row],[date]])</f>
        <v>12</v>
      </c>
      <c r="F1505" s="2">
        <f>VLOOKUP(cukier[[#This Row],[year]],cennik[#All],2)</f>
        <v>2.2000000000000002</v>
      </c>
      <c r="G1505" s="2">
        <f>cukier[[#This Row],[sugar_bought_kg]]*cukier[[#This Row],[price]]</f>
        <v>35.200000000000003</v>
      </c>
      <c r="H1505" s="2">
        <f>SUMIF($B$2:B1505,B1505,$C$2:C1505)</f>
        <v>16</v>
      </c>
      <c r="I1505" s="2">
        <f>IF(cukier[[#This Row],[bought_so_far]]&lt;100,0,IF(cukier[[#This Row],[bought_so_far]]&lt;1000,0.05,IF(cukier[[#This Row],[bought_so_far]]&lt;10000,0.1,0.2)))*cukier[[#This Row],[sugar_bought_kg]]</f>
        <v>0</v>
      </c>
      <c r="J1505" s="7">
        <f t="shared" si="116"/>
        <v>3831</v>
      </c>
      <c r="K1505" s="7">
        <f t="shared" si="115"/>
        <v>3815</v>
      </c>
      <c r="L1505" s="7" t="b">
        <f t="shared" si="117"/>
        <v>0</v>
      </c>
      <c r="M1505" s="7">
        <f t="shared" si="118"/>
        <v>2</v>
      </c>
      <c r="N1505" s="7">
        <f t="shared" si="119"/>
        <v>0</v>
      </c>
    </row>
    <row r="1506" spans="1:14" x14ac:dyDescent="0.25">
      <c r="A1506" s="1">
        <v>40903</v>
      </c>
      <c r="B1506" s="2" t="s">
        <v>6</v>
      </c>
      <c r="C1506" s="2">
        <v>197</v>
      </c>
      <c r="D1506" s="2">
        <f>YEAR(cukier[[#This Row],[date]])</f>
        <v>2011</v>
      </c>
      <c r="E1506" s="2">
        <f>MONTH(cukier[[#This Row],[date]])</f>
        <v>12</v>
      </c>
      <c r="F1506" s="2">
        <f>VLOOKUP(cukier[[#This Row],[year]],cennik[#All],2)</f>
        <v>2.2000000000000002</v>
      </c>
      <c r="G1506" s="2">
        <f>cukier[[#This Row],[sugar_bought_kg]]*cukier[[#This Row],[price]]</f>
        <v>433.40000000000003</v>
      </c>
      <c r="H1506" s="2">
        <f>SUMIF($B$2:B1506,B1506,$C$2:C1506)</f>
        <v>2680</v>
      </c>
      <c r="I1506" s="2">
        <f>IF(cukier[[#This Row],[bought_so_far]]&lt;100,0,IF(cukier[[#This Row],[bought_so_far]]&lt;1000,0.05,IF(cukier[[#This Row],[bought_so_far]]&lt;10000,0.1,0.2)))*cukier[[#This Row],[sugar_bought_kg]]</f>
        <v>19.700000000000003</v>
      </c>
      <c r="J1506" s="6">
        <f t="shared" si="116"/>
        <v>3815</v>
      </c>
      <c r="K1506" s="6">
        <f t="shared" si="115"/>
        <v>3618</v>
      </c>
      <c r="L1506" s="6" t="b">
        <f t="shared" si="117"/>
        <v>0</v>
      </c>
      <c r="M1506" s="6">
        <f t="shared" si="118"/>
        <v>2</v>
      </c>
      <c r="N1506" s="6">
        <f t="shared" si="119"/>
        <v>0</v>
      </c>
    </row>
    <row r="1507" spans="1:14" x14ac:dyDescent="0.25">
      <c r="A1507" s="1">
        <v>40903</v>
      </c>
      <c r="B1507" s="2" t="s">
        <v>152</v>
      </c>
      <c r="C1507" s="2">
        <v>4</v>
      </c>
      <c r="D1507" s="2">
        <f>YEAR(cukier[[#This Row],[date]])</f>
        <v>2011</v>
      </c>
      <c r="E1507" s="2">
        <f>MONTH(cukier[[#This Row],[date]])</f>
        <v>12</v>
      </c>
      <c r="F1507" s="2">
        <f>VLOOKUP(cukier[[#This Row],[year]],cennik[#All],2)</f>
        <v>2.2000000000000002</v>
      </c>
      <c r="G1507" s="2">
        <f>cukier[[#This Row],[sugar_bought_kg]]*cukier[[#This Row],[price]]</f>
        <v>8.8000000000000007</v>
      </c>
      <c r="H1507" s="2">
        <f>SUMIF($B$2:B1507,B1507,$C$2:C1507)</f>
        <v>36</v>
      </c>
      <c r="I1507" s="2">
        <f>IF(cukier[[#This Row],[bought_so_far]]&lt;100,0,IF(cukier[[#This Row],[bought_so_far]]&lt;1000,0.05,IF(cukier[[#This Row],[bought_so_far]]&lt;10000,0.1,0.2)))*cukier[[#This Row],[sugar_bought_kg]]</f>
        <v>0</v>
      </c>
      <c r="J1507" s="7">
        <f t="shared" si="116"/>
        <v>3618</v>
      </c>
      <c r="K1507" s="7">
        <f t="shared" si="115"/>
        <v>3614</v>
      </c>
      <c r="L1507" s="7" t="b">
        <f t="shared" si="117"/>
        <v>0</v>
      </c>
      <c r="M1507" s="7">
        <f t="shared" si="118"/>
        <v>2</v>
      </c>
      <c r="N1507" s="7">
        <f t="shared" si="119"/>
        <v>0</v>
      </c>
    </row>
    <row r="1508" spans="1:14" x14ac:dyDescent="0.25">
      <c r="A1508" s="1">
        <v>40904</v>
      </c>
      <c r="B1508" s="2" t="s">
        <v>52</v>
      </c>
      <c r="C1508" s="2">
        <v>57</v>
      </c>
      <c r="D1508" s="2">
        <f>YEAR(cukier[[#This Row],[date]])</f>
        <v>2011</v>
      </c>
      <c r="E1508" s="2">
        <f>MONTH(cukier[[#This Row],[date]])</f>
        <v>12</v>
      </c>
      <c r="F1508" s="2">
        <f>VLOOKUP(cukier[[#This Row],[year]],cennik[#All],2)</f>
        <v>2.2000000000000002</v>
      </c>
      <c r="G1508" s="2">
        <f>cukier[[#This Row],[sugar_bought_kg]]*cukier[[#This Row],[price]]</f>
        <v>125.4</v>
      </c>
      <c r="H1508" s="2">
        <f>SUMIF($B$2:B1508,B1508,$C$2:C1508)</f>
        <v>3882</v>
      </c>
      <c r="I1508" s="2">
        <f>IF(cukier[[#This Row],[bought_so_far]]&lt;100,0,IF(cukier[[#This Row],[bought_so_far]]&lt;1000,0.05,IF(cukier[[#This Row],[bought_so_far]]&lt;10000,0.1,0.2)))*cukier[[#This Row],[sugar_bought_kg]]</f>
        <v>5.7</v>
      </c>
      <c r="J1508" s="6">
        <f t="shared" si="116"/>
        <v>3614</v>
      </c>
      <c r="K1508" s="6">
        <f t="shared" si="115"/>
        <v>3557</v>
      </c>
      <c r="L1508" s="6" t="b">
        <f t="shared" si="117"/>
        <v>0</v>
      </c>
      <c r="M1508" s="6">
        <f t="shared" si="118"/>
        <v>2</v>
      </c>
      <c r="N1508" s="6">
        <f t="shared" si="119"/>
        <v>0</v>
      </c>
    </row>
    <row r="1509" spans="1:14" x14ac:dyDescent="0.25">
      <c r="A1509" s="1">
        <v>40906</v>
      </c>
      <c r="B1509" s="2" t="s">
        <v>92</v>
      </c>
      <c r="C1509" s="2">
        <v>16</v>
      </c>
      <c r="D1509" s="2">
        <f>YEAR(cukier[[#This Row],[date]])</f>
        <v>2011</v>
      </c>
      <c r="E1509" s="2">
        <f>MONTH(cukier[[#This Row],[date]])</f>
        <v>12</v>
      </c>
      <c r="F1509" s="2">
        <f>VLOOKUP(cukier[[#This Row],[year]],cennik[#All],2)</f>
        <v>2.2000000000000002</v>
      </c>
      <c r="G1509" s="2">
        <f>cukier[[#This Row],[sugar_bought_kg]]*cukier[[#This Row],[price]]</f>
        <v>35.200000000000003</v>
      </c>
      <c r="H1509" s="2">
        <f>SUMIF($B$2:B1509,B1509,$C$2:C1509)</f>
        <v>37</v>
      </c>
      <c r="I1509" s="2">
        <f>IF(cukier[[#This Row],[bought_so_far]]&lt;100,0,IF(cukier[[#This Row],[bought_so_far]]&lt;1000,0.05,IF(cukier[[#This Row],[bought_so_far]]&lt;10000,0.1,0.2)))*cukier[[#This Row],[sugar_bought_kg]]</f>
        <v>0</v>
      </c>
      <c r="J1509" s="7">
        <f t="shared" si="116"/>
        <v>3557</v>
      </c>
      <c r="K1509" s="7">
        <f t="shared" si="115"/>
        <v>3541</v>
      </c>
      <c r="L1509" s="7" t="b">
        <f t="shared" si="117"/>
        <v>0</v>
      </c>
      <c r="M1509" s="7">
        <f t="shared" si="118"/>
        <v>2</v>
      </c>
      <c r="N1509" s="7">
        <f t="shared" si="119"/>
        <v>0</v>
      </c>
    </row>
    <row r="1510" spans="1:14" x14ac:dyDescent="0.25">
      <c r="A1510" s="1">
        <v>40907</v>
      </c>
      <c r="B1510" s="2" t="s">
        <v>63</v>
      </c>
      <c r="C1510" s="2">
        <v>89</v>
      </c>
      <c r="D1510" s="2">
        <f>YEAR(cukier[[#This Row],[date]])</f>
        <v>2011</v>
      </c>
      <c r="E1510" s="2">
        <f>MONTH(cukier[[#This Row],[date]])</f>
        <v>12</v>
      </c>
      <c r="F1510" s="2">
        <f>VLOOKUP(cukier[[#This Row],[year]],cennik[#All],2)</f>
        <v>2.2000000000000002</v>
      </c>
      <c r="G1510" s="2">
        <f>cukier[[#This Row],[sugar_bought_kg]]*cukier[[#This Row],[price]]</f>
        <v>195.8</v>
      </c>
      <c r="H1510" s="2">
        <f>SUMIF($B$2:B1510,B1510,$C$2:C1510)</f>
        <v>760</v>
      </c>
      <c r="I1510" s="2">
        <f>IF(cukier[[#This Row],[bought_so_far]]&lt;100,0,IF(cukier[[#This Row],[bought_so_far]]&lt;1000,0.05,IF(cukier[[#This Row],[bought_so_far]]&lt;10000,0.1,0.2)))*cukier[[#This Row],[sugar_bought_kg]]</f>
        <v>4.45</v>
      </c>
      <c r="J1510" s="6">
        <f t="shared" si="116"/>
        <v>3541</v>
      </c>
      <c r="K1510" s="6">
        <f t="shared" si="115"/>
        <v>3452</v>
      </c>
      <c r="L1510" s="6" t="b">
        <f t="shared" si="117"/>
        <v>1</v>
      </c>
      <c r="M1510" s="6">
        <f t="shared" si="118"/>
        <v>2</v>
      </c>
      <c r="N1510" s="6">
        <f t="shared" si="119"/>
        <v>2000</v>
      </c>
    </row>
    <row r="1511" spans="1:14" x14ac:dyDescent="0.25">
      <c r="A1511" s="1">
        <v>40912</v>
      </c>
      <c r="B1511" s="2" t="s">
        <v>66</v>
      </c>
      <c r="C1511" s="2">
        <v>74</v>
      </c>
      <c r="D1511" s="2">
        <f>YEAR(cukier[[#This Row],[date]])</f>
        <v>2012</v>
      </c>
      <c r="E1511" s="2">
        <f>MONTH(cukier[[#This Row],[date]])</f>
        <v>1</v>
      </c>
      <c r="F1511" s="2">
        <f>VLOOKUP(cukier[[#This Row],[year]],cennik[#All],2)</f>
        <v>2.25</v>
      </c>
      <c r="G1511" s="2">
        <f>cukier[[#This Row],[sugar_bought_kg]]*cukier[[#This Row],[price]]</f>
        <v>166.5</v>
      </c>
      <c r="H1511" s="2">
        <f>SUMIF($B$2:B1511,B1511,$C$2:C1511)</f>
        <v>2643</v>
      </c>
      <c r="I1511" s="2">
        <f>IF(cukier[[#This Row],[bought_so_far]]&lt;100,0,IF(cukier[[#This Row],[bought_so_far]]&lt;1000,0.05,IF(cukier[[#This Row],[bought_so_far]]&lt;10000,0.1,0.2)))*cukier[[#This Row],[sugar_bought_kg]]</f>
        <v>7.4</v>
      </c>
      <c r="J1511" s="7">
        <f t="shared" si="116"/>
        <v>5452</v>
      </c>
      <c r="K1511" s="7">
        <f t="shared" si="115"/>
        <v>5378</v>
      </c>
      <c r="L1511" s="7" t="b">
        <f t="shared" si="117"/>
        <v>0</v>
      </c>
      <c r="M1511" s="7">
        <f t="shared" si="118"/>
        <v>-1</v>
      </c>
      <c r="N1511" s="7">
        <f t="shared" si="119"/>
        <v>0</v>
      </c>
    </row>
    <row r="1512" spans="1:14" x14ac:dyDescent="0.25">
      <c r="A1512" s="1">
        <v>40913</v>
      </c>
      <c r="B1512" s="2" t="s">
        <v>9</v>
      </c>
      <c r="C1512" s="2">
        <v>243</v>
      </c>
      <c r="D1512" s="2">
        <f>YEAR(cukier[[#This Row],[date]])</f>
        <v>2012</v>
      </c>
      <c r="E1512" s="2">
        <f>MONTH(cukier[[#This Row],[date]])</f>
        <v>1</v>
      </c>
      <c r="F1512" s="2">
        <f>VLOOKUP(cukier[[#This Row],[year]],cennik[#All],2)</f>
        <v>2.25</v>
      </c>
      <c r="G1512" s="2">
        <f>cukier[[#This Row],[sugar_bought_kg]]*cukier[[#This Row],[price]]</f>
        <v>546.75</v>
      </c>
      <c r="H1512" s="2">
        <f>SUMIF($B$2:B1512,B1512,$C$2:C1512)</f>
        <v>18333</v>
      </c>
      <c r="I1512" s="2">
        <f>IF(cukier[[#This Row],[bought_so_far]]&lt;100,0,IF(cukier[[#This Row],[bought_so_far]]&lt;1000,0.05,IF(cukier[[#This Row],[bought_so_far]]&lt;10000,0.1,0.2)))*cukier[[#This Row],[sugar_bought_kg]]</f>
        <v>48.6</v>
      </c>
      <c r="J1512" s="6">
        <f t="shared" si="116"/>
        <v>5378</v>
      </c>
      <c r="K1512" s="6">
        <f t="shared" si="115"/>
        <v>5135</v>
      </c>
      <c r="L1512" s="6" t="b">
        <f t="shared" si="117"/>
        <v>0</v>
      </c>
      <c r="M1512" s="6">
        <f t="shared" si="118"/>
        <v>-1</v>
      </c>
      <c r="N1512" s="6">
        <f t="shared" si="119"/>
        <v>0</v>
      </c>
    </row>
    <row r="1513" spans="1:14" x14ac:dyDescent="0.25">
      <c r="A1513" s="1">
        <v>40915</v>
      </c>
      <c r="B1513" s="2" t="s">
        <v>22</v>
      </c>
      <c r="C1513" s="2">
        <v>460</v>
      </c>
      <c r="D1513" s="2">
        <f>YEAR(cukier[[#This Row],[date]])</f>
        <v>2012</v>
      </c>
      <c r="E1513" s="2">
        <f>MONTH(cukier[[#This Row],[date]])</f>
        <v>1</v>
      </c>
      <c r="F1513" s="2">
        <f>VLOOKUP(cukier[[#This Row],[year]],cennik[#All],2)</f>
        <v>2.25</v>
      </c>
      <c r="G1513" s="2">
        <f>cukier[[#This Row],[sugar_bought_kg]]*cukier[[#This Row],[price]]</f>
        <v>1035</v>
      </c>
      <c r="H1513" s="2">
        <f>SUMIF($B$2:B1513,B1513,$C$2:C1513)</f>
        <v>18069</v>
      </c>
      <c r="I1513" s="2">
        <f>IF(cukier[[#This Row],[bought_so_far]]&lt;100,0,IF(cukier[[#This Row],[bought_so_far]]&lt;1000,0.05,IF(cukier[[#This Row],[bought_so_far]]&lt;10000,0.1,0.2)))*cukier[[#This Row],[sugar_bought_kg]]</f>
        <v>92</v>
      </c>
      <c r="J1513" s="7">
        <f t="shared" si="116"/>
        <v>5135</v>
      </c>
      <c r="K1513" s="7">
        <f t="shared" si="115"/>
        <v>4675</v>
      </c>
      <c r="L1513" s="7" t="b">
        <f t="shared" si="117"/>
        <v>0</v>
      </c>
      <c r="M1513" s="7">
        <f t="shared" si="118"/>
        <v>1</v>
      </c>
      <c r="N1513" s="7">
        <f t="shared" si="119"/>
        <v>0</v>
      </c>
    </row>
    <row r="1514" spans="1:14" x14ac:dyDescent="0.25">
      <c r="A1514" s="1">
        <v>40915</v>
      </c>
      <c r="B1514" s="2" t="s">
        <v>227</v>
      </c>
      <c r="C1514" s="2">
        <v>20</v>
      </c>
      <c r="D1514" s="2">
        <f>YEAR(cukier[[#This Row],[date]])</f>
        <v>2012</v>
      </c>
      <c r="E1514" s="2">
        <f>MONTH(cukier[[#This Row],[date]])</f>
        <v>1</v>
      </c>
      <c r="F1514" s="2">
        <f>VLOOKUP(cukier[[#This Row],[year]],cennik[#All],2)</f>
        <v>2.25</v>
      </c>
      <c r="G1514" s="2">
        <f>cukier[[#This Row],[sugar_bought_kg]]*cukier[[#This Row],[price]]</f>
        <v>45</v>
      </c>
      <c r="H1514" s="2">
        <f>SUMIF($B$2:B1514,B1514,$C$2:C1514)</f>
        <v>20</v>
      </c>
      <c r="I1514" s="2">
        <f>IF(cukier[[#This Row],[bought_so_far]]&lt;100,0,IF(cukier[[#This Row],[bought_so_far]]&lt;1000,0.05,IF(cukier[[#This Row],[bought_so_far]]&lt;10000,0.1,0.2)))*cukier[[#This Row],[sugar_bought_kg]]</f>
        <v>0</v>
      </c>
      <c r="J1514" s="6">
        <f t="shared" si="116"/>
        <v>4675</v>
      </c>
      <c r="K1514" s="6">
        <f t="shared" si="115"/>
        <v>4655</v>
      </c>
      <c r="L1514" s="6" t="b">
        <f t="shared" si="117"/>
        <v>0</v>
      </c>
      <c r="M1514" s="6">
        <f t="shared" si="118"/>
        <v>1</v>
      </c>
      <c r="N1514" s="6">
        <f t="shared" si="119"/>
        <v>0</v>
      </c>
    </row>
    <row r="1515" spans="1:14" x14ac:dyDescent="0.25">
      <c r="A1515" s="1">
        <v>40917</v>
      </c>
      <c r="B1515" s="2" t="s">
        <v>22</v>
      </c>
      <c r="C1515" s="2">
        <v>250</v>
      </c>
      <c r="D1515" s="2">
        <f>YEAR(cukier[[#This Row],[date]])</f>
        <v>2012</v>
      </c>
      <c r="E1515" s="2">
        <f>MONTH(cukier[[#This Row],[date]])</f>
        <v>1</v>
      </c>
      <c r="F1515" s="2">
        <f>VLOOKUP(cukier[[#This Row],[year]],cennik[#All],2)</f>
        <v>2.25</v>
      </c>
      <c r="G1515" s="2">
        <f>cukier[[#This Row],[sugar_bought_kg]]*cukier[[#This Row],[price]]</f>
        <v>562.5</v>
      </c>
      <c r="H1515" s="2">
        <f>SUMIF($B$2:B1515,B1515,$C$2:C1515)</f>
        <v>18319</v>
      </c>
      <c r="I1515" s="2">
        <f>IF(cukier[[#This Row],[bought_so_far]]&lt;100,0,IF(cukier[[#This Row],[bought_so_far]]&lt;1000,0.05,IF(cukier[[#This Row],[bought_so_far]]&lt;10000,0.1,0.2)))*cukier[[#This Row],[sugar_bought_kg]]</f>
        <v>50</v>
      </c>
      <c r="J1515" s="7">
        <f t="shared" si="116"/>
        <v>4655</v>
      </c>
      <c r="K1515" s="7">
        <f t="shared" si="115"/>
        <v>4405</v>
      </c>
      <c r="L1515" s="7" t="b">
        <f t="shared" si="117"/>
        <v>0</v>
      </c>
      <c r="M1515" s="7">
        <f t="shared" si="118"/>
        <v>1</v>
      </c>
      <c r="N1515" s="7">
        <f t="shared" si="119"/>
        <v>0</v>
      </c>
    </row>
    <row r="1516" spans="1:14" x14ac:dyDescent="0.25">
      <c r="A1516" s="1">
        <v>40923</v>
      </c>
      <c r="B1516" s="2" t="s">
        <v>10</v>
      </c>
      <c r="C1516" s="2">
        <v>78</v>
      </c>
      <c r="D1516" s="2">
        <f>YEAR(cukier[[#This Row],[date]])</f>
        <v>2012</v>
      </c>
      <c r="E1516" s="2">
        <f>MONTH(cukier[[#This Row],[date]])</f>
        <v>1</v>
      </c>
      <c r="F1516" s="2">
        <f>VLOOKUP(cukier[[#This Row],[year]],cennik[#All],2)</f>
        <v>2.25</v>
      </c>
      <c r="G1516" s="2">
        <f>cukier[[#This Row],[sugar_bought_kg]]*cukier[[#This Row],[price]]</f>
        <v>175.5</v>
      </c>
      <c r="H1516" s="2">
        <f>SUMIF($B$2:B1516,B1516,$C$2:C1516)</f>
        <v>3262</v>
      </c>
      <c r="I1516" s="2">
        <f>IF(cukier[[#This Row],[bought_so_far]]&lt;100,0,IF(cukier[[#This Row],[bought_so_far]]&lt;1000,0.05,IF(cukier[[#This Row],[bought_so_far]]&lt;10000,0.1,0.2)))*cukier[[#This Row],[sugar_bought_kg]]</f>
        <v>7.8000000000000007</v>
      </c>
      <c r="J1516" s="6">
        <f t="shared" si="116"/>
        <v>4405</v>
      </c>
      <c r="K1516" s="6">
        <f t="shared" si="115"/>
        <v>4327</v>
      </c>
      <c r="L1516" s="6" t="b">
        <f t="shared" si="117"/>
        <v>0</v>
      </c>
      <c r="M1516" s="6">
        <f t="shared" si="118"/>
        <v>1</v>
      </c>
      <c r="N1516" s="6">
        <f t="shared" si="119"/>
        <v>0</v>
      </c>
    </row>
    <row r="1517" spans="1:14" x14ac:dyDescent="0.25">
      <c r="A1517" s="1">
        <v>40925</v>
      </c>
      <c r="B1517" s="2" t="s">
        <v>8</v>
      </c>
      <c r="C1517" s="2">
        <v>170</v>
      </c>
      <c r="D1517" s="2">
        <f>YEAR(cukier[[#This Row],[date]])</f>
        <v>2012</v>
      </c>
      <c r="E1517" s="2">
        <f>MONTH(cukier[[#This Row],[date]])</f>
        <v>1</v>
      </c>
      <c r="F1517" s="2">
        <f>VLOOKUP(cukier[[#This Row],[year]],cennik[#All],2)</f>
        <v>2.25</v>
      </c>
      <c r="G1517" s="2">
        <f>cukier[[#This Row],[sugar_bought_kg]]*cukier[[#This Row],[price]]</f>
        <v>382.5</v>
      </c>
      <c r="H1517" s="2">
        <f>SUMIF($B$2:B1517,B1517,$C$2:C1517)</f>
        <v>2650</v>
      </c>
      <c r="I1517" s="2">
        <f>IF(cukier[[#This Row],[bought_so_far]]&lt;100,0,IF(cukier[[#This Row],[bought_so_far]]&lt;1000,0.05,IF(cukier[[#This Row],[bought_so_far]]&lt;10000,0.1,0.2)))*cukier[[#This Row],[sugar_bought_kg]]</f>
        <v>17</v>
      </c>
      <c r="J1517" s="7">
        <f t="shared" si="116"/>
        <v>4327</v>
      </c>
      <c r="K1517" s="7">
        <f t="shared" si="115"/>
        <v>4157</v>
      </c>
      <c r="L1517" s="7" t="b">
        <f t="shared" si="117"/>
        <v>0</v>
      </c>
      <c r="M1517" s="7">
        <f t="shared" si="118"/>
        <v>1</v>
      </c>
      <c r="N1517" s="7">
        <f t="shared" si="119"/>
        <v>0</v>
      </c>
    </row>
    <row r="1518" spans="1:14" x14ac:dyDescent="0.25">
      <c r="A1518" s="1">
        <v>40927</v>
      </c>
      <c r="B1518" s="2" t="s">
        <v>52</v>
      </c>
      <c r="C1518" s="2">
        <v>128</v>
      </c>
      <c r="D1518" s="2">
        <f>YEAR(cukier[[#This Row],[date]])</f>
        <v>2012</v>
      </c>
      <c r="E1518" s="2">
        <f>MONTH(cukier[[#This Row],[date]])</f>
        <v>1</v>
      </c>
      <c r="F1518" s="2">
        <f>VLOOKUP(cukier[[#This Row],[year]],cennik[#All],2)</f>
        <v>2.25</v>
      </c>
      <c r="G1518" s="2">
        <f>cukier[[#This Row],[sugar_bought_kg]]*cukier[[#This Row],[price]]</f>
        <v>288</v>
      </c>
      <c r="H1518" s="2">
        <f>SUMIF($B$2:B1518,B1518,$C$2:C1518)</f>
        <v>4010</v>
      </c>
      <c r="I1518" s="2">
        <f>IF(cukier[[#This Row],[bought_so_far]]&lt;100,0,IF(cukier[[#This Row],[bought_so_far]]&lt;1000,0.05,IF(cukier[[#This Row],[bought_so_far]]&lt;10000,0.1,0.2)))*cukier[[#This Row],[sugar_bought_kg]]</f>
        <v>12.8</v>
      </c>
      <c r="J1518" s="6">
        <f t="shared" si="116"/>
        <v>4157</v>
      </c>
      <c r="K1518" s="6">
        <f t="shared" si="115"/>
        <v>4029</v>
      </c>
      <c r="L1518" s="6" t="b">
        <f t="shared" si="117"/>
        <v>0</v>
      </c>
      <c r="M1518" s="6">
        <f t="shared" si="118"/>
        <v>1</v>
      </c>
      <c r="N1518" s="6">
        <f t="shared" si="119"/>
        <v>0</v>
      </c>
    </row>
    <row r="1519" spans="1:14" x14ac:dyDescent="0.25">
      <c r="A1519" s="1">
        <v>40927</v>
      </c>
      <c r="B1519" s="2" t="s">
        <v>61</v>
      </c>
      <c r="C1519" s="2">
        <v>53</v>
      </c>
      <c r="D1519" s="2">
        <f>YEAR(cukier[[#This Row],[date]])</f>
        <v>2012</v>
      </c>
      <c r="E1519" s="2">
        <f>MONTH(cukier[[#This Row],[date]])</f>
        <v>1</v>
      </c>
      <c r="F1519" s="2">
        <f>VLOOKUP(cukier[[#This Row],[year]],cennik[#All],2)</f>
        <v>2.25</v>
      </c>
      <c r="G1519" s="2">
        <f>cukier[[#This Row],[sugar_bought_kg]]*cukier[[#This Row],[price]]</f>
        <v>119.25</v>
      </c>
      <c r="H1519" s="2">
        <f>SUMIF($B$2:B1519,B1519,$C$2:C1519)</f>
        <v>2160</v>
      </c>
      <c r="I1519" s="2">
        <f>IF(cukier[[#This Row],[bought_so_far]]&lt;100,0,IF(cukier[[#This Row],[bought_so_far]]&lt;1000,0.05,IF(cukier[[#This Row],[bought_so_far]]&lt;10000,0.1,0.2)))*cukier[[#This Row],[sugar_bought_kg]]</f>
        <v>5.3000000000000007</v>
      </c>
      <c r="J1519" s="7">
        <f t="shared" si="116"/>
        <v>4029</v>
      </c>
      <c r="K1519" s="7">
        <f t="shared" si="115"/>
        <v>3976</v>
      </c>
      <c r="L1519" s="7" t="b">
        <f t="shared" si="117"/>
        <v>0</v>
      </c>
      <c r="M1519" s="7">
        <f t="shared" si="118"/>
        <v>2</v>
      </c>
      <c r="N1519" s="7">
        <f t="shared" si="119"/>
        <v>0</v>
      </c>
    </row>
    <row r="1520" spans="1:14" x14ac:dyDescent="0.25">
      <c r="A1520" s="1">
        <v>40928</v>
      </c>
      <c r="B1520" s="2" t="s">
        <v>14</v>
      </c>
      <c r="C1520" s="2">
        <v>223</v>
      </c>
      <c r="D1520" s="2">
        <f>YEAR(cukier[[#This Row],[date]])</f>
        <v>2012</v>
      </c>
      <c r="E1520" s="2">
        <f>MONTH(cukier[[#This Row],[date]])</f>
        <v>1</v>
      </c>
      <c r="F1520" s="2">
        <f>VLOOKUP(cukier[[#This Row],[year]],cennik[#All],2)</f>
        <v>2.25</v>
      </c>
      <c r="G1520" s="2">
        <f>cukier[[#This Row],[sugar_bought_kg]]*cukier[[#This Row],[price]]</f>
        <v>501.75</v>
      </c>
      <c r="H1520" s="2">
        <f>SUMIF($B$2:B1520,B1520,$C$2:C1520)</f>
        <v>16911</v>
      </c>
      <c r="I1520" s="2">
        <f>IF(cukier[[#This Row],[bought_so_far]]&lt;100,0,IF(cukier[[#This Row],[bought_so_far]]&lt;1000,0.05,IF(cukier[[#This Row],[bought_so_far]]&lt;10000,0.1,0.2)))*cukier[[#This Row],[sugar_bought_kg]]</f>
        <v>44.6</v>
      </c>
      <c r="J1520" s="6">
        <f t="shared" si="116"/>
        <v>3976</v>
      </c>
      <c r="K1520" s="6">
        <f t="shared" si="115"/>
        <v>3753</v>
      </c>
      <c r="L1520" s="6" t="b">
        <f t="shared" si="117"/>
        <v>0</v>
      </c>
      <c r="M1520" s="6">
        <f t="shared" si="118"/>
        <v>2</v>
      </c>
      <c r="N1520" s="6">
        <f t="shared" si="119"/>
        <v>0</v>
      </c>
    </row>
    <row r="1521" spans="1:14" x14ac:dyDescent="0.25">
      <c r="A1521" s="1">
        <v>40933</v>
      </c>
      <c r="B1521" s="2" t="s">
        <v>52</v>
      </c>
      <c r="C1521" s="2">
        <v>47</v>
      </c>
      <c r="D1521" s="2">
        <f>YEAR(cukier[[#This Row],[date]])</f>
        <v>2012</v>
      </c>
      <c r="E1521" s="2">
        <f>MONTH(cukier[[#This Row],[date]])</f>
        <v>1</v>
      </c>
      <c r="F1521" s="2">
        <f>VLOOKUP(cukier[[#This Row],[year]],cennik[#All],2)</f>
        <v>2.25</v>
      </c>
      <c r="G1521" s="2">
        <f>cukier[[#This Row],[sugar_bought_kg]]*cukier[[#This Row],[price]]</f>
        <v>105.75</v>
      </c>
      <c r="H1521" s="2">
        <f>SUMIF($B$2:B1521,B1521,$C$2:C1521)</f>
        <v>4057</v>
      </c>
      <c r="I1521" s="2">
        <f>IF(cukier[[#This Row],[bought_so_far]]&lt;100,0,IF(cukier[[#This Row],[bought_so_far]]&lt;1000,0.05,IF(cukier[[#This Row],[bought_so_far]]&lt;10000,0.1,0.2)))*cukier[[#This Row],[sugar_bought_kg]]</f>
        <v>4.7</v>
      </c>
      <c r="J1521" s="7">
        <f t="shared" si="116"/>
        <v>3753</v>
      </c>
      <c r="K1521" s="7">
        <f t="shared" si="115"/>
        <v>3706</v>
      </c>
      <c r="L1521" s="7" t="b">
        <f t="shared" si="117"/>
        <v>0</v>
      </c>
      <c r="M1521" s="7">
        <f t="shared" si="118"/>
        <v>2</v>
      </c>
      <c r="N1521" s="7">
        <f t="shared" si="119"/>
        <v>0</v>
      </c>
    </row>
    <row r="1522" spans="1:14" x14ac:dyDescent="0.25">
      <c r="A1522" s="1">
        <v>40933</v>
      </c>
      <c r="B1522" s="2" t="s">
        <v>37</v>
      </c>
      <c r="C1522" s="2">
        <v>112</v>
      </c>
      <c r="D1522" s="2">
        <f>YEAR(cukier[[#This Row],[date]])</f>
        <v>2012</v>
      </c>
      <c r="E1522" s="2">
        <f>MONTH(cukier[[#This Row],[date]])</f>
        <v>1</v>
      </c>
      <c r="F1522" s="2">
        <f>VLOOKUP(cukier[[#This Row],[year]],cennik[#All],2)</f>
        <v>2.25</v>
      </c>
      <c r="G1522" s="2">
        <f>cukier[[#This Row],[sugar_bought_kg]]*cukier[[#This Row],[price]]</f>
        <v>252</v>
      </c>
      <c r="H1522" s="2">
        <f>SUMIF($B$2:B1522,B1522,$C$2:C1522)</f>
        <v>3533</v>
      </c>
      <c r="I1522" s="2">
        <f>IF(cukier[[#This Row],[bought_so_far]]&lt;100,0,IF(cukier[[#This Row],[bought_so_far]]&lt;1000,0.05,IF(cukier[[#This Row],[bought_so_far]]&lt;10000,0.1,0.2)))*cukier[[#This Row],[sugar_bought_kg]]</f>
        <v>11.200000000000001</v>
      </c>
      <c r="J1522" s="6">
        <f t="shared" si="116"/>
        <v>3706</v>
      </c>
      <c r="K1522" s="6">
        <f t="shared" si="115"/>
        <v>3594</v>
      </c>
      <c r="L1522" s="6" t="b">
        <f t="shared" si="117"/>
        <v>0</v>
      </c>
      <c r="M1522" s="6">
        <f t="shared" si="118"/>
        <v>2</v>
      </c>
      <c r="N1522" s="6">
        <f t="shared" si="119"/>
        <v>0</v>
      </c>
    </row>
    <row r="1523" spans="1:14" x14ac:dyDescent="0.25">
      <c r="A1523" s="1">
        <v>40935</v>
      </c>
      <c r="B1523" s="2" t="s">
        <v>50</v>
      </c>
      <c r="C1523" s="2">
        <v>201</v>
      </c>
      <c r="D1523" s="2">
        <f>YEAR(cukier[[#This Row],[date]])</f>
        <v>2012</v>
      </c>
      <c r="E1523" s="2">
        <f>MONTH(cukier[[#This Row],[date]])</f>
        <v>1</v>
      </c>
      <c r="F1523" s="2">
        <f>VLOOKUP(cukier[[#This Row],[year]],cennik[#All],2)</f>
        <v>2.25</v>
      </c>
      <c r="G1523" s="2">
        <f>cukier[[#This Row],[sugar_bought_kg]]*cukier[[#This Row],[price]]</f>
        <v>452.25</v>
      </c>
      <c r="H1523" s="2">
        <f>SUMIF($B$2:B1523,B1523,$C$2:C1523)</f>
        <v>18167</v>
      </c>
      <c r="I1523" s="2">
        <f>IF(cukier[[#This Row],[bought_so_far]]&lt;100,0,IF(cukier[[#This Row],[bought_so_far]]&lt;1000,0.05,IF(cukier[[#This Row],[bought_so_far]]&lt;10000,0.1,0.2)))*cukier[[#This Row],[sugar_bought_kg]]</f>
        <v>40.200000000000003</v>
      </c>
      <c r="J1523" s="7">
        <f t="shared" si="116"/>
        <v>3594</v>
      </c>
      <c r="K1523" s="7">
        <f t="shared" si="115"/>
        <v>3393</v>
      </c>
      <c r="L1523" s="7" t="b">
        <f t="shared" si="117"/>
        <v>0</v>
      </c>
      <c r="M1523" s="7">
        <f t="shared" si="118"/>
        <v>2</v>
      </c>
      <c r="N1523" s="7">
        <f t="shared" si="119"/>
        <v>0</v>
      </c>
    </row>
    <row r="1524" spans="1:14" x14ac:dyDescent="0.25">
      <c r="A1524" s="1">
        <v>40936</v>
      </c>
      <c r="B1524" s="2" t="s">
        <v>25</v>
      </c>
      <c r="C1524" s="2">
        <v>121</v>
      </c>
      <c r="D1524" s="2">
        <f>YEAR(cukier[[#This Row],[date]])</f>
        <v>2012</v>
      </c>
      <c r="E1524" s="2">
        <f>MONTH(cukier[[#This Row],[date]])</f>
        <v>1</v>
      </c>
      <c r="F1524" s="2">
        <f>VLOOKUP(cukier[[#This Row],[year]],cennik[#All],2)</f>
        <v>2.25</v>
      </c>
      <c r="G1524" s="2">
        <f>cukier[[#This Row],[sugar_bought_kg]]*cukier[[#This Row],[price]]</f>
        <v>272.25</v>
      </c>
      <c r="H1524" s="2">
        <f>SUMIF($B$2:B1524,B1524,$C$2:C1524)</f>
        <v>2020</v>
      </c>
      <c r="I1524" s="2">
        <f>IF(cukier[[#This Row],[bought_so_far]]&lt;100,0,IF(cukier[[#This Row],[bought_so_far]]&lt;1000,0.05,IF(cukier[[#This Row],[bought_so_far]]&lt;10000,0.1,0.2)))*cukier[[#This Row],[sugar_bought_kg]]</f>
        <v>12.100000000000001</v>
      </c>
      <c r="J1524" s="6">
        <f t="shared" si="116"/>
        <v>3393</v>
      </c>
      <c r="K1524" s="6">
        <f t="shared" si="115"/>
        <v>3272</v>
      </c>
      <c r="L1524" s="6" t="b">
        <f t="shared" si="117"/>
        <v>0</v>
      </c>
      <c r="M1524" s="6">
        <f t="shared" si="118"/>
        <v>2</v>
      </c>
      <c r="N1524" s="6">
        <f t="shared" si="119"/>
        <v>0</v>
      </c>
    </row>
    <row r="1525" spans="1:14" x14ac:dyDescent="0.25">
      <c r="A1525" s="1">
        <v>40939</v>
      </c>
      <c r="B1525" s="2" t="s">
        <v>7</v>
      </c>
      <c r="C1525" s="2">
        <v>462</v>
      </c>
      <c r="D1525" s="2">
        <f>YEAR(cukier[[#This Row],[date]])</f>
        <v>2012</v>
      </c>
      <c r="E1525" s="2">
        <f>MONTH(cukier[[#This Row],[date]])</f>
        <v>1</v>
      </c>
      <c r="F1525" s="2">
        <f>VLOOKUP(cukier[[#This Row],[year]],cennik[#All],2)</f>
        <v>2.25</v>
      </c>
      <c r="G1525" s="2">
        <f>cukier[[#This Row],[sugar_bought_kg]]*cukier[[#This Row],[price]]</f>
        <v>1039.5</v>
      </c>
      <c r="H1525" s="2">
        <f>SUMIF($B$2:B1525,B1525,$C$2:C1525)</f>
        <v>19249</v>
      </c>
      <c r="I1525" s="2">
        <f>IF(cukier[[#This Row],[bought_so_far]]&lt;100,0,IF(cukier[[#This Row],[bought_so_far]]&lt;1000,0.05,IF(cukier[[#This Row],[bought_so_far]]&lt;10000,0.1,0.2)))*cukier[[#This Row],[sugar_bought_kg]]</f>
        <v>92.4</v>
      </c>
      <c r="J1525" s="7">
        <f t="shared" si="116"/>
        <v>3272</v>
      </c>
      <c r="K1525" s="7">
        <f t="shared" si="115"/>
        <v>2810</v>
      </c>
      <c r="L1525" s="7" t="b">
        <f t="shared" si="117"/>
        <v>1</v>
      </c>
      <c r="M1525" s="7">
        <f t="shared" si="118"/>
        <v>3</v>
      </c>
      <c r="N1525" s="7">
        <f t="shared" si="119"/>
        <v>3000</v>
      </c>
    </row>
    <row r="1526" spans="1:14" x14ac:dyDescent="0.25">
      <c r="A1526" s="1">
        <v>40941</v>
      </c>
      <c r="B1526" s="2" t="s">
        <v>22</v>
      </c>
      <c r="C1526" s="2">
        <v>333</v>
      </c>
      <c r="D1526" s="2">
        <f>YEAR(cukier[[#This Row],[date]])</f>
        <v>2012</v>
      </c>
      <c r="E1526" s="2">
        <f>MONTH(cukier[[#This Row],[date]])</f>
        <v>2</v>
      </c>
      <c r="F1526" s="2">
        <f>VLOOKUP(cukier[[#This Row],[year]],cennik[#All],2)</f>
        <v>2.25</v>
      </c>
      <c r="G1526" s="2">
        <f>cukier[[#This Row],[sugar_bought_kg]]*cukier[[#This Row],[price]]</f>
        <v>749.25</v>
      </c>
      <c r="H1526" s="2">
        <f>SUMIF($B$2:B1526,B1526,$C$2:C1526)</f>
        <v>18652</v>
      </c>
      <c r="I1526" s="2">
        <f>IF(cukier[[#This Row],[bought_so_far]]&lt;100,0,IF(cukier[[#This Row],[bought_so_far]]&lt;1000,0.05,IF(cukier[[#This Row],[bought_so_far]]&lt;10000,0.1,0.2)))*cukier[[#This Row],[sugar_bought_kg]]</f>
        <v>66.600000000000009</v>
      </c>
      <c r="J1526" s="6">
        <f t="shared" si="116"/>
        <v>5810</v>
      </c>
      <c r="K1526" s="6">
        <f t="shared" si="115"/>
        <v>5477</v>
      </c>
      <c r="L1526" s="6" t="b">
        <f t="shared" si="117"/>
        <v>0</v>
      </c>
      <c r="M1526" s="6">
        <f t="shared" si="118"/>
        <v>-1</v>
      </c>
      <c r="N1526" s="6">
        <f t="shared" si="119"/>
        <v>0</v>
      </c>
    </row>
    <row r="1527" spans="1:14" x14ac:dyDescent="0.25">
      <c r="A1527" s="1">
        <v>40943</v>
      </c>
      <c r="B1527" s="2" t="s">
        <v>108</v>
      </c>
      <c r="C1527" s="2">
        <v>9</v>
      </c>
      <c r="D1527" s="2">
        <f>YEAR(cukier[[#This Row],[date]])</f>
        <v>2012</v>
      </c>
      <c r="E1527" s="2">
        <f>MONTH(cukier[[#This Row],[date]])</f>
        <v>2</v>
      </c>
      <c r="F1527" s="2">
        <f>VLOOKUP(cukier[[#This Row],[year]],cennik[#All],2)</f>
        <v>2.25</v>
      </c>
      <c r="G1527" s="2">
        <f>cukier[[#This Row],[sugar_bought_kg]]*cukier[[#This Row],[price]]</f>
        <v>20.25</v>
      </c>
      <c r="H1527" s="2">
        <f>SUMIF($B$2:B1527,B1527,$C$2:C1527)</f>
        <v>39</v>
      </c>
      <c r="I1527" s="2">
        <f>IF(cukier[[#This Row],[bought_so_far]]&lt;100,0,IF(cukier[[#This Row],[bought_so_far]]&lt;1000,0.05,IF(cukier[[#This Row],[bought_so_far]]&lt;10000,0.1,0.2)))*cukier[[#This Row],[sugar_bought_kg]]</f>
        <v>0</v>
      </c>
      <c r="J1527" s="7">
        <f t="shared" si="116"/>
        <v>5477</v>
      </c>
      <c r="K1527" s="7">
        <f t="shared" si="115"/>
        <v>5468</v>
      </c>
      <c r="L1527" s="7" t="b">
        <f t="shared" si="117"/>
        <v>0</v>
      </c>
      <c r="M1527" s="7">
        <f t="shared" si="118"/>
        <v>-1</v>
      </c>
      <c r="N1527" s="7">
        <f t="shared" si="119"/>
        <v>0</v>
      </c>
    </row>
    <row r="1528" spans="1:14" x14ac:dyDescent="0.25">
      <c r="A1528" s="1">
        <v>40945</v>
      </c>
      <c r="B1528" s="2" t="s">
        <v>25</v>
      </c>
      <c r="C1528" s="2">
        <v>104</v>
      </c>
      <c r="D1528" s="2">
        <f>YEAR(cukier[[#This Row],[date]])</f>
        <v>2012</v>
      </c>
      <c r="E1528" s="2">
        <f>MONTH(cukier[[#This Row],[date]])</f>
        <v>2</v>
      </c>
      <c r="F1528" s="2">
        <f>VLOOKUP(cukier[[#This Row],[year]],cennik[#All],2)</f>
        <v>2.25</v>
      </c>
      <c r="G1528" s="2">
        <f>cukier[[#This Row],[sugar_bought_kg]]*cukier[[#This Row],[price]]</f>
        <v>234</v>
      </c>
      <c r="H1528" s="2">
        <f>SUMIF($B$2:B1528,B1528,$C$2:C1528)</f>
        <v>2124</v>
      </c>
      <c r="I1528" s="2">
        <f>IF(cukier[[#This Row],[bought_so_far]]&lt;100,0,IF(cukier[[#This Row],[bought_so_far]]&lt;1000,0.05,IF(cukier[[#This Row],[bought_so_far]]&lt;10000,0.1,0.2)))*cukier[[#This Row],[sugar_bought_kg]]</f>
        <v>10.4</v>
      </c>
      <c r="J1528" s="6">
        <f t="shared" si="116"/>
        <v>5468</v>
      </c>
      <c r="K1528" s="6">
        <f t="shared" si="115"/>
        <v>5364</v>
      </c>
      <c r="L1528" s="6" t="b">
        <f t="shared" si="117"/>
        <v>0</v>
      </c>
      <c r="M1528" s="6">
        <f t="shared" si="118"/>
        <v>-1</v>
      </c>
      <c r="N1528" s="6">
        <f t="shared" si="119"/>
        <v>0</v>
      </c>
    </row>
    <row r="1529" spans="1:14" x14ac:dyDescent="0.25">
      <c r="A1529" s="1">
        <v>40945</v>
      </c>
      <c r="B1529" s="2" t="s">
        <v>173</v>
      </c>
      <c r="C1529" s="2">
        <v>104</v>
      </c>
      <c r="D1529" s="2">
        <f>YEAR(cukier[[#This Row],[date]])</f>
        <v>2012</v>
      </c>
      <c r="E1529" s="2">
        <f>MONTH(cukier[[#This Row],[date]])</f>
        <v>2</v>
      </c>
      <c r="F1529" s="2">
        <f>VLOOKUP(cukier[[#This Row],[year]],cennik[#All],2)</f>
        <v>2.25</v>
      </c>
      <c r="G1529" s="2">
        <f>cukier[[#This Row],[sugar_bought_kg]]*cukier[[#This Row],[price]]</f>
        <v>234</v>
      </c>
      <c r="H1529" s="2">
        <f>SUMIF($B$2:B1529,B1529,$C$2:C1529)</f>
        <v>405</v>
      </c>
      <c r="I1529" s="2">
        <f>IF(cukier[[#This Row],[bought_so_far]]&lt;100,0,IF(cukier[[#This Row],[bought_so_far]]&lt;1000,0.05,IF(cukier[[#This Row],[bought_so_far]]&lt;10000,0.1,0.2)))*cukier[[#This Row],[sugar_bought_kg]]</f>
        <v>5.2</v>
      </c>
      <c r="J1529" s="7">
        <f t="shared" si="116"/>
        <v>5364</v>
      </c>
      <c r="K1529" s="7">
        <f t="shared" si="115"/>
        <v>5260</v>
      </c>
      <c r="L1529" s="7" t="b">
        <f t="shared" si="117"/>
        <v>0</v>
      </c>
      <c r="M1529" s="7">
        <f t="shared" si="118"/>
        <v>-1</v>
      </c>
      <c r="N1529" s="7">
        <f t="shared" si="119"/>
        <v>0</v>
      </c>
    </row>
    <row r="1530" spans="1:14" x14ac:dyDescent="0.25">
      <c r="A1530" s="1">
        <v>40947</v>
      </c>
      <c r="B1530" s="2" t="s">
        <v>18</v>
      </c>
      <c r="C1530" s="2">
        <v>78</v>
      </c>
      <c r="D1530" s="2">
        <f>YEAR(cukier[[#This Row],[date]])</f>
        <v>2012</v>
      </c>
      <c r="E1530" s="2">
        <f>MONTH(cukier[[#This Row],[date]])</f>
        <v>2</v>
      </c>
      <c r="F1530" s="2">
        <f>VLOOKUP(cukier[[#This Row],[year]],cennik[#All],2)</f>
        <v>2.25</v>
      </c>
      <c r="G1530" s="2">
        <f>cukier[[#This Row],[sugar_bought_kg]]*cukier[[#This Row],[price]]</f>
        <v>175.5</v>
      </c>
      <c r="H1530" s="2">
        <f>SUMIF($B$2:B1530,B1530,$C$2:C1530)</f>
        <v>4136</v>
      </c>
      <c r="I1530" s="2">
        <f>IF(cukier[[#This Row],[bought_so_far]]&lt;100,0,IF(cukier[[#This Row],[bought_so_far]]&lt;1000,0.05,IF(cukier[[#This Row],[bought_so_far]]&lt;10000,0.1,0.2)))*cukier[[#This Row],[sugar_bought_kg]]</f>
        <v>7.8000000000000007</v>
      </c>
      <c r="J1530" s="6">
        <f t="shared" si="116"/>
        <v>5260</v>
      </c>
      <c r="K1530" s="6">
        <f t="shared" si="115"/>
        <v>5182</v>
      </c>
      <c r="L1530" s="6" t="b">
        <f t="shared" si="117"/>
        <v>0</v>
      </c>
      <c r="M1530" s="6">
        <f t="shared" si="118"/>
        <v>-1</v>
      </c>
      <c r="N1530" s="6">
        <f t="shared" si="119"/>
        <v>0</v>
      </c>
    </row>
    <row r="1531" spans="1:14" x14ac:dyDescent="0.25">
      <c r="A1531" s="1">
        <v>40950</v>
      </c>
      <c r="B1531" s="2" t="s">
        <v>30</v>
      </c>
      <c r="C1531" s="2">
        <v>53</v>
      </c>
      <c r="D1531" s="2">
        <f>YEAR(cukier[[#This Row],[date]])</f>
        <v>2012</v>
      </c>
      <c r="E1531" s="2">
        <f>MONTH(cukier[[#This Row],[date]])</f>
        <v>2</v>
      </c>
      <c r="F1531" s="2">
        <f>VLOOKUP(cukier[[#This Row],[year]],cennik[#All],2)</f>
        <v>2.25</v>
      </c>
      <c r="G1531" s="2">
        <f>cukier[[#This Row],[sugar_bought_kg]]*cukier[[#This Row],[price]]</f>
        <v>119.25</v>
      </c>
      <c r="H1531" s="2">
        <f>SUMIF($B$2:B1531,B1531,$C$2:C1531)</f>
        <v>4186</v>
      </c>
      <c r="I1531" s="2">
        <f>IF(cukier[[#This Row],[bought_so_far]]&lt;100,0,IF(cukier[[#This Row],[bought_so_far]]&lt;1000,0.05,IF(cukier[[#This Row],[bought_so_far]]&lt;10000,0.1,0.2)))*cukier[[#This Row],[sugar_bought_kg]]</f>
        <v>5.3000000000000007</v>
      </c>
      <c r="J1531" s="7">
        <f t="shared" si="116"/>
        <v>5182</v>
      </c>
      <c r="K1531" s="7">
        <f t="shared" si="115"/>
        <v>5129</v>
      </c>
      <c r="L1531" s="7" t="b">
        <f t="shared" si="117"/>
        <v>0</v>
      </c>
      <c r="M1531" s="7">
        <f t="shared" si="118"/>
        <v>-1</v>
      </c>
      <c r="N1531" s="7">
        <f t="shared" si="119"/>
        <v>0</v>
      </c>
    </row>
    <row r="1532" spans="1:14" x14ac:dyDescent="0.25">
      <c r="A1532" s="1">
        <v>40951</v>
      </c>
      <c r="B1532" s="2" t="s">
        <v>45</v>
      </c>
      <c r="C1532" s="2">
        <v>305</v>
      </c>
      <c r="D1532" s="2">
        <f>YEAR(cukier[[#This Row],[date]])</f>
        <v>2012</v>
      </c>
      <c r="E1532" s="2">
        <f>MONTH(cukier[[#This Row],[date]])</f>
        <v>2</v>
      </c>
      <c r="F1532" s="2">
        <f>VLOOKUP(cukier[[#This Row],[year]],cennik[#All],2)</f>
        <v>2.25</v>
      </c>
      <c r="G1532" s="2">
        <f>cukier[[#This Row],[sugar_bought_kg]]*cukier[[#This Row],[price]]</f>
        <v>686.25</v>
      </c>
      <c r="H1532" s="2">
        <f>SUMIF($B$2:B1532,B1532,$C$2:C1532)</f>
        <v>19123</v>
      </c>
      <c r="I1532" s="2">
        <f>IF(cukier[[#This Row],[bought_so_far]]&lt;100,0,IF(cukier[[#This Row],[bought_so_far]]&lt;1000,0.05,IF(cukier[[#This Row],[bought_so_far]]&lt;10000,0.1,0.2)))*cukier[[#This Row],[sugar_bought_kg]]</f>
        <v>61</v>
      </c>
      <c r="J1532" s="6">
        <f t="shared" si="116"/>
        <v>5129</v>
      </c>
      <c r="K1532" s="6">
        <f t="shared" si="115"/>
        <v>4824</v>
      </c>
      <c r="L1532" s="6" t="b">
        <f t="shared" si="117"/>
        <v>0</v>
      </c>
      <c r="M1532" s="6">
        <f t="shared" si="118"/>
        <v>1</v>
      </c>
      <c r="N1532" s="6">
        <f t="shared" si="119"/>
        <v>0</v>
      </c>
    </row>
    <row r="1533" spans="1:14" x14ac:dyDescent="0.25">
      <c r="A1533" s="1">
        <v>40953</v>
      </c>
      <c r="B1533" s="2" t="s">
        <v>9</v>
      </c>
      <c r="C1533" s="2">
        <v>363</v>
      </c>
      <c r="D1533" s="2">
        <f>YEAR(cukier[[#This Row],[date]])</f>
        <v>2012</v>
      </c>
      <c r="E1533" s="2">
        <f>MONTH(cukier[[#This Row],[date]])</f>
        <v>2</v>
      </c>
      <c r="F1533" s="2">
        <f>VLOOKUP(cukier[[#This Row],[year]],cennik[#All],2)</f>
        <v>2.25</v>
      </c>
      <c r="G1533" s="2">
        <f>cukier[[#This Row],[sugar_bought_kg]]*cukier[[#This Row],[price]]</f>
        <v>816.75</v>
      </c>
      <c r="H1533" s="2">
        <f>SUMIF($B$2:B1533,B1533,$C$2:C1533)</f>
        <v>18696</v>
      </c>
      <c r="I1533" s="2">
        <f>IF(cukier[[#This Row],[bought_so_far]]&lt;100,0,IF(cukier[[#This Row],[bought_so_far]]&lt;1000,0.05,IF(cukier[[#This Row],[bought_so_far]]&lt;10000,0.1,0.2)))*cukier[[#This Row],[sugar_bought_kg]]</f>
        <v>72.600000000000009</v>
      </c>
      <c r="J1533" s="7">
        <f t="shared" si="116"/>
        <v>4824</v>
      </c>
      <c r="K1533" s="7">
        <f t="shared" si="115"/>
        <v>4461</v>
      </c>
      <c r="L1533" s="7" t="b">
        <f t="shared" si="117"/>
        <v>0</v>
      </c>
      <c r="M1533" s="7">
        <f t="shared" si="118"/>
        <v>1</v>
      </c>
      <c r="N1533" s="7">
        <f t="shared" si="119"/>
        <v>0</v>
      </c>
    </row>
    <row r="1534" spans="1:14" x14ac:dyDescent="0.25">
      <c r="A1534" s="1">
        <v>40955</v>
      </c>
      <c r="B1534" s="2" t="s">
        <v>228</v>
      </c>
      <c r="C1534" s="2">
        <v>19</v>
      </c>
      <c r="D1534" s="2">
        <f>YEAR(cukier[[#This Row],[date]])</f>
        <v>2012</v>
      </c>
      <c r="E1534" s="2">
        <f>MONTH(cukier[[#This Row],[date]])</f>
        <v>2</v>
      </c>
      <c r="F1534" s="2">
        <f>VLOOKUP(cukier[[#This Row],[year]],cennik[#All],2)</f>
        <v>2.25</v>
      </c>
      <c r="G1534" s="2">
        <f>cukier[[#This Row],[sugar_bought_kg]]*cukier[[#This Row],[price]]</f>
        <v>42.75</v>
      </c>
      <c r="H1534" s="2">
        <f>SUMIF($B$2:B1534,B1534,$C$2:C1534)</f>
        <v>19</v>
      </c>
      <c r="I1534" s="2">
        <f>IF(cukier[[#This Row],[bought_so_far]]&lt;100,0,IF(cukier[[#This Row],[bought_so_far]]&lt;1000,0.05,IF(cukier[[#This Row],[bought_so_far]]&lt;10000,0.1,0.2)))*cukier[[#This Row],[sugar_bought_kg]]</f>
        <v>0</v>
      </c>
      <c r="J1534" s="6">
        <f t="shared" si="116"/>
        <v>4461</v>
      </c>
      <c r="K1534" s="6">
        <f t="shared" si="115"/>
        <v>4442</v>
      </c>
      <c r="L1534" s="6" t="b">
        <f t="shared" si="117"/>
        <v>0</v>
      </c>
      <c r="M1534" s="6">
        <f t="shared" si="118"/>
        <v>1</v>
      </c>
      <c r="N1534" s="6">
        <f t="shared" si="119"/>
        <v>0</v>
      </c>
    </row>
    <row r="1535" spans="1:14" x14ac:dyDescent="0.25">
      <c r="A1535" s="1">
        <v>40955</v>
      </c>
      <c r="B1535" s="2" t="s">
        <v>102</v>
      </c>
      <c r="C1535" s="2">
        <v>248</v>
      </c>
      <c r="D1535" s="2">
        <f>YEAR(cukier[[#This Row],[date]])</f>
        <v>2012</v>
      </c>
      <c r="E1535" s="2">
        <f>MONTH(cukier[[#This Row],[date]])</f>
        <v>2</v>
      </c>
      <c r="F1535" s="2">
        <f>VLOOKUP(cukier[[#This Row],[year]],cennik[#All],2)</f>
        <v>2.25</v>
      </c>
      <c r="G1535" s="2">
        <f>cukier[[#This Row],[sugar_bought_kg]]*cukier[[#This Row],[price]]</f>
        <v>558</v>
      </c>
      <c r="H1535" s="2">
        <f>SUMIF($B$2:B1535,B1535,$C$2:C1535)</f>
        <v>4372</v>
      </c>
      <c r="I1535" s="2">
        <f>IF(cukier[[#This Row],[bought_so_far]]&lt;100,0,IF(cukier[[#This Row],[bought_so_far]]&lt;1000,0.05,IF(cukier[[#This Row],[bought_so_far]]&lt;10000,0.1,0.2)))*cukier[[#This Row],[sugar_bought_kg]]</f>
        <v>24.8</v>
      </c>
      <c r="J1535" s="7">
        <f t="shared" si="116"/>
        <v>4442</v>
      </c>
      <c r="K1535" s="7">
        <f t="shared" si="115"/>
        <v>4194</v>
      </c>
      <c r="L1535" s="7" t="b">
        <f t="shared" si="117"/>
        <v>0</v>
      </c>
      <c r="M1535" s="7">
        <f t="shared" si="118"/>
        <v>1</v>
      </c>
      <c r="N1535" s="7">
        <f t="shared" si="119"/>
        <v>0</v>
      </c>
    </row>
    <row r="1536" spans="1:14" x14ac:dyDescent="0.25">
      <c r="A1536" s="1">
        <v>40955</v>
      </c>
      <c r="B1536" s="2" t="s">
        <v>19</v>
      </c>
      <c r="C1536" s="2">
        <v>64</v>
      </c>
      <c r="D1536" s="2">
        <f>YEAR(cukier[[#This Row],[date]])</f>
        <v>2012</v>
      </c>
      <c r="E1536" s="2">
        <f>MONTH(cukier[[#This Row],[date]])</f>
        <v>2</v>
      </c>
      <c r="F1536" s="2">
        <f>VLOOKUP(cukier[[#This Row],[year]],cennik[#All],2)</f>
        <v>2.25</v>
      </c>
      <c r="G1536" s="2">
        <f>cukier[[#This Row],[sugar_bought_kg]]*cukier[[#This Row],[price]]</f>
        <v>144</v>
      </c>
      <c r="H1536" s="2">
        <f>SUMIF($B$2:B1536,B1536,$C$2:C1536)</f>
        <v>3545</v>
      </c>
      <c r="I1536" s="2">
        <f>IF(cukier[[#This Row],[bought_so_far]]&lt;100,0,IF(cukier[[#This Row],[bought_so_far]]&lt;1000,0.05,IF(cukier[[#This Row],[bought_so_far]]&lt;10000,0.1,0.2)))*cukier[[#This Row],[sugar_bought_kg]]</f>
        <v>6.4</v>
      </c>
      <c r="J1536" s="6">
        <f t="shared" si="116"/>
        <v>4194</v>
      </c>
      <c r="K1536" s="6">
        <f t="shared" si="115"/>
        <v>4130</v>
      </c>
      <c r="L1536" s="6" t="b">
        <f t="shared" si="117"/>
        <v>0</v>
      </c>
      <c r="M1536" s="6">
        <f t="shared" si="118"/>
        <v>1</v>
      </c>
      <c r="N1536" s="6">
        <f t="shared" si="119"/>
        <v>0</v>
      </c>
    </row>
    <row r="1537" spans="1:14" x14ac:dyDescent="0.25">
      <c r="A1537" s="1">
        <v>40956</v>
      </c>
      <c r="B1537" s="2" t="s">
        <v>50</v>
      </c>
      <c r="C1537" s="2">
        <v>288</v>
      </c>
      <c r="D1537" s="2">
        <f>YEAR(cukier[[#This Row],[date]])</f>
        <v>2012</v>
      </c>
      <c r="E1537" s="2">
        <f>MONTH(cukier[[#This Row],[date]])</f>
        <v>2</v>
      </c>
      <c r="F1537" s="2">
        <f>VLOOKUP(cukier[[#This Row],[year]],cennik[#All],2)</f>
        <v>2.25</v>
      </c>
      <c r="G1537" s="2">
        <f>cukier[[#This Row],[sugar_bought_kg]]*cukier[[#This Row],[price]]</f>
        <v>648</v>
      </c>
      <c r="H1537" s="2">
        <f>SUMIF($B$2:B1537,B1537,$C$2:C1537)</f>
        <v>18455</v>
      </c>
      <c r="I1537" s="2">
        <f>IF(cukier[[#This Row],[bought_so_far]]&lt;100,0,IF(cukier[[#This Row],[bought_so_far]]&lt;1000,0.05,IF(cukier[[#This Row],[bought_so_far]]&lt;10000,0.1,0.2)))*cukier[[#This Row],[sugar_bought_kg]]</f>
        <v>57.6</v>
      </c>
      <c r="J1537" s="7">
        <f t="shared" si="116"/>
        <v>4130</v>
      </c>
      <c r="K1537" s="7">
        <f t="shared" si="115"/>
        <v>3842</v>
      </c>
      <c r="L1537" s="7" t="b">
        <f t="shared" si="117"/>
        <v>0</v>
      </c>
      <c r="M1537" s="7">
        <f t="shared" si="118"/>
        <v>2</v>
      </c>
      <c r="N1537" s="7">
        <f t="shared" si="119"/>
        <v>0</v>
      </c>
    </row>
    <row r="1538" spans="1:14" x14ac:dyDescent="0.25">
      <c r="A1538" s="1">
        <v>40957</v>
      </c>
      <c r="B1538" s="2" t="s">
        <v>144</v>
      </c>
      <c r="C1538" s="2">
        <v>18</v>
      </c>
      <c r="D1538" s="2">
        <f>YEAR(cukier[[#This Row],[date]])</f>
        <v>2012</v>
      </c>
      <c r="E1538" s="2">
        <f>MONTH(cukier[[#This Row],[date]])</f>
        <v>2</v>
      </c>
      <c r="F1538" s="2">
        <f>VLOOKUP(cukier[[#This Row],[year]],cennik[#All],2)</f>
        <v>2.25</v>
      </c>
      <c r="G1538" s="2">
        <f>cukier[[#This Row],[sugar_bought_kg]]*cukier[[#This Row],[price]]</f>
        <v>40.5</v>
      </c>
      <c r="H1538" s="2">
        <f>SUMIF($B$2:B1538,B1538,$C$2:C1538)</f>
        <v>36</v>
      </c>
      <c r="I1538" s="2">
        <f>IF(cukier[[#This Row],[bought_so_far]]&lt;100,0,IF(cukier[[#This Row],[bought_so_far]]&lt;1000,0.05,IF(cukier[[#This Row],[bought_so_far]]&lt;10000,0.1,0.2)))*cukier[[#This Row],[sugar_bought_kg]]</f>
        <v>0</v>
      </c>
      <c r="J1538" s="6">
        <f t="shared" si="116"/>
        <v>3842</v>
      </c>
      <c r="K1538" s="6">
        <f t="shared" si="115"/>
        <v>3824</v>
      </c>
      <c r="L1538" s="6" t="b">
        <f t="shared" si="117"/>
        <v>0</v>
      </c>
      <c r="M1538" s="6">
        <f t="shared" si="118"/>
        <v>2</v>
      </c>
      <c r="N1538" s="6">
        <f t="shared" si="119"/>
        <v>0</v>
      </c>
    </row>
    <row r="1539" spans="1:14" x14ac:dyDescent="0.25">
      <c r="A1539" s="1">
        <v>40959</v>
      </c>
      <c r="B1539" s="2" t="s">
        <v>31</v>
      </c>
      <c r="C1539" s="2">
        <v>54</v>
      </c>
      <c r="D1539" s="2">
        <f>YEAR(cukier[[#This Row],[date]])</f>
        <v>2012</v>
      </c>
      <c r="E1539" s="2">
        <f>MONTH(cukier[[#This Row],[date]])</f>
        <v>2</v>
      </c>
      <c r="F1539" s="2">
        <f>VLOOKUP(cukier[[#This Row],[year]],cennik[#All],2)</f>
        <v>2.25</v>
      </c>
      <c r="G1539" s="2">
        <f>cukier[[#This Row],[sugar_bought_kg]]*cukier[[#This Row],[price]]</f>
        <v>121.5</v>
      </c>
      <c r="H1539" s="2">
        <f>SUMIF($B$2:B1539,B1539,$C$2:C1539)</f>
        <v>1657</v>
      </c>
      <c r="I1539" s="2">
        <f>IF(cukier[[#This Row],[bought_so_far]]&lt;100,0,IF(cukier[[#This Row],[bought_so_far]]&lt;1000,0.05,IF(cukier[[#This Row],[bought_so_far]]&lt;10000,0.1,0.2)))*cukier[[#This Row],[sugar_bought_kg]]</f>
        <v>5.4</v>
      </c>
      <c r="J1539" s="7">
        <f t="shared" si="116"/>
        <v>3824</v>
      </c>
      <c r="K1539" s="7">
        <f t="shared" ref="K1539:K1602" si="120">J1539-C1539</f>
        <v>3770</v>
      </c>
      <c r="L1539" s="7" t="b">
        <f t="shared" si="117"/>
        <v>0</v>
      </c>
      <c r="M1539" s="7">
        <f t="shared" si="118"/>
        <v>2</v>
      </c>
      <c r="N1539" s="7">
        <f t="shared" si="119"/>
        <v>0</v>
      </c>
    </row>
    <row r="1540" spans="1:14" x14ac:dyDescent="0.25">
      <c r="A1540" s="1">
        <v>40959</v>
      </c>
      <c r="B1540" s="2" t="s">
        <v>201</v>
      </c>
      <c r="C1540" s="2">
        <v>3</v>
      </c>
      <c r="D1540" s="2">
        <f>YEAR(cukier[[#This Row],[date]])</f>
        <v>2012</v>
      </c>
      <c r="E1540" s="2">
        <f>MONTH(cukier[[#This Row],[date]])</f>
        <v>2</v>
      </c>
      <c r="F1540" s="2">
        <f>VLOOKUP(cukier[[#This Row],[year]],cennik[#All],2)</f>
        <v>2.25</v>
      </c>
      <c r="G1540" s="2">
        <f>cukier[[#This Row],[sugar_bought_kg]]*cukier[[#This Row],[price]]</f>
        <v>6.75</v>
      </c>
      <c r="H1540" s="2">
        <f>SUMIF($B$2:B1540,B1540,$C$2:C1540)</f>
        <v>16</v>
      </c>
      <c r="I1540" s="2">
        <f>IF(cukier[[#This Row],[bought_so_far]]&lt;100,0,IF(cukier[[#This Row],[bought_so_far]]&lt;1000,0.05,IF(cukier[[#This Row],[bought_so_far]]&lt;10000,0.1,0.2)))*cukier[[#This Row],[sugar_bought_kg]]</f>
        <v>0</v>
      </c>
      <c r="J1540" s="6">
        <f t="shared" ref="J1540:J1603" si="121">K1539+N1539</f>
        <v>3770</v>
      </c>
      <c r="K1540" s="6">
        <f t="shared" si="120"/>
        <v>3767</v>
      </c>
      <c r="L1540" s="6" t="b">
        <f t="shared" ref="L1540:L1603" si="122">AND(E1540&lt;&gt;E1541,K1540&lt;5000)</f>
        <v>0</v>
      </c>
      <c r="M1540" s="6">
        <f t="shared" ref="M1540:M1603" si="123">ROUNDUP((5000-K1540)/1000,0)</f>
        <v>2</v>
      </c>
      <c r="N1540" s="6">
        <f t="shared" ref="N1540:N1603" si="124">IF(L1540,M1540*1000,0)</f>
        <v>0</v>
      </c>
    </row>
    <row r="1541" spans="1:14" x14ac:dyDescent="0.25">
      <c r="A1541" s="1">
        <v>40960</v>
      </c>
      <c r="B1541" s="2" t="s">
        <v>65</v>
      </c>
      <c r="C1541" s="2">
        <v>9</v>
      </c>
      <c r="D1541" s="2">
        <f>YEAR(cukier[[#This Row],[date]])</f>
        <v>2012</v>
      </c>
      <c r="E1541" s="2">
        <f>MONTH(cukier[[#This Row],[date]])</f>
        <v>2</v>
      </c>
      <c r="F1541" s="2">
        <f>VLOOKUP(cukier[[#This Row],[year]],cennik[#All],2)</f>
        <v>2.25</v>
      </c>
      <c r="G1541" s="2">
        <f>cukier[[#This Row],[sugar_bought_kg]]*cukier[[#This Row],[price]]</f>
        <v>20.25</v>
      </c>
      <c r="H1541" s="2">
        <f>SUMIF($B$2:B1541,B1541,$C$2:C1541)</f>
        <v>20</v>
      </c>
      <c r="I1541" s="2">
        <f>IF(cukier[[#This Row],[bought_so_far]]&lt;100,0,IF(cukier[[#This Row],[bought_so_far]]&lt;1000,0.05,IF(cukier[[#This Row],[bought_so_far]]&lt;10000,0.1,0.2)))*cukier[[#This Row],[sugar_bought_kg]]</f>
        <v>0</v>
      </c>
      <c r="J1541" s="7">
        <f t="shared" si="121"/>
        <v>3767</v>
      </c>
      <c r="K1541" s="7">
        <f t="shared" si="120"/>
        <v>3758</v>
      </c>
      <c r="L1541" s="7" t="b">
        <f t="shared" si="122"/>
        <v>0</v>
      </c>
      <c r="M1541" s="7">
        <f t="shared" si="123"/>
        <v>2</v>
      </c>
      <c r="N1541" s="7">
        <f t="shared" si="124"/>
        <v>0</v>
      </c>
    </row>
    <row r="1542" spans="1:14" x14ac:dyDescent="0.25">
      <c r="A1542" s="1">
        <v>40961</v>
      </c>
      <c r="B1542" s="2" t="s">
        <v>149</v>
      </c>
      <c r="C1542" s="2">
        <v>19</v>
      </c>
      <c r="D1542" s="2">
        <f>YEAR(cukier[[#This Row],[date]])</f>
        <v>2012</v>
      </c>
      <c r="E1542" s="2">
        <f>MONTH(cukier[[#This Row],[date]])</f>
        <v>2</v>
      </c>
      <c r="F1542" s="2">
        <f>VLOOKUP(cukier[[#This Row],[year]],cennik[#All],2)</f>
        <v>2.25</v>
      </c>
      <c r="G1542" s="2">
        <f>cukier[[#This Row],[sugar_bought_kg]]*cukier[[#This Row],[price]]</f>
        <v>42.75</v>
      </c>
      <c r="H1542" s="2">
        <f>SUMIF($B$2:B1542,B1542,$C$2:C1542)</f>
        <v>38</v>
      </c>
      <c r="I1542" s="2">
        <f>IF(cukier[[#This Row],[bought_so_far]]&lt;100,0,IF(cukier[[#This Row],[bought_so_far]]&lt;1000,0.05,IF(cukier[[#This Row],[bought_so_far]]&lt;10000,0.1,0.2)))*cukier[[#This Row],[sugar_bought_kg]]</f>
        <v>0</v>
      </c>
      <c r="J1542" s="6">
        <f t="shared" si="121"/>
        <v>3758</v>
      </c>
      <c r="K1542" s="6">
        <f t="shared" si="120"/>
        <v>3739</v>
      </c>
      <c r="L1542" s="6" t="b">
        <f t="shared" si="122"/>
        <v>0</v>
      </c>
      <c r="M1542" s="6">
        <f t="shared" si="123"/>
        <v>2</v>
      </c>
      <c r="N1542" s="6">
        <f t="shared" si="124"/>
        <v>0</v>
      </c>
    </row>
    <row r="1543" spans="1:14" x14ac:dyDescent="0.25">
      <c r="A1543" s="1">
        <v>40961</v>
      </c>
      <c r="B1543" s="2" t="s">
        <v>26</v>
      </c>
      <c r="C1543" s="2">
        <v>198</v>
      </c>
      <c r="D1543" s="2">
        <f>YEAR(cukier[[#This Row],[date]])</f>
        <v>2012</v>
      </c>
      <c r="E1543" s="2">
        <f>MONTH(cukier[[#This Row],[date]])</f>
        <v>2</v>
      </c>
      <c r="F1543" s="2">
        <f>VLOOKUP(cukier[[#This Row],[year]],cennik[#All],2)</f>
        <v>2.25</v>
      </c>
      <c r="G1543" s="2">
        <f>cukier[[#This Row],[sugar_bought_kg]]*cukier[[#This Row],[price]]</f>
        <v>445.5</v>
      </c>
      <c r="H1543" s="2">
        <f>SUMIF($B$2:B1543,B1543,$C$2:C1543)</f>
        <v>1128</v>
      </c>
      <c r="I1543" s="2">
        <f>IF(cukier[[#This Row],[bought_so_far]]&lt;100,0,IF(cukier[[#This Row],[bought_so_far]]&lt;1000,0.05,IF(cukier[[#This Row],[bought_so_far]]&lt;10000,0.1,0.2)))*cukier[[#This Row],[sugar_bought_kg]]</f>
        <v>19.8</v>
      </c>
      <c r="J1543" s="7">
        <f t="shared" si="121"/>
        <v>3739</v>
      </c>
      <c r="K1543" s="7">
        <f t="shared" si="120"/>
        <v>3541</v>
      </c>
      <c r="L1543" s="7" t="b">
        <f t="shared" si="122"/>
        <v>0</v>
      </c>
      <c r="M1543" s="7">
        <f t="shared" si="123"/>
        <v>2</v>
      </c>
      <c r="N1543" s="7">
        <f t="shared" si="124"/>
        <v>0</v>
      </c>
    </row>
    <row r="1544" spans="1:14" x14ac:dyDescent="0.25">
      <c r="A1544" s="1">
        <v>40966</v>
      </c>
      <c r="B1544" s="2" t="s">
        <v>5</v>
      </c>
      <c r="C1544" s="2">
        <v>417</v>
      </c>
      <c r="D1544" s="2">
        <f>YEAR(cukier[[#This Row],[date]])</f>
        <v>2012</v>
      </c>
      <c r="E1544" s="2">
        <f>MONTH(cukier[[#This Row],[date]])</f>
        <v>2</v>
      </c>
      <c r="F1544" s="2">
        <f>VLOOKUP(cukier[[#This Row],[year]],cennik[#All],2)</f>
        <v>2.25</v>
      </c>
      <c r="G1544" s="2">
        <f>cukier[[#This Row],[sugar_bought_kg]]*cukier[[#This Row],[price]]</f>
        <v>938.25</v>
      </c>
      <c r="H1544" s="2">
        <f>SUMIF($B$2:B1544,B1544,$C$2:C1544)</f>
        <v>8670</v>
      </c>
      <c r="I1544" s="2">
        <f>IF(cukier[[#This Row],[bought_so_far]]&lt;100,0,IF(cukier[[#This Row],[bought_so_far]]&lt;1000,0.05,IF(cukier[[#This Row],[bought_so_far]]&lt;10000,0.1,0.2)))*cukier[[#This Row],[sugar_bought_kg]]</f>
        <v>41.7</v>
      </c>
      <c r="J1544" s="6">
        <f t="shared" si="121"/>
        <v>3541</v>
      </c>
      <c r="K1544" s="6">
        <f t="shared" si="120"/>
        <v>3124</v>
      </c>
      <c r="L1544" s="6" t="b">
        <f t="shared" si="122"/>
        <v>1</v>
      </c>
      <c r="M1544" s="6">
        <f t="shared" si="123"/>
        <v>2</v>
      </c>
      <c r="N1544" s="6">
        <f t="shared" si="124"/>
        <v>2000</v>
      </c>
    </row>
    <row r="1545" spans="1:14" x14ac:dyDescent="0.25">
      <c r="A1545" s="1">
        <v>40971</v>
      </c>
      <c r="B1545" s="2" t="s">
        <v>102</v>
      </c>
      <c r="C1545" s="2">
        <v>221</v>
      </c>
      <c r="D1545" s="2">
        <f>YEAR(cukier[[#This Row],[date]])</f>
        <v>2012</v>
      </c>
      <c r="E1545" s="2">
        <f>MONTH(cukier[[#This Row],[date]])</f>
        <v>3</v>
      </c>
      <c r="F1545" s="2">
        <f>VLOOKUP(cukier[[#This Row],[year]],cennik[#All],2)</f>
        <v>2.25</v>
      </c>
      <c r="G1545" s="2">
        <f>cukier[[#This Row],[sugar_bought_kg]]*cukier[[#This Row],[price]]</f>
        <v>497.25</v>
      </c>
      <c r="H1545" s="2">
        <f>SUMIF($B$2:B1545,B1545,$C$2:C1545)</f>
        <v>4593</v>
      </c>
      <c r="I1545" s="2">
        <f>IF(cukier[[#This Row],[bought_so_far]]&lt;100,0,IF(cukier[[#This Row],[bought_so_far]]&lt;1000,0.05,IF(cukier[[#This Row],[bought_so_far]]&lt;10000,0.1,0.2)))*cukier[[#This Row],[sugar_bought_kg]]</f>
        <v>22.1</v>
      </c>
      <c r="J1545" s="7">
        <f t="shared" si="121"/>
        <v>5124</v>
      </c>
      <c r="K1545" s="7">
        <f t="shared" si="120"/>
        <v>4903</v>
      </c>
      <c r="L1545" s="7" t="b">
        <f t="shared" si="122"/>
        <v>0</v>
      </c>
      <c r="M1545" s="7">
        <f t="shared" si="123"/>
        <v>1</v>
      </c>
      <c r="N1545" s="7">
        <f t="shared" si="124"/>
        <v>0</v>
      </c>
    </row>
    <row r="1546" spans="1:14" x14ac:dyDescent="0.25">
      <c r="A1546" s="1">
        <v>40971</v>
      </c>
      <c r="B1546" s="2" t="s">
        <v>18</v>
      </c>
      <c r="C1546" s="2">
        <v>53</v>
      </c>
      <c r="D1546" s="2">
        <f>YEAR(cukier[[#This Row],[date]])</f>
        <v>2012</v>
      </c>
      <c r="E1546" s="2">
        <f>MONTH(cukier[[#This Row],[date]])</f>
        <v>3</v>
      </c>
      <c r="F1546" s="2">
        <f>VLOOKUP(cukier[[#This Row],[year]],cennik[#All],2)</f>
        <v>2.25</v>
      </c>
      <c r="G1546" s="2">
        <f>cukier[[#This Row],[sugar_bought_kg]]*cukier[[#This Row],[price]]</f>
        <v>119.25</v>
      </c>
      <c r="H1546" s="2">
        <f>SUMIF($B$2:B1546,B1546,$C$2:C1546)</f>
        <v>4189</v>
      </c>
      <c r="I1546" s="2">
        <f>IF(cukier[[#This Row],[bought_so_far]]&lt;100,0,IF(cukier[[#This Row],[bought_so_far]]&lt;1000,0.05,IF(cukier[[#This Row],[bought_so_far]]&lt;10000,0.1,0.2)))*cukier[[#This Row],[sugar_bought_kg]]</f>
        <v>5.3000000000000007</v>
      </c>
      <c r="J1546" s="6">
        <f t="shared" si="121"/>
        <v>4903</v>
      </c>
      <c r="K1546" s="6">
        <f t="shared" si="120"/>
        <v>4850</v>
      </c>
      <c r="L1546" s="6" t="b">
        <f t="shared" si="122"/>
        <v>0</v>
      </c>
      <c r="M1546" s="6">
        <f t="shared" si="123"/>
        <v>1</v>
      </c>
      <c r="N1546" s="6">
        <f t="shared" si="124"/>
        <v>0</v>
      </c>
    </row>
    <row r="1547" spans="1:14" x14ac:dyDescent="0.25">
      <c r="A1547" s="1">
        <v>40973</v>
      </c>
      <c r="B1547" s="2" t="s">
        <v>69</v>
      </c>
      <c r="C1547" s="2">
        <v>127</v>
      </c>
      <c r="D1547" s="2">
        <f>YEAR(cukier[[#This Row],[date]])</f>
        <v>2012</v>
      </c>
      <c r="E1547" s="2">
        <f>MONTH(cukier[[#This Row],[date]])</f>
        <v>3</v>
      </c>
      <c r="F1547" s="2">
        <f>VLOOKUP(cukier[[#This Row],[year]],cennik[#All],2)</f>
        <v>2.25</v>
      </c>
      <c r="G1547" s="2">
        <f>cukier[[#This Row],[sugar_bought_kg]]*cukier[[#This Row],[price]]</f>
        <v>285.75</v>
      </c>
      <c r="H1547" s="2">
        <f>SUMIF($B$2:B1547,B1547,$C$2:C1547)</f>
        <v>2582</v>
      </c>
      <c r="I1547" s="2">
        <f>IF(cukier[[#This Row],[bought_so_far]]&lt;100,0,IF(cukier[[#This Row],[bought_so_far]]&lt;1000,0.05,IF(cukier[[#This Row],[bought_so_far]]&lt;10000,0.1,0.2)))*cukier[[#This Row],[sugar_bought_kg]]</f>
        <v>12.700000000000001</v>
      </c>
      <c r="J1547" s="7">
        <f t="shared" si="121"/>
        <v>4850</v>
      </c>
      <c r="K1547" s="7">
        <f t="shared" si="120"/>
        <v>4723</v>
      </c>
      <c r="L1547" s="7" t="b">
        <f t="shared" si="122"/>
        <v>0</v>
      </c>
      <c r="M1547" s="7">
        <f t="shared" si="123"/>
        <v>1</v>
      </c>
      <c r="N1547" s="7">
        <f t="shared" si="124"/>
        <v>0</v>
      </c>
    </row>
    <row r="1548" spans="1:14" x14ac:dyDescent="0.25">
      <c r="A1548" s="1">
        <v>40974</v>
      </c>
      <c r="B1548" s="2" t="s">
        <v>14</v>
      </c>
      <c r="C1548" s="2">
        <v>340</v>
      </c>
      <c r="D1548" s="2">
        <f>YEAR(cukier[[#This Row],[date]])</f>
        <v>2012</v>
      </c>
      <c r="E1548" s="2">
        <f>MONTH(cukier[[#This Row],[date]])</f>
        <v>3</v>
      </c>
      <c r="F1548" s="2">
        <f>VLOOKUP(cukier[[#This Row],[year]],cennik[#All],2)</f>
        <v>2.25</v>
      </c>
      <c r="G1548" s="2">
        <f>cukier[[#This Row],[sugar_bought_kg]]*cukier[[#This Row],[price]]</f>
        <v>765</v>
      </c>
      <c r="H1548" s="2">
        <f>SUMIF($B$2:B1548,B1548,$C$2:C1548)</f>
        <v>17251</v>
      </c>
      <c r="I1548" s="2">
        <f>IF(cukier[[#This Row],[bought_so_far]]&lt;100,0,IF(cukier[[#This Row],[bought_so_far]]&lt;1000,0.05,IF(cukier[[#This Row],[bought_so_far]]&lt;10000,0.1,0.2)))*cukier[[#This Row],[sugar_bought_kg]]</f>
        <v>68</v>
      </c>
      <c r="J1548" s="6">
        <f t="shared" si="121"/>
        <v>4723</v>
      </c>
      <c r="K1548" s="6">
        <f t="shared" si="120"/>
        <v>4383</v>
      </c>
      <c r="L1548" s="6" t="b">
        <f t="shared" si="122"/>
        <v>0</v>
      </c>
      <c r="M1548" s="6">
        <f t="shared" si="123"/>
        <v>1</v>
      </c>
      <c r="N1548" s="6">
        <f t="shared" si="124"/>
        <v>0</v>
      </c>
    </row>
    <row r="1549" spans="1:14" x14ac:dyDescent="0.25">
      <c r="A1549" s="1">
        <v>40977</v>
      </c>
      <c r="B1549" s="2" t="s">
        <v>7</v>
      </c>
      <c r="C1549" s="2">
        <v>310</v>
      </c>
      <c r="D1549" s="2">
        <f>YEAR(cukier[[#This Row],[date]])</f>
        <v>2012</v>
      </c>
      <c r="E1549" s="2">
        <f>MONTH(cukier[[#This Row],[date]])</f>
        <v>3</v>
      </c>
      <c r="F1549" s="2">
        <f>VLOOKUP(cukier[[#This Row],[year]],cennik[#All],2)</f>
        <v>2.25</v>
      </c>
      <c r="G1549" s="2">
        <f>cukier[[#This Row],[sugar_bought_kg]]*cukier[[#This Row],[price]]</f>
        <v>697.5</v>
      </c>
      <c r="H1549" s="2">
        <f>SUMIF($B$2:B1549,B1549,$C$2:C1549)</f>
        <v>19559</v>
      </c>
      <c r="I1549" s="2">
        <f>IF(cukier[[#This Row],[bought_so_far]]&lt;100,0,IF(cukier[[#This Row],[bought_so_far]]&lt;1000,0.05,IF(cukier[[#This Row],[bought_so_far]]&lt;10000,0.1,0.2)))*cukier[[#This Row],[sugar_bought_kg]]</f>
        <v>62</v>
      </c>
      <c r="J1549" s="7">
        <f t="shared" si="121"/>
        <v>4383</v>
      </c>
      <c r="K1549" s="7">
        <f t="shared" si="120"/>
        <v>4073</v>
      </c>
      <c r="L1549" s="7" t="b">
        <f t="shared" si="122"/>
        <v>0</v>
      </c>
      <c r="M1549" s="7">
        <f t="shared" si="123"/>
        <v>1</v>
      </c>
      <c r="N1549" s="7">
        <f t="shared" si="124"/>
        <v>0</v>
      </c>
    </row>
    <row r="1550" spans="1:14" x14ac:dyDescent="0.25">
      <c r="A1550" s="1">
        <v>40979</v>
      </c>
      <c r="B1550" s="2" t="s">
        <v>222</v>
      </c>
      <c r="C1550" s="2">
        <v>8</v>
      </c>
      <c r="D1550" s="2">
        <f>YEAR(cukier[[#This Row],[date]])</f>
        <v>2012</v>
      </c>
      <c r="E1550" s="2">
        <f>MONTH(cukier[[#This Row],[date]])</f>
        <v>3</v>
      </c>
      <c r="F1550" s="2">
        <f>VLOOKUP(cukier[[#This Row],[year]],cennik[#All],2)</f>
        <v>2.25</v>
      </c>
      <c r="G1550" s="2">
        <f>cukier[[#This Row],[sugar_bought_kg]]*cukier[[#This Row],[price]]</f>
        <v>18</v>
      </c>
      <c r="H1550" s="2">
        <f>SUMIF($B$2:B1550,B1550,$C$2:C1550)</f>
        <v>20</v>
      </c>
      <c r="I1550" s="2">
        <f>IF(cukier[[#This Row],[bought_so_far]]&lt;100,0,IF(cukier[[#This Row],[bought_so_far]]&lt;1000,0.05,IF(cukier[[#This Row],[bought_so_far]]&lt;10000,0.1,0.2)))*cukier[[#This Row],[sugar_bought_kg]]</f>
        <v>0</v>
      </c>
      <c r="J1550" s="6">
        <f t="shared" si="121"/>
        <v>4073</v>
      </c>
      <c r="K1550" s="6">
        <f t="shared" si="120"/>
        <v>4065</v>
      </c>
      <c r="L1550" s="6" t="b">
        <f t="shared" si="122"/>
        <v>0</v>
      </c>
      <c r="M1550" s="6">
        <f t="shared" si="123"/>
        <v>1</v>
      </c>
      <c r="N1550" s="6">
        <f t="shared" si="124"/>
        <v>0</v>
      </c>
    </row>
    <row r="1551" spans="1:14" x14ac:dyDescent="0.25">
      <c r="A1551" s="1">
        <v>40980</v>
      </c>
      <c r="B1551" s="2" t="s">
        <v>61</v>
      </c>
      <c r="C1551" s="2">
        <v>132</v>
      </c>
      <c r="D1551" s="2">
        <f>YEAR(cukier[[#This Row],[date]])</f>
        <v>2012</v>
      </c>
      <c r="E1551" s="2">
        <f>MONTH(cukier[[#This Row],[date]])</f>
        <v>3</v>
      </c>
      <c r="F1551" s="2">
        <f>VLOOKUP(cukier[[#This Row],[year]],cennik[#All],2)</f>
        <v>2.25</v>
      </c>
      <c r="G1551" s="2">
        <f>cukier[[#This Row],[sugar_bought_kg]]*cukier[[#This Row],[price]]</f>
        <v>297</v>
      </c>
      <c r="H1551" s="2">
        <f>SUMIF($B$2:B1551,B1551,$C$2:C1551)</f>
        <v>2292</v>
      </c>
      <c r="I1551" s="2">
        <f>IF(cukier[[#This Row],[bought_so_far]]&lt;100,0,IF(cukier[[#This Row],[bought_so_far]]&lt;1000,0.05,IF(cukier[[#This Row],[bought_so_far]]&lt;10000,0.1,0.2)))*cukier[[#This Row],[sugar_bought_kg]]</f>
        <v>13.200000000000001</v>
      </c>
      <c r="J1551" s="7">
        <f t="shared" si="121"/>
        <v>4065</v>
      </c>
      <c r="K1551" s="7">
        <f t="shared" si="120"/>
        <v>3933</v>
      </c>
      <c r="L1551" s="7" t="b">
        <f t="shared" si="122"/>
        <v>0</v>
      </c>
      <c r="M1551" s="7">
        <f t="shared" si="123"/>
        <v>2</v>
      </c>
      <c r="N1551" s="7">
        <f t="shared" si="124"/>
        <v>0</v>
      </c>
    </row>
    <row r="1552" spans="1:14" x14ac:dyDescent="0.25">
      <c r="A1552" s="1">
        <v>40980</v>
      </c>
      <c r="B1552" s="2" t="s">
        <v>26</v>
      </c>
      <c r="C1552" s="2">
        <v>168</v>
      </c>
      <c r="D1552" s="2">
        <f>YEAR(cukier[[#This Row],[date]])</f>
        <v>2012</v>
      </c>
      <c r="E1552" s="2">
        <f>MONTH(cukier[[#This Row],[date]])</f>
        <v>3</v>
      </c>
      <c r="F1552" s="2">
        <f>VLOOKUP(cukier[[#This Row],[year]],cennik[#All],2)</f>
        <v>2.25</v>
      </c>
      <c r="G1552" s="2">
        <f>cukier[[#This Row],[sugar_bought_kg]]*cukier[[#This Row],[price]]</f>
        <v>378</v>
      </c>
      <c r="H1552" s="2">
        <f>SUMIF($B$2:B1552,B1552,$C$2:C1552)</f>
        <v>1296</v>
      </c>
      <c r="I1552" s="2">
        <f>IF(cukier[[#This Row],[bought_so_far]]&lt;100,0,IF(cukier[[#This Row],[bought_so_far]]&lt;1000,0.05,IF(cukier[[#This Row],[bought_so_far]]&lt;10000,0.1,0.2)))*cukier[[#This Row],[sugar_bought_kg]]</f>
        <v>16.8</v>
      </c>
      <c r="J1552" s="6">
        <f t="shared" si="121"/>
        <v>3933</v>
      </c>
      <c r="K1552" s="6">
        <f t="shared" si="120"/>
        <v>3765</v>
      </c>
      <c r="L1552" s="6" t="b">
        <f t="shared" si="122"/>
        <v>0</v>
      </c>
      <c r="M1552" s="6">
        <f t="shared" si="123"/>
        <v>2</v>
      </c>
      <c r="N1552" s="6">
        <f t="shared" si="124"/>
        <v>0</v>
      </c>
    </row>
    <row r="1553" spans="1:14" x14ac:dyDescent="0.25">
      <c r="A1553" s="1">
        <v>40982</v>
      </c>
      <c r="B1553" s="2" t="s">
        <v>26</v>
      </c>
      <c r="C1553" s="2">
        <v>49</v>
      </c>
      <c r="D1553" s="2">
        <f>YEAR(cukier[[#This Row],[date]])</f>
        <v>2012</v>
      </c>
      <c r="E1553" s="2">
        <f>MONTH(cukier[[#This Row],[date]])</f>
        <v>3</v>
      </c>
      <c r="F1553" s="2">
        <f>VLOOKUP(cukier[[#This Row],[year]],cennik[#All],2)</f>
        <v>2.25</v>
      </c>
      <c r="G1553" s="2">
        <f>cukier[[#This Row],[sugar_bought_kg]]*cukier[[#This Row],[price]]</f>
        <v>110.25</v>
      </c>
      <c r="H1553" s="2">
        <f>SUMIF($B$2:B1553,B1553,$C$2:C1553)</f>
        <v>1345</v>
      </c>
      <c r="I1553" s="2">
        <f>IF(cukier[[#This Row],[bought_so_far]]&lt;100,0,IF(cukier[[#This Row],[bought_so_far]]&lt;1000,0.05,IF(cukier[[#This Row],[bought_so_far]]&lt;10000,0.1,0.2)))*cukier[[#This Row],[sugar_bought_kg]]</f>
        <v>4.9000000000000004</v>
      </c>
      <c r="J1553" s="7">
        <f t="shared" si="121"/>
        <v>3765</v>
      </c>
      <c r="K1553" s="7">
        <f t="shared" si="120"/>
        <v>3716</v>
      </c>
      <c r="L1553" s="7" t="b">
        <f t="shared" si="122"/>
        <v>0</v>
      </c>
      <c r="M1553" s="7">
        <f t="shared" si="123"/>
        <v>2</v>
      </c>
      <c r="N1553" s="7">
        <f t="shared" si="124"/>
        <v>0</v>
      </c>
    </row>
    <row r="1554" spans="1:14" x14ac:dyDescent="0.25">
      <c r="A1554" s="1">
        <v>40984</v>
      </c>
      <c r="B1554" s="2" t="s">
        <v>37</v>
      </c>
      <c r="C1554" s="2">
        <v>140</v>
      </c>
      <c r="D1554" s="2">
        <f>YEAR(cukier[[#This Row],[date]])</f>
        <v>2012</v>
      </c>
      <c r="E1554" s="2">
        <f>MONTH(cukier[[#This Row],[date]])</f>
        <v>3</v>
      </c>
      <c r="F1554" s="2">
        <f>VLOOKUP(cukier[[#This Row],[year]],cennik[#All],2)</f>
        <v>2.25</v>
      </c>
      <c r="G1554" s="2">
        <f>cukier[[#This Row],[sugar_bought_kg]]*cukier[[#This Row],[price]]</f>
        <v>315</v>
      </c>
      <c r="H1554" s="2">
        <f>SUMIF($B$2:B1554,B1554,$C$2:C1554)</f>
        <v>3673</v>
      </c>
      <c r="I1554" s="2">
        <f>IF(cukier[[#This Row],[bought_so_far]]&lt;100,0,IF(cukier[[#This Row],[bought_so_far]]&lt;1000,0.05,IF(cukier[[#This Row],[bought_so_far]]&lt;10000,0.1,0.2)))*cukier[[#This Row],[sugar_bought_kg]]</f>
        <v>14</v>
      </c>
      <c r="J1554" s="6">
        <f t="shared" si="121"/>
        <v>3716</v>
      </c>
      <c r="K1554" s="6">
        <f t="shared" si="120"/>
        <v>3576</v>
      </c>
      <c r="L1554" s="6" t="b">
        <f t="shared" si="122"/>
        <v>0</v>
      </c>
      <c r="M1554" s="6">
        <f t="shared" si="123"/>
        <v>2</v>
      </c>
      <c r="N1554" s="6">
        <f t="shared" si="124"/>
        <v>0</v>
      </c>
    </row>
    <row r="1555" spans="1:14" x14ac:dyDescent="0.25">
      <c r="A1555" s="1">
        <v>40986</v>
      </c>
      <c r="B1555" s="2" t="s">
        <v>35</v>
      </c>
      <c r="C1555" s="2">
        <v>140</v>
      </c>
      <c r="D1555" s="2">
        <f>YEAR(cukier[[#This Row],[date]])</f>
        <v>2012</v>
      </c>
      <c r="E1555" s="2">
        <f>MONTH(cukier[[#This Row],[date]])</f>
        <v>3</v>
      </c>
      <c r="F1555" s="2">
        <f>VLOOKUP(cukier[[#This Row],[year]],cennik[#All],2)</f>
        <v>2.25</v>
      </c>
      <c r="G1555" s="2">
        <f>cukier[[#This Row],[sugar_bought_kg]]*cukier[[#This Row],[price]]</f>
        <v>315</v>
      </c>
      <c r="H1555" s="2">
        <f>SUMIF($B$2:B1555,B1555,$C$2:C1555)</f>
        <v>3386</v>
      </c>
      <c r="I1555" s="2">
        <f>IF(cukier[[#This Row],[bought_so_far]]&lt;100,0,IF(cukier[[#This Row],[bought_so_far]]&lt;1000,0.05,IF(cukier[[#This Row],[bought_so_far]]&lt;10000,0.1,0.2)))*cukier[[#This Row],[sugar_bought_kg]]</f>
        <v>14</v>
      </c>
      <c r="J1555" s="7">
        <f t="shared" si="121"/>
        <v>3576</v>
      </c>
      <c r="K1555" s="7">
        <f t="shared" si="120"/>
        <v>3436</v>
      </c>
      <c r="L1555" s="7" t="b">
        <f t="shared" si="122"/>
        <v>0</v>
      </c>
      <c r="M1555" s="7">
        <f t="shared" si="123"/>
        <v>2</v>
      </c>
      <c r="N1555" s="7">
        <f t="shared" si="124"/>
        <v>0</v>
      </c>
    </row>
    <row r="1556" spans="1:14" x14ac:dyDescent="0.25">
      <c r="A1556" s="1">
        <v>40986</v>
      </c>
      <c r="B1556" s="2" t="s">
        <v>23</v>
      </c>
      <c r="C1556" s="2">
        <v>194</v>
      </c>
      <c r="D1556" s="2">
        <f>YEAR(cukier[[#This Row],[date]])</f>
        <v>2012</v>
      </c>
      <c r="E1556" s="2">
        <f>MONTH(cukier[[#This Row],[date]])</f>
        <v>3</v>
      </c>
      <c r="F1556" s="2">
        <f>VLOOKUP(cukier[[#This Row],[year]],cennik[#All],2)</f>
        <v>2.25</v>
      </c>
      <c r="G1556" s="2">
        <f>cukier[[#This Row],[sugar_bought_kg]]*cukier[[#This Row],[price]]</f>
        <v>436.5</v>
      </c>
      <c r="H1556" s="2">
        <f>SUMIF($B$2:B1556,B1556,$C$2:C1556)</f>
        <v>3104</v>
      </c>
      <c r="I1556" s="2">
        <f>IF(cukier[[#This Row],[bought_so_far]]&lt;100,0,IF(cukier[[#This Row],[bought_so_far]]&lt;1000,0.05,IF(cukier[[#This Row],[bought_so_far]]&lt;10000,0.1,0.2)))*cukier[[#This Row],[sugar_bought_kg]]</f>
        <v>19.400000000000002</v>
      </c>
      <c r="J1556" s="6">
        <f t="shared" si="121"/>
        <v>3436</v>
      </c>
      <c r="K1556" s="6">
        <f t="shared" si="120"/>
        <v>3242</v>
      </c>
      <c r="L1556" s="6" t="b">
        <f t="shared" si="122"/>
        <v>0</v>
      </c>
      <c r="M1556" s="6">
        <f t="shared" si="123"/>
        <v>2</v>
      </c>
      <c r="N1556" s="6">
        <f t="shared" si="124"/>
        <v>0</v>
      </c>
    </row>
    <row r="1557" spans="1:14" x14ac:dyDescent="0.25">
      <c r="A1557" s="1">
        <v>40992</v>
      </c>
      <c r="B1557" s="2" t="s">
        <v>23</v>
      </c>
      <c r="C1557" s="2">
        <v>123</v>
      </c>
      <c r="D1557" s="2">
        <f>YEAR(cukier[[#This Row],[date]])</f>
        <v>2012</v>
      </c>
      <c r="E1557" s="2">
        <f>MONTH(cukier[[#This Row],[date]])</f>
        <v>3</v>
      </c>
      <c r="F1557" s="2">
        <f>VLOOKUP(cukier[[#This Row],[year]],cennik[#All],2)</f>
        <v>2.25</v>
      </c>
      <c r="G1557" s="2">
        <f>cukier[[#This Row],[sugar_bought_kg]]*cukier[[#This Row],[price]]</f>
        <v>276.75</v>
      </c>
      <c r="H1557" s="2">
        <f>SUMIF($B$2:B1557,B1557,$C$2:C1557)</f>
        <v>3227</v>
      </c>
      <c r="I1557" s="2">
        <f>IF(cukier[[#This Row],[bought_so_far]]&lt;100,0,IF(cukier[[#This Row],[bought_so_far]]&lt;1000,0.05,IF(cukier[[#This Row],[bought_so_far]]&lt;10000,0.1,0.2)))*cukier[[#This Row],[sugar_bought_kg]]</f>
        <v>12.3</v>
      </c>
      <c r="J1557" s="7">
        <f t="shared" si="121"/>
        <v>3242</v>
      </c>
      <c r="K1557" s="7">
        <f t="shared" si="120"/>
        <v>3119</v>
      </c>
      <c r="L1557" s="7" t="b">
        <f t="shared" si="122"/>
        <v>0</v>
      </c>
      <c r="M1557" s="7">
        <f t="shared" si="123"/>
        <v>2</v>
      </c>
      <c r="N1557" s="7">
        <f t="shared" si="124"/>
        <v>0</v>
      </c>
    </row>
    <row r="1558" spans="1:14" x14ac:dyDescent="0.25">
      <c r="A1558" s="1">
        <v>40992</v>
      </c>
      <c r="B1558" s="2" t="s">
        <v>74</v>
      </c>
      <c r="C1558" s="2">
        <v>11</v>
      </c>
      <c r="D1558" s="2">
        <f>YEAR(cukier[[#This Row],[date]])</f>
        <v>2012</v>
      </c>
      <c r="E1558" s="2">
        <f>MONTH(cukier[[#This Row],[date]])</f>
        <v>3</v>
      </c>
      <c r="F1558" s="2">
        <f>VLOOKUP(cukier[[#This Row],[year]],cennik[#All],2)</f>
        <v>2.25</v>
      </c>
      <c r="G1558" s="2">
        <f>cukier[[#This Row],[sugar_bought_kg]]*cukier[[#This Row],[price]]</f>
        <v>24.75</v>
      </c>
      <c r="H1558" s="2">
        <f>SUMIF($B$2:B1558,B1558,$C$2:C1558)</f>
        <v>28</v>
      </c>
      <c r="I1558" s="2">
        <f>IF(cukier[[#This Row],[bought_so_far]]&lt;100,0,IF(cukier[[#This Row],[bought_so_far]]&lt;1000,0.05,IF(cukier[[#This Row],[bought_so_far]]&lt;10000,0.1,0.2)))*cukier[[#This Row],[sugar_bought_kg]]</f>
        <v>0</v>
      </c>
      <c r="J1558" s="6">
        <f t="shared" si="121"/>
        <v>3119</v>
      </c>
      <c r="K1558" s="6">
        <f t="shared" si="120"/>
        <v>3108</v>
      </c>
      <c r="L1558" s="6" t="b">
        <f t="shared" si="122"/>
        <v>0</v>
      </c>
      <c r="M1558" s="6">
        <f t="shared" si="123"/>
        <v>2</v>
      </c>
      <c r="N1558" s="6">
        <f t="shared" si="124"/>
        <v>0</v>
      </c>
    </row>
    <row r="1559" spans="1:14" x14ac:dyDescent="0.25">
      <c r="A1559" s="1">
        <v>40994</v>
      </c>
      <c r="B1559" s="2" t="s">
        <v>150</v>
      </c>
      <c r="C1559" s="2">
        <v>1</v>
      </c>
      <c r="D1559" s="2">
        <f>YEAR(cukier[[#This Row],[date]])</f>
        <v>2012</v>
      </c>
      <c r="E1559" s="2">
        <f>MONTH(cukier[[#This Row],[date]])</f>
        <v>3</v>
      </c>
      <c r="F1559" s="2">
        <f>VLOOKUP(cukier[[#This Row],[year]],cennik[#All],2)</f>
        <v>2.25</v>
      </c>
      <c r="G1559" s="2">
        <f>cukier[[#This Row],[sugar_bought_kg]]*cukier[[#This Row],[price]]</f>
        <v>2.25</v>
      </c>
      <c r="H1559" s="2">
        <f>SUMIF($B$2:B1559,B1559,$C$2:C1559)</f>
        <v>4</v>
      </c>
      <c r="I1559" s="2">
        <f>IF(cukier[[#This Row],[bought_so_far]]&lt;100,0,IF(cukier[[#This Row],[bought_so_far]]&lt;1000,0.05,IF(cukier[[#This Row],[bought_so_far]]&lt;10000,0.1,0.2)))*cukier[[#This Row],[sugar_bought_kg]]</f>
        <v>0</v>
      </c>
      <c r="J1559" s="7">
        <f t="shared" si="121"/>
        <v>3108</v>
      </c>
      <c r="K1559" s="7">
        <f t="shared" si="120"/>
        <v>3107</v>
      </c>
      <c r="L1559" s="7" t="b">
        <f t="shared" si="122"/>
        <v>0</v>
      </c>
      <c r="M1559" s="7">
        <f t="shared" si="123"/>
        <v>2</v>
      </c>
      <c r="N1559" s="7">
        <f t="shared" si="124"/>
        <v>0</v>
      </c>
    </row>
    <row r="1560" spans="1:14" x14ac:dyDescent="0.25">
      <c r="A1560" s="1">
        <v>40995</v>
      </c>
      <c r="B1560" s="2" t="s">
        <v>9</v>
      </c>
      <c r="C1560" s="2">
        <v>267</v>
      </c>
      <c r="D1560" s="2">
        <f>YEAR(cukier[[#This Row],[date]])</f>
        <v>2012</v>
      </c>
      <c r="E1560" s="2">
        <f>MONTH(cukier[[#This Row],[date]])</f>
        <v>3</v>
      </c>
      <c r="F1560" s="2">
        <f>VLOOKUP(cukier[[#This Row],[year]],cennik[#All],2)</f>
        <v>2.25</v>
      </c>
      <c r="G1560" s="2">
        <f>cukier[[#This Row],[sugar_bought_kg]]*cukier[[#This Row],[price]]</f>
        <v>600.75</v>
      </c>
      <c r="H1560" s="2">
        <f>SUMIF($B$2:B1560,B1560,$C$2:C1560)</f>
        <v>18963</v>
      </c>
      <c r="I1560" s="2">
        <f>IF(cukier[[#This Row],[bought_so_far]]&lt;100,0,IF(cukier[[#This Row],[bought_so_far]]&lt;1000,0.05,IF(cukier[[#This Row],[bought_so_far]]&lt;10000,0.1,0.2)))*cukier[[#This Row],[sugar_bought_kg]]</f>
        <v>53.400000000000006</v>
      </c>
      <c r="J1560" s="6">
        <f t="shared" si="121"/>
        <v>3107</v>
      </c>
      <c r="K1560" s="6">
        <f t="shared" si="120"/>
        <v>2840</v>
      </c>
      <c r="L1560" s="6" t="b">
        <f t="shared" si="122"/>
        <v>0</v>
      </c>
      <c r="M1560" s="6">
        <f t="shared" si="123"/>
        <v>3</v>
      </c>
      <c r="N1560" s="6">
        <f t="shared" si="124"/>
        <v>0</v>
      </c>
    </row>
    <row r="1561" spans="1:14" x14ac:dyDescent="0.25">
      <c r="A1561" s="1">
        <v>40998</v>
      </c>
      <c r="B1561" s="2" t="s">
        <v>149</v>
      </c>
      <c r="C1561" s="2">
        <v>14</v>
      </c>
      <c r="D1561" s="2">
        <f>YEAR(cukier[[#This Row],[date]])</f>
        <v>2012</v>
      </c>
      <c r="E1561" s="2">
        <f>MONTH(cukier[[#This Row],[date]])</f>
        <v>3</v>
      </c>
      <c r="F1561" s="2">
        <f>VLOOKUP(cukier[[#This Row],[year]],cennik[#All],2)</f>
        <v>2.25</v>
      </c>
      <c r="G1561" s="2">
        <f>cukier[[#This Row],[sugar_bought_kg]]*cukier[[#This Row],[price]]</f>
        <v>31.5</v>
      </c>
      <c r="H1561" s="2">
        <f>SUMIF($B$2:B1561,B1561,$C$2:C1561)</f>
        <v>52</v>
      </c>
      <c r="I1561" s="2">
        <f>IF(cukier[[#This Row],[bought_so_far]]&lt;100,0,IF(cukier[[#This Row],[bought_so_far]]&lt;1000,0.05,IF(cukier[[#This Row],[bought_so_far]]&lt;10000,0.1,0.2)))*cukier[[#This Row],[sugar_bought_kg]]</f>
        <v>0</v>
      </c>
      <c r="J1561" s="7">
        <f t="shared" si="121"/>
        <v>2840</v>
      </c>
      <c r="K1561" s="7">
        <f t="shared" si="120"/>
        <v>2826</v>
      </c>
      <c r="L1561" s="7" t="b">
        <f t="shared" si="122"/>
        <v>0</v>
      </c>
      <c r="M1561" s="7">
        <f t="shared" si="123"/>
        <v>3</v>
      </c>
      <c r="N1561" s="7">
        <f t="shared" si="124"/>
        <v>0</v>
      </c>
    </row>
    <row r="1562" spans="1:14" x14ac:dyDescent="0.25">
      <c r="A1562" s="1">
        <v>40999</v>
      </c>
      <c r="B1562" s="2" t="s">
        <v>20</v>
      </c>
      <c r="C1562" s="2">
        <v>160</v>
      </c>
      <c r="D1562" s="2">
        <f>YEAR(cukier[[#This Row],[date]])</f>
        <v>2012</v>
      </c>
      <c r="E1562" s="2">
        <f>MONTH(cukier[[#This Row],[date]])</f>
        <v>3</v>
      </c>
      <c r="F1562" s="2">
        <f>VLOOKUP(cukier[[#This Row],[year]],cennik[#All],2)</f>
        <v>2.25</v>
      </c>
      <c r="G1562" s="2">
        <f>cukier[[#This Row],[sugar_bought_kg]]*cukier[[#This Row],[price]]</f>
        <v>360</v>
      </c>
      <c r="H1562" s="2">
        <f>SUMIF($B$2:B1562,B1562,$C$2:C1562)</f>
        <v>949</v>
      </c>
      <c r="I1562" s="2">
        <f>IF(cukier[[#This Row],[bought_so_far]]&lt;100,0,IF(cukier[[#This Row],[bought_so_far]]&lt;1000,0.05,IF(cukier[[#This Row],[bought_so_far]]&lt;10000,0.1,0.2)))*cukier[[#This Row],[sugar_bought_kg]]</f>
        <v>8</v>
      </c>
      <c r="J1562" s="6">
        <f t="shared" si="121"/>
        <v>2826</v>
      </c>
      <c r="K1562" s="6">
        <f t="shared" si="120"/>
        <v>2666</v>
      </c>
      <c r="L1562" s="6" t="b">
        <f t="shared" si="122"/>
        <v>0</v>
      </c>
      <c r="M1562" s="6">
        <f t="shared" si="123"/>
        <v>3</v>
      </c>
      <c r="N1562" s="6">
        <f t="shared" si="124"/>
        <v>0</v>
      </c>
    </row>
    <row r="1563" spans="1:14" x14ac:dyDescent="0.25">
      <c r="A1563" s="1">
        <v>40999</v>
      </c>
      <c r="B1563" s="2" t="s">
        <v>9</v>
      </c>
      <c r="C1563" s="2">
        <v>437</v>
      </c>
      <c r="D1563" s="2">
        <f>YEAR(cukier[[#This Row],[date]])</f>
        <v>2012</v>
      </c>
      <c r="E1563" s="2">
        <f>MONTH(cukier[[#This Row],[date]])</f>
        <v>3</v>
      </c>
      <c r="F1563" s="2">
        <f>VLOOKUP(cukier[[#This Row],[year]],cennik[#All],2)</f>
        <v>2.25</v>
      </c>
      <c r="G1563" s="2">
        <f>cukier[[#This Row],[sugar_bought_kg]]*cukier[[#This Row],[price]]</f>
        <v>983.25</v>
      </c>
      <c r="H1563" s="2">
        <f>SUMIF($B$2:B1563,B1563,$C$2:C1563)</f>
        <v>19400</v>
      </c>
      <c r="I1563" s="2">
        <f>IF(cukier[[#This Row],[bought_so_far]]&lt;100,0,IF(cukier[[#This Row],[bought_so_far]]&lt;1000,0.05,IF(cukier[[#This Row],[bought_so_far]]&lt;10000,0.1,0.2)))*cukier[[#This Row],[sugar_bought_kg]]</f>
        <v>87.4</v>
      </c>
      <c r="J1563" s="7">
        <f t="shared" si="121"/>
        <v>2666</v>
      </c>
      <c r="K1563" s="7">
        <f t="shared" si="120"/>
        <v>2229</v>
      </c>
      <c r="L1563" s="7" t="b">
        <f t="shared" si="122"/>
        <v>1</v>
      </c>
      <c r="M1563" s="7">
        <f t="shared" si="123"/>
        <v>3</v>
      </c>
      <c r="N1563" s="7">
        <f t="shared" si="124"/>
        <v>3000</v>
      </c>
    </row>
    <row r="1564" spans="1:14" x14ac:dyDescent="0.25">
      <c r="A1564" s="1">
        <v>41003</v>
      </c>
      <c r="B1564" s="2" t="s">
        <v>123</v>
      </c>
      <c r="C1564" s="2">
        <v>71</v>
      </c>
      <c r="D1564" s="2">
        <f>YEAR(cukier[[#This Row],[date]])</f>
        <v>2012</v>
      </c>
      <c r="E1564" s="2">
        <f>MONTH(cukier[[#This Row],[date]])</f>
        <v>4</v>
      </c>
      <c r="F1564" s="2">
        <f>VLOOKUP(cukier[[#This Row],[year]],cennik[#All],2)</f>
        <v>2.25</v>
      </c>
      <c r="G1564" s="2">
        <f>cukier[[#This Row],[sugar_bought_kg]]*cukier[[#This Row],[price]]</f>
        <v>159.75</v>
      </c>
      <c r="H1564" s="2">
        <f>SUMIF($B$2:B1564,B1564,$C$2:C1564)</f>
        <v>741</v>
      </c>
      <c r="I1564" s="2">
        <f>IF(cukier[[#This Row],[bought_so_far]]&lt;100,0,IF(cukier[[#This Row],[bought_so_far]]&lt;1000,0.05,IF(cukier[[#This Row],[bought_so_far]]&lt;10000,0.1,0.2)))*cukier[[#This Row],[sugar_bought_kg]]</f>
        <v>3.5500000000000003</v>
      </c>
      <c r="J1564" s="6">
        <f t="shared" si="121"/>
        <v>5229</v>
      </c>
      <c r="K1564" s="6">
        <f t="shared" si="120"/>
        <v>5158</v>
      </c>
      <c r="L1564" s="6" t="b">
        <f t="shared" si="122"/>
        <v>0</v>
      </c>
      <c r="M1564" s="6">
        <f t="shared" si="123"/>
        <v>-1</v>
      </c>
      <c r="N1564" s="6">
        <f t="shared" si="124"/>
        <v>0</v>
      </c>
    </row>
    <row r="1565" spans="1:14" x14ac:dyDescent="0.25">
      <c r="A1565" s="1">
        <v>41004</v>
      </c>
      <c r="B1565" s="2" t="s">
        <v>66</v>
      </c>
      <c r="C1565" s="2">
        <v>35</v>
      </c>
      <c r="D1565" s="2">
        <f>YEAR(cukier[[#This Row],[date]])</f>
        <v>2012</v>
      </c>
      <c r="E1565" s="2">
        <f>MONTH(cukier[[#This Row],[date]])</f>
        <v>4</v>
      </c>
      <c r="F1565" s="2">
        <f>VLOOKUP(cukier[[#This Row],[year]],cennik[#All],2)</f>
        <v>2.25</v>
      </c>
      <c r="G1565" s="2">
        <f>cukier[[#This Row],[sugar_bought_kg]]*cukier[[#This Row],[price]]</f>
        <v>78.75</v>
      </c>
      <c r="H1565" s="2">
        <f>SUMIF($B$2:B1565,B1565,$C$2:C1565)</f>
        <v>2678</v>
      </c>
      <c r="I1565" s="2">
        <f>IF(cukier[[#This Row],[bought_so_far]]&lt;100,0,IF(cukier[[#This Row],[bought_so_far]]&lt;1000,0.05,IF(cukier[[#This Row],[bought_so_far]]&lt;10000,0.1,0.2)))*cukier[[#This Row],[sugar_bought_kg]]</f>
        <v>3.5</v>
      </c>
      <c r="J1565" s="7">
        <f t="shared" si="121"/>
        <v>5158</v>
      </c>
      <c r="K1565" s="7">
        <f t="shared" si="120"/>
        <v>5123</v>
      </c>
      <c r="L1565" s="7" t="b">
        <f t="shared" si="122"/>
        <v>0</v>
      </c>
      <c r="M1565" s="7">
        <f t="shared" si="123"/>
        <v>-1</v>
      </c>
      <c r="N1565" s="7">
        <f t="shared" si="124"/>
        <v>0</v>
      </c>
    </row>
    <row r="1566" spans="1:14" x14ac:dyDescent="0.25">
      <c r="A1566" s="1">
        <v>41005</v>
      </c>
      <c r="B1566" s="2" t="s">
        <v>22</v>
      </c>
      <c r="C1566" s="2">
        <v>116</v>
      </c>
      <c r="D1566" s="2">
        <f>YEAR(cukier[[#This Row],[date]])</f>
        <v>2012</v>
      </c>
      <c r="E1566" s="2">
        <f>MONTH(cukier[[#This Row],[date]])</f>
        <v>4</v>
      </c>
      <c r="F1566" s="2">
        <f>VLOOKUP(cukier[[#This Row],[year]],cennik[#All],2)</f>
        <v>2.25</v>
      </c>
      <c r="G1566" s="2">
        <f>cukier[[#This Row],[sugar_bought_kg]]*cukier[[#This Row],[price]]</f>
        <v>261</v>
      </c>
      <c r="H1566" s="2">
        <f>SUMIF($B$2:B1566,B1566,$C$2:C1566)</f>
        <v>18768</v>
      </c>
      <c r="I1566" s="2">
        <f>IF(cukier[[#This Row],[bought_so_far]]&lt;100,0,IF(cukier[[#This Row],[bought_so_far]]&lt;1000,0.05,IF(cukier[[#This Row],[bought_so_far]]&lt;10000,0.1,0.2)))*cukier[[#This Row],[sugar_bought_kg]]</f>
        <v>23.200000000000003</v>
      </c>
      <c r="J1566" s="6">
        <f t="shared" si="121"/>
        <v>5123</v>
      </c>
      <c r="K1566" s="6">
        <f t="shared" si="120"/>
        <v>5007</v>
      </c>
      <c r="L1566" s="6" t="b">
        <f t="shared" si="122"/>
        <v>0</v>
      </c>
      <c r="M1566" s="6">
        <f t="shared" si="123"/>
        <v>-1</v>
      </c>
      <c r="N1566" s="6">
        <f t="shared" si="124"/>
        <v>0</v>
      </c>
    </row>
    <row r="1567" spans="1:14" x14ac:dyDescent="0.25">
      <c r="A1567" s="1">
        <v>41006</v>
      </c>
      <c r="B1567" s="2" t="s">
        <v>6</v>
      </c>
      <c r="C1567" s="2">
        <v>152</v>
      </c>
      <c r="D1567" s="2">
        <f>YEAR(cukier[[#This Row],[date]])</f>
        <v>2012</v>
      </c>
      <c r="E1567" s="2">
        <f>MONTH(cukier[[#This Row],[date]])</f>
        <v>4</v>
      </c>
      <c r="F1567" s="2">
        <f>VLOOKUP(cukier[[#This Row],[year]],cennik[#All],2)</f>
        <v>2.25</v>
      </c>
      <c r="G1567" s="2">
        <f>cukier[[#This Row],[sugar_bought_kg]]*cukier[[#This Row],[price]]</f>
        <v>342</v>
      </c>
      <c r="H1567" s="2">
        <f>SUMIF($B$2:B1567,B1567,$C$2:C1567)</f>
        <v>2832</v>
      </c>
      <c r="I1567" s="2">
        <f>IF(cukier[[#This Row],[bought_so_far]]&lt;100,0,IF(cukier[[#This Row],[bought_so_far]]&lt;1000,0.05,IF(cukier[[#This Row],[bought_so_far]]&lt;10000,0.1,0.2)))*cukier[[#This Row],[sugar_bought_kg]]</f>
        <v>15.200000000000001</v>
      </c>
      <c r="J1567" s="7">
        <f t="shared" si="121"/>
        <v>5007</v>
      </c>
      <c r="K1567" s="7">
        <f t="shared" si="120"/>
        <v>4855</v>
      </c>
      <c r="L1567" s="7" t="b">
        <f t="shared" si="122"/>
        <v>0</v>
      </c>
      <c r="M1567" s="7">
        <f t="shared" si="123"/>
        <v>1</v>
      </c>
      <c r="N1567" s="7">
        <f t="shared" si="124"/>
        <v>0</v>
      </c>
    </row>
    <row r="1568" spans="1:14" x14ac:dyDescent="0.25">
      <c r="A1568" s="1">
        <v>41011</v>
      </c>
      <c r="B1568" s="2" t="s">
        <v>7</v>
      </c>
      <c r="C1568" s="2">
        <v>309</v>
      </c>
      <c r="D1568" s="2">
        <f>YEAR(cukier[[#This Row],[date]])</f>
        <v>2012</v>
      </c>
      <c r="E1568" s="2">
        <f>MONTH(cukier[[#This Row],[date]])</f>
        <v>4</v>
      </c>
      <c r="F1568" s="2">
        <f>VLOOKUP(cukier[[#This Row],[year]],cennik[#All],2)</f>
        <v>2.25</v>
      </c>
      <c r="G1568" s="2">
        <f>cukier[[#This Row],[sugar_bought_kg]]*cukier[[#This Row],[price]]</f>
        <v>695.25</v>
      </c>
      <c r="H1568" s="2">
        <f>SUMIF($B$2:B1568,B1568,$C$2:C1568)</f>
        <v>19868</v>
      </c>
      <c r="I1568" s="2">
        <f>IF(cukier[[#This Row],[bought_so_far]]&lt;100,0,IF(cukier[[#This Row],[bought_so_far]]&lt;1000,0.05,IF(cukier[[#This Row],[bought_so_far]]&lt;10000,0.1,0.2)))*cukier[[#This Row],[sugar_bought_kg]]</f>
        <v>61.800000000000004</v>
      </c>
      <c r="J1568" s="6">
        <f t="shared" si="121"/>
        <v>4855</v>
      </c>
      <c r="K1568" s="6">
        <f t="shared" si="120"/>
        <v>4546</v>
      </c>
      <c r="L1568" s="6" t="b">
        <f t="shared" si="122"/>
        <v>0</v>
      </c>
      <c r="M1568" s="6">
        <f t="shared" si="123"/>
        <v>1</v>
      </c>
      <c r="N1568" s="6">
        <f t="shared" si="124"/>
        <v>0</v>
      </c>
    </row>
    <row r="1569" spans="1:14" x14ac:dyDescent="0.25">
      <c r="A1569" s="1">
        <v>41011</v>
      </c>
      <c r="B1569" s="2" t="s">
        <v>81</v>
      </c>
      <c r="C1569" s="2">
        <v>7</v>
      </c>
      <c r="D1569" s="2">
        <f>YEAR(cukier[[#This Row],[date]])</f>
        <v>2012</v>
      </c>
      <c r="E1569" s="2">
        <f>MONTH(cukier[[#This Row],[date]])</f>
        <v>4</v>
      </c>
      <c r="F1569" s="2">
        <f>VLOOKUP(cukier[[#This Row],[year]],cennik[#All],2)</f>
        <v>2.25</v>
      </c>
      <c r="G1569" s="2">
        <f>cukier[[#This Row],[sugar_bought_kg]]*cukier[[#This Row],[price]]</f>
        <v>15.75</v>
      </c>
      <c r="H1569" s="2">
        <f>SUMIF($B$2:B1569,B1569,$C$2:C1569)</f>
        <v>45</v>
      </c>
      <c r="I1569" s="2">
        <f>IF(cukier[[#This Row],[bought_so_far]]&lt;100,0,IF(cukier[[#This Row],[bought_so_far]]&lt;1000,0.05,IF(cukier[[#This Row],[bought_so_far]]&lt;10000,0.1,0.2)))*cukier[[#This Row],[sugar_bought_kg]]</f>
        <v>0</v>
      </c>
      <c r="J1569" s="7">
        <f t="shared" si="121"/>
        <v>4546</v>
      </c>
      <c r="K1569" s="7">
        <f t="shared" si="120"/>
        <v>4539</v>
      </c>
      <c r="L1569" s="7" t="b">
        <f t="shared" si="122"/>
        <v>0</v>
      </c>
      <c r="M1569" s="7">
        <f t="shared" si="123"/>
        <v>1</v>
      </c>
      <c r="N1569" s="7">
        <f t="shared" si="124"/>
        <v>0</v>
      </c>
    </row>
    <row r="1570" spans="1:14" x14ac:dyDescent="0.25">
      <c r="A1570" s="1">
        <v>41011</v>
      </c>
      <c r="B1570" s="2" t="s">
        <v>102</v>
      </c>
      <c r="C1570" s="2">
        <v>353</v>
      </c>
      <c r="D1570" s="2">
        <f>YEAR(cukier[[#This Row],[date]])</f>
        <v>2012</v>
      </c>
      <c r="E1570" s="2">
        <f>MONTH(cukier[[#This Row],[date]])</f>
        <v>4</v>
      </c>
      <c r="F1570" s="2">
        <f>VLOOKUP(cukier[[#This Row],[year]],cennik[#All],2)</f>
        <v>2.25</v>
      </c>
      <c r="G1570" s="2">
        <f>cukier[[#This Row],[sugar_bought_kg]]*cukier[[#This Row],[price]]</f>
        <v>794.25</v>
      </c>
      <c r="H1570" s="2">
        <f>SUMIF($B$2:B1570,B1570,$C$2:C1570)</f>
        <v>4946</v>
      </c>
      <c r="I1570" s="2">
        <f>IF(cukier[[#This Row],[bought_so_far]]&lt;100,0,IF(cukier[[#This Row],[bought_so_far]]&lt;1000,0.05,IF(cukier[[#This Row],[bought_so_far]]&lt;10000,0.1,0.2)))*cukier[[#This Row],[sugar_bought_kg]]</f>
        <v>35.300000000000004</v>
      </c>
      <c r="J1570" s="6">
        <f t="shared" si="121"/>
        <v>4539</v>
      </c>
      <c r="K1570" s="6">
        <f t="shared" si="120"/>
        <v>4186</v>
      </c>
      <c r="L1570" s="6" t="b">
        <f t="shared" si="122"/>
        <v>0</v>
      </c>
      <c r="M1570" s="6">
        <f t="shared" si="123"/>
        <v>1</v>
      </c>
      <c r="N1570" s="6">
        <f t="shared" si="124"/>
        <v>0</v>
      </c>
    </row>
    <row r="1571" spans="1:14" x14ac:dyDescent="0.25">
      <c r="A1571" s="1">
        <v>41012</v>
      </c>
      <c r="B1571" s="2" t="s">
        <v>187</v>
      </c>
      <c r="C1571" s="2">
        <v>3</v>
      </c>
      <c r="D1571" s="2">
        <f>YEAR(cukier[[#This Row],[date]])</f>
        <v>2012</v>
      </c>
      <c r="E1571" s="2">
        <f>MONTH(cukier[[#This Row],[date]])</f>
        <v>4</v>
      </c>
      <c r="F1571" s="2">
        <f>VLOOKUP(cukier[[#This Row],[year]],cennik[#All],2)</f>
        <v>2.25</v>
      </c>
      <c r="G1571" s="2">
        <f>cukier[[#This Row],[sugar_bought_kg]]*cukier[[#This Row],[price]]</f>
        <v>6.75</v>
      </c>
      <c r="H1571" s="2">
        <f>SUMIF($B$2:B1571,B1571,$C$2:C1571)</f>
        <v>16</v>
      </c>
      <c r="I1571" s="2">
        <f>IF(cukier[[#This Row],[bought_so_far]]&lt;100,0,IF(cukier[[#This Row],[bought_so_far]]&lt;1000,0.05,IF(cukier[[#This Row],[bought_so_far]]&lt;10000,0.1,0.2)))*cukier[[#This Row],[sugar_bought_kg]]</f>
        <v>0</v>
      </c>
      <c r="J1571" s="7">
        <f t="shared" si="121"/>
        <v>4186</v>
      </c>
      <c r="K1571" s="7">
        <f t="shared" si="120"/>
        <v>4183</v>
      </c>
      <c r="L1571" s="7" t="b">
        <f t="shared" si="122"/>
        <v>0</v>
      </c>
      <c r="M1571" s="7">
        <f t="shared" si="123"/>
        <v>1</v>
      </c>
      <c r="N1571" s="7">
        <f t="shared" si="124"/>
        <v>0</v>
      </c>
    </row>
    <row r="1572" spans="1:14" x14ac:dyDescent="0.25">
      <c r="A1572" s="1">
        <v>41013</v>
      </c>
      <c r="B1572" s="2" t="s">
        <v>14</v>
      </c>
      <c r="C1572" s="2">
        <v>166</v>
      </c>
      <c r="D1572" s="2">
        <f>YEAR(cukier[[#This Row],[date]])</f>
        <v>2012</v>
      </c>
      <c r="E1572" s="2">
        <f>MONTH(cukier[[#This Row],[date]])</f>
        <v>4</v>
      </c>
      <c r="F1572" s="2">
        <f>VLOOKUP(cukier[[#This Row],[year]],cennik[#All],2)</f>
        <v>2.25</v>
      </c>
      <c r="G1572" s="2">
        <f>cukier[[#This Row],[sugar_bought_kg]]*cukier[[#This Row],[price]]</f>
        <v>373.5</v>
      </c>
      <c r="H1572" s="2">
        <f>SUMIF($B$2:B1572,B1572,$C$2:C1572)</f>
        <v>17417</v>
      </c>
      <c r="I1572" s="2">
        <f>IF(cukier[[#This Row],[bought_so_far]]&lt;100,0,IF(cukier[[#This Row],[bought_so_far]]&lt;1000,0.05,IF(cukier[[#This Row],[bought_so_far]]&lt;10000,0.1,0.2)))*cukier[[#This Row],[sugar_bought_kg]]</f>
        <v>33.200000000000003</v>
      </c>
      <c r="J1572" s="6">
        <f t="shared" si="121"/>
        <v>4183</v>
      </c>
      <c r="K1572" s="6">
        <f t="shared" si="120"/>
        <v>4017</v>
      </c>
      <c r="L1572" s="6" t="b">
        <f t="shared" si="122"/>
        <v>0</v>
      </c>
      <c r="M1572" s="6">
        <f t="shared" si="123"/>
        <v>1</v>
      </c>
      <c r="N1572" s="6">
        <f t="shared" si="124"/>
        <v>0</v>
      </c>
    </row>
    <row r="1573" spans="1:14" x14ac:dyDescent="0.25">
      <c r="A1573" s="1">
        <v>41014</v>
      </c>
      <c r="B1573" s="2" t="s">
        <v>224</v>
      </c>
      <c r="C1573" s="2">
        <v>14</v>
      </c>
      <c r="D1573" s="2">
        <f>YEAR(cukier[[#This Row],[date]])</f>
        <v>2012</v>
      </c>
      <c r="E1573" s="2">
        <f>MONTH(cukier[[#This Row],[date]])</f>
        <v>4</v>
      </c>
      <c r="F1573" s="2">
        <f>VLOOKUP(cukier[[#This Row],[year]],cennik[#All],2)</f>
        <v>2.25</v>
      </c>
      <c r="G1573" s="2">
        <f>cukier[[#This Row],[sugar_bought_kg]]*cukier[[#This Row],[price]]</f>
        <v>31.5</v>
      </c>
      <c r="H1573" s="2">
        <f>SUMIF($B$2:B1573,B1573,$C$2:C1573)</f>
        <v>18</v>
      </c>
      <c r="I1573" s="2">
        <f>IF(cukier[[#This Row],[bought_so_far]]&lt;100,0,IF(cukier[[#This Row],[bought_so_far]]&lt;1000,0.05,IF(cukier[[#This Row],[bought_so_far]]&lt;10000,0.1,0.2)))*cukier[[#This Row],[sugar_bought_kg]]</f>
        <v>0</v>
      </c>
      <c r="J1573" s="7">
        <f t="shared" si="121"/>
        <v>4017</v>
      </c>
      <c r="K1573" s="7">
        <f t="shared" si="120"/>
        <v>4003</v>
      </c>
      <c r="L1573" s="7" t="b">
        <f t="shared" si="122"/>
        <v>0</v>
      </c>
      <c r="M1573" s="7">
        <f t="shared" si="123"/>
        <v>1</v>
      </c>
      <c r="N1573" s="7">
        <f t="shared" si="124"/>
        <v>0</v>
      </c>
    </row>
    <row r="1574" spans="1:14" x14ac:dyDescent="0.25">
      <c r="A1574" s="1">
        <v>41014</v>
      </c>
      <c r="B1574" s="2" t="s">
        <v>6</v>
      </c>
      <c r="C1574" s="2">
        <v>141</v>
      </c>
      <c r="D1574" s="2">
        <f>YEAR(cukier[[#This Row],[date]])</f>
        <v>2012</v>
      </c>
      <c r="E1574" s="2">
        <f>MONTH(cukier[[#This Row],[date]])</f>
        <v>4</v>
      </c>
      <c r="F1574" s="2">
        <f>VLOOKUP(cukier[[#This Row],[year]],cennik[#All],2)</f>
        <v>2.25</v>
      </c>
      <c r="G1574" s="2">
        <f>cukier[[#This Row],[sugar_bought_kg]]*cukier[[#This Row],[price]]</f>
        <v>317.25</v>
      </c>
      <c r="H1574" s="2">
        <f>SUMIF($B$2:B1574,B1574,$C$2:C1574)</f>
        <v>2973</v>
      </c>
      <c r="I1574" s="2">
        <f>IF(cukier[[#This Row],[bought_so_far]]&lt;100,0,IF(cukier[[#This Row],[bought_so_far]]&lt;1000,0.05,IF(cukier[[#This Row],[bought_so_far]]&lt;10000,0.1,0.2)))*cukier[[#This Row],[sugar_bought_kg]]</f>
        <v>14.100000000000001</v>
      </c>
      <c r="J1574" s="6">
        <f t="shared" si="121"/>
        <v>4003</v>
      </c>
      <c r="K1574" s="6">
        <f t="shared" si="120"/>
        <v>3862</v>
      </c>
      <c r="L1574" s="6" t="b">
        <f t="shared" si="122"/>
        <v>0</v>
      </c>
      <c r="M1574" s="6">
        <f t="shared" si="123"/>
        <v>2</v>
      </c>
      <c r="N1574" s="6">
        <f t="shared" si="124"/>
        <v>0</v>
      </c>
    </row>
    <row r="1575" spans="1:14" x14ac:dyDescent="0.25">
      <c r="A1575" s="1">
        <v>41014</v>
      </c>
      <c r="B1575" s="2" t="s">
        <v>229</v>
      </c>
      <c r="C1575" s="2">
        <v>15</v>
      </c>
      <c r="D1575" s="2">
        <f>YEAR(cukier[[#This Row],[date]])</f>
        <v>2012</v>
      </c>
      <c r="E1575" s="2">
        <f>MONTH(cukier[[#This Row],[date]])</f>
        <v>4</v>
      </c>
      <c r="F1575" s="2">
        <f>VLOOKUP(cukier[[#This Row],[year]],cennik[#All],2)</f>
        <v>2.25</v>
      </c>
      <c r="G1575" s="2">
        <f>cukier[[#This Row],[sugar_bought_kg]]*cukier[[#This Row],[price]]</f>
        <v>33.75</v>
      </c>
      <c r="H1575" s="2">
        <f>SUMIF($B$2:B1575,B1575,$C$2:C1575)</f>
        <v>15</v>
      </c>
      <c r="I1575" s="2">
        <f>IF(cukier[[#This Row],[bought_so_far]]&lt;100,0,IF(cukier[[#This Row],[bought_so_far]]&lt;1000,0.05,IF(cukier[[#This Row],[bought_so_far]]&lt;10000,0.1,0.2)))*cukier[[#This Row],[sugar_bought_kg]]</f>
        <v>0</v>
      </c>
      <c r="J1575" s="7">
        <f t="shared" si="121"/>
        <v>3862</v>
      </c>
      <c r="K1575" s="7">
        <f t="shared" si="120"/>
        <v>3847</v>
      </c>
      <c r="L1575" s="7" t="b">
        <f t="shared" si="122"/>
        <v>0</v>
      </c>
      <c r="M1575" s="7">
        <f t="shared" si="123"/>
        <v>2</v>
      </c>
      <c r="N1575" s="7">
        <f t="shared" si="124"/>
        <v>0</v>
      </c>
    </row>
    <row r="1576" spans="1:14" x14ac:dyDescent="0.25">
      <c r="A1576" s="1">
        <v>41020</v>
      </c>
      <c r="B1576" s="2" t="s">
        <v>22</v>
      </c>
      <c r="C1576" s="2">
        <v>157</v>
      </c>
      <c r="D1576" s="2">
        <f>YEAR(cukier[[#This Row],[date]])</f>
        <v>2012</v>
      </c>
      <c r="E1576" s="2">
        <f>MONTH(cukier[[#This Row],[date]])</f>
        <v>4</v>
      </c>
      <c r="F1576" s="2">
        <f>VLOOKUP(cukier[[#This Row],[year]],cennik[#All],2)</f>
        <v>2.25</v>
      </c>
      <c r="G1576" s="2">
        <f>cukier[[#This Row],[sugar_bought_kg]]*cukier[[#This Row],[price]]</f>
        <v>353.25</v>
      </c>
      <c r="H1576" s="2">
        <f>SUMIF($B$2:B1576,B1576,$C$2:C1576)</f>
        <v>18925</v>
      </c>
      <c r="I1576" s="2">
        <f>IF(cukier[[#This Row],[bought_so_far]]&lt;100,0,IF(cukier[[#This Row],[bought_so_far]]&lt;1000,0.05,IF(cukier[[#This Row],[bought_so_far]]&lt;10000,0.1,0.2)))*cukier[[#This Row],[sugar_bought_kg]]</f>
        <v>31.400000000000002</v>
      </c>
      <c r="J1576" s="6">
        <f t="shared" si="121"/>
        <v>3847</v>
      </c>
      <c r="K1576" s="6">
        <f t="shared" si="120"/>
        <v>3690</v>
      </c>
      <c r="L1576" s="6" t="b">
        <f t="shared" si="122"/>
        <v>0</v>
      </c>
      <c r="M1576" s="6">
        <f t="shared" si="123"/>
        <v>2</v>
      </c>
      <c r="N1576" s="6">
        <f t="shared" si="124"/>
        <v>0</v>
      </c>
    </row>
    <row r="1577" spans="1:14" x14ac:dyDescent="0.25">
      <c r="A1577" s="1">
        <v>41025</v>
      </c>
      <c r="B1577" s="2" t="s">
        <v>9</v>
      </c>
      <c r="C1577" s="2">
        <v>191</v>
      </c>
      <c r="D1577" s="2">
        <f>YEAR(cukier[[#This Row],[date]])</f>
        <v>2012</v>
      </c>
      <c r="E1577" s="2">
        <f>MONTH(cukier[[#This Row],[date]])</f>
        <v>4</v>
      </c>
      <c r="F1577" s="2">
        <f>VLOOKUP(cukier[[#This Row],[year]],cennik[#All],2)</f>
        <v>2.25</v>
      </c>
      <c r="G1577" s="2">
        <f>cukier[[#This Row],[sugar_bought_kg]]*cukier[[#This Row],[price]]</f>
        <v>429.75</v>
      </c>
      <c r="H1577" s="2">
        <f>SUMIF($B$2:B1577,B1577,$C$2:C1577)</f>
        <v>19591</v>
      </c>
      <c r="I1577" s="2">
        <f>IF(cukier[[#This Row],[bought_so_far]]&lt;100,0,IF(cukier[[#This Row],[bought_so_far]]&lt;1000,0.05,IF(cukier[[#This Row],[bought_so_far]]&lt;10000,0.1,0.2)))*cukier[[#This Row],[sugar_bought_kg]]</f>
        <v>38.200000000000003</v>
      </c>
      <c r="J1577" s="7">
        <f t="shared" si="121"/>
        <v>3690</v>
      </c>
      <c r="K1577" s="7">
        <f t="shared" si="120"/>
        <v>3499</v>
      </c>
      <c r="L1577" s="7" t="b">
        <f t="shared" si="122"/>
        <v>0</v>
      </c>
      <c r="M1577" s="7">
        <f t="shared" si="123"/>
        <v>2</v>
      </c>
      <c r="N1577" s="7">
        <f t="shared" si="124"/>
        <v>0</v>
      </c>
    </row>
    <row r="1578" spans="1:14" x14ac:dyDescent="0.25">
      <c r="A1578" s="1">
        <v>41026</v>
      </c>
      <c r="B1578" s="2" t="s">
        <v>36</v>
      </c>
      <c r="C1578" s="2">
        <v>7</v>
      </c>
      <c r="D1578" s="2">
        <f>YEAR(cukier[[#This Row],[date]])</f>
        <v>2012</v>
      </c>
      <c r="E1578" s="2">
        <f>MONTH(cukier[[#This Row],[date]])</f>
        <v>4</v>
      </c>
      <c r="F1578" s="2">
        <f>VLOOKUP(cukier[[#This Row],[year]],cennik[#All],2)</f>
        <v>2.25</v>
      </c>
      <c r="G1578" s="2">
        <f>cukier[[#This Row],[sugar_bought_kg]]*cukier[[#This Row],[price]]</f>
        <v>15.75</v>
      </c>
      <c r="H1578" s="2">
        <f>SUMIF($B$2:B1578,B1578,$C$2:C1578)</f>
        <v>48</v>
      </c>
      <c r="I1578" s="2">
        <f>IF(cukier[[#This Row],[bought_so_far]]&lt;100,0,IF(cukier[[#This Row],[bought_so_far]]&lt;1000,0.05,IF(cukier[[#This Row],[bought_so_far]]&lt;10000,0.1,0.2)))*cukier[[#This Row],[sugar_bought_kg]]</f>
        <v>0</v>
      </c>
      <c r="J1578" s="6">
        <f t="shared" si="121"/>
        <v>3499</v>
      </c>
      <c r="K1578" s="6">
        <f t="shared" si="120"/>
        <v>3492</v>
      </c>
      <c r="L1578" s="6" t="b">
        <f t="shared" si="122"/>
        <v>0</v>
      </c>
      <c r="M1578" s="6">
        <f t="shared" si="123"/>
        <v>2</v>
      </c>
      <c r="N1578" s="6">
        <f t="shared" si="124"/>
        <v>0</v>
      </c>
    </row>
    <row r="1579" spans="1:14" x14ac:dyDescent="0.25">
      <c r="A1579" s="1">
        <v>41027</v>
      </c>
      <c r="B1579" s="2" t="s">
        <v>26</v>
      </c>
      <c r="C1579" s="2">
        <v>200</v>
      </c>
      <c r="D1579" s="2">
        <f>YEAR(cukier[[#This Row],[date]])</f>
        <v>2012</v>
      </c>
      <c r="E1579" s="2">
        <f>MONTH(cukier[[#This Row],[date]])</f>
        <v>4</v>
      </c>
      <c r="F1579" s="2">
        <f>VLOOKUP(cukier[[#This Row],[year]],cennik[#All],2)</f>
        <v>2.25</v>
      </c>
      <c r="G1579" s="2">
        <f>cukier[[#This Row],[sugar_bought_kg]]*cukier[[#This Row],[price]]</f>
        <v>450</v>
      </c>
      <c r="H1579" s="2">
        <f>SUMIF($B$2:B1579,B1579,$C$2:C1579)</f>
        <v>1545</v>
      </c>
      <c r="I1579" s="2">
        <f>IF(cukier[[#This Row],[bought_so_far]]&lt;100,0,IF(cukier[[#This Row],[bought_so_far]]&lt;1000,0.05,IF(cukier[[#This Row],[bought_so_far]]&lt;10000,0.1,0.2)))*cukier[[#This Row],[sugar_bought_kg]]</f>
        <v>20</v>
      </c>
      <c r="J1579" s="7">
        <f t="shared" si="121"/>
        <v>3492</v>
      </c>
      <c r="K1579" s="7">
        <f t="shared" si="120"/>
        <v>3292</v>
      </c>
      <c r="L1579" s="7" t="b">
        <f t="shared" si="122"/>
        <v>1</v>
      </c>
      <c r="M1579" s="7">
        <f t="shared" si="123"/>
        <v>2</v>
      </c>
      <c r="N1579" s="7">
        <f t="shared" si="124"/>
        <v>2000</v>
      </c>
    </row>
    <row r="1580" spans="1:14" x14ac:dyDescent="0.25">
      <c r="A1580" s="1">
        <v>41033</v>
      </c>
      <c r="B1580" s="2" t="s">
        <v>149</v>
      </c>
      <c r="C1580" s="2">
        <v>15</v>
      </c>
      <c r="D1580" s="2">
        <f>YEAR(cukier[[#This Row],[date]])</f>
        <v>2012</v>
      </c>
      <c r="E1580" s="2">
        <f>MONTH(cukier[[#This Row],[date]])</f>
        <v>5</v>
      </c>
      <c r="F1580" s="2">
        <f>VLOOKUP(cukier[[#This Row],[year]],cennik[#All],2)</f>
        <v>2.25</v>
      </c>
      <c r="G1580" s="2">
        <f>cukier[[#This Row],[sugar_bought_kg]]*cukier[[#This Row],[price]]</f>
        <v>33.75</v>
      </c>
      <c r="H1580" s="2">
        <f>SUMIF($B$2:B1580,B1580,$C$2:C1580)</f>
        <v>67</v>
      </c>
      <c r="I1580" s="2">
        <f>IF(cukier[[#This Row],[bought_so_far]]&lt;100,0,IF(cukier[[#This Row],[bought_so_far]]&lt;1000,0.05,IF(cukier[[#This Row],[bought_so_far]]&lt;10000,0.1,0.2)))*cukier[[#This Row],[sugar_bought_kg]]</f>
        <v>0</v>
      </c>
      <c r="J1580" s="6">
        <f t="shared" si="121"/>
        <v>5292</v>
      </c>
      <c r="K1580" s="6">
        <f t="shared" si="120"/>
        <v>5277</v>
      </c>
      <c r="L1580" s="6" t="b">
        <f t="shared" si="122"/>
        <v>0</v>
      </c>
      <c r="M1580" s="6">
        <f t="shared" si="123"/>
        <v>-1</v>
      </c>
      <c r="N1580" s="6">
        <f t="shared" si="124"/>
        <v>0</v>
      </c>
    </row>
    <row r="1581" spans="1:14" x14ac:dyDescent="0.25">
      <c r="A1581" s="1">
        <v>41033</v>
      </c>
      <c r="B1581" s="2" t="s">
        <v>171</v>
      </c>
      <c r="C1581" s="2">
        <v>7</v>
      </c>
      <c r="D1581" s="2">
        <f>YEAR(cukier[[#This Row],[date]])</f>
        <v>2012</v>
      </c>
      <c r="E1581" s="2">
        <f>MONTH(cukier[[#This Row],[date]])</f>
        <v>5</v>
      </c>
      <c r="F1581" s="2">
        <f>VLOOKUP(cukier[[#This Row],[year]],cennik[#All],2)</f>
        <v>2.25</v>
      </c>
      <c r="G1581" s="2">
        <f>cukier[[#This Row],[sugar_bought_kg]]*cukier[[#This Row],[price]]</f>
        <v>15.75</v>
      </c>
      <c r="H1581" s="2">
        <f>SUMIF($B$2:B1581,B1581,$C$2:C1581)</f>
        <v>9</v>
      </c>
      <c r="I1581" s="2">
        <f>IF(cukier[[#This Row],[bought_so_far]]&lt;100,0,IF(cukier[[#This Row],[bought_so_far]]&lt;1000,0.05,IF(cukier[[#This Row],[bought_so_far]]&lt;10000,0.1,0.2)))*cukier[[#This Row],[sugar_bought_kg]]</f>
        <v>0</v>
      </c>
      <c r="J1581" s="7">
        <f t="shared" si="121"/>
        <v>5277</v>
      </c>
      <c r="K1581" s="7">
        <f t="shared" si="120"/>
        <v>5270</v>
      </c>
      <c r="L1581" s="7" t="b">
        <f t="shared" si="122"/>
        <v>0</v>
      </c>
      <c r="M1581" s="7">
        <f t="shared" si="123"/>
        <v>-1</v>
      </c>
      <c r="N1581" s="7">
        <f t="shared" si="124"/>
        <v>0</v>
      </c>
    </row>
    <row r="1582" spans="1:14" x14ac:dyDescent="0.25">
      <c r="A1582" s="1">
        <v>41033</v>
      </c>
      <c r="B1582" s="2" t="s">
        <v>14</v>
      </c>
      <c r="C1582" s="2">
        <v>235</v>
      </c>
      <c r="D1582" s="2">
        <f>YEAR(cukier[[#This Row],[date]])</f>
        <v>2012</v>
      </c>
      <c r="E1582" s="2">
        <f>MONTH(cukier[[#This Row],[date]])</f>
        <v>5</v>
      </c>
      <c r="F1582" s="2">
        <f>VLOOKUP(cukier[[#This Row],[year]],cennik[#All],2)</f>
        <v>2.25</v>
      </c>
      <c r="G1582" s="2">
        <f>cukier[[#This Row],[sugar_bought_kg]]*cukier[[#This Row],[price]]</f>
        <v>528.75</v>
      </c>
      <c r="H1582" s="2">
        <f>SUMIF($B$2:B1582,B1582,$C$2:C1582)</f>
        <v>17652</v>
      </c>
      <c r="I1582" s="2">
        <f>IF(cukier[[#This Row],[bought_so_far]]&lt;100,0,IF(cukier[[#This Row],[bought_so_far]]&lt;1000,0.05,IF(cukier[[#This Row],[bought_so_far]]&lt;10000,0.1,0.2)))*cukier[[#This Row],[sugar_bought_kg]]</f>
        <v>47</v>
      </c>
      <c r="J1582" s="6">
        <f t="shared" si="121"/>
        <v>5270</v>
      </c>
      <c r="K1582" s="6">
        <f t="shared" si="120"/>
        <v>5035</v>
      </c>
      <c r="L1582" s="6" t="b">
        <f t="shared" si="122"/>
        <v>0</v>
      </c>
      <c r="M1582" s="6">
        <f t="shared" si="123"/>
        <v>-1</v>
      </c>
      <c r="N1582" s="6">
        <f t="shared" si="124"/>
        <v>0</v>
      </c>
    </row>
    <row r="1583" spans="1:14" x14ac:dyDescent="0.25">
      <c r="A1583" s="1">
        <v>41034</v>
      </c>
      <c r="B1583" s="2" t="s">
        <v>50</v>
      </c>
      <c r="C1583" s="2">
        <v>301</v>
      </c>
      <c r="D1583" s="2">
        <f>YEAR(cukier[[#This Row],[date]])</f>
        <v>2012</v>
      </c>
      <c r="E1583" s="2">
        <f>MONTH(cukier[[#This Row],[date]])</f>
        <v>5</v>
      </c>
      <c r="F1583" s="2">
        <f>VLOOKUP(cukier[[#This Row],[year]],cennik[#All],2)</f>
        <v>2.25</v>
      </c>
      <c r="G1583" s="2">
        <f>cukier[[#This Row],[sugar_bought_kg]]*cukier[[#This Row],[price]]</f>
        <v>677.25</v>
      </c>
      <c r="H1583" s="2">
        <f>SUMIF($B$2:B1583,B1583,$C$2:C1583)</f>
        <v>18756</v>
      </c>
      <c r="I1583" s="2">
        <f>IF(cukier[[#This Row],[bought_so_far]]&lt;100,0,IF(cukier[[#This Row],[bought_so_far]]&lt;1000,0.05,IF(cukier[[#This Row],[bought_so_far]]&lt;10000,0.1,0.2)))*cukier[[#This Row],[sugar_bought_kg]]</f>
        <v>60.2</v>
      </c>
      <c r="J1583" s="7">
        <f t="shared" si="121"/>
        <v>5035</v>
      </c>
      <c r="K1583" s="7">
        <f t="shared" si="120"/>
        <v>4734</v>
      </c>
      <c r="L1583" s="7" t="b">
        <f t="shared" si="122"/>
        <v>0</v>
      </c>
      <c r="M1583" s="7">
        <f t="shared" si="123"/>
        <v>1</v>
      </c>
      <c r="N1583" s="7">
        <f t="shared" si="124"/>
        <v>0</v>
      </c>
    </row>
    <row r="1584" spans="1:14" x14ac:dyDescent="0.25">
      <c r="A1584" s="1">
        <v>41036</v>
      </c>
      <c r="B1584" s="2" t="s">
        <v>5</v>
      </c>
      <c r="C1584" s="2">
        <v>136</v>
      </c>
      <c r="D1584" s="2">
        <f>YEAR(cukier[[#This Row],[date]])</f>
        <v>2012</v>
      </c>
      <c r="E1584" s="2">
        <f>MONTH(cukier[[#This Row],[date]])</f>
        <v>5</v>
      </c>
      <c r="F1584" s="2">
        <f>VLOOKUP(cukier[[#This Row],[year]],cennik[#All],2)</f>
        <v>2.25</v>
      </c>
      <c r="G1584" s="2">
        <f>cukier[[#This Row],[sugar_bought_kg]]*cukier[[#This Row],[price]]</f>
        <v>306</v>
      </c>
      <c r="H1584" s="2">
        <f>SUMIF($B$2:B1584,B1584,$C$2:C1584)</f>
        <v>8806</v>
      </c>
      <c r="I1584" s="2">
        <f>IF(cukier[[#This Row],[bought_so_far]]&lt;100,0,IF(cukier[[#This Row],[bought_so_far]]&lt;1000,0.05,IF(cukier[[#This Row],[bought_so_far]]&lt;10000,0.1,0.2)))*cukier[[#This Row],[sugar_bought_kg]]</f>
        <v>13.600000000000001</v>
      </c>
      <c r="J1584" s="6">
        <f t="shared" si="121"/>
        <v>4734</v>
      </c>
      <c r="K1584" s="6">
        <f t="shared" si="120"/>
        <v>4598</v>
      </c>
      <c r="L1584" s="6" t="b">
        <f t="shared" si="122"/>
        <v>0</v>
      </c>
      <c r="M1584" s="6">
        <f t="shared" si="123"/>
        <v>1</v>
      </c>
      <c r="N1584" s="6">
        <f t="shared" si="124"/>
        <v>0</v>
      </c>
    </row>
    <row r="1585" spans="1:14" x14ac:dyDescent="0.25">
      <c r="A1585" s="1">
        <v>41036</v>
      </c>
      <c r="B1585" s="2" t="s">
        <v>126</v>
      </c>
      <c r="C1585" s="2">
        <v>5</v>
      </c>
      <c r="D1585" s="2">
        <f>YEAR(cukier[[#This Row],[date]])</f>
        <v>2012</v>
      </c>
      <c r="E1585" s="2">
        <f>MONTH(cukier[[#This Row],[date]])</f>
        <v>5</v>
      </c>
      <c r="F1585" s="2">
        <f>VLOOKUP(cukier[[#This Row],[year]],cennik[#All],2)</f>
        <v>2.25</v>
      </c>
      <c r="G1585" s="2">
        <f>cukier[[#This Row],[sugar_bought_kg]]*cukier[[#This Row],[price]]</f>
        <v>11.25</v>
      </c>
      <c r="H1585" s="2">
        <f>SUMIF($B$2:B1585,B1585,$C$2:C1585)</f>
        <v>50</v>
      </c>
      <c r="I1585" s="2">
        <f>IF(cukier[[#This Row],[bought_so_far]]&lt;100,0,IF(cukier[[#This Row],[bought_so_far]]&lt;1000,0.05,IF(cukier[[#This Row],[bought_so_far]]&lt;10000,0.1,0.2)))*cukier[[#This Row],[sugar_bought_kg]]</f>
        <v>0</v>
      </c>
      <c r="J1585" s="7">
        <f t="shared" si="121"/>
        <v>4598</v>
      </c>
      <c r="K1585" s="7">
        <f t="shared" si="120"/>
        <v>4593</v>
      </c>
      <c r="L1585" s="7" t="b">
        <f t="shared" si="122"/>
        <v>0</v>
      </c>
      <c r="M1585" s="7">
        <f t="shared" si="123"/>
        <v>1</v>
      </c>
      <c r="N1585" s="7">
        <f t="shared" si="124"/>
        <v>0</v>
      </c>
    </row>
    <row r="1586" spans="1:14" x14ac:dyDescent="0.25">
      <c r="A1586" s="1">
        <v>41037</v>
      </c>
      <c r="B1586" s="2" t="s">
        <v>7</v>
      </c>
      <c r="C1586" s="2">
        <v>280</v>
      </c>
      <c r="D1586" s="2">
        <f>YEAR(cukier[[#This Row],[date]])</f>
        <v>2012</v>
      </c>
      <c r="E1586" s="2">
        <f>MONTH(cukier[[#This Row],[date]])</f>
        <v>5</v>
      </c>
      <c r="F1586" s="2">
        <f>VLOOKUP(cukier[[#This Row],[year]],cennik[#All],2)</f>
        <v>2.25</v>
      </c>
      <c r="G1586" s="2">
        <f>cukier[[#This Row],[sugar_bought_kg]]*cukier[[#This Row],[price]]</f>
        <v>630</v>
      </c>
      <c r="H1586" s="2">
        <f>SUMIF($B$2:B1586,B1586,$C$2:C1586)</f>
        <v>20148</v>
      </c>
      <c r="I1586" s="2">
        <f>IF(cukier[[#This Row],[bought_so_far]]&lt;100,0,IF(cukier[[#This Row],[bought_so_far]]&lt;1000,0.05,IF(cukier[[#This Row],[bought_so_far]]&lt;10000,0.1,0.2)))*cukier[[#This Row],[sugar_bought_kg]]</f>
        <v>56</v>
      </c>
      <c r="J1586" s="6">
        <f t="shared" si="121"/>
        <v>4593</v>
      </c>
      <c r="K1586" s="6">
        <f t="shared" si="120"/>
        <v>4313</v>
      </c>
      <c r="L1586" s="6" t="b">
        <f t="shared" si="122"/>
        <v>0</v>
      </c>
      <c r="M1586" s="6">
        <f t="shared" si="123"/>
        <v>1</v>
      </c>
      <c r="N1586" s="6">
        <f t="shared" si="124"/>
        <v>0</v>
      </c>
    </row>
    <row r="1587" spans="1:14" x14ac:dyDescent="0.25">
      <c r="A1587" s="1">
        <v>41037</v>
      </c>
      <c r="B1587" s="2" t="s">
        <v>65</v>
      </c>
      <c r="C1587" s="2">
        <v>3</v>
      </c>
      <c r="D1587" s="2">
        <f>YEAR(cukier[[#This Row],[date]])</f>
        <v>2012</v>
      </c>
      <c r="E1587" s="2">
        <f>MONTH(cukier[[#This Row],[date]])</f>
        <v>5</v>
      </c>
      <c r="F1587" s="2">
        <f>VLOOKUP(cukier[[#This Row],[year]],cennik[#All],2)</f>
        <v>2.25</v>
      </c>
      <c r="G1587" s="2">
        <f>cukier[[#This Row],[sugar_bought_kg]]*cukier[[#This Row],[price]]</f>
        <v>6.75</v>
      </c>
      <c r="H1587" s="2">
        <f>SUMIF($B$2:B1587,B1587,$C$2:C1587)</f>
        <v>23</v>
      </c>
      <c r="I1587" s="2">
        <f>IF(cukier[[#This Row],[bought_so_far]]&lt;100,0,IF(cukier[[#This Row],[bought_so_far]]&lt;1000,0.05,IF(cukier[[#This Row],[bought_so_far]]&lt;10000,0.1,0.2)))*cukier[[#This Row],[sugar_bought_kg]]</f>
        <v>0</v>
      </c>
      <c r="J1587" s="7">
        <f t="shared" si="121"/>
        <v>4313</v>
      </c>
      <c r="K1587" s="7">
        <f t="shared" si="120"/>
        <v>4310</v>
      </c>
      <c r="L1587" s="7" t="b">
        <f t="shared" si="122"/>
        <v>0</v>
      </c>
      <c r="M1587" s="7">
        <f t="shared" si="123"/>
        <v>1</v>
      </c>
      <c r="N1587" s="7">
        <f t="shared" si="124"/>
        <v>0</v>
      </c>
    </row>
    <row r="1588" spans="1:14" x14ac:dyDescent="0.25">
      <c r="A1588" s="1">
        <v>41040</v>
      </c>
      <c r="B1588" s="2" t="s">
        <v>206</v>
      </c>
      <c r="C1588" s="2">
        <v>14</v>
      </c>
      <c r="D1588" s="2">
        <f>YEAR(cukier[[#This Row],[date]])</f>
        <v>2012</v>
      </c>
      <c r="E1588" s="2">
        <f>MONTH(cukier[[#This Row],[date]])</f>
        <v>5</v>
      </c>
      <c r="F1588" s="2">
        <f>VLOOKUP(cukier[[#This Row],[year]],cennik[#All],2)</f>
        <v>2.25</v>
      </c>
      <c r="G1588" s="2">
        <f>cukier[[#This Row],[sugar_bought_kg]]*cukier[[#This Row],[price]]</f>
        <v>31.5</v>
      </c>
      <c r="H1588" s="2">
        <f>SUMIF($B$2:B1588,B1588,$C$2:C1588)</f>
        <v>15</v>
      </c>
      <c r="I1588" s="2">
        <f>IF(cukier[[#This Row],[bought_so_far]]&lt;100,0,IF(cukier[[#This Row],[bought_so_far]]&lt;1000,0.05,IF(cukier[[#This Row],[bought_so_far]]&lt;10000,0.1,0.2)))*cukier[[#This Row],[sugar_bought_kg]]</f>
        <v>0</v>
      </c>
      <c r="J1588" s="6">
        <f t="shared" si="121"/>
        <v>4310</v>
      </c>
      <c r="K1588" s="6">
        <f t="shared" si="120"/>
        <v>4296</v>
      </c>
      <c r="L1588" s="6" t="b">
        <f t="shared" si="122"/>
        <v>0</v>
      </c>
      <c r="M1588" s="6">
        <f t="shared" si="123"/>
        <v>1</v>
      </c>
      <c r="N1588" s="6">
        <f t="shared" si="124"/>
        <v>0</v>
      </c>
    </row>
    <row r="1589" spans="1:14" x14ac:dyDescent="0.25">
      <c r="A1589" s="1">
        <v>41041</v>
      </c>
      <c r="B1589" s="2" t="s">
        <v>10</v>
      </c>
      <c r="C1589" s="2">
        <v>79</v>
      </c>
      <c r="D1589" s="2">
        <f>YEAR(cukier[[#This Row],[date]])</f>
        <v>2012</v>
      </c>
      <c r="E1589" s="2">
        <f>MONTH(cukier[[#This Row],[date]])</f>
        <v>5</v>
      </c>
      <c r="F1589" s="2">
        <f>VLOOKUP(cukier[[#This Row],[year]],cennik[#All],2)</f>
        <v>2.25</v>
      </c>
      <c r="G1589" s="2">
        <f>cukier[[#This Row],[sugar_bought_kg]]*cukier[[#This Row],[price]]</f>
        <v>177.75</v>
      </c>
      <c r="H1589" s="2">
        <f>SUMIF($B$2:B1589,B1589,$C$2:C1589)</f>
        <v>3341</v>
      </c>
      <c r="I1589" s="2">
        <f>IF(cukier[[#This Row],[bought_so_far]]&lt;100,0,IF(cukier[[#This Row],[bought_so_far]]&lt;1000,0.05,IF(cukier[[#This Row],[bought_so_far]]&lt;10000,0.1,0.2)))*cukier[[#This Row],[sugar_bought_kg]]</f>
        <v>7.9</v>
      </c>
      <c r="J1589" s="7">
        <f t="shared" si="121"/>
        <v>4296</v>
      </c>
      <c r="K1589" s="7">
        <f t="shared" si="120"/>
        <v>4217</v>
      </c>
      <c r="L1589" s="7" t="b">
        <f t="shared" si="122"/>
        <v>0</v>
      </c>
      <c r="M1589" s="7">
        <f t="shared" si="123"/>
        <v>1</v>
      </c>
      <c r="N1589" s="7">
        <f t="shared" si="124"/>
        <v>0</v>
      </c>
    </row>
    <row r="1590" spans="1:14" x14ac:dyDescent="0.25">
      <c r="A1590" s="1">
        <v>41042</v>
      </c>
      <c r="B1590" s="2" t="s">
        <v>173</v>
      </c>
      <c r="C1590" s="2">
        <v>86</v>
      </c>
      <c r="D1590" s="2">
        <f>YEAR(cukier[[#This Row],[date]])</f>
        <v>2012</v>
      </c>
      <c r="E1590" s="2">
        <f>MONTH(cukier[[#This Row],[date]])</f>
        <v>5</v>
      </c>
      <c r="F1590" s="2">
        <f>VLOOKUP(cukier[[#This Row],[year]],cennik[#All],2)</f>
        <v>2.25</v>
      </c>
      <c r="G1590" s="2">
        <f>cukier[[#This Row],[sugar_bought_kg]]*cukier[[#This Row],[price]]</f>
        <v>193.5</v>
      </c>
      <c r="H1590" s="2">
        <f>SUMIF($B$2:B1590,B1590,$C$2:C1590)</f>
        <v>491</v>
      </c>
      <c r="I1590" s="2">
        <f>IF(cukier[[#This Row],[bought_so_far]]&lt;100,0,IF(cukier[[#This Row],[bought_so_far]]&lt;1000,0.05,IF(cukier[[#This Row],[bought_so_far]]&lt;10000,0.1,0.2)))*cukier[[#This Row],[sugar_bought_kg]]</f>
        <v>4.3</v>
      </c>
      <c r="J1590" s="6">
        <f t="shared" si="121"/>
        <v>4217</v>
      </c>
      <c r="K1590" s="6">
        <f t="shared" si="120"/>
        <v>4131</v>
      </c>
      <c r="L1590" s="6" t="b">
        <f t="shared" si="122"/>
        <v>0</v>
      </c>
      <c r="M1590" s="6">
        <f t="shared" si="123"/>
        <v>1</v>
      </c>
      <c r="N1590" s="6">
        <f t="shared" si="124"/>
        <v>0</v>
      </c>
    </row>
    <row r="1591" spans="1:14" x14ac:dyDescent="0.25">
      <c r="A1591" s="1">
        <v>41042</v>
      </c>
      <c r="B1591" s="2" t="s">
        <v>23</v>
      </c>
      <c r="C1591" s="2">
        <v>70</v>
      </c>
      <c r="D1591" s="2">
        <f>YEAR(cukier[[#This Row],[date]])</f>
        <v>2012</v>
      </c>
      <c r="E1591" s="2">
        <f>MONTH(cukier[[#This Row],[date]])</f>
        <v>5</v>
      </c>
      <c r="F1591" s="2">
        <f>VLOOKUP(cukier[[#This Row],[year]],cennik[#All],2)</f>
        <v>2.25</v>
      </c>
      <c r="G1591" s="2">
        <f>cukier[[#This Row],[sugar_bought_kg]]*cukier[[#This Row],[price]]</f>
        <v>157.5</v>
      </c>
      <c r="H1591" s="2">
        <f>SUMIF($B$2:B1591,B1591,$C$2:C1591)</f>
        <v>3297</v>
      </c>
      <c r="I1591" s="2">
        <f>IF(cukier[[#This Row],[bought_so_far]]&lt;100,0,IF(cukier[[#This Row],[bought_so_far]]&lt;1000,0.05,IF(cukier[[#This Row],[bought_so_far]]&lt;10000,0.1,0.2)))*cukier[[#This Row],[sugar_bought_kg]]</f>
        <v>7</v>
      </c>
      <c r="J1591" s="7">
        <f t="shared" si="121"/>
        <v>4131</v>
      </c>
      <c r="K1591" s="7">
        <f t="shared" si="120"/>
        <v>4061</v>
      </c>
      <c r="L1591" s="7" t="b">
        <f t="shared" si="122"/>
        <v>0</v>
      </c>
      <c r="M1591" s="7">
        <f t="shared" si="123"/>
        <v>1</v>
      </c>
      <c r="N1591" s="7">
        <f t="shared" si="124"/>
        <v>0</v>
      </c>
    </row>
    <row r="1592" spans="1:14" x14ac:dyDescent="0.25">
      <c r="A1592" s="1">
        <v>41043</v>
      </c>
      <c r="B1592" s="2" t="s">
        <v>20</v>
      </c>
      <c r="C1592" s="2">
        <v>189</v>
      </c>
      <c r="D1592" s="2">
        <f>YEAR(cukier[[#This Row],[date]])</f>
        <v>2012</v>
      </c>
      <c r="E1592" s="2">
        <f>MONTH(cukier[[#This Row],[date]])</f>
        <v>5</v>
      </c>
      <c r="F1592" s="2">
        <f>VLOOKUP(cukier[[#This Row],[year]],cennik[#All],2)</f>
        <v>2.25</v>
      </c>
      <c r="G1592" s="2">
        <f>cukier[[#This Row],[sugar_bought_kg]]*cukier[[#This Row],[price]]</f>
        <v>425.25</v>
      </c>
      <c r="H1592" s="2">
        <f>SUMIF($B$2:B1592,B1592,$C$2:C1592)</f>
        <v>1138</v>
      </c>
      <c r="I1592" s="2">
        <f>IF(cukier[[#This Row],[bought_so_far]]&lt;100,0,IF(cukier[[#This Row],[bought_so_far]]&lt;1000,0.05,IF(cukier[[#This Row],[bought_so_far]]&lt;10000,0.1,0.2)))*cukier[[#This Row],[sugar_bought_kg]]</f>
        <v>18.900000000000002</v>
      </c>
      <c r="J1592" s="6">
        <f t="shared" si="121"/>
        <v>4061</v>
      </c>
      <c r="K1592" s="6">
        <f t="shared" si="120"/>
        <v>3872</v>
      </c>
      <c r="L1592" s="6" t="b">
        <f t="shared" si="122"/>
        <v>0</v>
      </c>
      <c r="M1592" s="6">
        <f t="shared" si="123"/>
        <v>2</v>
      </c>
      <c r="N1592" s="6">
        <f t="shared" si="124"/>
        <v>0</v>
      </c>
    </row>
    <row r="1593" spans="1:14" x14ac:dyDescent="0.25">
      <c r="A1593" s="1">
        <v>41043</v>
      </c>
      <c r="B1593" s="2" t="s">
        <v>55</v>
      </c>
      <c r="C1593" s="2">
        <v>111</v>
      </c>
      <c r="D1593" s="2">
        <f>YEAR(cukier[[#This Row],[date]])</f>
        <v>2012</v>
      </c>
      <c r="E1593" s="2">
        <f>MONTH(cukier[[#This Row],[date]])</f>
        <v>5</v>
      </c>
      <c r="F1593" s="2">
        <f>VLOOKUP(cukier[[#This Row],[year]],cennik[#All],2)</f>
        <v>2.25</v>
      </c>
      <c r="G1593" s="2">
        <f>cukier[[#This Row],[sugar_bought_kg]]*cukier[[#This Row],[price]]</f>
        <v>249.75</v>
      </c>
      <c r="H1593" s="2">
        <f>SUMIF($B$2:B1593,B1593,$C$2:C1593)</f>
        <v>3661</v>
      </c>
      <c r="I1593" s="2">
        <f>IF(cukier[[#This Row],[bought_so_far]]&lt;100,0,IF(cukier[[#This Row],[bought_so_far]]&lt;1000,0.05,IF(cukier[[#This Row],[bought_so_far]]&lt;10000,0.1,0.2)))*cukier[[#This Row],[sugar_bought_kg]]</f>
        <v>11.100000000000001</v>
      </c>
      <c r="J1593" s="7">
        <f t="shared" si="121"/>
        <v>3872</v>
      </c>
      <c r="K1593" s="7">
        <f t="shared" si="120"/>
        <v>3761</v>
      </c>
      <c r="L1593" s="7" t="b">
        <f t="shared" si="122"/>
        <v>0</v>
      </c>
      <c r="M1593" s="7">
        <f t="shared" si="123"/>
        <v>2</v>
      </c>
      <c r="N1593" s="7">
        <f t="shared" si="124"/>
        <v>0</v>
      </c>
    </row>
    <row r="1594" spans="1:14" x14ac:dyDescent="0.25">
      <c r="A1594" s="1">
        <v>41046</v>
      </c>
      <c r="B1594" s="2" t="s">
        <v>19</v>
      </c>
      <c r="C1594" s="2">
        <v>158</v>
      </c>
      <c r="D1594" s="2">
        <f>YEAR(cukier[[#This Row],[date]])</f>
        <v>2012</v>
      </c>
      <c r="E1594" s="2">
        <f>MONTH(cukier[[#This Row],[date]])</f>
        <v>5</v>
      </c>
      <c r="F1594" s="2">
        <f>VLOOKUP(cukier[[#This Row],[year]],cennik[#All],2)</f>
        <v>2.25</v>
      </c>
      <c r="G1594" s="2">
        <f>cukier[[#This Row],[sugar_bought_kg]]*cukier[[#This Row],[price]]</f>
        <v>355.5</v>
      </c>
      <c r="H1594" s="2">
        <f>SUMIF($B$2:B1594,B1594,$C$2:C1594)</f>
        <v>3703</v>
      </c>
      <c r="I1594" s="2">
        <f>IF(cukier[[#This Row],[bought_so_far]]&lt;100,0,IF(cukier[[#This Row],[bought_so_far]]&lt;1000,0.05,IF(cukier[[#This Row],[bought_so_far]]&lt;10000,0.1,0.2)))*cukier[[#This Row],[sugar_bought_kg]]</f>
        <v>15.8</v>
      </c>
      <c r="J1594" s="6">
        <f t="shared" si="121"/>
        <v>3761</v>
      </c>
      <c r="K1594" s="6">
        <f t="shared" si="120"/>
        <v>3603</v>
      </c>
      <c r="L1594" s="6" t="b">
        <f t="shared" si="122"/>
        <v>0</v>
      </c>
      <c r="M1594" s="6">
        <f t="shared" si="123"/>
        <v>2</v>
      </c>
      <c r="N1594" s="6">
        <f t="shared" si="124"/>
        <v>0</v>
      </c>
    </row>
    <row r="1595" spans="1:14" x14ac:dyDescent="0.25">
      <c r="A1595" s="1">
        <v>41051</v>
      </c>
      <c r="B1595" s="2" t="s">
        <v>66</v>
      </c>
      <c r="C1595" s="2">
        <v>172</v>
      </c>
      <c r="D1595" s="2">
        <f>YEAR(cukier[[#This Row],[date]])</f>
        <v>2012</v>
      </c>
      <c r="E1595" s="2">
        <f>MONTH(cukier[[#This Row],[date]])</f>
        <v>5</v>
      </c>
      <c r="F1595" s="2">
        <f>VLOOKUP(cukier[[#This Row],[year]],cennik[#All],2)</f>
        <v>2.25</v>
      </c>
      <c r="G1595" s="2">
        <f>cukier[[#This Row],[sugar_bought_kg]]*cukier[[#This Row],[price]]</f>
        <v>387</v>
      </c>
      <c r="H1595" s="2">
        <f>SUMIF($B$2:B1595,B1595,$C$2:C1595)</f>
        <v>2850</v>
      </c>
      <c r="I1595" s="2">
        <f>IF(cukier[[#This Row],[bought_so_far]]&lt;100,0,IF(cukier[[#This Row],[bought_so_far]]&lt;1000,0.05,IF(cukier[[#This Row],[bought_so_far]]&lt;10000,0.1,0.2)))*cukier[[#This Row],[sugar_bought_kg]]</f>
        <v>17.2</v>
      </c>
      <c r="J1595" s="7">
        <f t="shared" si="121"/>
        <v>3603</v>
      </c>
      <c r="K1595" s="7">
        <f t="shared" si="120"/>
        <v>3431</v>
      </c>
      <c r="L1595" s="7" t="b">
        <f t="shared" si="122"/>
        <v>0</v>
      </c>
      <c r="M1595" s="7">
        <f t="shared" si="123"/>
        <v>2</v>
      </c>
      <c r="N1595" s="7">
        <f t="shared" si="124"/>
        <v>0</v>
      </c>
    </row>
    <row r="1596" spans="1:14" x14ac:dyDescent="0.25">
      <c r="A1596" s="1">
        <v>41052</v>
      </c>
      <c r="B1596" s="2" t="s">
        <v>50</v>
      </c>
      <c r="C1596" s="2">
        <v>179</v>
      </c>
      <c r="D1596" s="2">
        <f>YEAR(cukier[[#This Row],[date]])</f>
        <v>2012</v>
      </c>
      <c r="E1596" s="2">
        <f>MONTH(cukier[[#This Row],[date]])</f>
        <v>5</v>
      </c>
      <c r="F1596" s="2">
        <f>VLOOKUP(cukier[[#This Row],[year]],cennik[#All],2)</f>
        <v>2.25</v>
      </c>
      <c r="G1596" s="2">
        <f>cukier[[#This Row],[sugar_bought_kg]]*cukier[[#This Row],[price]]</f>
        <v>402.75</v>
      </c>
      <c r="H1596" s="2">
        <f>SUMIF($B$2:B1596,B1596,$C$2:C1596)</f>
        <v>18935</v>
      </c>
      <c r="I1596" s="2">
        <f>IF(cukier[[#This Row],[bought_so_far]]&lt;100,0,IF(cukier[[#This Row],[bought_so_far]]&lt;1000,0.05,IF(cukier[[#This Row],[bought_so_far]]&lt;10000,0.1,0.2)))*cukier[[#This Row],[sugar_bought_kg]]</f>
        <v>35.800000000000004</v>
      </c>
      <c r="J1596" s="6">
        <f t="shared" si="121"/>
        <v>3431</v>
      </c>
      <c r="K1596" s="6">
        <f t="shared" si="120"/>
        <v>3252</v>
      </c>
      <c r="L1596" s="6" t="b">
        <f t="shared" si="122"/>
        <v>0</v>
      </c>
      <c r="M1596" s="6">
        <f t="shared" si="123"/>
        <v>2</v>
      </c>
      <c r="N1596" s="6">
        <f t="shared" si="124"/>
        <v>0</v>
      </c>
    </row>
    <row r="1597" spans="1:14" x14ac:dyDescent="0.25">
      <c r="A1597" s="1">
        <v>41053</v>
      </c>
      <c r="B1597" s="2" t="s">
        <v>104</v>
      </c>
      <c r="C1597" s="2">
        <v>19</v>
      </c>
      <c r="D1597" s="2">
        <f>YEAR(cukier[[#This Row],[date]])</f>
        <v>2012</v>
      </c>
      <c r="E1597" s="2">
        <f>MONTH(cukier[[#This Row],[date]])</f>
        <v>5</v>
      </c>
      <c r="F1597" s="2">
        <f>VLOOKUP(cukier[[#This Row],[year]],cennik[#All],2)</f>
        <v>2.25</v>
      </c>
      <c r="G1597" s="2">
        <f>cukier[[#This Row],[sugar_bought_kg]]*cukier[[#This Row],[price]]</f>
        <v>42.75</v>
      </c>
      <c r="H1597" s="2">
        <f>SUMIF($B$2:B1597,B1597,$C$2:C1597)</f>
        <v>23</v>
      </c>
      <c r="I1597" s="2">
        <f>IF(cukier[[#This Row],[bought_so_far]]&lt;100,0,IF(cukier[[#This Row],[bought_so_far]]&lt;1000,0.05,IF(cukier[[#This Row],[bought_so_far]]&lt;10000,0.1,0.2)))*cukier[[#This Row],[sugar_bought_kg]]</f>
        <v>0</v>
      </c>
      <c r="J1597" s="7">
        <f t="shared" si="121"/>
        <v>3252</v>
      </c>
      <c r="K1597" s="7">
        <f t="shared" si="120"/>
        <v>3233</v>
      </c>
      <c r="L1597" s="7" t="b">
        <f t="shared" si="122"/>
        <v>0</v>
      </c>
      <c r="M1597" s="7">
        <f t="shared" si="123"/>
        <v>2</v>
      </c>
      <c r="N1597" s="7">
        <f t="shared" si="124"/>
        <v>0</v>
      </c>
    </row>
    <row r="1598" spans="1:14" x14ac:dyDescent="0.25">
      <c r="A1598" s="1">
        <v>41053</v>
      </c>
      <c r="B1598" s="2" t="s">
        <v>28</v>
      </c>
      <c r="C1598" s="2">
        <v>57</v>
      </c>
      <c r="D1598" s="2">
        <f>YEAR(cukier[[#This Row],[date]])</f>
        <v>2012</v>
      </c>
      <c r="E1598" s="2">
        <f>MONTH(cukier[[#This Row],[date]])</f>
        <v>5</v>
      </c>
      <c r="F1598" s="2">
        <f>VLOOKUP(cukier[[#This Row],[year]],cennik[#All],2)</f>
        <v>2.25</v>
      </c>
      <c r="G1598" s="2">
        <f>cukier[[#This Row],[sugar_bought_kg]]*cukier[[#This Row],[price]]</f>
        <v>128.25</v>
      </c>
      <c r="H1598" s="2">
        <f>SUMIF($B$2:B1598,B1598,$C$2:C1598)</f>
        <v>3445</v>
      </c>
      <c r="I1598" s="2">
        <f>IF(cukier[[#This Row],[bought_so_far]]&lt;100,0,IF(cukier[[#This Row],[bought_so_far]]&lt;1000,0.05,IF(cukier[[#This Row],[bought_so_far]]&lt;10000,0.1,0.2)))*cukier[[#This Row],[sugar_bought_kg]]</f>
        <v>5.7</v>
      </c>
      <c r="J1598" s="6">
        <f t="shared" si="121"/>
        <v>3233</v>
      </c>
      <c r="K1598" s="6">
        <f t="shared" si="120"/>
        <v>3176</v>
      </c>
      <c r="L1598" s="6" t="b">
        <f t="shared" si="122"/>
        <v>0</v>
      </c>
      <c r="M1598" s="6">
        <f t="shared" si="123"/>
        <v>2</v>
      </c>
      <c r="N1598" s="6">
        <f t="shared" si="124"/>
        <v>0</v>
      </c>
    </row>
    <row r="1599" spans="1:14" x14ac:dyDescent="0.25">
      <c r="A1599" s="1">
        <v>41054</v>
      </c>
      <c r="B1599" s="2" t="s">
        <v>50</v>
      </c>
      <c r="C1599" s="2">
        <v>335</v>
      </c>
      <c r="D1599" s="2">
        <f>YEAR(cukier[[#This Row],[date]])</f>
        <v>2012</v>
      </c>
      <c r="E1599" s="2">
        <f>MONTH(cukier[[#This Row],[date]])</f>
        <v>5</v>
      </c>
      <c r="F1599" s="2">
        <f>VLOOKUP(cukier[[#This Row],[year]],cennik[#All],2)</f>
        <v>2.25</v>
      </c>
      <c r="G1599" s="2">
        <f>cukier[[#This Row],[sugar_bought_kg]]*cukier[[#This Row],[price]]</f>
        <v>753.75</v>
      </c>
      <c r="H1599" s="2">
        <f>SUMIF($B$2:B1599,B1599,$C$2:C1599)</f>
        <v>19270</v>
      </c>
      <c r="I1599" s="2">
        <f>IF(cukier[[#This Row],[bought_so_far]]&lt;100,0,IF(cukier[[#This Row],[bought_so_far]]&lt;1000,0.05,IF(cukier[[#This Row],[bought_so_far]]&lt;10000,0.1,0.2)))*cukier[[#This Row],[sugar_bought_kg]]</f>
        <v>67</v>
      </c>
      <c r="J1599" s="7">
        <f t="shared" si="121"/>
        <v>3176</v>
      </c>
      <c r="K1599" s="7">
        <f t="shared" si="120"/>
        <v>2841</v>
      </c>
      <c r="L1599" s="7" t="b">
        <f t="shared" si="122"/>
        <v>0</v>
      </c>
      <c r="M1599" s="7">
        <f t="shared" si="123"/>
        <v>3</v>
      </c>
      <c r="N1599" s="7">
        <f t="shared" si="124"/>
        <v>0</v>
      </c>
    </row>
    <row r="1600" spans="1:14" x14ac:dyDescent="0.25">
      <c r="A1600" s="1">
        <v>41060</v>
      </c>
      <c r="B1600" s="2" t="s">
        <v>164</v>
      </c>
      <c r="C1600" s="2">
        <v>12</v>
      </c>
      <c r="D1600" s="2">
        <f>YEAR(cukier[[#This Row],[date]])</f>
        <v>2012</v>
      </c>
      <c r="E1600" s="2">
        <f>MONTH(cukier[[#This Row],[date]])</f>
        <v>5</v>
      </c>
      <c r="F1600" s="2">
        <f>VLOOKUP(cukier[[#This Row],[year]],cennik[#All],2)</f>
        <v>2.25</v>
      </c>
      <c r="G1600" s="2">
        <f>cukier[[#This Row],[sugar_bought_kg]]*cukier[[#This Row],[price]]</f>
        <v>27</v>
      </c>
      <c r="H1600" s="2">
        <f>SUMIF($B$2:B1600,B1600,$C$2:C1600)</f>
        <v>39</v>
      </c>
      <c r="I1600" s="2">
        <f>IF(cukier[[#This Row],[bought_so_far]]&lt;100,0,IF(cukier[[#This Row],[bought_so_far]]&lt;1000,0.05,IF(cukier[[#This Row],[bought_so_far]]&lt;10000,0.1,0.2)))*cukier[[#This Row],[sugar_bought_kg]]</f>
        <v>0</v>
      </c>
      <c r="J1600" s="6">
        <f t="shared" si="121"/>
        <v>2841</v>
      </c>
      <c r="K1600" s="6">
        <f t="shared" si="120"/>
        <v>2829</v>
      </c>
      <c r="L1600" s="6" t="b">
        <f t="shared" si="122"/>
        <v>1</v>
      </c>
      <c r="M1600" s="6">
        <f t="shared" si="123"/>
        <v>3</v>
      </c>
      <c r="N1600" s="6">
        <f t="shared" si="124"/>
        <v>3000</v>
      </c>
    </row>
    <row r="1601" spans="1:14" x14ac:dyDescent="0.25">
      <c r="A1601" s="1">
        <v>41061</v>
      </c>
      <c r="B1601" s="2" t="s">
        <v>125</v>
      </c>
      <c r="C1601" s="2">
        <v>2</v>
      </c>
      <c r="D1601" s="2">
        <f>YEAR(cukier[[#This Row],[date]])</f>
        <v>2012</v>
      </c>
      <c r="E1601" s="2">
        <f>MONTH(cukier[[#This Row],[date]])</f>
        <v>6</v>
      </c>
      <c r="F1601" s="2">
        <f>VLOOKUP(cukier[[#This Row],[year]],cennik[#All],2)</f>
        <v>2.25</v>
      </c>
      <c r="G1601" s="2">
        <f>cukier[[#This Row],[sugar_bought_kg]]*cukier[[#This Row],[price]]</f>
        <v>4.5</v>
      </c>
      <c r="H1601" s="2">
        <f>SUMIF($B$2:B1601,B1601,$C$2:C1601)</f>
        <v>10</v>
      </c>
      <c r="I1601" s="2">
        <f>IF(cukier[[#This Row],[bought_so_far]]&lt;100,0,IF(cukier[[#This Row],[bought_so_far]]&lt;1000,0.05,IF(cukier[[#This Row],[bought_so_far]]&lt;10000,0.1,0.2)))*cukier[[#This Row],[sugar_bought_kg]]</f>
        <v>0</v>
      </c>
      <c r="J1601" s="7">
        <f t="shared" si="121"/>
        <v>5829</v>
      </c>
      <c r="K1601" s="7">
        <f t="shared" si="120"/>
        <v>5827</v>
      </c>
      <c r="L1601" s="7" t="b">
        <f t="shared" si="122"/>
        <v>0</v>
      </c>
      <c r="M1601" s="7">
        <f t="shared" si="123"/>
        <v>-1</v>
      </c>
      <c r="N1601" s="7">
        <f t="shared" si="124"/>
        <v>0</v>
      </c>
    </row>
    <row r="1602" spans="1:14" x14ac:dyDescent="0.25">
      <c r="A1602" s="1">
        <v>41061</v>
      </c>
      <c r="B1602" s="2" t="s">
        <v>50</v>
      </c>
      <c r="C1602" s="2">
        <v>237</v>
      </c>
      <c r="D1602" s="2">
        <f>YEAR(cukier[[#This Row],[date]])</f>
        <v>2012</v>
      </c>
      <c r="E1602" s="2">
        <f>MONTH(cukier[[#This Row],[date]])</f>
        <v>6</v>
      </c>
      <c r="F1602" s="2">
        <f>VLOOKUP(cukier[[#This Row],[year]],cennik[#All],2)</f>
        <v>2.25</v>
      </c>
      <c r="G1602" s="2">
        <f>cukier[[#This Row],[sugar_bought_kg]]*cukier[[#This Row],[price]]</f>
        <v>533.25</v>
      </c>
      <c r="H1602" s="2">
        <f>SUMIF($B$2:B1602,B1602,$C$2:C1602)</f>
        <v>19507</v>
      </c>
      <c r="I1602" s="2">
        <f>IF(cukier[[#This Row],[bought_so_far]]&lt;100,0,IF(cukier[[#This Row],[bought_so_far]]&lt;1000,0.05,IF(cukier[[#This Row],[bought_so_far]]&lt;10000,0.1,0.2)))*cukier[[#This Row],[sugar_bought_kg]]</f>
        <v>47.400000000000006</v>
      </c>
      <c r="J1602" s="6">
        <f t="shared" si="121"/>
        <v>5827</v>
      </c>
      <c r="K1602" s="6">
        <f t="shared" si="120"/>
        <v>5590</v>
      </c>
      <c r="L1602" s="6" t="b">
        <f t="shared" si="122"/>
        <v>0</v>
      </c>
      <c r="M1602" s="6">
        <f t="shared" si="123"/>
        <v>-1</v>
      </c>
      <c r="N1602" s="6">
        <f t="shared" si="124"/>
        <v>0</v>
      </c>
    </row>
    <row r="1603" spans="1:14" x14ac:dyDescent="0.25">
      <c r="A1603" s="1">
        <v>41064</v>
      </c>
      <c r="B1603" s="2" t="s">
        <v>7</v>
      </c>
      <c r="C1603" s="2">
        <v>482</v>
      </c>
      <c r="D1603" s="2">
        <f>YEAR(cukier[[#This Row],[date]])</f>
        <v>2012</v>
      </c>
      <c r="E1603" s="2">
        <f>MONTH(cukier[[#This Row],[date]])</f>
        <v>6</v>
      </c>
      <c r="F1603" s="2">
        <f>VLOOKUP(cukier[[#This Row],[year]],cennik[#All],2)</f>
        <v>2.25</v>
      </c>
      <c r="G1603" s="2">
        <f>cukier[[#This Row],[sugar_bought_kg]]*cukier[[#This Row],[price]]</f>
        <v>1084.5</v>
      </c>
      <c r="H1603" s="2">
        <f>SUMIF($B$2:B1603,B1603,$C$2:C1603)</f>
        <v>20630</v>
      </c>
      <c r="I1603" s="2">
        <f>IF(cukier[[#This Row],[bought_so_far]]&lt;100,0,IF(cukier[[#This Row],[bought_so_far]]&lt;1000,0.05,IF(cukier[[#This Row],[bought_so_far]]&lt;10000,0.1,0.2)))*cukier[[#This Row],[sugar_bought_kg]]</f>
        <v>96.4</v>
      </c>
      <c r="J1603" s="7">
        <f t="shared" si="121"/>
        <v>5590</v>
      </c>
      <c r="K1603" s="7">
        <f t="shared" ref="K1603:K1666" si="125">J1603-C1603</f>
        <v>5108</v>
      </c>
      <c r="L1603" s="7" t="b">
        <f t="shared" si="122"/>
        <v>0</v>
      </c>
      <c r="M1603" s="7">
        <f t="shared" si="123"/>
        <v>-1</v>
      </c>
      <c r="N1603" s="7">
        <f t="shared" si="124"/>
        <v>0</v>
      </c>
    </row>
    <row r="1604" spans="1:14" x14ac:dyDescent="0.25">
      <c r="A1604" s="1">
        <v>41064</v>
      </c>
      <c r="B1604" s="2" t="s">
        <v>125</v>
      </c>
      <c r="C1604" s="2">
        <v>8</v>
      </c>
      <c r="D1604" s="2">
        <f>YEAR(cukier[[#This Row],[date]])</f>
        <v>2012</v>
      </c>
      <c r="E1604" s="2">
        <f>MONTH(cukier[[#This Row],[date]])</f>
        <v>6</v>
      </c>
      <c r="F1604" s="2">
        <f>VLOOKUP(cukier[[#This Row],[year]],cennik[#All],2)</f>
        <v>2.25</v>
      </c>
      <c r="G1604" s="2">
        <f>cukier[[#This Row],[sugar_bought_kg]]*cukier[[#This Row],[price]]</f>
        <v>18</v>
      </c>
      <c r="H1604" s="2">
        <f>SUMIF($B$2:B1604,B1604,$C$2:C1604)</f>
        <v>18</v>
      </c>
      <c r="I1604" s="2">
        <f>IF(cukier[[#This Row],[bought_so_far]]&lt;100,0,IF(cukier[[#This Row],[bought_so_far]]&lt;1000,0.05,IF(cukier[[#This Row],[bought_so_far]]&lt;10000,0.1,0.2)))*cukier[[#This Row],[sugar_bought_kg]]</f>
        <v>0</v>
      </c>
      <c r="J1604" s="6">
        <f t="shared" ref="J1604:J1667" si="126">K1603+N1603</f>
        <v>5108</v>
      </c>
      <c r="K1604" s="6">
        <f t="shared" si="125"/>
        <v>5100</v>
      </c>
      <c r="L1604" s="6" t="b">
        <f t="shared" ref="L1604:L1667" si="127">AND(E1604&lt;&gt;E1605,K1604&lt;5000)</f>
        <v>0</v>
      </c>
      <c r="M1604" s="6">
        <f t="shared" ref="M1604:M1667" si="128">ROUNDUP((5000-K1604)/1000,0)</f>
        <v>-1</v>
      </c>
      <c r="N1604" s="6">
        <f t="shared" ref="N1604:N1667" si="129">IF(L1604,M1604*1000,0)</f>
        <v>0</v>
      </c>
    </row>
    <row r="1605" spans="1:14" x14ac:dyDescent="0.25">
      <c r="A1605" s="1">
        <v>41067</v>
      </c>
      <c r="B1605" s="2" t="s">
        <v>35</v>
      </c>
      <c r="C1605" s="2">
        <v>147</v>
      </c>
      <c r="D1605" s="2">
        <f>YEAR(cukier[[#This Row],[date]])</f>
        <v>2012</v>
      </c>
      <c r="E1605" s="2">
        <f>MONTH(cukier[[#This Row],[date]])</f>
        <v>6</v>
      </c>
      <c r="F1605" s="2">
        <f>VLOOKUP(cukier[[#This Row],[year]],cennik[#All],2)</f>
        <v>2.25</v>
      </c>
      <c r="G1605" s="2">
        <f>cukier[[#This Row],[sugar_bought_kg]]*cukier[[#This Row],[price]]</f>
        <v>330.75</v>
      </c>
      <c r="H1605" s="2">
        <f>SUMIF($B$2:B1605,B1605,$C$2:C1605)</f>
        <v>3533</v>
      </c>
      <c r="I1605" s="2">
        <f>IF(cukier[[#This Row],[bought_so_far]]&lt;100,0,IF(cukier[[#This Row],[bought_so_far]]&lt;1000,0.05,IF(cukier[[#This Row],[bought_so_far]]&lt;10000,0.1,0.2)))*cukier[[#This Row],[sugar_bought_kg]]</f>
        <v>14.700000000000001</v>
      </c>
      <c r="J1605" s="7">
        <f t="shared" si="126"/>
        <v>5100</v>
      </c>
      <c r="K1605" s="7">
        <f t="shared" si="125"/>
        <v>4953</v>
      </c>
      <c r="L1605" s="7" t="b">
        <f t="shared" si="127"/>
        <v>0</v>
      </c>
      <c r="M1605" s="7">
        <f t="shared" si="128"/>
        <v>1</v>
      </c>
      <c r="N1605" s="7">
        <f t="shared" si="129"/>
        <v>0</v>
      </c>
    </row>
    <row r="1606" spans="1:14" x14ac:dyDescent="0.25">
      <c r="A1606" s="1">
        <v>41069</v>
      </c>
      <c r="B1606" s="2" t="s">
        <v>22</v>
      </c>
      <c r="C1606" s="2">
        <v>224</v>
      </c>
      <c r="D1606" s="2">
        <f>YEAR(cukier[[#This Row],[date]])</f>
        <v>2012</v>
      </c>
      <c r="E1606" s="2">
        <f>MONTH(cukier[[#This Row],[date]])</f>
        <v>6</v>
      </c>
      <c r="F1606" s="2">
        <f>VLOOKUP(cukier[[#This Row],[year]],cennik[#All],2)</f>
        <v>2.25</v>
      </c>
      <c r="G1606" s="2">
        <f>cukier[[#This Row],[sugar_bought_kg]]*cukier[[#This Row],[price]]</f>
        <v>504</v>
      </c>
      <c r="H1606" s="2">
        <f>SUMIF($B$2:B1606,B1606,$C$2:C1606)</f>
        <v>19149</v>
      </c>
      <c r="I1606" s="2">
        <f>IF(cukier[[#This Row],[bought_so_far]]&lt;100,0,IF(cukier[[#This Row],[bought_so_far]]&lt;1000,0.05,IF(cukier[[#This Row],[bought_so_far]]&lt;10000,0.1,0.2)))*cukier[[#This Row],[sugar_bought_kg]]</f>
        <v>44.800000000000004</v>
      </c>
      <c r="J1606" s="6">
        <f t="shared" si="126"/>
        <v>4953</v>
      </c>
      <c r="K1606" s="6">
        <f t="shared" si="125"/>
        <v>4729</v>
      </c>
      <c r="L1606" s="6" t="b">
        <f t="shared" si="127"/>
        <v>0</v>
      </c>
      <c r="M1606" s="6">
        <f t="shared" si="128"/>
        <v>1</v>
      </c>
      <c r="N1606" s="6">
        <f t="shared" si="129"/>
        <v>0</v>
      </c>
    </row>
    <row r="1607" spans="1:14" x14ac:dyDescent="0.25">
      <c r="A1607" s="1">
        <v>41070</v>
      </c>
      <c r="B1607" s="2" t="s">
        <v>177</v>
      </c>
      <c r="C1607" s="2">
        <v>11</v>
      </c>
      <c r="D1607" s="2">
        <f>YEAR(cukier[[#This Row],[date]])</f>
        <v>2012</v>
      </c>
      <c r="E1607" s="2">
        <f>MONTH(cukier[[#This Row],[date]])</f>
        <v>6</v>
      </c>
      <c r="F1607" s="2">
        <f>VLOOKUP(cukier[[#This Row],[year]],cennik[#All],2)</f>
        <v>2.25</v>
      </c>
      <c r="G1607" s="2">
        <f>cukier[[#This Row],[sugar_bought_kg]]*cukier[[#This Row],[price]]</f>
        <v>24.75</v>
      </c>
      <c r="H1607" s="2">
        <f>SUMIF($B$2:B1607,B1607,$C$2:C1607)</f>
        <v>17</v>
      </c>
      <c r="I1607" s="2">
        <f>IF(cukier[[#This Row],[bought_so_far]]&lt;100,0,IF(cukier[[#This Row],[bought_so_far]]&lt;1000,0.05,IF(cukier[[#This Row],[bought_so_far]]&lt;10000,0.1,0.2)))*cukier[[#This Row],[sugar_bought_kg]]</f>
        <v>0</v>
      </c>
      <c r="J1607" s="7">
        <f t="shared" si="126"/>
        <v>4729</v>
      </c>
      <c r="K1607" s="7">
        <f t="shared" si="125"/>
        <v>4718</v>
      </c>
      <c r="L1607" s="7" t="b">
        <f t="shared" si="127"/>
        <v>0</v>
      </c>
      <c r="M1607" s="7">
        <f t="shared" si="128"/>
        <v>1</v>
      </c>
      <c r="N1607" s="7">
        <f t="shared" si="129"/>
        <v>0</v>
      </c>
    </row>
    <row r="1608" spans="1:14" x14ac:dyDescent="0.25">
      <c r="A1608" s="1">
        <v>41074</v>
      </c>
      <c r="B1608" s="2" t="s">
        <v>37</v>
      </c>
      <c r="C1608" s="2">
        <v>184</v>
      </c>
      <c r="D1608" s="2">
        <f>YEAR(cukier[[#This Row],[date]])</f>
        <v>2012</v>
      </c>
      <c r="E1608" s="2">
        <f>MONTH(cukier[[#This Row],[date]])</f>
        <v>6</v>
      </c>
      <c r="F1608" s="2">
        <f>VLOOKUP(cukier[[#This Row],[year]],cennik[#All],2)</f>
        <v>2.25</v>
      </c>
      <c r="G1608" s="2">
        <f>cukier[[#This Row],[sugar_bought_kg]]*cukier[[#This Row],[price]]</f>
        <v>414</v>
      </c>
      <c r="H1608" s="2">
        <f>SUMIF($B$2:B1608,B1608,$C$2:C1608)</f>
        <v>3857</v>
      </c>
      <c r="I1608" s="2">
        <f>IF(cukier[[#This Row],[bought_so_far]]&lt;100,0,IF(cukier[[#This Row],[bought_so_far]]&lt;1000,0.05,IF(cukier[[#This Row],[bought_so_far]]&lt;10000,0.1,0.2)))*cukier[[#This Row],[sugar_bought_kg]]</f>
        <v>18.400000000000002</v>
      </c>
      <c r="J1608" s="6">
        <f t="shared" si="126"/>
        <v>4718</v>
      </c>
      <c r="K1608" s="6">
        <f t="shared" si="125"/>
        <v>4534</v>
      </c>
      <c r="L1608" s="6" t="b">
        <f t="shared" si="127"/>
        <v>0</v>
      </c>
      <c r="M1608" s="6">
        <f t="shared" si="128"/>
        <v>1</v>
      </c>
      <c r="N1608" s="6">
        <f t="shared" si="129"/>
        <v>0</v>
      </c>
    </row>
    <row r="1609" spans="1:14" x14ac:dyDescent="0.25">
      <c r="A1609" s="1">
        <v>41076</v>
      </c>
      <c r="B1609" s="2" t="s">
        <v>168</v>
      </c>
      <c r="C1609" s="2">
        <v>20</v>
      </c>
      <c r="D1609" s="2">
        <f>YEAR(cukier[[#This Row],[date]])</f>
        <v>2012</v>
      </c>
      <c r="E1609" s="2">
        <f>MONTH(cukier[[#This Row],[date]])</f>
        <v>6</v>
      </c>
      <c r="F1609" s="2">
        <f>VLOOKUP(cukier[[#This Row],[year]],cennik[#All],2)</f>
        <v>2.25</v>
      </c>
      <c r="G1609" s="2">
        <f>cukier[[#This Row],[sugar_bought_kg]]*cukier[[#This Row],[price]]</f>
        <v>45</v>
      </c>
      <c r="H1609" s="2">
        <f>SUMIF($B$2:B1609,B1609,$C$2:C1609)</f>
        <v>38</v>
      </c>
      <c r="I1609" s="2">
        <f>IF(cukier[[#This Row],[bought_so_far]]&lt;100,0,IF(cukier[[#This Row],[bought_so_far]]&lt;1000,0.05,IF(cukier[[#This Row],[bought_so_far]]&lt;10000,0.1,0.2)))*cukier[[#This Row],[sugar_bought_kg]]</f>
        <v>0</v>
      </c>
      <c r="J1609" s="7">
        <f t="shared" si="126"/>
        <v>4534</v>
      </c>
      <c r="K1609" s="7">
        <f t="shared" si="125"/>
        <v>4514</v>
      </c>
      <c r="L1609" s="7" t="b">
        <f t="shared" si="127"/>
        <v>0</v>
      </c>
      <c r="M1609" s="7">
        <f t="shared" si="128"/>
        <v>1</v>
      </c>
      <c r="N1609" s="7">
        <f t="shared" si="129"/>
        <v>0</v>
      </c>
    </row>
    <row r="1610" spans="1:14" x14ac:dyDescent="0.25">
      <c r="A1610" s="1">
        <v>41076</v>
      </c>
      <c r="B1610" s="2" t="s">
        <v>50</v>
      </c>
      <c r="C1610" s="2">
        <v>221</v>
      </c>
      <c r="D1610" s="2">
        <f>YEAR(cukier[[#This Row],[date]])</f>
        <v>2012</v>
      </c>
      <c r="E1610" s="2">
        <f>MONTH(cukier[[#This Row],[date]])</f>
        <v>6</v>
      </c>
      <c r="F1610" s="2">
        <f>VLOOKUP(cukier[[#This Row],[year]],cennik[#All],2)</f>
        <v>2.25</v>
      </c>
      <c r="G1610" s="2">
        <f>cukier[[#This Row],[sugar_bought_kg]]*cukier[[#This Row],[price]]</f>
        <v>497.25</v>
      </c>
      <c r="H1610" s="2">
        <f>SUMIF($B$2:B1610,B1610,$C$2:C1610)</f>
        <v>19728</v>
      </c>
      <c r="I1610" s="2">
        <f>IF(cukier[[#This Row],[bought_so_far]]&lt;100,0,IF(cukier[[#This Row],[bought_so_far]]&lt;1000,0.05,IF(cukier[[#This Row],[bought_so_far]]&lt;10000,0.1,0.2)))*cukier[[#This Row],[sugar_bought_kg]]</f>
        <v>44.2</v>
      </c>
      <c r="J1610" s="6">
        <f t="shared" si="126"/>
        <v>4514</v>
      </c>
      <c r="K1610" s="6">
        <f t="shared" si="125"/>
        <v>4293</v>
      </c>
      <c r="L1610" s="6" t="b">
        <f t="shared" si="127"/>
        <v>0</v>
      </c>
      <c r="M1610" s="6">
        <f t="shared" si="128"/>
        <v>1</v>
      </c>
      <c r="N1610" s="6">
        <f t="shared" si="129"/>
        <v>0</v>
      </c>
    </row>
    <row r="1611" spans="1:14" x14ac:dyDescent="0.25">
      <c r="A1611" s="1">
        <v>41079</v>
      </c>
      <c r="B1611" s="2" t="s">
        <v>37</v>
      </c>
      <c r="C1611" s="2">
        <v>162</v>
      </c>
      <c r="D1611" s="2">
        <f>YEAR(cukier[[#This Row],[date]])</f>
        <v>2012</v>
      </c>
      <c r="E1611" s="2">
        <f>MONTH(cukier[[#This Row],[date]])</f>
        <v>6</v>
      </c>
      <c r="F1611" s="2">
        <f>VLOOKUP(cukier[[#This Row],[year]],cennik[#All],2)</f>
        <v>2.25</v>
      </c>
      <c r="G1611" s="2">
        <f>cukier[[#This Row],[sugar_bought_kg]]*cukier[[#This Row],[price]]</f>
        <v>364.5</v>
      </c>
      <c r="H1611" s="2">
        <f>SUMIF($B$2:B1611,B1611,$C$2:C1611)</f>
        <v>4019</v>
      </c>
      <c r="I1611" s="2">
        <f>IF(cukier[[#This Row],[bought_so_far]]&lt;100,0,IF(cukier[[#This Row],[bought_so_far]]&lt;1000,0.05,IF(cukier[[#This Row],[bought_so_far]]&lt;10000,0.1,0.2)))*cukier[[#This Row],[sugar_bought_kg]]</f>
        <v>16.2</v>
      </c>
      <c r="J1611" s="7">
        <f t="shared" si="126"/>
        <v>4293</v>
      </c>
      <c r="K1611" s="7">
        <f t="shared" si="125"/>
        <v>4131</v>
      </c>
      <c r="L1611" s="7" t="b">
        <f t="shared" si="127"/>
        <v>0</v>
      </c>
      <c r="M1611" s="7">
        <f t="shared" si="128"/>
        <v>1</v>
      </c>
      <c r="N1611" s="7">
        <f t="shared" si="129"/>
        <v>0</v>
      </c>
    </row>
    <row r="1612" spans="1:14" x14ac:dyDescent="0.25">
      <c r="A1612" s="1">
        <v>41083</v>
      </c>
      <c r="B1612" s="2" t="s">
        <v>91</v>
      </c>
      <c r="C1612" s="2">
        <v>19</v>
      </c>
      <c r="D1612" s="2">
        <f>YEAR(cukier[[#This Row],[date]])</f>
        <v>2012</v>
      </c>
      <c r="E1612" s="2">
        <f>MONTH(cukier[[#This Row],[date]])</f>
        <v>6</v>
      </c>
      <c r="F1612" s="2">
        <f>VLOOKUP(cukier[[#This Row],[year]],cennik[#All],2)</f>
        <v>2.25</v>
      </c>
      <c r="G1612" s="2">
        <f>cukier[[#This Row],[sugar_bought_kg]]*cukier[[#This Row],[price]]</f>
        <v>42.75</v>
      </c>
      <c r="H1612" s="2">
        <f>SUMIF($B$2:B1612,B1612,$C$2:C1612)</f>
        <v>36</v>
      </c>
      <c r="I1612" s="2">
        <f>IF(cukier[[#This Row],[bought_so_far]]&lt;100,0,IF(cukier[[#This Row],[bought_so_far]]&lt;1000,0.05,IF(cukier[[#This Row],[bought_so_far]]&lt;10000,0.1,0.2)))*cukier[[#This Row],[sugar_bought_kg]]</f>
        <v>0</v>
      </c>
      <c r="J1612" s="6">
        <f t="shared" si="126"/>
        <v>4131</v>
      </c>
      <c r="K1612" s="6">
        <f t="shared" si="125"/>
        <v>4112</v>
      </c>
      <c r="L1612" s="6" t="b">
        <f t="shared" si="127"/>
        <v>0</v>
      </c>
      <c r="M1612" s="6">
        <f t="shared" si="128"/>
        <v>1</v>
      </c>
      <c r="N1612" s="6">
        <f t="shared" si="129"/>
        <v>0</v>
      </c>
    </row>
    <row r="1613" spans="1:14" x14ac:dyDescent="0.25">
      <c r="A1613" s="1">
        <v>41088</v>
      </c>
      <c r="B1613" s="2" t="s">
        <v>178</v>
      </c>
      <c r="C1613" s="2">
        <v>1</v>
      </c>
      <c r="D1613" s="2">
        <f>YEAR(cukier[[#This Row],[date]])</f>
        <v>2012</v>
      </c>
      <c r="E1613" s="2">
        <f>MONTH(cukier[[#This Row],[date]])</f>
        <v>6</v>
      </c>
      <c r="F1613" s="2">
        <f>VLOOKUP(cukier[[#This Row],[year]],cennik[#All],2)</f>
        <v>2.25</v>
      </c>
      <c r="G1613" s="2">
        <f>cukier[[#This Row],[sugar_bought_kg]]*cukier[[#This Row],[price]]</f>
        <v>2.25</v>
      </c>
      <c r="H1613" s="2">
        <f>SUMIF($B$2:B1613,B1613,$C$2:C1613)</f>
        <v>19</v>
      </c>
      <c r="I1613" s="2">
        <f>IF(cukier[[#This Row],[bought_so_far]]&lt;100,0,IF(cukier[[#This Row],[bought_so_far]]&lt;1000,0.05,IF(cukier[[#This Row],[bought_so_far]]&lt;10000,0.1,0.2)))*cukier[[#This Row],[sugar_bought_kg]]</f>
        <v>0</v>
      </c>
      <c r="J1613" s="7">
        <f t="shared" si="126"/>
        <v>4112</v>
      </c>
      <c r="K1613" s="7">
        <f t="shared" si="125"/>
        <v>4111</v>
      </c>
      <c r="L1613" s="7" t="b">
        <f t="shared" si="127"/>
        <v>0</v>
      </c>
      <c r="M1613" s="7">
        <f t="shared" si="128"/>
        <v>1</v>
      </c>
      <c r="N1613" s="7">
        <f t="shared" si="129"/>
        <v>0</v>
      </c>
    </row>
    <row r="1614" spans="1:14" x14ac:dyDescent="0.25">
      <c r="A1614" s="1">
        <v>41090</v>
      </c>
      <c r="B1614" s="2" t="s">
        <v>12</v>
      </c>
      <c r="C1614" s="2">
        <v>122</v>
      </c>
      <c r="D1614" s="2">
        <f>YEAR(cukier[[#This Row],[date]])</f>
        <v>2012</v>
      </c>
      <c r="E1614" s="2">
        <f>MONTH(cukier[[#This Row],[date]])</f>
        <v>6</v>
      </c>
      <c r="F1614" s="2">
        <f>VLOOKUP(cukier[[#This Row],[year]],cennik[#All],2)</f>
        <v>2.25</v>
      </c>
      <c r="G1614" s="2">
        <f>cukier[[#This Row],[sugar_bought_kg]]*cukier[[#This Row],[price]]</f>
        <v>274.5</v>
      </c>
      <c r="H1614" s="2">
        <f>SUMIF($B$2:B1614,B1614,$C$2:C1614)</f>
        <v>3945</v>
      </c>
      <c r="I1614" s="2">
        <f>IF(cukier[[#This Row],[bought_so_far]]&lt;100,0,IF(cukier[[#This Row],[bought_so_far]]&lt;1000,0.05,IF(cukier[[#This Row],[bought_so_far]]&lt;10000,0.1,0.2)))*cukier[[#This Row],[sugar_bought_kg]]</f>
        <v>12.200000000000001</v>
      </c>
      <c r="J1614" s="6">
        <f t="shared" si="126"/>
        <v>4111</v>
      </c>
      <c r="K1614" s="6">
        <f t="shared" si="125"/>
        <v>3989</v>
      </c>
      <c r="L1614" s="6" t="b">
        <f t="shared" si="127"/>
        <v>0</v>
      </c>
      <c r="M1614" s="6">
        <f t="shared" si="128"/>
        <v>2</v>
      </c>
      <c r="N1614" s="6">
        <f t="shared" si="129"/>
        <v>0</v>
      </c>
    </row>
    <row r="1615" spans="1:14" x14ac:dyDescent="0.25">
      <c r="A1615" s="1">
        <v>41090</v>
      </c>
      <c r="B1615" s="2" t="s">
        <v>17</v>
      </c>
      <c r="C1615" s="2">
        <v>163</v>
      </c>
      <c r="D1615" s="2">
        <f>YEAR(cukier[[#This Row],[date]])</f>
        <v>2012</v>
      </c>
      <c r="E1615" s="2">
        <f>MONTH(cukier[[#This Row],[date]])</f>
        <v>6</v>
      </c>
      <c r="F1615" s="2">
        <f>VLOOKUP(cukier[[#This Row],[year]],cennik[#All],2)</f>
        <v>2.25</v>
      </c>
      <c r="G1615" s="2">
        <f>cukier[[#This Row],[sugar_bought_kg]]*cukier[[#This Row],[price]]</f>
        <v>366.75</v>
      </c>
      <c r="H1615" s="2">
        <f>SUMIF($B$2:B1615,B1615,$C$2:C1615)</f>
        <v>13751</v>
      </c>
      <c r="I1615" s="2">
        <f>IF(cukier[[#This Row],[bought_so_far]]&lt;100,0,IF(cukier[[#This Row],[bought_so_far]]&lt;1000,0.05,IF(cukier[[#This Row],[bought_so_far]]&lt;10000,0.1,0.2)))*cukier[[#This Row],[sugar_bought_kg]]</f>
        <v>32.6</v>
      </c>
      <c r="J1615" s="7">
        <f t="shared" si="126"/>
        <v>3989</v>
      </c>
      <c r="K1615" s="7">
        <f t="shared" si="125"/>
        <v>3826</v>
      </c>
      <c r="L1615" s="7" t="b">
        <f t="shared" si="127"/>
        <v>1</v>
      </c>
      <c r="M1615" s="7">
        <f t="shared" si="128"/>
        <v>2</v>
      </c>
      <c r="N1615" s="7">
        <f t="shared" si="129"/>
        <v>2000</v>
      </c>
    </row>
    <row r="1616" spans="1:14" x14ac:dyDescent="0.25">
      <c r="A1616" s="1">
        <v>41091</v>
      </c>
      <c r="B1616" s="2" t="s">
        <v>66</v>
      </c>
      <c r="C1616" s="2">
        <v>29</v>
      </c>
      <c r="D1616" s="2">
        <f>YEAR(cukier[[#This Row],[date]])</f>
        <v>2012</v>
      </c>
      <c r="E1616" s="2">
        <f>MONTH(cukier[[#This Row],[date]])</f>
        <v>7</v>
      </c>
      <c r="F1616" s="2">
        <f>VLOOKUP(cukier[[#This Row],[year]],cennik[#All],2)</f>
        <v>2.25</v>
      </c>
      <c r="G1616" s="2">
        <f>cukier[[#This Row],[sugar_bought_kg]]*cukier[[#This Row],[price]]</f>
        <v>65.25</v>
      </c>
      <c r="H1616" s="2">
        <f>SUMIF($B$2:B1616,B1616,$C$2:C1616)</f>
        <v>2879</v>
      </c>
      <c r="I1616" s="2">
        <f>IF(cukier[[#This Row],[bought_so_far]]&lt;100,0,IF(cukier[[#This Row],[bought_so_far]]&lt;1000,0.05,IF(cukier[[#This Row],[bought_so_far]]&lt;10000,0.1,0.2)))*cukier[[#This Row],[sugar_bought_kg]]</f>
        <v>2.9000000000000004</v>
      </c>
      <c r="J1616" s="6">
        <f t="shared" si="126"/>
        <v>5826</v>
      </c>
      <c r="K1616" s="6">
        <f t="shared" si="125"/>
        <v>5797</v>
      </c>
      <c r="L1616" s="6" t="b">
        <f t="shared" si="127"/>
        <v>0</v>
      </c>
      <c r="M1616" s="6">
        <f t="shared" si="128"/>
        <v>-1</v>
      </c>
      <c r="N1616" s="6">
        <f t="shared" si="129"/>
        <v>0</v>
      </c>
    </row>
    <row r="1617" spans="1:14" x14ac:dyDescent="0.25">
      <c r="A1617" s="1">
        <v>41095</v>
      </c>
      <c r="B1617" s="2" t="s">
        <v>55</v>
      </c>
      <c r="C1617" s="2">
        <v>106</v>
      </c>
      <c r="D1617" s="2">
        <f>YEAR(cukier[[#This Row],[date]])</f>
        <v>2012</v>
      </c>
      <c r="E1617" s="2">
        <f>MONTH(cukier[[#This Row],[date]])</f>
        <v>7</v>
      </c>
      <c r="F1617" s="2">
        <f>VLOOKUP(cukier[[#This Row],[year]],cennik[#All],2)</f>
        <v>2.25</v>
      </c>
      <c r="G1617" s="2">
        <f>cukier[[#This Row],[sugar_bought_kg]]*cukier[[#This Row],[price]]</f>
        <v>238.5</v>
      </c>
      <c r="H1617" s="2">
        <f>SUMIF($B$2:B1617,B1617,$C$2:C1617)</f>
        <v>3767</v>
      </c>
      <c r="I1617" s="2">
        <f>IF(cukier[[#This Row],[bought_so_far]]&lt;100,0,IF(cukier[[#This Row],[bought_so_far]]&lt;1000,0.05,IF(cukier[[#This Row],[bought_so_far]]&lt;10000,0.1,0.2)))*cukier[[#This Row],[sugar_bought_kg]]</f>
        <v>10.600000000000001</v>
      </c>
      <c r="J1617" s="7">
        <f t="shared" si="126"/>
        <v>5797</v>
      </c>
      <c r="K1617" s="7">
        <f t="shared" si="125"/>
        <v>5691</v>
      </c>
      <c r="L1617" s="7" t="b">
        <f t="shared" si="127"/>
        <v>0</v>
      </c>
      <c r="M1617" s="7">
        <f t="shared" si="128"/>
        <v>-1</v>
      </c>
      <c r="N1617" s="7">
        <f t="shared" si="129"/>
        <v>0</v>
      </c>
    </row>
    <row r="1618" spans="1:14" x14ac:dyDescent="0.25">
      <c r="A1618" s="1">
        <v>41096</v>
      </c>
      <c r="B1618" s="2" t="s">
        <v>14</v>
      </c>
      <c r="C1618" s="2">
        <v>112</v>
      </c>
      <c r="D1618" s="2">
        <f>YEAR(cukier[[#This Row],[date]])</f>
        <v>2012</v>
      </c>
      <c r="E1618" s="2">
        <f>MONTH(cukier[[#This Row],[date]])</f>
        <v>7</v>
      </c>
      <c r="F1618" s="2">
        <f>VLOOKUP(cukier[[#This Row],[year]],cennik[#All],2)</f>
        <v>2.25</v>
      </c>
      <c r="G1618" s="2">
        <f>cukier[[#This Row],[sugar_bought_kg]]*cukier[[#This Row],[price]]</f>
        <v>252</v>
      </c>
      <c r="H1618" s="2">
        <f>SUMIF($B$2:B1618,B1618,$C$2:C1618)</f>
        <v>17764</v>
      </c>
      <c r="I1618" s="2">
        <f>IF(cukier[[#This Row],[bought_so_far]]&lt;100,0,IF(cukier[[#This Row],[bought_so_far]]&lt;1000,0.05,IF(cukier[[#This Row],[bought_so_far]]&lt;10000,0.1,0.2)))*cukier[[#This Row],[sugar_bought_kg]]</f>
        <v>22.400000000000002</v>
      </c>
      <c r="J1618" s="6">
        <f t="shared" si="126"/>
        <v>5691</v>
      </c>
      <c r="K1618" s="6">
        <f t="shared" si="125"/>
        <v>5579</v>
      </c>
      <c r="L1618" s="6" t="b">
        <f t="shared" si="127"/>
        <v>0</v>
      </c>
      <c r="M1618" s="6">
        <f t="shared" si="128"/>
        <v>-1</v>
      </c>
      <c r="N1618" s="6">
        <f t="shared" si="129"/>
        <v>0</v>
      </c>
    </row>
    <row r="1619" spans="1:14" x14ac:dyDescent="0.25">
      <c r="A1619" s="1">
        <v>41097</v>
      </c>
      <c r="B1619" s="2" t="s">
        <v>28</v>
      </c>
      <c r="C1619" s="2">
        <v>90</v>
      </c>
      <c r="D1619" s="2">
        <f>YEAR(cukier[[#This Row],[date]])</f>
        <v>2012</v>
      </c>
      <c r="E1619" s="2">
        <f>MONTH(cukier[[#This Row],[date]])</f>
        <v>7</v>
      </c>
      <c r="F1619" s="2">
        <f>VLOOKUP(cukier[[#This Row],[year]],cennik[#All],2)</f>
        <v>2.25</v>
      </c>
      <c r="G1619" s="2">
        <f>cukier[[#This Row],[sugar_bought_kg]]*cukier[[#This Row],[price]]</f>
        <v>202.5</v>
      </c>
      <c r="H1619" s="2">
        <f>SUMIF($B$2:B1619,B1619,$C$2:C1619)</f>
        <v>3535</v>
      </c>
      <c r="I1619" s="2">
        <f>IF(cukier[[#This Row],[bought_so_far]]&lt;100,0,IF(cukier[[#This Row],[bought_so_far]]&lt;1000,0.05,IF(cukier[[#This Row],[bought_so_far]]&lt;10000,0.1,0.2)))*cukier[[#This Row],[sugar_bought_kg]]</f>
        <v>9</v>
      </c>
      <c r="J1619" s="7">
        <f t="shared" si="126"/>
        <v>5579</v>
      </c>
      <c r="K1619" s="7">
        <f t="shared" si="125"/>
        <v>5489</v>
      </c>
      <c r="L1619" s="7" t="b">
        <f t="shared" si="127"/>
        <v>0</v>
      </c>
      <c r="M1619" s="7">
        <f t="shared" si="128"/>
        <v>-1</v>
      </c>
      <c r="N1619" s="7">
        <f t="shared" si="129"/>
        <v>0</v>
      </c>
    </row>
    <row r="1620" spans="1:14" x14ac:dyDescent="0.25">
      <c r="A1620" s="1">
        <v>41099</v>
      </c>
      <c r="B1620" s="2" t="s">
        <v>16</v>
      </c>
      <c r="C1620" s="2">
        <v>7</v>
      </c>
      <c r="D1620" s="2">
        <f>YEAR(cukier[[#This Row],[date]])</f>
        <v>2012</v>
      </c>
      <c r="E1620" s="2">
        <f>MONTH(cukier[[#This Row],[date]])</f>
        <v>7</v>
      </c>
      <c r="F1620" s="2">
        <f>VLOOKUP(cukier[[#This Row],[year]],cennik[#All],2)</f>
        <v>2.25</v>
      </c>
      <c r="G1620" s="2">
        <f>cukier[[#This Row],[sugar_bought_kg]]*cukier[[#This Row],[price]]</f>
        <v>15.75</v>
      </c>
      <c r="H1620" s="2">
        <f>SUMIF($B$2:B1620,B1620,$C$2:C1620)</f>
        <v>38</v>
      </c>
      <c r="I1620" s="2">
        <f>IF(cukier[[#This Row],[bought_so_far]]&lt;100,0,IF(cukier[[#This Row],[bought_so_far]]&lt;1000,0.05,IF(cukier[[#This Row],[bought_so_far]]&lt;10000,0.1,0.2)))*cukier[[#This Row],[sugar_bought_kg]]</f>
        <v>0</v>
      </c>
      <c r="J1620" s="6">
        <f t="shared" si="126"/>
        <v>5489</v>
      </c>
      <c r="K1620" s="6">
        <f t="shared" si="125"/>
        <v>5482</v>
      </c>
      <c r="L1620" s="6" t="b">
        <f t="shared" si="127"/>
        <v>0</v>
      </c>
      <c r="M1620" s="6">
        <f t="shared" si="128"/>
        <v>-1</v>
      </c>
      <c r="N1620" s="6">
        <f t="shared" si="129"/>
        <v>0</v>
      </c>
    </row>
    <row r="1621" spans="1:14" x14ac:dyDescent="0.25">
      <c r="A1621" s="1">
        <v>41099</v>
      </c>
      <c r="B1621" s="2" t="s">
        <v>23</v>
      </c>
      <c r="C1621" s="2">
        <v>27</v>
      </c>
      <c r="D1621" s="2">
        <f>YEAR(cukier[[#This Row],[date]])</f>
        <v>2012</v>
      </c>
      <c r="E1621" s="2">
        <f>MONTH(cukier[[#This Row],[date]])</f>
        <v>7</v>
      </c>
      <c r="F1621" s="2">
        <f>VLOOKUP(cukier[[#This Row],[year]],cennik[#All],2)</f>
        <v>2.25</v>
      </c>
      <c r="G1621" s="2">
        <f>cukier[[#This Row],[sugar_bought_kg]]*cukier[[#This Row],[price]]</f>
        <v>60.75</v>
      </c>
      <c r="H1621" s="2">
        <f>SUMIF($B$2:B1621,B1621,$C$2:C1621)</f>
        <v>3324</v>
      </c>
      <c r="I1621" s="2">
        <f>IF(cukier[[#This Row],[bought_so_far]]&lt;100,0,IF(cukier[[#This Row],[bought_so_far]]&lt;1000,0.05,IF(cukier[[#This Row],[bought_so_far]]&lt;10000,0.1,0.2)))*cukier[[#This Row],[sugar_bought_kg]]</f>
        <v>2.7</v>
      </c>
      <c r="J1621" s="7">
        <f t="shared" si="126"/>
        <v>5482</v>
      </c>
      <c r="K1621" s="7">
        <f t="shared" si="125"/>
        <v>5455</v>
      </c>
      <c r="L1621" s="7" t="b">
        <f t="shared" si="127"/>
        <v>0</v>
      </c>
      <c r="M1621" s="7">
        <f t="shared" si="128"/>
        <v>-1</v>
      </c>
      <c r="N1621" s="7">
        <f t="shared" si="129"/>
        <v>0</v>
      </c>
    </row>
    <row r="1622" spans="1:14" x14ac:dyDescent="0.25">
      <c r="A1622" s="1">
        <v>41099</v>
      </c>
      <c r="B1622" s="2" t="s">
        <v>61</v>
      </c>
      <c r="C1622" s="2">
        <v>185</v>
      </c>
      <c r="D1622" s="2">
        <f>YEAR(cukier[[#This Row],[date]])</f>
        <v>2012</v>
      </c>
      <c r="E1622" s="2">
        <f>MONTH(cukier[[#This Row],[date]])</f>
        <v>7</v>
      </c>
      <c r="F1622" s="2">
        <f>VLOOKUP(cukier[[#This Row],[year]],cennik[#All],2)</f>
        <v>2.25</v>
      </c>
      <c r="G1622" s="2">
        <f>cukier[[#This Row],[sugar_bought_kg]]*cukier[[#This Row],[price]]</f>
        <v>416.25</v>
      </c>
      <c r="H1622" s="2">
        <f>SUMIF($B$2:B1622,B1622,$C$2:C1622)</f>
        <v>2477</v>
      </c>
      <c r="I1622" s="2">
        <f>IF(cukier[[#This Row],[bought_so_far]]&lt;100,0,IF(cukier[[#This Row],[bought_so_far]]&lt;1000,0.05,IF(cukier[[#This Row],[bought_so_far]]&lt;10000,0.1,0.2)))*cukier[[#This Row],[sugar_bought_kg]]</f>
        <v>18.5</v>
      </c>
      <c r="J1622" s="6">
        <f t="shared" si="126"/>
        <v>5455</v>
      </c>
      <c r="K1622" s="6">
        <f t="shared" si="125"/>
        <v>5270</v>
      </c>
      <c r="L1622" s="6" t="b">
        <f t="shared" si="127"/>
        <v>0</v>
      </c>
      <c r="M1622" s="6">
        <f t="shared" si="128"/>
        <v>-1</v>
      </c>
      <c r="N1622" s="6">
        <f t="shared" si="129"/>
        <v>0</v>
      </c>
    </row>
    <row r="1623" spans="1:14" x14ac:dyDescent="0.25">
      <c r="A1623" s="1">
        <v>41100</v>
      </c>
      <c r="B1623" s="2" t="s">
        <v>22</v>
      </c>
      <c r="C1623" s="2">
        <v>153</v>
      </c>
      <c r="D1623" s="2">
        <f>YEAR(cukier[[#This Row],[date]])</f>
        <v>2012</v>
      </c>
      <c r="E1623" s="2">
        <f>MONTH(cukier[[#This Row],[date]])</f>
        <v>7</v>
      </c>
      <c r="F1623" s="2">
        <f>VLOOKUP(cukier[[#This Row],[year]],cennik[#All],2)</f>
        <v>2.25</v>
      </c>
      <c r="G1623" s="2">
        <f>cukier[[#This Row],[sugar_bought_kg]]*cukier[[#This Row],[price]]</f>
        <v>344.25</v>
      </c>
      <c r="H1623" s="2">
        <f>SUMIF($B$2:B1623,B1623,$C$2:C1623)</f>
        <v>19302</v>
      </c>
      <c r="I1623" s="2">
        <f>IF(cukier[[#This Row],[bought_so_far]]&lt;100,0,IF(cukier[[#This Row],[bought_so_far]]&lt;1000,0.05,IF(cukier[[#This Row],[bought_so_far]]&lt;10000,0.1,0.2)))*cukier[[#This Row],[sugar_bought_kg]]</f>
        <v>30.6</v>
      </c>
      <c r="J1623" s="7">
        <f t="shared" si="126"/>
        <v>5270</v>
      </c>
      <c r="K1623" s="7">
        <f t="shared" si="125"/>
        <v>5117</v>
      </c>
      <c r="L1623" s="7" t="b">
        <f t="shared" si="127"/>
        <v>0</v>
      </c>
      <c r="M1623" s="7">
        <f t="shared" si="128"/>
        <v>-1</v>
      </c>
      <c r="N1623" s="7">
        <f t="shared" si="129"/>
        <v>0</v>
      </c>
    </row>
    <row r="1624" spans="1:14" x14ac:dyDescent="0.25">
      <c r="A1624" s="1">
        <v>41102</v>
      </c>
      <c r="B1624" s="2" t="s">
        <v>61</v>
      </c>
      <c r="C1624" s="2">
        <v>109</v>
      </c>
      <c r="D1624" s="2">
        <f>YEAR(cukier[[#This Row],[date]])</f>
        <v>2012</v>
      </c>
      <c r="E1624" s="2">
        <f>MONTH(cukier[[#This Row],[date]])</f>
        <v>7</v>
      </c>
      <c r="F1624" s="2">
        <f>VLOOKUP(cukier[[#This Row],[year]],cennik[#All],2)</f>
        <v>2.25</v>
      </c>
      <c r="G1624" s="2">
        <f>cukier[[#This Row],[sugar_bought_kg]]*cukier[[#This Row],[price]]</f>
        <v>245.25</v>
      </c>
      <c r="H1624" s="2">
        <f>SUMIF($B$2:B1624,B1624,$C$2:C1624)</f>
        <v>2586</v>
      </c>
      <c r="I1624" s="2">
        <f>IF(cukier[[#This Row],[bought_so_far]]&lt;100,0,IF(cukier[[#This Row],[bought_so_far]]&lt;1000,0.05,IF(cukier[[#This Row],[bought_so_far]]&lt;10000,0.1,0.2)))*cukier[[#This Row],[sugar_bought_kg]]</f>
        <v>10.9</v>
      </c>
      <c r="J1624" s="6">
        <f t="shared" si="126"/>
        <v>5117</v>
      </c>
      <c r="K1624" s="6">
        <f t="shared" si="125"/>
        <v>5008</v>
      </c>
      <c r="L1624" s="6" t="b">
        <f t="shared" si="127"/>
        <v>0</v>
      </c>
      <c r="M1624" s="6">
        <f t="shared" si="128"/>
        <v>-1</v>
      </c>
      <c r="N1624" s="6">
        <f t="shared" si="129"/>
        <v>0</v>
      </c>
    </row>
    <row r="1625" spans="1:14" x14ac:dyDescent="0.25">
      <c r="A1625" s="1">
        <v>41104</v>
      </c>
      <c r="B1625" s="2" t="s">
        <v>211</v>
      </c>
      <c r="C1625" s="2">
        <v>10</v>
      </c>
      <c r="D1625" s="2">
        <f>YEAR(cukier[[#This Row],[date]])</f>
        <v>2012</v>
      </c>
      <c r="E1625" s="2">
        <f>MONTH(cukier[[#This Row],[date]])</f>
        <v>7</v>
      </c>
      <c r="F1625" s="2">
        <f>VLOOKUP(cukier[[#This Row],[year]],cennik[#All],2)</f>
        <v>2.25</v>
      </c>
      <c r="G1625" s="2">
        <f>cukier[[#This Row],[sugar_bought_kg]]*cukier[[#This Row],[price]]</f>
        <v>22.5</v>
      </c>
      <c r="H1625" s="2">
        <f>SUMIF($B$2:B1625,B1625,$C$2:C1625)</f>
        <v>29</v>
      </c>
      <c r="I1625" s="2">
        <f>IF(cukier[[#This Row],[bought_so_far]]&lt;100,0,IF(cukier[[#This Row],[bought_so_far]]&lt;1000,0.05,IF(cukier[[#This Row],[bought_so_far]]&lt;10000,0.1,0.2)))*cukier[[#This Row],[sugar_bought_kg]]</f>
        <v>0</v>
      </c>
      <c r="J1625" s="7">
        <f t="shared" si="126"/>
        <v>5008</v>
      </c>
      <c r="K1625" s="7">
        <f t="shared" si="125"/>
        <v>4998</v>
      </c>
      <c r="L1625" s="7" t="b">
        <f t="shared" si="127"/>
        <v>0</v>
      </c>
      <c r="M1625" s="7">
        <f t="shared" si="128"/>
        <v>1</v>
      </c>
      <c r="N1625" s="7">
        <f t="shared" si="129"/>
        <v>0</v>
      </c>
    </row>
    <row r="1626" spans="1:14" x14ac:dyDescent="0.25">
      <c r="A1626" s="1">
        <v>41104</v>
      </c>
      <c r="B1626" s="2" t="s">
        <v>79</v>
      </c>
      <c r="C1626" s="2">
        <v>10</v>
      </c>
      <c r="D1626" s="2">
        <f>YEAR(cukier[[#This Row],[date]])</f>
        <v>2012</v>
      </c>
      <c r="E1626" s="2">
        <f>MONTH(cukier[[#This Row],[date]])</f>
        <v>7</v>
      </c>
      <c r="F1626" s="2">
        <f>VLOOKUP(cukier[[#This Row],[year]],cennik[#All],2)</f>
        <v>2.25</v>
      </c>
      <c r="G1626" s="2">
        <f>cukier[[#This Row],[sugar_bought_kg]]*cukier[[#This Row],[price]]</f>
        <v>22.5</v>
      </c>
      <c r="H1626" s="2">
        <f>SUMIF($B$2:B1626,B1626,$C$2:C1626)</f>
        <v>45</v>
      </c>
      <c r="I1626" s="2">
        <f>IF(cukier[[#This Row],[bought_so_far]]&lt;100,0,IF(cukier[[#This Row],[bought_so_far]]&lt;1000,0.05,IF(cukier[[#This Row],[bought_so_far]]&lt;10000,0.1,0.2)))*cukier[[#This Row],[sugar_bought_kg]]</f>
        <v>0</v>
      </c>
      <c r="J1626" s="6">
        <f t="shared" si="126"/>
        <v>4998</v>
      </c>
      <c r="K1626" s="6">
        <f t="shared" si="125"/>
        <v>4988</v>
      </c>
      <c r="L1626" s="6" t="b">
        <f t="shared" si="127"/>
        <v>0</v>
      </c>
      <c r="M1626" s="6">
        <f t="shared" si="128"/>
        <v>1</v>
      </c>
      <c r="N1626" s="6">
        <f t="shared" si="129"/>
        <v>0</v>
      </c>
    </row>
    <row r="1627" spans="1:14" x14ac:dyDescent="0.25">
      <c r="A1627" s="1">
        <v>41106</v>
      </c>
      <c r="B1627" s="2" t="s">
        <v>131</v>
      </c>
      <c r="C1627" s="2">
        <v>90</v>
      </c>
      <c r="D1627" s="2">
        <f>YEAR(cukier[[#This Row],[date]])</f>
        <v>2012</v>
      </c>
      <c r="E1627" s="2">
        <f>MONTH(cukier[[#This Row],[date]])</f>
        <v>7</v>
      </c>
      <c r="F1627" s="2">
        <f>VLOOKUP(cukier[[#This Row],[year]],cennik[#All],2)</f>
        <v>2.25</v>
      </c>
      <c r="G1627" s="2">
        <f>cukier[[#This Row],[sugar_bought_kg]]*cukier[[#This Row],[price]]</f>
        <v>202.5</v>
      </c>
      <c r="H1627" s="2">
        <f>SUMIF($B$2:B1627,B1627,$C$2:C1627)</f>
        <v>636</v>
      </c>
      <c r="I1627" s="2">
        <f>IF(cukier[[#This Row],[bought_so_far]]&lt;100,0,IF(cukier[[#This Row],[bought_so_far]]&lt;1000,0.05,IF(cukier[[#This Row],[bought_so_far]]&lt;10000,0.1,0.2)))*cukier[[#This Row],[sugar_bought_kg]]</f>
        <v>4.5</v>
      </c>
      <c r="J1627" s="7">
        <f t="shared" si="126"/>
        <v>4988</v>
      </c>
      <c r="K1627" s="7">
        <f t="shared" si="125"/>
        <v>4898</v>
      </c>
      <c r="L1627" s="7" t="b">
        <f t="shared" si="127"/>
        <v>0</v>
      </c>
      <c r="M1627" s="7">
        <f t="shared" si="128"/>
        <v>1</v>
      </c>
      <c r="N1627" s="7">
        <f t="shared" si="129"/>
        <v>0</v>
      </c>
    </row>
    <row r="1628" spans="1:14" x14ac:dyDescent="0.25">
      <c r="A1628" s="1">
        <v>41106</v>
      </c>
      <c r="B1628" s="2" t="s">
        <v>58</v>
      </c>
      <c r="C1628" s="2">
        <v>34</v>
      </c>
      <c r="D1628" s="2">
        <f>YEAR(cukier[[#This Row],[date]])</f>
        <v>2012</v>
      </c>
      <c r="E1628" s="2">
        <f>MONTH(cukier[[#This Row],[date]])</f>
        <v>7</v>
      </c>
      <c r="F1628" s="2">
        <f>VLOOKUP(cukier[[#This Row],[year]],cennik[#All],2)</f>
        <v>2.25</v>
      </c>
      <c r="G1628" s="2">
        <f>cukier[[#This Row],[sugar_bought_kg]]*cukier[[#This Row],[price]]</f>
        <v>76.5</v>
      </c>
      <c r="H1628" s="2">
        <f>SUMIF($B$2:B1628,B1628,$C$2:C1628)</f>
        <v>871</v>
      </c>
      <c r="I1628" s="2">
        <f>IF(cukier[[#This Row],[bought_so_far]]&lt;100,0,IF(cukier[[#This Row],[bought_so_far]]&lt;1000,0.05,IF(cukier[[#This Row],[bought_so_far]]&lt;10000,0.1,0.2)))*cukier[[#This Row],[sugar_bought_kg]]</f>
        <v>1.7000000000000002</v>
      </c>
      <c r="J1628" s="6">
        <f t="shared" si="126"/>
        <v>4898</v>
      </c>
      <c r="K1628" s="6">
        <f t="shared" si="125"/>
        <v>4864</v>
      </c>
      <c r="L1628" s="6" t="b">
        <f t="shared" si="127"/>
        <v>0</v>
      </c>
      <c r="M1628" s="6">
        <f t="shared" si="128"/>
        <v>1</v>
      </c>
      <c r="N1628" s="6">
        <f t="shared" si="129"/>
        <v>0</v>
      </c>
    </row>
    <row r="1629" spans="1:14" x14ac:dyDescent="0.25">
      <c r="A1629" s="1">
        <v>41108</v>
      </c>
      <c r="B1629" s="2" t="s">
        <v>9</v>
      </c>
      <c r="C1629" s="2">
        <v>106</v>
      </c>
      <c r="D1629" s="2">
        <f>YEAR(cukier[[#This Row],[date]])</f>
        <v>2012</v>
      </c>
      <c r="E1629" s="2">
        <f>MONTH(cukier[[#This Row],[date]])</f>
        <v>7</v>
      </c>
      <c r="F1629" s="2">
        <f>VLOOKUP(cukier[[#This Row],[year]],cennik[#All],2)</f>
        <v>2.25</v>
      </c>
      <c r="G1629" s="2">
        <f>cukier[[#This Row],[sugar_bought_kg]]*cukier[[#This Row],[price]]</f>
        <v>238.5</v>
      </c>
      <c r="H1629" s="2">
        <f>SUMIF($B$2:B1629,B1629,$C$2:C1629)</f>
        <v>19697</v>
      </c>
      <c r="I1629" s="2">
        <f>IF(cukier[[#This Row],[bought_so_far]]&lt;100,0,IF(cukier[[#This Row],[bought_so_far]]&lt;1000,0.05,IF(cukier[[#This Row],[bought_so_far]]&lt;10000,0.1,0.2)))*cukier[[#This Row],[sugar_bought_kg]]</f>
        <v>21.200000000000003</v>
      </c>
      <c r="J1629" s="7">
        <f t="shared" si="126"/>
        <v>4864</v>
      </c>
      <c r="K1629" s="7">
        <f t="shared" si="125"/>
        <v>4758</v>
      </c>
      <c r="L1629" s="7" t="b">
        <f t="shared" si="127"/>
        <v>0</v>
      </c>
      <c r="M1629" s="7">
        <f t="shared" si="128"/>
        <v>1</v>
      </c>
      <c r="N1629" s="7">
        <f t="shared" si="129"/>
        <v>0</v>
      </c>
    </row>
    <row r="1630" spans="1:14" x14ac:dyDescent="0.25">
      <c r="A1630" s="1">
        <v>41109</v>
      </c>
      <c r="B1630" s="2" t="s">
        <v>9</v>
      </c>
      <c r="C1630" s="2">
        <v>229</v>
      </c>
      <c r="D1630" s="2">
        <f>YEAR(cukier[[#This Row],[date]])</f>
        <v>2012</v>
      </c>
      <c r="E1630" s="2">
        <f>MONTH(cukier[[#This Row],[date]])</f>
        <v>7</v>
      </c>
      <c r="F1630" s="2">
        <f>VLOOKUP(cukier[[#This Row],[year]],cennik[#All],2)</f>
        <v>2.25</v>
      </c>
      <c r="G1630" s="2">
        <f>cukier[[#This Row],[sugar_bought_kg]]*cukier[[#This Row],[price]]</f>
        <v>515.25</v>
      </c>
      <c r="H1630" s="2">
        <f>SUMIF($B$2:B1630,B1630,$C$2:C1630)</f>
        <v>19926</v>
      </c>
      <c r="I1630" s="2">
        <f>IF(cukier[[#This Row],[bought_so_far]]&lt;100,0,IF(cukier[[#This Row],[bought_so_far]]&lt;1000,0.05,IF(cukier[[#This Row],[bought_so_far]]&lt;10000,0.1,0.2)))*cukier[[#This Row],[sugar_bought_kg]]</f>
        <v>45.800000000000004</v>
      </c>
      <c r="J1630" s="6">
        <f t="shared" si="126"/>
        <v>4758</v>
      </c>
      <c r="K1630" s="6">
        <f t="shared" si="125"/>
        <v>4529</v>
      </c>
      <c r="L1630" s="6" t="b">
        <f t="shared" si="127"/>
        <v>0</v>
      </c>
      <c r="M1630" s="6">
        <f t="shared" si="128"/>
        <v>1</v>
      </c>
      <c r="N1630" s="6">
        <f t="shared" si="129"/>
        <v>0</v>
      </c>
    </row>
    <row r="1631" spans="1:14" x14ac:dyDescent="0.25">
      <c r="A1631" s="1">
        <v>41115</v>
      </c>
      <c r="B1631" s="2" t="s">
        <v>17</v>
      </c>
      <c r="C1631" s="2">
        <v>229</v>
      </c>
      <c r="D1631" s="2">
        <f>YEAR(cukier[[#This Row],[date]])</f>
        <v>2012</v>
      </c>
      <c r="E1631" s="2">
        <f>MONTH(cukier[[#This Row],[date]])</f>
        <v>7</v>
      </c>
      <c r="F1631" s="2">
        <f>VLOOKUP(cukier[[#This Row],[year]],cennik[#All],2)</f>
        <v>2.25</v>
      </c>
      <c r="G1631" s="2">
        <f>cukier[[#This Row],[sugar_bought_kg]]*cukier[[#This Row],[price]]</f>
        <v>515.25</v>
      </c>
      <c r="H1631" s="2">
        <f>SUMIF($B$2:B1631,B1631,$C$2:C1631)</f>
        <v>13980</v>
      </c>
      <c r="I1631" s="2">
        <f>IF(cukier[[#This Row],[bought_so_far]]&lt;100,0,IF(cukier[[#This Row],[bought_so_far]]&lt;1000,0.05,IF(cukier[[#This Row],[bought_so_far]]&lt;10000,0.1,0.2)))*cukier[[#This Row],[sugar_bought_kg]]</f>
        <v>45.800000000000004</v>
      </c>
      <c r="J1631" s="7">
        <f t="shared" si="126"/>
        <v>4529</v>
      </c>
      <c r="K1631" s="7">
        <f t="shared" si="125"/>
        <v>4300</v>
      </c>
      <c r="L1631" s="7" t="b">
        <f t="shared" si="127"/>
        <v>0</v>
      </c>
      <c r="M1631" s="7">
        <f t="shared" si="128"/>
        <v>1</v>
      </c>
      <c r="N1631" s="7">
        <f t="shared" si="129"/>
        <v>0</v>
      </c>
    </row>
    <row r="1632" spans="1:14" x14ac:dyDescent="0.25">
      <c r="A1632" s="1">
        <v>41115</v>
      </c>
      <c r="B1632" s="2" t="s">
        <v>47</v>
      </c>
      <c r="C1632" s="2">
        <v>20</v>
      </c>
      <c r="D1632" s="2">
        <f>YEAR(cukier[[#This Row],[date]])</f>
        <v>2012</v>
      </c>
      <c r="E1632" s="2">
        <f>MONTH(cukier[[#This Row],[date]])</f>
        <v>7</v>
      </c>
      <c r="F1632" s="2">
        <f>VLOOKUP(cukier[[#This Row],[year]],cennik[#All],2)</f>
        <v>2.25</v>
      </c>
      <c r="G1632" s="2">
        <f>cukier[[#This Row],[sugar_bought_kg]]*cukier[[#This Row],[price]]</f>
        <v>45</v>
      </c>
      <c r="H1632" s="2">
        <f>SUMIF($B$2:B1632,B1632,$C$2:C1632)</f>
        <v>33</v>
      </c>
      <c r="I1632" s="2">
        <f>IF(cukier[[#This Row],[bought_so_far]]&lt;100,0,IF(cukier[[#This Row],[bought_so_far]]&lt;1000,0.05,IF(cukier[[#This Row],[bought_so_far]]&lt;10000,0.1,0.2)))*cukier[[#This Row],[sugar_bought_kg]]</f>
        <v>0</v>
      </c>
      <c r="J1632" s="6">
        <f t="shared" si="126"/>
        <v>4300</v>
      </c>
      <c r="K1632" s="6">
        <f t="shared" si="125"/>
        <v>4280</v>
      </c>
      <c r="L1632" s="6" t="b">
        <f t="shared" si="127"/>
        <v>0</v>
      </c>
      <c r="M1632" s="6">
        <f t="shared" si="128"/>
        <v>1</v>
      </c>
      <c r="N1632" s="6">
        <f t="shared" si="129"/>
        <v>0</v>
      </c>
    </row>
    <row r="1633" spans="1:14" x14ac:dyDescent="0.25">
      <c r="A1633" s="1">
        <v>41115</v>
      </c>
      <c r="B1633" s="2" t="s">
        <v>45</v>
      </c>
      <c r="C1633" s="2">
        <v>261</v>
      </c>
      <c r="D1633" s="2">
        <f>YEAR(cukier[[#This Row],[date]])</f>
        <v>2012</v>
      </c>
      <c r="E1633" s="2">
        <f>MONTH(cukier[[#This Row],[date]])</f>
        <v>7</v>
      </c>
      <c r="F1633" s="2">
        <f>VLOOKUP(cukier[[#This Row],[year]],cennik[#All],2)</f>
        <v>2.25</v>
      </c>
      <c r="G1633" s="2">
        <f>cukier[[#This Row],[sugar_bought_kg]]*cukier[[#This Row],[price]]</f>
        <v>587.25</v>
      </c>
      <c r="H1633" s="2">
        <f>SUMIF($B$2:B1633,B1633,$C$2:C1633)</f>
        <v>19384</v>
      </c>
      <c r="I1633" s="2">
        <f>IF(cukier[[#This Row],[bought_so_far]]&lt;100,0,IF(cukier[[#This Row],[bought_so_far]]&lt;1000,0.05,IF(cukier[[#This Row],[bought_so_far]]&lt;10000,0.1,0.2)))*cukier[[#This Row],[sugar_bought_kg]]</f>
        <v>52.2</v>
      </c>
      <c r="J1633" s="7">
        <f t="shared" si="126"/>
        <v>4280</v>
      </c>
      <c r="K1633" s="7">
        <f t="shared" si="125"/>
        <v>4019</v>
      </c>
      <c r="L1633" s="7" t="b">
        <f t="shared" si="127"/>
        <v>0</v>
      </c>
      <c r="M1633" s="7">
        <f t="shared" si="128"/>
        <v>1</v>
      </c>
      <c r="N1633" s="7">
        <f t="shared" si="129"/>
        <v>0</v>
      </c>
    </row>
    <row r="1634" spans="1:14" x14ac:dyDescent="0.25">
      <c r="A1634" s="1">
        <v>41118</v>
      </c>
      <c r="B1634" s="2" t="s">
        <v>147</v>
      </c>
      <c r="C1634" s="2">
        <v>10</v>
      </c>
      <c r="D1634" s="2">
        <f>YEAR(cukier[[#This Row],[date]])</f>
        <v>2012</v>
      </c>
      <c r="E1634" s="2">
        <f>MONTH(cukier[[#This Row],[date]])</f>
        <v>7</v>
      </c>
      <c r="F1634" s="2">
        <f>VLOOKUP(cukier[[#This Row],[year]],cennik[#All],2)</f>
        <v>2.25</v>
      </c>
      <c r="G1634" s="2">
        <f>cukier[[#This Row],[sugar_bought_kg]]*cukier[[#This Row],[price]]</f>
        <v>22.5</v>
      </c>
      <c r="H1634" s="2">
        <f>SUMIF($B$2:B1634,B1634,$C$2:C1634)</f>
        <v>27</v>
      </c>
      <c r="I1634" s="2">
        <f>IF(cukier[[#This Row],[bought_so_far]]&lt;100,0,IF(cukier[[#This Row],[bought_so_far]]&lt;1000,0.05,IF(cukier[[#This Row],[bought_so_far]]&lt;10000,0.1,0.2)))*cukier[[#This Row],[sugar_bought_kg]]</f>
        <v>0</v>
      </c>
      <c r="J1634" s="6">
        <f t="shared" si="126"/>
        <v>4019</v>
      </c>
      <c r="K1634" s="6">
        <f t="shared" si="125"/>
        <v>4009</v>
      </c>
      <c r="L1634" s="6" t="b">
        <f t="shared" si="127"/>
        <v>0</v>
      </c>
      <c r="M1634" s="6">
        <f t="shared" si="128"/>
        <v>1</v>
      </c>
      <c r="N1634" s="6">
        <f t="shared" si="129"/>
        <v>0</v>
      </c>
    </row>
    <row r="1635" spans="1:14" x14ac:dyDescent="0.25">
      <c r="A1635" s="1">
        <v>41118</v>
      </c>
      <c r="B1635" s="2" t="s">
        <v>7</v>
      </c>
      <c r="C1635" s="2">
        <v>400</v>
      </c>
      <c r="D1635" s="2">
        <f>YEAR(cukier[[#This Row],[date]])</f>
        <v>2012</v>
      </c>
      <c r="E1635" s="2">
        <f>MONTH(cukier[[#This Row],[date]])</f>
        <v>7</v>
      </c>
      <c r="F1635" s="2">
        <f>VLOOKUP(cukier[[#This Row],[year]],cennik[#All],2)</f>
        <v>2.25</v>
      </c>
      <c r="G1635" s="2">
        <f>cukier[[#This Row],[sugar_bought_kg]]*cukier[[#This Row],[price]]</f>
        <v>900</v>
      </c>
      <c r="H1635" s="2">
        <f>SUMIF($B$2:B1635,B1635,$C$2:C1635)</f>
        <v>21030</v>
      </c>
      <c r="I1635" s="2">
        <f>IF(cukier[[#This Row],[bought_so_far]]&lt;100,0,IF(cukier[[#This Row],[bought_so_far]]&lt;1000,0.05,IF(cukier[[#This Row],[bought_so_far]]&lt;10000,0.1,0.2)))*cukier[[#This Row],[sugar_bought_kg]]</f>
        <v>80</v>
      </c>
      <c r="J1635" s="7">
        <f t="shared" si="126"/>
        <v>4009</v>
      </c>
      <c r="K1635" s="7">
        <f t="shared" si="125"/>
        <v>3609</v>
      </c>
      <c r="L1635" s="7" t="b">
        <f t="shared" si="127"/>
        <v>1</v>
      </c>
      <c r="M1635" s="7">
        <f t="shared" si="128"/>
        <v>2</v>
      </c>
      <c r="N1635" s="7">
        <f t="shared" si="129"/>
        <v>2000</v>
      </c>
    </row>
    <row r="1636" spans="1:14" x14ac:dyDescent="0.25">
      <c r="A1636" s="1">
        <v>41122</v>
      </c>
      <c r="B1636" s="2" t="s">
        <v>14</v>
      </c>
      <c r="C1636" s="2">
        <v>401</v>
      </c>
      <c r="D1636" s="2">
        <f>YEAR(cukier[[#This Row],[date]])</f>
        <v>2012</v>
      </c>
      <c r="E1636" s="2">
        <f>MONTH(cukier[[#This Row],[date]])</f>
        <v>8</v>
      </c>
      <c r="F1636" s="2">
        <f>VLOOKUP(cukier[[#This Row],[year]],cennik[#All],2)</f>
        <v>2.25</v>
      </c>
      <c r="G1636" s="2">
        <f>cukier[[#This Row],[sugar_bought_kg]]*cukier[[#This Row],[price]]</f>
        <v>902.25</v>
      </c>
      <c r="H1636" s="2">
        <f>SUMIF($B$2:B1636,B1636,$C$2:C1636)</f>
        <v>18165</v>
      </c>
      <c r="I1636" s="2">
        <f>IF(cukier[[#This Row],[bought_so_far]]&lt;100,0,IF(cukier[[#This Row],[bought_so_far]]&lt;1000,0.05,IF(cukier[[#This Row],[bought_so_far]]&lt;10000,0.1,0.2)))*cukier[[#This Row],[sugar_bought_kg]]</f>
        <v>80.2</v>
      </c>
      <c r="J1636" s="6">
        <f t="shared" si="126"/>
        <v>5609</v>
      </c>
      <c r="K1636" s="6">
        <f t="shared" si="125"/>
        <v>5208</v>
      </c>
      <c r="L1636" s="6" t="b">
        <f t="shared" si="127"/>
        <v>0</v>
      </c>
      <c r="M1636" s="6">
        <f t="shared" si="128"/>
        <v>-1</v>
      </c>
      <c r="N1636" s="6">
        <f t="shared" si="129"/>
        <v>0</v>
      </c>
    </row>
    <row r="1637" spans="1:14" x14ac:dyDescent="0.25">
      <c r="A1637" s="1">
        <v>41124</v>
      </c>
      <c r="B1637" s="2" t="s">
        <v>55</v>
      </c>
      <c r="C1637" s="2">
        <v>170</v>
      </c>
      <c r="D1637" s="2">
        <f>YEAR(cukier[[#This Row],[date]])</f>
        <v>2012</v>
      </c>
      <c r="E1637" s="2">
        <f>MONTH(cukier[[#This Row],[date]])</f>
        <v>8</v>
      </c>
      <c r="F1637" s="2">
        <f>VLOOKUP(cukier[[#This Row],[year]],cennik[#All],2)</f>
        <v>2.25</v>
      </c>
      <c r="G1637" s="2">
        <f>cukier[[#This Row],[sugar_bought_kg]]*cukier[[#This Row],[price]]</f>
        <v>382.5</v>
      </c>
      <c r="H1637" s="2">
        <f>SUMIF($B$2:B1637,B1637,$C$2:C1637)</f>
        <v>3937</v>
      </c>
      <c r="I1637" s="2">
        <f>IF(cukier[[#This Row],[bought_so_far]]&lt;100,0,IF(cukier[[#This Row],[bought_so_far]]&lt;1000,0.05,IF(cukier[[#This Row],[bought_so_far]]&lt;10000,0.1,0.2)))*cukier[[#This Row],[sugar_bought_kg]]</f>
        <v>17</v>
      </c>
      <c r="J1637" s="7">
        <f t="shared" si="126"/>
        <v>5208</v>
      </c>
      <c r="K1637" s="7">
        <f t="shared" si="125"/>
        <v>5038</v>
      </c>
      <c r="L1637" s="7" t="b">
        <f t="shared" si="127"/>
        <v>0</v>
      </c>
      <c r="M1637" s="7">
        <f t="shared" si="128"/>
        <v>-1</v>
      </c>
      <c r="N1637" s="7">
        <f t="shared" si="129"/>
        <v>0</v>
      </c>
    </row>
    <row r="1638" spans="1:14" x14ac:dyDescent="0.25">
      <c r="A1638" s="1">
        <v>41125</v>
      </c>
      <c r="B1638" s="2" t="s">
        <v>22</v>
      </c>
      <c r="C1638" s="2">
        <v>124</v>
      </c>
      <c r="D1638" s="2">
        <f>YEAR(cukier[[#This Row],[date]])</f>
        <v>2012</v>
      </c>
      <c r="E1638" s="2">
        <f>MONTH(cukier[[#This Row],[date]])</f>
        <v>8</v>
      </c>
      <c r="F1638" s="2">
        <f>VLOOKUP(cukier[[#This Row],[year]],cennik[#All],2)</f>
        <v>2.25</v>
      </c>
      <c r="G1638" s="2">
        <f>cukier[[#This Row],[sugar_bought_kg]]*cukier[[#This Row],[price]]</f>
        <v>279</v>
      </c>
      <c r="H1638" s="2">
        <f>SUMIF($B$2:B1638,B1638,$C$2:C1638)</f>
        <v>19426</v>
      </c>
      <c r="I1638" s="2">
        <f>IF(cukier[[#This Row],[bought_so_far]]&lt;100,0,IF(cukier[[#This Row],[bought_so_far]]&lt;1000,0.05,IF(cukier[[#This Row],[bought_so_far]]&lt;10000,0.1,0.2)))*cukier[[#This Row],[sugar_bought_kg]]</f>
        <v>24.8</v>
      </c>
      <c r="J1638" s="6">
        <f t="shared" si="126"/>
        <v>5038</v>
      </c>
      <c r="K1638" s="6">
        <f t="shared" si="125"/>
        <v>4914</v>
      </c>
      <c r="L1638" s="6" t="b">
        <f t="shared" si="127"/>
        <v>0</v>
      </c>
      <c r="M1638" s="6">
        <f t="shared" si="128"/>
        <v>1</v>
      </c>
      <c r="N1638" s="6">
        <f t="shared" si="129"/>
        <v>0</v>
      </c>
    </row>
    <row r="1639" spans="1:14" x14ac:dyDescent="0.25">
      <c r="A1639" s="1">
        <v>41127</v>
      </c>
      <c r="B1639" s="2" t="s">
        <v>201</v>
      </c>
      <c r="C1639" s="2">
        <v>13</v>
      </c>
      <c r="D1639" s="2">
        <f>YEAR(cukier[[#This Row],[date]])</f>
        <v>2012</v>
      </c>
      <c r="E1639" s="2">
        <f>MONTH(cukier[[#This Row],[date]])</f>
        <v>8</v>
      </c>
      <c r="F1639" s="2">
        <f>VLOOKUP(cukier[[#This Row],[year]],cennik[#All],2)</f>
        <v>2.25</v>
      </c>
      <c r="G1639" s="2">
        <f>cukier[[#This Row],[sugar_bought_kg]]*cukier[[#This Row],[price]]</f>
        <v>29.25</v>
      </c>
      <c r="H1639" s="2">
        <f>SUMIF($B$2:B1639,B1639,$C$2:C1639)</f>
        <v>29</v>
      </c>
      <c r="I1639" s="2">
        <f>IF(cukier[[#This Row],[bought_so_far]]&lt;100,0,IF(cukier[[#This Row],[bought_so_far]]&lt;1000,0.05,IF(cukier[[#This Row],[bought_so_far]]&lt;10000,0.1,0.2)))*cukier[[#This Row],[sugar_bought_kg]]</f>
        <v>0</v>
      </c>
      <c r="J1639" s="7">
        <f t="shared" si="126"/>
        <v>4914</v>
      </c>
      <c r="K1639" s="7">
        <f t="shared" si="125"/>
        <v>4901</v>
      </c>
      <c r="L1639" s="7" t="b">
        <f t="shared" si="127"/>
        <v>0</v>
      </c>
      <c r="M1639" s="7">
        <f t="shared" si="128"/>
        <v>1</v>
      </c>
      <c r="N1639" s="7">
        <f t="shared" si="129"/>
        <v>0</v>
      </c>
    </row>
    <row r="1640" spans="1:14" x14ac:dyDescent="0.25">
      <c r="A1640" s="1">
        <v>41130</v>
      </c>
      <c r="B1640" s="2" t="s">
        <v>19</v>
      </c>
      <c r="C1640" s="2">
        <v>87</v>
      </c>
      <c r="D1640" s="2">
        <f>YEAR(cukier[[#This Row],[date]])</f>
        <v>2012</v>
      </c>
      <c r="E1640" s="2">
        <f>MONTH(cukier[[#This Row],[date]])</f>
        <v>8</v>
      </c>
      <c r="F1640" s="2">
        <f>VLOOKUP(cukier[[#This Row],[year]],cennik[#All],2)</f>
        <v>2.25</v>
      </c>
      <c r="G1640" s="2">
        <f>cukier[[#This Row],[sugar_bought_kg]]*cukier[[#This Row],[price]]</f>
        <v>195.75</v>
      </c>
      <c r="H1640" s="2">
        <f>SUMIF($B$2:B1640,B1640,$C$2:C1640)</f>
        <v>3790</v>
      </c>
      <c r="I1640" s="2">
        <f>IF(cukier[[#This Row],[bought_so_far]]&lt;100,0,IF(cukier[[#This Row],[bought_so_far]]&lt;1000,0.05,IF(cukier[[#This Row],[bought_so_far]]&lt;10000,0.1,0.2)))*cukier[[#This Row],[sugar_bought_kg]]</f>
        <v>8.7000000000000011</v>
      </c>
      <c r="J1640" s="6">
        <f t="shared" si="126"/>
        <v>4901</v>
      </c>
      <c r="K1640" s="6">
        <f t="shared" si="125"/>
        <v>4814</v>
      </c>
      <c r="L1640" s="6" t="b">
        <f t="shared" si="127"/>
        <v>0</v>
      </c>
      <c r="M1640" s="6">
        <f t="shared" si="128"/>
        <v>1</v>
      </c>
      <c r="N1640" s="6">
        <f t="shared" si="129"/>
        <v>0</v>
      </c>
    </row>
    <row r="1641" spans="1:14" x14ac:dyDescent="0.25">
      <c r="A1641" s="1">
        <v>41130</v>
      </c>
      <c r="B1641" s="2" t="s">
        <v>24</v>
      </c>
      <c r="C1641" s="2">
        <v>190</v>
      </c>
      <c r="D1641" s="2">
        <f>YEAR(cukier[[#This Row],[date]])</f>
        <v>2012</v>
      </c>
      <c r="E1641" s="2">
        <f>MONTH(cukier[[#This Row],[date]])</f>
        <v>8</v>
      </c>
      <c r="F1641" s="2">
        <f>VLOOKUP(cukier[[#This Row],[year]],cennik[#All],2)</f>
        <v>2.25</v>
      </c>
      <c r="G1641" s="2">
        <f>cukier[[#This Row],[sugar_bought_kg]]*cukier[[#This Row],[price]]</f>
        <v>427.5</v>
      </c>
      <c r="H1641" s="2">
        <f>SUMIF($B$2:B1641,B1641,$C$2:C1641)</f>
        <v>5079</v>
      </c>
      <c r="I1641" s="2">
        <f>IF(cukier[[#This Row],[bought_so_far]]&lt;100,0,IF(cukier[[#This Row],[bought_so_far]]&lt;1000,0.05,IF(cukier[[#This Row],[bought_so_far]]&lt;10000,0.1,0.2)))*cukier[[#This Row],[sugar_bought_kg]]</f>
        <v>19</v>
      </c>
      <c r="J1641" s="7">
        <f t="shared" si="126"/>
        <v>4814</v>
      </c>
      <c r="K1641" s="7">
        <f t="shared" si="125"/>
        <v>4624</v>
      </c>
      <c r="L1641" s="7" t="b">
        <f t="shared" si="127"/>
        <v>0</v>
      </c>
      <c r="M1641" s="7">
        <f t="shared" si="128"/>
        <v>1</v>
      </c>
      <c r="N1641" s="7">
        <f t="shared" si="129"/>
        <v>0</v>
      </c>
    </row>
    <row r="1642" spans="1:14" x14ac:dyDescent="0.25">
      <c r="A1642" s="1">
        <v>41130</v>
      </c>
      <c r="B1642" s="2" t="s">
        <v>50</v>
      </c>
      <c r="C1642" s="2">
        <v>349</v>
      </c>
      <c r="D1642" s="2">
        <f>YEAR(cukier[[#This Row],[date]])</f>
        <v>2012</v>
      </c>
      <c r="E1642" s="2">
        <f>MONTH(cukier[[#This Row],[date]])</f>
        <v>8</v>
      </c>
      <c r="F1642" s="2">
        <f>VLOOKUP(cukier[[#This Row],[year]],cennik[#All],2)</f>
        <v>2.25</v>
      </c>
      <c r="G1642" s="2">
        <f>cukier[[#This Row],[sugar_bought_kg]]*cukier[[#This Row],[price]]</f>
        <v>785.25</v>
      </c>
      <c r="H1642" s="2">
        <f>SUMIF($B$2:B1642,B1642,$C$2:C1642)</f>
        <v>20077</v>
      </c>
      <c r="I1642" s="2">
        <f>IF(cukier[[#This Row],[bought_so_far]]&lt;100,0,IF(cukier[[#This Row],[bought_so_far]]&lt;1000,0.05,IF(cukier[[#This Row],[bought_so_far]]&lt;10000,0.1,0.2)))*cukier[[#This Row],[sugar_bought_kg]]</f>
        <v>69.8</v>
      </c>
      <c r="J1642" s="6">
        <f t="shared" si="126"/>
        <v>4624</v>
      </c>
      <c r="K1642" s="6">
        <f t="shared" si="125"/>
        <v>4275</v>
      </c>
      <c r="L1642" s="6" t="b">
        <f t="shared" si="127"/>
        <v>0</v>
      </c>
      <c r="M1642" s="6">
        <f t="shared" si="128"/>
        <v>1</v>
      </c>
      <c r="N1642" s="6">
        <f t="shared" si="129"/>
        <v>0</v>
      </c>
    </row>
    <row r="1643" spans="1:14" x14ac:dyDescent="0.25">
      <c r="A1643" s="1">
        <v>41132</v>
      </c>
      <c r="B1643" s="2" t="s">
        <v>181</v>
      </c>
      <c r="C1643" s="2">
        <v>16</v>
      </c>
      <c r="D1643" s="2">
        <f>YEAR(cukier[[#This Row],[date]])</f>
        <v>2012</v>
      </c>
      <c r="E1643" s="2">
        <f>MONTH(cukier[[#This Row],[date]])</f>
        <v>8</v>
      </c>
      <c r="F1643" s="2">
        <f>VLOOKUP(cukier[[#This Row],[year]],cennik[#All],2)</f>
        <v>2.25</v>
      </c>
      <c r="G1643" s="2">
        <f>cukier[[#This Row],[sugar_bought_kg]]*cukier[[#This Row],[price]]</f>
        <v>36</v>
      </c>
      <c r="H1643" s="2">
        <f>SUMIF($B$2:B1643,B1643,$C$2:C1643)</f>
        <v>29</v>
      </c>
      <c r="I1643" s="2">
        <f>IF(cukier[[#This Row],[bought_so_far]]&lt;100,0,IF(cukier[[#This Row],[bought_so_far]]&lt;1000,0.05,IF(cukier[[#This Row],[bought_so_far]]&lt;10000,0.1,0.2)))*cukier[[#This Row],[sugar_bought_kg]]</f>
        <v>0</v>
      </c>
      <c r="J1643" s="7">
        <f t="shared" si="126"/>
        <v>4275</v>
      </c>
      <c r="K1643" s="7">
        <f t="shared" si="125"/>
        <v>4259</v>
      </c>
      <c r="L1643" s="7" t="b">
        <f t="shared" si="127"/>
        <v>0</v>
      </c>
      <c r="M1643" s="7">
        <f t="shared" si="128"/>
        <v>1</v>
      </c>
      <c r="N1643" s="7">
        <f t="shared" si="129"/>
        <v>0</v>
      </c>
    </row>
    <row r="1644" spans="1:14" x14ac:dyDescent="0.25">
      <c r="A1644" s="1">
        <v>41133</v>
      </c>
      <c r="B1644" s="2" t="s">
        <v>71</v>
      </c>
      <c r="C1644" s="2">
        <v>42</v>
      </c>
      <c r="D1644" s="2">
        <f>YEAR(cukier[[#This Row],[date]])</f>
        <v>2012</v>
      </c>
      <c r="E1644" s="2">
        <f>MONTH(cukier[[#This Row],[date]])</f>
        <v>8</v>
      </c>
      <c r="F1644" s="2">
        <f>VLOOKUP(cukier[[#This Row],[year]],cennik[#All],2)</f>
        <v>2.25</v>
      </c>
      <c r="G1644" s="2">
        <f>cukier[[#This Row],[sugar_bought_kg]]*cukier[[#This Row],[price]]</f>
        <v>94.5</v>
      </c>
      <c r="H1644" s="2">
        <f>SUMIF($B$2:B1644,B1644,$C$2:C1644)</f>
        <v>1852</v>
      </c>
      <c r="I1644" s="2">
        <f>IF(cukier[[#This Row],[bought_so_far]]&lt;100,0,IF(cukier[[#This Row],[bought_so_far]]&lt;1000,0.05,IF(cukier[[#This Row],[bought_so_far]]&lt;10000,0.1,0.2)))*cukier[[#This Row],[sugar_bought_kg]]</f>
        <v>4.2</v>
      </c>
      <c r="J1644" s="6">
        <f t="shared" si="126"/>
        <v>4259</v>
      </c>
      <c r="K1644" s="6">
        <f t="shared" si="125"/>
        <v>4217</v>
      </c>
      <c r="L1644" s="6" t="b">
        <f t="shared" si="127"/>
        <v>0</v>
      </c>
      <c r="M1644" s="6">
        <f t="shared" si="128"/>
        <v>1</v>
      </c>
      <c r="N1644" s="6">
        <f t="shared" si="129"/>
        <v>0</v>
      </c>
    </row>
    <row r="1645" spans="1:14" x14ac:dyDescent="0.25">
      <c r="A1645" s="1">
        <v>41134</v>
      </c>
      <c r="B1645" s="2" t="s">
        <v>23</v>
      </c>
      <c r="C1645" s="2">
        <v>70</v>
      </c>
      <c r="D1645" s="2">
        <f>YEAR(cukier[[#This Row],[date]])</f>
        <v>2012</v>
      </c>
      <c r="E1645" s="2">
        <f>MONTH(cukier[[#This Row],[date]])</f>
        <v>8</v>
      </c>
      <c r="F1645" s="2">
        <f>VLOOKUP(cukier[[#This Row],[year]],cennik[#All],2)</f>
        <v>2.25</v>
      </c>
      <c r="G1645" s="2">
        <f>cukier[[#This Row],[sugar_bought_kg]]*cukier[[#This Row],[price]]</f>
        <v>157.5</v>
      </c>
      <c r="H1645" s="2">
        <f>SUMIF($B$2:B1645,B1645,$C$2:C1645)</f>
        <v>3394</v>
      </c>
      <c r="I1645" s="2">
        <f>IF(cukier[[#This Row],[bought_so_far]]&lt;100,0,IF(cukier[[#This Row],[bought_so_far]]&lt;1000,0.05,IF(cukier[[#This Row],[bought_so_far]]&lt;10000,0.1,0.2)))*cukier[[#This Row],[sugar_bought_kg]]</f>
        <v>7</v>
      </c>
      <c r="J1645" s="7">
        <f t="shared" si="126"/>
        <v>4217</v>
      </c>
      <c r="K1645" s="7">
        <f t="shared" si="125"/>
        <v>4147</v>
      </c>
      <c r="L1645" s="7" t="b">
        <f t="shared" si="127"/>
        <v>0</v>
      </c>
      <c r="M1645" s="7">
        <f t="shared" si="128"/>
        <v>1</v>
      </c>
      <c r="N1645" s="7">
        <f t="shared" si="129"/>
        <v>0</v>
      </c>
    </row>
    <row r="1646" spans="1:14" x14ac:dyDescent="0.25">
      <c r="A1646" s="1">
        <v>41136</v>
      </c>
      <c r="B1646" s="2" t="s">
        <v>52</v>
      </c>
      <c r="C1646" s="2">
        <v>189</v>
      </c>
      <c r="D1646" s="2">
        <f>YEAR(cukier[[#This Row],[date]])</f>
        <v>2012</v>
      </c>
      <c r="E1646" s="2">
        <f>MONTH(cukier[[#This Row],[date]])</f>
        <v>8</v>
      </c>
      <c r="F1646" s="2">
        <f>VLOOKUP(cukier[[#This Row],[year]],cennik[#All],2)</f>
        <v>2.25</v>
      </c>
      <c r="G1646" s="2">
        <f>cukier[[#This Row],[sugar_bought_kg]]*cukier[[#This Row],[price]]</f>
        <v>425.25</v>
      </c>
      <c r="H1646" s="2">
        <f>SUMIF($B$2:B1646,B1646,$C$2:C1646)</f>
        <v>4246</v>
      </c>
      <c r="I1646" s="2">
        <f>IF(cukier[[#This Row],[bought_so_far]]&lt;100,0,IF(cukier[[#This Row],[bought_so_far]]&lt;1000,0.05,IF(cukier[[#This Row],[bought_so_far]]&lt;10000,0.1,0.2)))*cukier[[#This Row],[sugar_bought_kg]]</f>
        <v>18.900000000000002</v>
      </c>
      <c r="J1646" s="6">
        <f t="shared" si="126"/>
        <v>4147</v>
      </c>
      <c r="K1646" s="6">
        <f t="shared" si="125"/>
        <v>3958</v>
      </c>
      <c r="L1646" s="6" t="b">
        <f t="shared" si="127"/>
        <v>0</v>
      </c>
      <c r="M1646" s="6">
        <f t="shared" si="128"/>
        <v>2</v>
      </c>
      <c r="N1646" s="6">
        <f t="shared" si="129"/>
        <v>0</v>
      </c>
    </row>
    <row r="1647" spans="1:14" x14ac:dyDescent="0.25">
      <c r="A1647" s="1">
        <v>41137</v>
      </c>
      <c r="B1647" s="2" t="s">
        <v>55</v>
      </c>
      <c r="C1647" s="2">
        <v>64</v>
      </c>
      <c r="D1647" s="2">
        <f>YEAR(cukier[[#This Row],[date]])</f>
        <v>2012</v>
      </c>
      <c r="E1647" s="2">
        <f>MONTH(cukier[[#This Row],[date]])</f>
        <v>8</v>
      </c>
      <c r="F1647" s="2">
        <f>VLOOKUP(cukier[[#This Row],[year]],cennik[#All],2)</f>
        <v>2.25</v>
      </c>
      <c r="G1647" s="2">
        <f>cukier[[#This Row],[sugar_bought_kg]]*cukier[[#This Row],[price]]</f>
        <v>144</v>
      </c>
      <c r="H1647" s="2">
        <f>SUMIF($B$2:B1647,B1647,$C$2:C1647)</f>
        <v>4001</v>
      </c>
      <c r="I1647" s="2">
        <f>IF(cukier[[#This Row],[bought_so_far]]&lt;100,0,IF(cukier[[#This Row],[bought_so_far]]&lt;1000,0.05,IF(cukier[[#This Row],[bought_so_far]]&lt;10000,0.1,0.2)))*cukier[[#This Row],[sugar_bought_kg]]</f>
        <v>6.4</v>
      </c>
      <c r="J1647" s="7">
        <f t="shared" si="126"/>
        <v>3958</v>
      </c>
      <c r="K1647" s="7">
        <f t="shared" si="125"/>
        <v>3894</v>
      </c>
      <c r="L1647" s="7" t="b">
        <f t="shared" si="127"/>
        <v>0</v>
      </c>
      <c r="M1647" s="7">
        <f t="shared" si="128"/>
        <v>2</v>
      </c>
      <c r="N1647" s="7">
        <f t="shared" si="129"/>
        <v>0</v>
      </c>
    </row>
    <row r="1648" spans="1:14" x14ac:dyDescent="0.25">
      <c r="A1648" s="1">
        <v>41141</v>
      </c>
      <c r="B1648" s="2" t="s">
        <v>35</v>
      </c>
      <c r="C1648" s="2">
        <v>76</v>
      </c>
      <c r="D1648" s="2">
        <f>YEAR(cukier[[#This Row],[date]])</f>
        <v>2012</v>
      </c>
      <c r="E1648" s="2">
        <f>MONTH(cukier[[#This Row],[date]])</f>
        <v>8</v>
      </c>
      <c r="F1648" s="2">
        <f>VLOOKUP(cukier[[#This Row],[year]],cennik[#All],2)</f>
        <v>2.25</v>
      </c>
      <c r="G1648" s="2">
        <f>cukier[[#This Row],[sugar_bought_kg]]*cukier[[#This Row],[price]]</f>
        <v>171</v>
      </c>
      <c r="H1648" s="2">
        <f>SUMIF($B$2:B1648,B1648,$C$2:C1648)</f>
        <v>3609</v>
      </c>
      <c r="I1648" s="2">
        <f>IF(cukier[[#This Row],[bought_so_far]]&lt;100,0,IF(cukier[[#This Row],[bought_so_far]]&lt;1000,0.05,IF(cukier[[#This Row],[bought_so_far]]&lt;10000,0.1,0.2)))*cukier[[#This Row],[sugar_bought_kg]]</f>
        <v>7.6000000000000005</v>
      </c>
      <c r="J1648" s="6">
        <f t="shared" si="126"/>
        <v>3894</v>
      </c>
      <c r="K1648" s="6">
        <f t="shared" si="125"/>
        <v>3818</v>
      </c>
      <c r="L1648" s="6" t="b">
        <f t="shared" si="127"/>
        <v>0</v>
      </c>
      <c r="M1648" s="6">
        <f t="shared" si="128"/>
        <v>2</v>
      </c>
      <c r="N1648" s="6">
        <f t="shared" si="129"/>
        <v>0</v>
      </c>
    </row>
    <row r="1649" spans="1:14" x14ac:dyDescent="0.25">
      <c r="A1649" s="1">
        <v>41142</v>
      </c>
      <c r="B1649" s="2" t="s">
        <v>49</v>
      </c>
      <c r="C1649" s="2">
        <v>11</v>
      </c>
      <c r="D1649" s="2">
        <f>YEAR(cukier[[#This Row],[date]])</f>
        <v>2012</v>
      </c>
      <c r="E1649" s="2">
        <f>MONTH(cukier[[#This Row],[date]])</f>
        <v>8</v>
      </c>
      <c r="F1649" s="2">
        <f>VLOOKUP(cukier[[#This Row],[year]],cennik[#All],2)</f>
        <v>2.25</v>
      </c>
      <c r="G1649" s="2">
        <f>cukier[[#This Row],[sugar_bought_kg]]*cukier[[#This Row],[price]]</f>
        <v>24.75</v>
      </c>
      <c r="H1649" s="2">
        <f>SUMIF($B$2:B1649,B1649,$C$2:C1649)</f>
        <v>14</v>
      </c>
      <c r="I1649" s="2">
        <f>IF(cukier[[#This Row],[bought_so_far]]&lt;100,0,IF(cukier[[#This Row],[bought_so_far]]&lt;1000,0.05,IF(cukier[[#This Row],[bought_so_far]]&lt;10000,0.1,0.2)))*cukier[[#This Row],[sugar_bought_kg]]</f>
        <v>0</v>
      </c>
      <c r="J1649" s="7">
        <f t="shared" si="126"/>
        <v>3818</v>
      </c>
      <c r="K1649" s="7">
        <f t="shared" si="125"/>
        <v>3807</v>
      </c>
      <c r="L1649" s="7" t="b">
        <f t="shared" si="127"/>
        <v>0</v>
      </c>
      <c r="M1649" s="7">
        <f t="shared" si="128"/>
        <v>2</v>
      </c>
      <c r="N1649" s="7">
        <f t="shared" si="129"/>
        <v>0</v>
      </c>
    </row>
    <row r="1650" spans="1:14" x14ac:dyDescent="0.25">
      <c r="A1650" s="1">
        <v>41142</v>
      </c>
      <c r="B1650" s="2" t="s">
        <v>66</v>
      </c>
      <c r="C1650" s="2">
        <v>96</v>
      </c>
      <c r="D1650" s="2">
        <f>YEAR(cukier[[#This Row],[date]])</f>
        <v>2012</v>
      </c>
      <c r="E1650" s="2">
        <f>MONTH(cukier[[#This Row],[date]])</f>
        <v>8</v>
      </c>
      <c r="F1650" s="2">
        <f>VLOOKUP(cukier[[#This Row],[year]],cennik[#All],2)</f>
        <v>2.25</v>
      </c>
      <c r="G1650" s="2">
        <f>cukier[[#This Row],[sugar_bought_kg]]*cukier[[#This Row],[price]]</f>
        <v>216</v>
      </c>
      <c r="H1650" s="2">
        <f>SUMIF($B$2:B1650,B1650,$C$2:C1650)</f>
        <v>2975</v>
      </c>
      <c r="I1650" s="2">
        <f>IF(cukier[[#This Row],[bought_so_far]]&lt;100,0,IF(cukier[[#This Row],[bought_so_far]]&lt;1000,0.05,IF(cukier[[#This Row],[bought_so_far]]&lt;10000,0.1,0.2)))*cukier[[#This Row],[sugar_bought_kg]]</f>
        <v>9.6000000000000014</v>
      </c>
      <c r="J1650" s="6">
        <f t="shared" si="126"/>
        <v>3807</v>
      </c>
      <c r="K1650" s="6">
        <f t="shared" si="125"/>
        <v>3711</v>
      </c>
      <c r="L1650" s="6" t="b">
        <f t="shared" si="127"/>
        <v>0</v>
      </c>
      <c r="M1650" s="6">
        <f t="shared" si="128"/>
        <v>2</v>
      </c>
      <c r="N1650" s="6">
        <f t="shared" si="129"/>
        <v>0</v>
      </c>
    </row>
    <row r="1651" spans="1:14" x14ac:dyDescent="0.25">
      <c r="A1651" s="1">
        <v>41143</v>
      </c>
      <c r="B1651" s="2" t="s">
        <v>111</v>
      </c>
      <c r="C1651" s="2">
        <v>17</v>
      </c>
      <c r="D1651" s="2">
        <f>YEAR(cukier[[#This Row],[date]])</f>
        <v>2012</v>
      </c>
      <c r="E1651" s="2">
        <f>MONTH(cukier[[#This Row],[date]])</f>
        <v>8</v>
      </c>
      <c r="F1651" s="2">
        <f>VLOOKUP(cukier[[#This Row],[year]],cennik[#All],2)</f>
        <v>2.25</v>
      </c>
      <c r="G1651" s="2">
        <f>cukier[[#This Row],[sugar_bought_kg]]*cukier[[#This Row],[price]]</f>
        <v>38.25</v>
      </c>
      <c r="H1651" s="2">
        <f>SUMIF($B$2:B1651,B1651,$C$2:C1651)</f>
        <v>35</v>
      </c>
      <c r="I1651" s="2">
        <f>IF(cukier[[#This Row],[bought_so_far]]&lt;100,0,IF(cukier[[#This Row],[bought_so_far]]&lt;1000,0.05,IF(cukier[[#This Row],[bought_so_far]]&lt;10000,0.1,0.2)))*cukier[[#This Row],[sugar_bought_kg]]</f>
        <v>0</v>
      </c>
      <c r="J1651" s="7">
        <f t="shared" si="126"/>
        <v>3711</v>
      </c>
      <c r="K1651" s="7">
        <f t="shared" si="125"/>
        <v>3694</v>
      </c>
      <c r="L1651" s="7" t="b">
        <f t="shared" si="127"/>
        <v>0</v>
      </c>
      <c r="M1651" s="7">
        <f t="shared" si="128"/>
        <v>2</v>
      </c>
      <c r="N1651" s="7">
        <f t="shared" si="129"/>
        <v>0</v>
      </c>
    </row>
    <row r="1652" spans="1:14" x14ac:dyDescent="0.25">
      <c r="A1652" s="1">
        <v>41143</v>
      </c>
      <c r="B1652" s="2" t="s">
        <v>18</v>
      </c>
      <c r="C1652" s="2">
        <v>92</v>
      </c>
      <c r="D1652" s="2">
        <f>YEAR(cukier[[#This Row],[date]])</f>
        <v>2012</v>
      </c>
      <c r="E1652" s="2">
        <f>MONTH(cukier[[#This Row],[date]])</f>
        <v>8</v>
      </c>
      <c r="F1652" s="2">
        <f>VLOOKUP(cukier[[#This Row],[year]],cennik[#All],2)</f>
        <v>2.25</v>
      </c>
      <c r="G1652" s="2">
        <f>cukier[[#This Row],[sugar_bought_kg]]*cukier[[#This Row],[price]]</f>
        <v>207</v>
      </c>
      <c r="H1652" s="2">
        <f>SUMIF($B$2:B1652,B1652,$C$2:C1652)</f>
        <v>4281</v>
      </c>
      <c r="I1652" s="2">
        <f>IF(cukier[[#This Row],[bought_so_far]]&lt;100,0,IF(cukier[[#This Row],[bought_so_far]]&lt;1000,0.05,IF(cukier[[#This Row],[bought_so_far]]&lt;10000,0.1,0.2)))*cukier[[#This Row],[sugar_bought_kg]]</f>
        <v>9.2000000000000011</v>
      </c>
      <c r="J1652" s="6">
        <f t="shared" si="126"/>
        <v>3694</v>
      </c>
      <c r="K1652" s="6">
        <f t="shared" si="125"/>
        <v>3602</v>
      </c>
      <c r="L1652" s="6" t="b">
        <f t="shared" si="127"/>
        <v>0</v>
      </c>
      <c r="M1652" s="6">
        <f t="shared" si="128"/>
        <v>2</v>
      </c>
      <c r="N1652" s="6">
        <f t="shared" si="129"/>
        <v>0</v>
      </c>
    </row>
    <row r="1653" spans="1:14" x14ac:dyDescent="0.25">
      <c r="A1653" s="1">
        <v>41144</v>
      </c>
      <c r="B1653" s="2" t="s">
        <v>8</v>
      </c>
      <c r="C1653" s="2">
        <v>76</v>
      </c>
      <c r="D1653" s="2">
        <f>YEAR(cukier[[#This Row],[date]])</f>
        <v>2012</v>
      </c>
      <c r="E1653" s="2">
        <f>MONTH(cukier[[#This Row],[date]])</f>
        <v>8</v>
      </c>
      <c r="F1653" s="2">
        <f>VLOOKUP(cukier[[#This Row],[year]],cennik[#All],2)</f>
        <v>2.25</v>
      </c>
      <c r="G1653" s="2">
        <f>cukier[[#This Row],[sugar_bought_kg]]*cukier[[#This Row],[price]]</f>
        <v>171</v>
      </c>
      <c r="H1653" s="2">
        <f>SUMIF($B$2:B1653,B1653,$C$2:C1653)</f>
        <v>2726</v>
      </c>
      <c r="I1653" s="2">
        <f>IF(cukier[[#This Row],[bought_so_far]]&lt;100,0,IF(cukier[[#This Row],[bought_so_far]]&lt;1000,0.05,IF(cukier[[#This Row],[bought_so_far]]&lt;10000,0.1,0.2)))*cukier[[#This Row],[sugar_bought_kg]]</f>
        <v>7.6000000000000005</v>
      </c>
      <c r="J1653" s="7">
        <f t="shared" si="126"/>
        <v>3602</v>
      </c>
      <c r="K1653" s="7">
        <f t="shared" si="125"/>
        <v>3526</v>
      </c>
      <c r="L1653" s="7" t="b">
        <f t="shared" si="127"/>
        <v>0</v>
      </c>
      <c r="M1653" s="7">
        <f t="shared" si="128"/>
        <v>2</v>
      </c>
      <c r="N1653" s="7">
        <f t="shared" si="129"/>
        <v>0</v>
      </c>
    </row>
    <row r="1654" spans="1:14" x14ac:dyDescent="0.25">
      <c r="A1654" s="1">
        <v>41146</v>
      </c>
      <c r="B1654" s="2" t="s">
        <v>10</v>
      </c>
      <c r="C1654" s="2">
        <v>77</v>
      </c>
      <c r="D1654" s="2">
        <f>YEAR(cukier[[#This Row],[date]])</f>
        <v>2012</v>
      </c>
      <c r="E1654" s="2">
        <f>MONTH(cukier[[#This Row],[date]])</f>
        <v>8</v>
      </c>
      <c r="F1654" s="2">
        <f>VLOOKUP(cukier[[#This Row],[year]],cennik[#All],2)</f>
        <v>2.25</v>
      </c>
      <c r="G1654" s="2">
        <f>cukier[[#This Row],[sugar_bought_kg]]*cukier[[#This Row],[price]]</f>
        <v>173.25</v>
      </c>
      <c r="H1654" s="2">
        <f>SUMIF($B$2:B1654,B1654,$C$2:C1654)</f>
        <v>3418</v>
      </c>
      <c r="I1654" s="2">
        <f>IF(cukier[[#This Row],[bought_so_far]]&lt;100,0,IF(cukier[[#This Row],[bought_so_far]]&lt;1000,0.05,IF(cukier[[#This Row],[bought_so_far]]&lt;10000,0.1,0.2)))*cukier[[#This Row],[sugar_bought_kg]]</f>
        <v>7.7</v>
      </c>
      <c r="J1654" s="6">
        <f t="shared" si="126"/>
        <v>3526</v>
      </c>
      <c r="K1654" s="6">
        <f t="shared" si="125"/>
        <v>3449</v>
      </c>
      <c r="L1654" s="6" t="b">
        <f t="shared" si="127"/>
        <v>0</v>
      </c>
      <c r="M1654" s="6">
        <f t="shared" si="128"/>
        <v>2</v>
      </c>
      <c r="N1654" s="6">
        <f t="shared" si="129"/>
        <v>0</v>
      </c>
    </row>
    <row r="1655" spans="1:14" x14ac:dyDescent="0.25">
      <c r="A1655" s="1">
        <v>41147</v>
      </c>
      <c r="B1655" s="2" t="s">
        <v>102</v>
      </c>
      <c r="C1655" s="2">
        <v>344</v>
      </c>
      <c r="D1655" s="2">
        <f>YEAR(cukier[[#This Row],[date]])</f>
        <v>2012</v>
      </c>
      <c r="E1655" s="2">
        <f>MONTH(cukier[[#This Row],[date]])</f>
        <v>8</v>
      </c>
      <c r="F1655" s="2">
        <f>VLOOKUP(cukier[[#This Row],[year]],cennik[#All],2)</f>
        <v>2.25</v>
      </c>
      <c r="G1655" s="2">
        <f>cukier[[#This Row],[sugar_bought_kg]]*cukier[[#This Row],[price]]</f>
        <v>774</v>
      </c>
      <c r="H1655" s="2">
        <f>SUMIF($B$2:B1655,B1655,$C$2:C1655)</f>
        <v>5290</v>
      </c>
      <c r="I1655" s="2">
        <f>IF(cukier[[#This Row],[bought_so_far]]&lt;100,0,IF(cukier[[#This Row],[bought_so_far]]&lt;1000,0.05,IF(cukier[[#This Row],[bought_so_far]]&lt;10000,0.1,0.2)))*cukier[[#This Row],[sugar_bought_kg]]</f>
        <v>34.4</v>
      </c>
      <c r="J1655" s="7">
        <f t="shared" si="126"/>
        <v>3449</v>
      </c>
      <c r="K1655" s="7">
        <f t="shared" si="125"/>
        <v>3105</v>
      </c>
      <c r="L1655" s="7" t="b">
        <f t="shared" si="127"/>
        <v>0</v>
      </c>
      <c r="M1655" s="7">
        <f t="shared" si="128"/>
        <v>2</v>
      </c>
      <c r="N1655" s="7">
        <f t="shared" si="129"/>
        <v>0</v>
      </c>
    </row>
    <row r="1656" spans="1:14" x14ac:dyDescent="0.25">
      <c r="A1656" s="1">
        <v>41147</v>
      </c>
      <c r="B1656" s="2" t="s">
        <v>7</v>
      </c>
      <c r="C1656" s="2">
        <v>218</v>
      </c>
      <c r="D1656" s="2">
        <f>YEAR(cukier[[#This Row],[date]])</f>
        <v>2012</v>
      </c>
      <c r="E1656" s="2">
        <f>MONTH(cukier[[#This Row],[date]])</f>
        <v>8</v>
      </c>
      <c r="F1656" s="2">
        <f>VLOOKUP(cukier[[#This Row],[year]],cennik[#All],2)</f>
        <v>2.25</v>
      </c>
      <c r="G1656" s="2">
        <f>cukier[[#This Row],[sugar_bought_kg]]*cukier[[#This Row],[price]]</f>
        <v>490.5</v>
      </c>
      <c r="H1656" s="2">
        <f>SUMIF($B$2:B1656,B1656,$C$2:C1656)</f>
        <v>21248</v>
      </c>
      <c r="I1656" s="2">
        <f>IF(cukier[[#This Row],[bought_so_far]]&lt;100,0,IF(cukier[[#This Row],[bought_so_far]]&lt;1000,0.05,IF(cukier[[#This Row],[bought_so_far]]&lt;10000,0.1,0.2)))*cukier[[#This Row],[sugar_bought_kg]]</f>
        <v>43.6</v>
      </c>
      <c r="J1656" s="6">
        <f t="shared" si="126"/>
        <v>3105</v>
      </c>
      <c r="K1656" s="6">
        <f t="shared" si="125"/>
        <v>2887</v>
      </c>
      <c r="L1656" s="6" t="b">
        <f t="shared" si="127"/>
        <v>0</v>
      </c>
      <c r="M1656" s="6">
        <f t="shared" si="128"/>
        <v>3</v>
      </c>
      <c r="N1656" s="6">
        <f t="shared" si="129"/>
        <v>0</v>
      </c>
    </row>
    <row r="1657" spans="1:14" x14ac:dyDescent="0.25">
      <c r="A1657" s="1">
        <v>41148</v>
      </c>
      <c r="B1657" s="2" t="s">
        <v>50</v>
      </c>
      <c r="C1657" s="2">
        <v>115</v>
      </c>
      <c r="D1657" s="2">
        <f>YEAR(cukier[[#This Row],[date]])</f>
        <v>2012</v>
      </c>
      <c r="E1657" s="2">
        <f>MONTH(cukier[[#This Row],[date]])</f>
        <v>8</v>
      </c>
      <c r="F1657" s="2">
        <f>VLOOKUP(cukier[[#This Row],[year]],cennik[#All],2)</f>
        <v>2.25</v>
      </c>
      <c r="G1657" s="2">
        <f>cukier[[#This Row],[sugar_bought_kg]]*cukier[[#This Row],[price]]</f>
        <v>258.75</v>
      </c>
      <c r="H1657" s="2">
        <f>SUMIF($B$2:B1657,B1657,$C$2:C1657)</f>
        <v>20192</v>
      </c>
      <c r="I1657" s="2">
        <f>IF(cukier[[#This Row],[bought_so_far]]&lt;100,0,IF(cukier[[#This Row],[bought_so_far]]&lt;1000,0.05,IF(cukier[[#This Row],[bought_so_far]]&lt;10000,0.1,0.2)))*cukier[[#This Row],[sugar_bought_kg]]</f>
        <v>23</v>
      </c>
      <c r="J1657" s="7">
        <f t="shared" si="126"/>
        <v>2887</v>
      </c>
      <c r="K1657" s="7">
        <f t="shared" si="125"/>
        <v>2772</v>
      </c>
      <c r="L1657" s="7" t="b">
        <f t="shared" si="127"/>
        <v>0</v>
      </c>
      <c r="M1657" s="7">
        <f t="shared" si="128"/>
        <v>3</v>
      </c>
      <c r="N1657" s="7">
        <f t="shared" si="129"/>
        <v>0</v>
      </c>
    </row>
    <row r="1658" spans="1:14" x14ac:dyDescent="0.25">
      <c r="A1658" s="1">
        <v>41149</v>
      </c>
      <c r="B1658" s="2" t="s">
        <v>80</v>
      </c>
      <c r="C1658" s="2">
        <v>143</v>
      </c>
      <c r="D1658" s="2">
        <f>YEAR(cukier[[#This Row],[date]])</f>
        <v>2012</v>
      </c>
      <c r="E1658" s="2">
        <f>MONTH(cukier[[#This Row],[date]])</f>
        <v>8</v>
      </c>
      <c r="F1658" s="2">
        <f>VLOOKUP(cukier[[#This Row],[year]],cennik[#All],2)</f>
        <v>2.25</v>
      </c>
      <c r="G1658" s="2">
        <f>cukier[[#This Row],[sugar_bought_kg]]*cukier[[#This Row],[price]]</f>
        <v>321.75</v>
      </c>
      <c r="H1658" s="2">
        <f>SUMIF($B$2:B1658,B1658,$C$2:C1658)</f>
        <v>888</v>
      </c>
      <c r="I1658" s="2">
        <f>IF(cukier[[#This Row],[bought_so_far]]&lt;100,0,IF(cukier[[#This Row],[bought_so_far]]&lt;1000,0.05,IF(cukier[[#This Row],[bought_so_far]]&lt;10000,0.1,0.2)))*cukier[[#This Row],[sugar_bought_kg]]</f>
        <v>7.15</v>
      </c>
      <c r="J1658" s="6">
        <f t="shared" si="126"/>
        <v>2772</v>
      </c>
      <c r="K1658" s="6">
        <f t="shared" si="125"/>
        <v>2629</v>
      </c>
      <c r="L1658" s="6" t="b">
        <f t="shared" si="127"/>
        <v>0</v>
      </c>
      <c r="M1658" s="6">
        <f t="shared" si="128"/>
        <v>3</v>
      </c>
      <c r="N1658" s="6">
        <f t="shared" si="129"/>
        <v>0</v>
      </c>
    </row>
    <row r="1659" spans="1:14" x14ac:dyDescent="0.25">
      <c r="A1659" s="1">
        <v>41149</v>
      </c>
      <c r="B1659" s="2" t="s">
        <v>137</v>
      </c>
      <c r="C1659" s="2">
        <v>1</v>
      </c>
      <c r="D1659" s="2">
        <f>YEAR(cukier[[#This Row],[date]])</f>
        <v>2012</v>
      </c>
      <c r="E1659" s="2">
        <f>MONTH(cukier[[#This Row],[date]])</f>
        <v>8</v>
      </c>
      <c r="F1659" s="2">
        <f>VLOOKUP(cukier[[#This Row],[year]],cennik[#All],2)</f>
        <v>2.25</v>
      </c>
      <c r="G1659" s="2">
        <f>cukier[[#This Row],[sugar_bought_kg]]*cukier[[#This Row],[price]]</f>
        <v>2.25</v>
      </c>
      <c r="H1659" s="2">
        <f>SUMIF($B$2:B1659,B1659,$C$2:C1659)</f>
        <v>26</v>
      </c>
      <c r="I1659" s="2">
        <f>IF(cukier[[#This Row],[bought_so_far]]&lt;100,0,IF(cukier[[#This Row],[bought_so_far]]&lt;1000,0.05,IF(cukier[[#This Row],[bought_so_far]]&lt;10000,0.1,0.2)))*cukier[[#This Row],[sugar_bought_kg]]</f>
        <v>0</v>
      </c>
      <c r="J1659" s="7">
        <f t="shared" si="126"/>
        <v>2629</v>
      </c>
      <c r="K1659" s="7">
        <f t="shared" si="125"/>
        <v>2628</v>
      </c>
      <c r="L1659" s="7" t="b">
        <f t="shared" si="127"/>
        <v>1</v>
      </c>
      <c r="M1659" s="7">
        <f t="shared" si="128"/>
        <v>3</v>
      </c>
      <c r="N1659" s="7">
        <f t="shared" si="129"/>
        <v>3000</v>
      </c>
    </row>
    <row r="1660" spans="1:14" x14ac:dyDescent="0.25">
      <c r="A1660" s="1">
        <v>41154</v>
      </c>
      <c r="B1660" s="2" t="s">
        <v>69</v>
      </c>
      <c r="C1660" s="2">
        <v>133</v>
      </c>
      <c r="D1660" s="2">
        <f>YEAR(cukier[[#This Row],[date]])</f>
        <v>2012</v>
      </c>
      <c r="E1660" s="2">
        <f>MONTH(cukier[[#This Row],[date]])</f>
        <v>9</v>
      </c>
      <c r="F1660" s="2">
        <f>VLOOKUP(cukier[[#This Row],[year]],cennik[#All],2)</f>
        <v>2.25</v>
      </c>
      <c r="G1660" s="2">
        <f>cukier[[#This Row],[sugar_bought_kg]]*cukier[[#This Row],[price]]</f>
        <v>299.25</v>
      </c>
      <c r="H1660" s="2">
        <f>SUMIF($B$2:B1660,B1660,$C$2:C1660)</f>
        <v>2715</v>
      </c>
      <c r="I1660" s="2">
        <f>IF(cukier[[#This Row],[bought_so_far]]&lt;100,0,IF(cukier[[#This Row],[bought_so_far]]&lt;1000,0.05,IF(cukier[[#This Row],[bought_so_far]]&lt;10000,0.1,0.2)))*cukier[[#This Row],[sugar_bought_kg]]</f>
        <v>13.3</v>
      </c>
      <c r="J1660" s="6">
        <f t="shared" si="126"/>
        <v>5628</v>
      </c>
      <c r="K1660" s="6">
        <f t="shared" si="125"/>
        <v>5495</v>
      </c>
      <c r="L1660" s="6" t="b">
        <f t="shared" si="127"/>
        <v>0</v>
      </c>
      <c r="M1660" s="6">
        <f t="shared" si="128"/>
        <v>-1</v>
      </c>
      <c r="N1660" s="6">
        <f t="shared" si="129"/>
        <v>0</v>
      </c>
    </row>
    <row r="1661" spans="1:14" x14ac:dyDescent="0.25">
      <c r="A1661" s="1">
        <v>41154</v>
      </c>
      <c r="B1661" s="2" t="s">
        <v>17</v>
      </c>
      <c r="C1661" s="2">
        <v>496</v>
      </c>
      <c r="D1661" s="2">
        <f>YEAR(cukier[[#This Row],[date]])</f>
        <v>2012</v>
      </c>
      <c r="E1661" s="2">
        <f>MONTH(cukier[[#This Row],[date]])</f>
        <v>9</v>
      </c>
      <c r="F1661" s="2">
        <f>VLOOKUP(cukier[[#This Row],[year]],cennik[#All],2)</f>
        <v>2.25</v>
      </c>
      <c r="G1661" s="2">
        <f>cukier[[#This Row],[sugar_bought_kg]]*cukier[[#This Row],[price]]</f>
        <v>1116</v>
      </c>
      <c r="H1661" s="2">
        <f>SUMIF($B$2:B1661,B1661,$C$2:C1661)</f>
        <v>14476</v>
      </c>
      <c r="I1661" s="2">
        <f>IF(cukier[[#This Row],[bought_so_far]]&lt;100,0,IF(cukier[[#This Row],[bought_so_far]]&lt;1000,0.05,IF(cukier[[#This Row],[bought_so_far]]&lt;10000,0.1,0.2)))*cukier[[#This Row],[sugar_bought_kg]]</f>
        <v>99.2</v>
      </c>
      <c r="J1661" s="7">
        <f t="shared" si="126"/>
        <v>5495</v>
      </c>
      <c r="K1661" s="7">
        <f t="shared" si="125"/>
        <v>4999</v>
      </c>
      <c r="L1661" s="7" t="b">
        <f t="shared" si="127"/>
        <v>0</v>
      </c>
      <c r="M1661" s="7">
        <f t="shared" si="128"/>
        <v>1</v>
      </c>
      <c r="N1661" s="7">
        <f t="shared" si="129"/>
        <v>0</v>
      </c>
    </row>
    <row r="1662" spans="1:14" x14ac:dyDescent="0.25">
      <c r="A1662" s="1">
        <v>41154</v>
      </c>
      <c r="B1662" s="2" t="s">
        <v>108</v>
      </c>
      <c r="C1662" s="2">
        <v>5</v>
      </c>
      <c r="D1662" s="2">
        <f>YEAR(cukier[[#This Row],[date]])</f>
        <v>2012</v>
      </c>
      <c r="E1662" s="2">
        <f>MONTH(cukier[[#This Row],[date]])</f>
        <v>9</v>
      </c>
      <c r="F1662" s="2">
        <f>VLOOKUP(cukier[[#This Row],[year]],cennik[#All],2)</f>
        <v>2.25</v>
      </c>
      <c r="G1662" s="2">
        <f>cukier[[#This Row],[sugar_bought_kg]]*cukier[[#This Row],[price]]</f>
        <v>11.25</v>
      </c>
      <c r="H1662" s="2">
        <f>SUMIF($B$2:B1662,B1662,$C$2:C1662)</f>
        <v>44</v>
      </c>
      <c r="I1662" s="2">
        <f>IF(cukier[[#This Row],[bought_so_far]]&lt;100,0,IF(cukier[[#This Row],[bought_so_far]]&lt;1000,0.05,IF(cukier[[#This Row],[bought_so_far]]&lt;10000,0.1,0.2)))*cukier[[#This Row],[sugar_bought_kg]]</f>
        <v>0</v>
      </c>
      <c r="J1662" s="6">
        <f t="shared" si="126"/>
        <v>4999</v>
      </c>
      <c r="K1662" s="6">
        <f t="shared" si="125"/>
        <v>4994</v>
      </c>
      <c r="L1662" s="6" t="b">
        <f t="shared" si="127"/>
        <v>0</v>
      </c>
      <c r="M1662" s="6">
        <f t="shared" si="128"/>
        <v>1</v>
      </c>
      <c r="N1662" s="6">
        <f t="shared" si="129"/>
        <v>0</v>
      </c>
    </row>
    <row r="1663" spans="1:14" x14ac:dyDescent="0.25">
      <c r="A1663" s="1">
        <v>41156</v>
      </c>
      <c r="B1663" s="2" t="s">
        <v>172</v>
      </c>
      <c r="C1663" s="2">
        <v>8</v>
      </c>
      <c r="D1663" s="2">
        <f>YEAR(cukier[[#This Row],[date]])</f>
        <v>2012</v>
      </c>
      <c r="E1663" s="2">
        <f>MONTH(cukier[[#This Row],[date]])</f>
        <v>9</v>
      </c>
      <c r="F1663" s="2">
        <f>VLOOKUP(cukier[[#This Row],[year]],cennik[#All],2)</f>
        <v>2.25</v>
      </c>
      <c r="G1663" s="2">
        <f>cukier[[#This Row],[sugar_bought_kg]]*cukier[[#This Row],[price]]</f>
        <v>18</v>
      </c>
      <c r="H1663" s="2">
        <f>SUMIF($B$2:B1663,B1663,$C$2:C1663)</f>
        <v>44</v>
      </c>
      <c r="I1663" s="2">
        <f>IF(cukier[[#This Row],[bought_so_far]]&lt;100,0,IF(cukier[[#This Row],[bought_so_far]]&lt;1000,0.05,IF(cukier[[#This Row],[bought_so_far]]&lt;10000,0.1,0.2)))*cukier[[#This Row],[sugar_bought_kg]]</f>
        <v>0</v>
      </c>
      <c r="J1663" s="7">
        <f t="shared" si="126"/>
        <v>4994</v>
      </c>
      <c r="K1663" s="7">
        <f t="shared" si="125"/>
        <v>4986</v>
      </c>
      <c r="L1663" s="7" t="b">
        <f t="shared" si="127"/>
        <v>0</v>
      </c>
      <c r="M1663" s="7">
        <f t="shared" si="128"/>
        <v>1</v>
      </c>
      <c r="N1663" s="7">
        <f t="shared" si="129"/>
        <v>0</v>
      </c>
    </row>
    <row r="1664" spans="1:14" x14ac:dyDescent="0.25">
      <c r="A1664" s="1">
        <v>41157</v>
      </c>
      <c r="B1664" s="2" t="s">
        <v>52</v>
      </c>
      <c r="C1664" s="2">
        <v>59</v>
      </c>
      <c r="D1664" s="2">
        <f>YEAR(cukier[[#This Row],[date]])</f>
        <v>2012</v>
      </c>
      <c r="E1664" s="2">
        <f>MONTH(cukier[[#This Row],[date]])</f>
        <v>9</v>
      </c>
      <c r="F1664" s="2">
        <f>VLOOKUP(cukier[[#This Row],[year]],cennik[#All],2)</f>
        <v>2.25</v>
      </c>
      <c r="G1664" s="2">
        <f>cukier[[#This Row],[sugar_bought_kg]]*cukier[[#This Row],[price]]</f>
        <v>132.75</v>
      </c>
      <c r="H1664" s="2">
        <f>SUMIF($B$2:B1664,B1664,$C$2:C1664)</f>
        <v>4305</v>
      </c>
      <c r="I1664" s="2">
        <f>IF(cukier[[#This Row],[bought_so_far]]&lt;100,0,IF(cukier[[#This Row],[bought_so_far]]&lt;1000,0.05,IF(cukier[[#This Row],[bought_so_far]]&lt;10000,0.1,0.2)))*cukier[[#This Row],[sugar_bought_kg]]</f>
        <v>5.9</v>
      </c>
      <c r="J1664" s="6">
        <f t="shared" si="126"/>
        <v>4986</v>
      </c>
      <c r="K1664" s="6">
        <f t="shared" si="125"/>
        <v>4927</v>
      </c>
      <c r="L1664" s="6" t="b">
        <f t="shared" si="127"/>
        <v>0</v>
      </c>
      <c r="M1664" s="6">
        <f t="shared" si="128"/>
        <v>1</v>
      </c>
      <c r="N1664" s="6">
        <f t="shared" si="129"/>
        <v>0</v>
      </c>
    </row>
    <row r="1665" spans="1:14" x14ac:dyDescent="0.25">
      <c r="A1665" s="1">
        <v>41157</v>
      </c>
      <c r="B1665" s="2" t="s">
        <v>17</v>
      </c>
      <c r="C1665" s="2">
        <v>273</v>
      </c>
      <c r="D1665" s="2">
        <f>YEAR(cukier[[#This Row],[date]])</f>
        <v>2012</v>
      </c>
      <c r="E1665" s="2">
        <f>MONTH(cukier[[#This Row],[date]])</f>
        <v>9</v>
      </c>
      <c r="F1665" s="2">
        <f>VLOOKUP(cukier[[#This Row],[year]],cennik[#All],2)</f>
        <v>2.25</v>
      </c>
      <c r="G1665" s="2">
        <f>cukier[[#This Row],[sugar_bought_kg]]*cukier[[#This Row],[price]]</f>
        <v>614.25</v>
      </c>
      <c r="H1665" s="2">
        <f>SUMIF($B$2:B1665,B1665,$C$2:C1665)</f>
        <v>14749</v>
      </c>
      <c r="I1665" s="2">
        <f>IF(cukier[[#This Row],[bought_so_far]]&lt;100,0,IF(cukier[[#This Row],[bought_so_far]]&lt;1000,0.05,IF(cukier[[#This Row],[bought_so_far]]&lt;10000,0.1,0.2)))*cukier[[#This Row],[sugar_bought_kg]]</f>
        <v>54.6</v>
      </c>
      <c r="J1665" s="7">
        <f t="shared" si="126"/>
        <v>4927</v>
      </c>
      <c r="K1665" s="7">
        <f t="shared" si="125"/>
        <v>4654</v>
      </c>
      <c r="L1665" s="7" t="b">
        <f t="shared" si="127"/>
        <v>0</v>
      </c>
      <c r="M1665" s="7">
        <f t="shared" si="128"/>
        <v>1</v>
      </c>
      <c r="N1665" s="7">
        <f t="shared" si="129"/>
        <v>0</v>
      </c>
    </row>
    <row r="1666" spans="1:14" x14ac:dyDescent="0.25">
      <c r="A1666" s="1">
        <v>41158</v>
      </c>
      <c r="B1666" s="2" t="s">
        <v>9</v>
      </c>
      <c r="C1666" s="2">
        <v>165</v>
      </c>
      <c r="D1666" s="2">
        <f>YEAR(cukier[[#This Row],[date]])</f>
        <v>2012</v>
      </c>
      <c r="E1666" s="2">
        <f>MONTH(cukier[[#This Row],[date]])</f>
        <v>9</v>
      </c>
      <c r="F1666" s="2">
        <f>VLOOKUP(cukier[[#This Row],[year]],cennik[#All],2)</f>
        <v>2.25</v>
      </c>
      <c r="G1666" s="2">
        <f>cukier[[#This Row],[sugar_bought_kg]]*cukier[[#This Row],[price]]</f>
        <v>371.25</v>
      </c>
      <c r="H1666" s="2">
        <f>SUMIF($B$2:B1666,B1666,$C$2:C1666)</f>
        <v>20091</v>
      </c>
      <c r="I1666" s="2">
        <f>IF(cukier[[#This Row],[bought_so_far]]&lt;100,0,IF(cukier[[#This Row],[bought_so_far]]&lt;1000,0.05,IF(cukier[[#This Row],[bought_so_far]]&lt;10000,0.1,0.2)))*cukier[[#This Row],[sugar_bought_kg]]</f>
        <v>33</v>
      </c>
      <c r="J1666" s="6">
        <f t="shared" si="126"/>
        <v>4654</v>
      </c>
      <c r="K1666" s="6">
        <f t="shared" si="125"/>
        <v>4489</v>
      </c>
      <c r="L1666" s="6" t="b">
        <f t="shared" si="127"/>
        <v>0</v>
      </c>
      <c r="M1666" s="6">
        <f t="shared" si="128"/>
        <v>1</v>
      </c>
      <c r="N1666" s="6">
        <f t="shared" si="129"/>
        <v>0</v>
      </c>
    </row>
    <row r="1667" spans="1:14" x14ac:dyDescent="0.25">
      <c r="A1667" s="1">
        <v>41162</v>
      </c>
      <c r="B1667" s="2" t="s">
        <v>48</v>
      </c>
      <c r="C1667" s="2">
        <v>13</v>
      </c>
      <c r="D1667" s="2">
        <f>YEAR(cukier[[#This Row],[date]])</f>
        <v>2012</v>
      </c>
      <c r="E1667" s="2">
        <f>MONTH(cukier[[#This Row],[date]])</f>
        <v>9</v>
      </c>
      <c r="F1667" s="2">
        <f>VLOOKUP(cukier[[#This Row],[year]],cennik[#All],2)</f>
        <v>2.25</v>
      </c>
      <c r="G1667" s="2">
        <f>cukier[[#This Row],[sugar_bought_kg]]*cukier[[#This Row],[price]]</f>
        <v>29.25</v>
      </c>
      <c r="H1667" s="2">
        <f>SUMIF($B$2:B1667,B1667,$C$2:C1667)</f>
        <v>37</v>
      </c>
      <c r="I1667" s="2">
        <f>IF(cukier[[#This Row],[bought_so_far]]&lt;100,0,IF(cukier[[#This Row],[bought_so_far]]&lt;1000,0.05,IF(cukier[[#This Row],[bought_so_far]]&lt;10000,0.1,0.2)))*cukier[[#This Row],[sugar_bought_kg]]</f>
        <v>0</v>
      </c>
      <c r="J1667" s="7">
        <f t="shared" si="126"/>
        <v>4489</v>
      </c>
      <c r="K1667" s="7">
        <f t="shared" ref="K1667:K1730" si="130">J1667-C1667</f>
        <v>4476</v>
      </c>
      <c r="L1667" s="7" t="b">
        <f t="shared" si="127"/>
        <v>0</v>
      </c>
      <c r="M1667" s="7">
        <f t="shared" si="128"/>
        <v>1</v>
      </c>
      <c r="N1667" s="7">
        <f t="shared" si="129"/>
        <v>0</v>
      </c>
    </row>
    <row r="1668" spans="1:14" x14ac:dyDescent="0.25">
      <c r="A1668" s="1">
        <v>41163</v>
      </c>
      <c r="B1668" s="2" t="s">
        <v>69</v>
      </c>
      <c r="C1668" s="2">
        <v>143</v>
      </c>
      <c r="D1668" s="2">
        <f>YEAR(cukier[[#This Row],[date]])</f>
        <v>2012</v>
      </c>
      <c r="E1668" s="2">
        <f>MONTH(cukier[[#This Row],[date]])</f>
        <v>9</v>
      </c>
      <c r="F1668" s="2">
        <f>VLOOKUP(cukier[[#This Row],[year]],cennik[#All],2)</f>
        <v>2.25</v>
      </c>
      <c r="G1668" s="2">
        <f>cukier[[#This Row],[sugar_bought_kg]]*cukier[[#This Row],[price]]</f>
        <v>321.75</v>
      </c>
      <c r="H1668" s="2">
        <f>SUMIF($B$2:B1668,B1668,$C$2:C1668)</f>
        <v>2858</v>
      </c>
      <c r="I1668" s="2">
        <f>IF(cukier[[#This Row],[bought_so_far]]&lt;100,0,IF(cukier[[#This Row],[bought_so_far]]&lt;1000,0.05,IF(cukier[[#This Row],[bought_so_far]]&lt;10000,0.1,0.2)))*cukier[[#This Row],[sugar_bought_kg]]</f>
        <v>14.3</v>
      </c>
      <c r="J1668" s="6">
        <f t="shared" ref="J1668:J1731" si="131">K1667+N1667</f>
        <v>4476</v>
      </c>
      <c r="K1668" s="6">
        <f t="shared" si="130"/>
        <v>4333</v>
      </c>
      <c r="L1668" s="6" t="b">
        <f t="shared" ref="L1668:L1731" si="132">AND(E1668&lt;&gt;E1669,K1668&lt;5000)</f>
        <v>0</v>
      </c>
      <c r="M1668" s="6">
        <f t="shared" ref="M1668:M1731" si="133">ROUNDUP((5000-K1668)/1000,0)</f>
        <v>1</v>
      </c>
      <c r="N1668" s="6">
        <f t="shared" ref="N1668:N1731" si="134">IF(L1668,M1668*1000,0)</f>
        <v>0</v>
      </c>
    </row>
    <row r="1669" spans="1:14" x14ac:dyDescent="0.25">
      <c r="A1669" s="1">
        <v>41167</v>
      </c>
      <c r="B1669" s="2" t="s">
        <v>230</v>
      </c>
      <c r="C1669" s="2">
        <v>20</v>
      </c>
      <c r="D1669" s="2">
        <f>YEAR(cukier[[#This Row],[date]])</f>
        <v>2012</v>
      </c>
      <c r="E1669" s="2">
        <f>MONTH(cukier[[#This Row],[date]])</f>
        <v>9</v>
      </c>
      <c r="F1669" s="2">
        <f>VLOOKUP(cukier[[#This Row],[year]],cennik[#All],2)</f>
        <v>2.25</v>
      </c>
      <c r="G1669" s="2">
        <f>cukier[[#This Row],[sugar_bought_kg]]*cukier[[#This Row],[price]]</f>
        <v>45</v>
      </c>
      <c r="H1669" s="2">
        <f>SUMIF($B$2:B1669,B1669,$C$2:C1669)</f>
        <v>20</v>
      </c>
      <c r="I1669" s="2">
        <f>IF(cukier[[#This Row],[bought_so_far]]&lt;100,0,IF(cukier[[#This Row],[bought_so_far]]&lt;1000,0.05,IF(cukier[[#This Row],[bought_so_far]]&lt;10000,0.1,0.2)))*cukier[[#This Row],[sugar_bought_kg]]</f>
        <v>0</v>
      </c>
      <c r="J1669" s="7">
        <f t="shared" si="131"/>
        <v>4333</v>
      </c>
      <c r="K1669" s="7">
        <f t="shared" si="130"/>
        <v>4313</v>
      </c>
      <c r="L1669" s="7" t="b">
        <f t="shared" si="132"/>
        <v>0</v>
      </c>
      <c r="M1669" s="7">
        <f t="shared" si="133"/>
        <v>1</v>
      </c>
      <c r="N1669" s="7">
        <f t="shared" si="134"/>
        <v>0</v>
      </c>
    </row>
    <row r="1670" spans="1:14" x14ac:dyDescent="0.25">
      <c r="A1670" s="1">
        <v>41171</v>
      </c>
      <c r="B1670" s="2" t="s">
        <v>54</v>
      </c>
      <c r="C1670" s="2">
        <v>4</v>
      </c>
      <c r="D1670" s="2">
        <f>YEAR(cukier[[#This Row],[date]])</f>
        <v>2012</v>
      </c>
      <c r="E1670" s="2">
        <f>MONTH(cukier[[#This Row],[date]])</f>
        <v>9</v>
      </c>
      <c r="F1670" s="2">
        <f>VLOOKUP(cukier[[#This Row],[year]],cennik[#All],2)</f>
        <v>2.25</v>
      </c>
      <c r="G1670" s="2">
        <f>cukier[[#This Row],[sugar_bought_kg]]*cukier[[#This Row],[price]]</f>
        <v>9</v>
      </c>
      <c r="H1670" s="2">
        <f>SUMIF($B$2:B1670,B1670,$C$2:C1670)</f>
        <v>30</v>
      </c>
      <c r="I1670" s="2">
        <f>IF(cukier[[#This Row],[bought_so_far]]&lt;100,0,IF(cukier[[#This Row],[bought_so_far]]&lt;1000,0.05,IF(cukier[[#This Row],[bought_so_far]]&lt;10000,0.1,0.2)))*cukier[[#This Row],[sugar_bought_kg]]</f>
        <v>0</v>
      </c>
      <c r="J1670" s="6">
        <f t="shared" si="131"/>
        <v>4313</v>
      </c>
      <c r="K1670" s="6">
        <f t="shared" si="130"/>
        <v>4309</v>
      </c>
      <c r="L1670" s="6" t="b">
        <f t="shared" si="132"/>
        <v>0</v>
      </c>
      <c r="M1670" s="6">
        <f t="shared" si="133"/>
        <v>1</v>
      </c>
      <c r="N1670" s="6">
        <f t="shared" si="134"/>
        <v>0</v>
      </c>
    </row>
    <row r="1671" spans="1:14" x14ac:dyDescent="0.25">
      <c r="A1671" s="1">
        <v>41175</v>
      </c>
      <c r="B1671" s="2" t="s">
        <v>131</v>
      </c>
      <c r="C1671" s="2">
        <v>102</v>
      </c>
      <c r="D1671" s="2">
        <f>YEAR(cukier[[#This Row],[date]])</f>
        <v>2012</v>
      </c>
      <c r="E1671" s="2">
        <f>MONTH(cukier[[#This Row],[date]])</f>
        <v>9</v>
      </c>
      <c r="F1671" s="2">
        <f>VLOOKUP(cukier[[#This Row],[year]],cennik[#All],2)</f>
        <v>2.25</v>
      </c>
      <c r="G1671" s="2">
        <f>cukier[[#This Row],[sugar_bought_kg]]*cukier[[#This Row],[price]]</f>
        <v>229.5</v>
      </c>
      <c r="H1671" s="2">
        <f>SUMIF($B$2:B1671,B1671,$C$2:C1671)</f>
        <v>738</v>
      </c>
      <c r="I1671" s="2">
        <f>IF(cukier[[#This Row],[bought_so_far]]&lt;100,0,IF(cukier[[#This Row],[bought_so_far]]&lt;1000,0.05,IF(cukier[[#This Row],[bought_so_far]]&lt;10000,0.1,0.2)))*cukier[[#This Row],[sugar_bought_kg]]</f>
        <v>5.1000000000000005</v>
      </c>
      <c r="J1671" s="7">
        <f t="shared" si="131"/>
        <v>4309</v>
      </c>
      <c r="K1671" s="7">
        <f t="shared" si="130"/>
        <v>4207</v>
      </c>
      <c r="L1671" s="7" t="b">
        <f t="shared" si="132"/>
        <v>0</v>
      </c>
      <c r="M1671" s="7">
        <f t="shared" si="133"/>
        <v>1</v>
      </c>
      <c r="N1671" s="7">
        <f t="shared" si="134"/>
        <v>0</v>
      </c>
    </row>
    <row r="1672" spans="1:14" x14ac:dyDescent="0.25">
      <c r="A1672" s="1">
        <v>41177</v>
      </c>
      <c r="B1672" s="2" t="s">
        <v>6</v>
      </c>
      <c r="C1672" s="2">
        <v>155</v>
      </c>
      <c r="D1672" s="2">
        <f>YEAR(cukier[[#This Row],[date]])</f>
        <v>2012</v>
      </c>
      <c r="E1672" s="2">
        <f>MONTH(cukier[[#This Row],[date]])</f>
        <v>9</v>
      </c>
      <c r="F1672" s="2">
        <f>VLOOKUP(cukier[[#This Row],[year]],cennik[#All],2)</f>
        <v>2.25</v>
      </c>
      <c r="G1672" s="2">
        <f>cukier[[#This Row],[sugar_bought_kg]]*cukier[[#This Row],[price]]</f>
        <v>348.75</v>
      </c>
      <c r="H1672" s="2">
        <f>SUMIF($B$2:B1672,B1672,$C$2:C1672)</f>
        <v>3128</v>
      </c>
      <c r="I1672" s="2">
        <f>IF(cukier[[#This Row],[bought_so_far]]&lt;100,0,IF(cukier[[#This Row],[bought_so_far]]&lt;1000,0.05,IF(cukier[[#This Row],[bought_so_far]]&lt;10000,0.1,0.2)))*cukier[[#This Row],[sugar_bought_kg]]</f>
        <v>15.5</v>
      </c>
      <c r="J1672" s="6">
        <f t="shared" si="131"/>
        <v>4207</v>
      </c>
      <c r="K1672" s="6">
        <f t="shared" si="130"/>
        <v>4052</v>
      </c>
      <c r="L1672" s="6" t="b">
        <f t="shared" si="132"/>
        <v>0</v>
      </c>
      <c r="M1672" s="6">
        <f t="shared" si="133"/>
        <v>1</v>
      </c>
      <c r="N1672" s="6">
        <f t="shared" si="134"/>
        <v>0</v>
      </c>
    </row>
    <row r="1673" spans="1:14" x14ac:dyDescent="0.25">
      <c r="A1673" s="1">
        <v>41179</v>
      </c>
      <c r="B1673" s="2" t="s">
        <v>7</v>
      </c>
      <c r="C1673" s="2">
        <v>226</v>
      </c>
      <c r="D1673" s="2">
        <f>YEAR(cukier[[#This Row],[date]])</f>
        <v>2012</v>
      </c>
      <c r="E1673" s="2">
        <f>MONTH(cukier[[#This Row],[date]])</f>
        <v>9</v>
      </c>
      <c r="F1673" s="2">
        <f>VLOOKUP(cukier[[#This Row],[year]],cennik[#All],2)</f>
        <v>2.25</v>
      </c>
      <c r="G1673" s="2">
        <f>cukier[[#This Row],[sugar_bought_kg]]*cukier[[#This Row],[price]]</f>
        <v>508.5</v>
      </c>
      <c r="H1673" s="2">
        <f>SUMIF($B$2:B1673,B1673,$C$2:C1673)</f>
        <v>21474</v>
      </c>
      <c r="I1673" s="2">
        <f>IF(cukier[[#This Row],[bought_so_far]]&lt;100,0,IF(cukier[[#This Row],[bought_so_far]]&lt;1000,0.05,IF(cukier[[#This Row],[bought_so_far]]&lt;10000,0.1,0.2)))*cukier[[#This Row],[sugar_bought_kg]]</f>
        <v>45.2</v>
      </c>
      <c r="J1673" s="7">
        <f t="shared" si="131"/>
        <v>4052</v>
      </c>
      <c r="K1673" s="7">
        <f t="shared" si="130"/>
        <v>3826</v>
      </c>
      <c r="L1673" s="7" t="b">
        <f t="shared" si="132"/>
        <v>0</v>
      </c>
      <c r="M1673" s="7">
        <f t="shared" si="133"/>
        <v>2</v>
      </c>
      <c r="N1673" s="7">
        <f t="shared" si="134"/>
        <v>0</v>
      </c>
    </row>
    <row r="1674" spans="1:14" x14ac:dyDescent="0.25">
      <c r="A1674" s="1">
        <v>41179</v>
      </c>
      <c r="B1674" s="2" t="s">
        <v>14</v>
      </c>
      <c r="C1674" s="2">
        <v>346</v>
      </c>
      <c r="D1674" s="2">
        <f>YEAR(cukier[[#This Row],[date]])</f>
        <v>2012</v>
      </c>
      <c r="E1674" s="2">
        <f>MONTH(cukier[[#This Row],[date]])</f>
        <v>9</v>
      </c>
      <c r="F1674" s="2">
        <f>VLOOKUP(cukier[[#This Row],[year]],cennik[#All],2)</f>
        <v>2.25</v>
      </c>
      <c r="G1674" s="2">
        <f>cukier[[#This Row],[sugar_bought_kg]]*cukier[[#This Row],[price]]</f>
        <v>778.5</v>
      </c>
      <c r="H1674" s="2">
        <f>SUMIF($B$2:B1674,B1674,$C$2:C1674)</f>
        <v>18511</v>
      </c>
      <c r="I1674" s="2">
        <f>IF(cukier[[#This Row],[bought_so_far]]&lt;100,0,IF(cukier[[#This Row],[bought_so_far]]&lt;1000,0.05,IF(cukier[[#This Row],[bought_so_far]]&lt;10000,0.1,0.2)))*cukier[[#This Row],[sugar_bought_kg]]</f>
        <v>69.2</v>
      </c>
      <c r="J1674" s="6">
        <f t="shared" si="131"/>
        <v>3826</v>
      </c>
      <c r="K1674" s="6">
        <f t="shared" si="130"/>
        <v>3480</v>
      </c>
      <c r="L1674" s="6" t="b">
        <f t="shared" si="132"/>
        <v>0</v>
      </c>
      <c r="M1674" s="6">
        <f t="shared" si="133"/>
        <v>2</v>
      </c>
      <c r="N1674" s="6">
        <f t="shared" si="134"/>
        <v>0</v>
      </c>
    </row>
    <row r="1675" spans="1:14" x14ac:dyDescent="0.25">
      <c r="A1675" s="1">
        <v>41180</v>
      </c>
      <c r="B1675" s="2" t="s">
        <v>52</v>
      </c>
      <c r="C1675" s="2">
        <v>45</v>
      </c>
      <c r="D1675" s="2">
        <f>YEAR(cukier[[#This Row],[date]])</f>
        <v>2012</v>
      </c>
      <c r="E1675" s="2">
        <f>MONTH(cukier[[#This Row],[date]])</f>
        <v>9</v>
      </c>
      <c r="F1675" s="2">
        <f>VLOOKUP(cukier[[#This Row],[year]],cennik[#All],2)</f>
        <v>2.25</v>
      </c>
      <c r="G1675" s="2">
        <f>cukier[[#This Row],[sugar_bought_kg]]*cukier[[#This Row],[price]]</f>
        <v>101.25</v>
      </c>
      <c r="H1675" s="2">
        <f>SUMIF($B$2:B1675,B1675,$C$2:C1675)</f>
        <v>4350</v>
      </c>
      <c r="I1675" s="2">
        <f>IF(cukier[[#This Row],[bought_so_far]]&lt;100,0,IF(cukier[[#This Row],[bought_so_far]]&lt;1000,0.05,IF(cukier[[#This Row],[bought_so_far]]&lt;10000,0.1,0.2)))*cukier[[#This Row],[sugar_bought_kg]]</f>
        <v>4.5</v>
      </c>
      <c r="J1675" s="7">
        <f t="shared" si="131"/>
        <v>3480</v>
      </c>
      <c r="K1675" s="7">
        <f t="shared" si="130"/>
        <v>3435</v>
      </c>
      <c r="L1675" s="7" t="b">
        <f t="shared" si="132"/>
        <v>0</v>
      </c>
      <c r="M1675" s="7">
        <f t="shared" si="133"/>
        <v>2</v>
      </c>
      <c r="N1675" s="7">
        <f t="shared" si="134"/>
        <v>0</v>
      </c>
    </row>
    <row r="1676" spans="1:14" x14ac:dyDescent="0.25">
      <c r="A1676" s="1">
        <v>41182</v>
      </c>
      <c r="B1676" s="2" t="s">
        <v>151</v>
      </c>
      <c r="C1676" s="2">
        <v>11</v>
      </c>
      <c r="D1676" s="2">
        <f>YEAR(cukier[[#This Row],[date]])</f>
        <v>2012</v>
      </c>
      <c r="E1676" s="2">
        <f>MONTH(cukier[[#This Row],[date]])</f>
        <v>9</v>
      </c>
      <c r="F1676" s="2">
        <f>VLOOKUP(cukier[[#This Row],[year]],cennik[#All],2)</f>
        <v>2.25</v>
      </c>
      <c r="G1676" s="2">
        <f>cukier[[#This Row],[sugar_bought_kg]]*cukier[[#This Row],[price]]</f>
        <v>24.75</v>
      </c>
      <c r="H1676" s="2">
        <f>SUMIF($B$2:B1676,B1676,$C$2:C1676)</f>
        <v>50</v>
      </c>
      <c r="I1676" s="2">
        <f>IF(cukier[[#This Row],[bought_so_far]]&lt;100,0,IF(cukier[[#This Row],[bought_so_far]]&lt;1000,0.05,IF(cukier[[#This Row],[bought_so_far]]&lt;10000,0.1,0.2)))*cukier[[#This Row],[sugar_bought_kg]]</f>
        <v>0</v>
      </c>
      <c r="J1676" s="6">
        <f t="shared" si="131"/>
        <v>3435</v>
      </c>
      <c r="K1676" s="6">
        <f t="shared" si="130"/>
        <v>3424</v>
      </c>
      <c r="L1676" s="6" t="b">
        <f t="shared" si="132"/>
        <v>1</v>
      </c>
      <c r="M1676" s="6">
        <f t="shared" si="133"/>
        <v>2</v>
      </c>
      <c r="N1676" s="6">
        <f t="shared" si="134"/>
        <v>2000</v>
      </c>
    </row>
    <row r="1677" spans="1:14" x14ac:dyDescent="0.25">
      <c r="A1677" s="1">
        <v>41185</v>
      </c>
      <c r="B1677" s="2" t="s">
        <v>130</v>
      </c>
      <c r="C1677" s="2">
        <v>14</v>
      </c>
      <c r="D1677" s="2">
        <f>YEAR(cukier[[#This Row],[date]])</f>
        <v>2012</v>
      </c>
      <c r="E1677" s="2">
        <f>MONTH(cukier[[#This Row],[date]])</f>
        <v>10</v>
      </c>
      <c r="F1677" s="2">
        <f>VLOOKUP(cukier[[#This Row],[year]],cennik[#All],2)</f>
        <v>2.25</v>
      </c>
      <c r="G1677" s="2">
        <f>cukier[[#This Row],[sugar_bought_kg]]*cukier[[#This Row],[price]]</f>
        <v>31.5</v>
      </c>
      <c r="H1677" s="2">
        <f>SUMIF($B$2:B1677,B1677,$C$2:C1677)</f>
        <v>25</v>
      </c>
      <c r="I1677" s="2">
        <f>IF(cukier[[#This Row],[bought_so_far]]&lt;100,0,IF(cukier[[#This Row],[bought_so_far]]&lt;1000,0.05,IF(cukier[[#This Row],[bought_so_far]]&lt;10000,0.1,0.2)))*cukier[[#This Row],[sugar_bought_kg]]</f>
        <v>0</v>
      </c>
      <c r="J1677" s="7">
        <f t="shared" si="131"/>
        <v>5424</v>
      </c>
      <c r="K1677" s="7">
        <f t="shared" si="130"/>
        <v>5410</v>
      </c>
      <c r="L1677" s="7" t="b">
        <f t="shared" si="132"/>
        <v>0</v>
      </c>
      <c r="M1677" s="7">
        <f t="shared" si="133"/>
        <v>-1</v>
      </c>
      <c r="N1677" s="7">
        <f t="shared" si="134"/>
        <v>0</v>
      </c>
    </row>
    <row r="1678" spans="1:14" x14ac:dyDescent="0.25">
      <c r="A1678" s="1">
        <v>41190</v>
      </c>
      <c r="B1678" s="2" t="s">
        <v>51</v>
      </c>
      <c r="C1678" s="2">
        <v>12</v>
      </c>
      <c r="D1678" s="2">
        <f>YEAR(cukier[[#This Row],[date]])</f>
        <v>2012</v>
      </c>
      <c r="E1678" s="2">
        <f>MONTH(cukier[[#This Row],[date]])</f>
        <v>10</v>
      </c>
      <c r="F1678" s="2">
        <f>VLOOKUP(cukier[[#This Row],[year]],cennik[#All],2)</f>
        <v>2.25</v>
      </c>
      <c r="G1678" s="2">
        <f>cukier[[#This Row],[sugar_bought_kg]]*cukier[[#This Row],[price]]</f>
        <v>27</v>
      </c>
      <c r="H1678" s="2">
        <f>SUMIF($B$2:B1678,B1678,$C$2:C1678)</f>
        <v>25</v>
      </c>
      <c r="I1678" s="2">
        <f>IF(cukier[[#This Row],[bought_so_far]]&lt;100,0,IF(cukier[[#This Row],[bought_so_far]]&lt;1000,0.05,IF(cukier[[#This Row],[bought_so_far]]&lt;10000,0.1,0.2)))*cukier[[#This Row],[sugar_bought_kg]]</f>
        <v>0</v>
      </c>
      <c r="J1678" s="6">
        <f t="shared" si="131"/>
        <v>5410</v>
      </c>
      <c r="K1678" s="6">
        <f t="shared" si="130"/>
        <v>5398</v>
      </c>
      <c r="L1678" s="6" t="b">
        <f t="shared" si="132"/>
        <v>0</v>
      </c>
      <c r="M1678" s="6">
        <f t="shared" si="133"/>
        <v>-1</v>
      </c>
      <c r="N1678" s="6">
        <f t="shared" si="134"/>
        <v>0</v>
      </c>
    </row>
    <row r="1679" spans="1:14" x14ac:dyDescent="0.25">
      <c r="A1679" s="1">
        <v>41195</v>
      </c>
      <c r="B1679" s="2" t="s">
        <v>154</v>
      </c>
      <c r="C1679" s="2">
        <v>11</v>
      </c>
      <c r="D1679" s="2">
        <f>YEAR(cukier[[#This Row],[date]])</f>
        <v>2012</v>
      </c>
      <c r="E1679" s="2">
        <f>MONTH(cukier[[#This Row],[date]])</f>
        <v>10</v>
      </c>
      <c r="F1679" s="2">
        <f>VLOOKUP(cukier[[#This Row],[year]],cennik[#All],2)</f>
        <v>2.25</v>
      </c>
      <c r="G1679" s="2">
        <f>cukier[[#This Row],[sugar_bought_kg]]*cukier[[#This Row],[price]]</f>
        <v>24.75</v>
      </c>
      <c r="H1679" s="2">
        <f>SUMIF($B$2:B1679,B1679,$C$2:C1679)</f>
        <v>17</v>
      </c>
      <c r="I1679" s="2">
        <f>IF(cukier[[#This Row],[bought_so_far]]&lt;100,0,IF(cukier[[#This Row],[bought_so_far]]&lt;1000,0.05,IF(cukier[[#This Row],[bought_so_far]]&lt;10000,0.1,0.2)))*cukier[[#This Row],[sugar_bought_kg]]</f>
        <v>0</v>
      </c>
      <c r="J1679" s="7">
        <f t="shared" si="131"/>
        <v>5398</v>
      </c>
      <c r="K1679" s="7">
        <f t="shared" si="130"/>
        <v>5387</v>
      </c>
      <c r="L1679" s="7" t="b">
        <f t="shared" si="132"/>
        <v>0</v>
      </c>
      <c r="M1679" s="7">
        <f t="shared" si="133"/>
        <v>-1</v>
      </c>
      <c r="N1679" s="7">
        <f t="shared" si="134"/>
        <v>0</v>
      </c>
    </row>
    <row r="1680" spans="1:14" x14ac:dyDescent="0.25">
      <c r="A1680" s="1">
        <v>41195</v>
      </c>
      <c r="B1680" s="2" t="s">
        <v>26</v>
      </c>
      <c r="C1680" s="2">
        <v>142</v>
      </c>
      <c r="D1680" s="2">
        <f>YEAR(cukier[[#This Row],[date]])</f>
        <v>2012</v>
      </c>
      <c r="E1680" s="2">
        <f>MONTH(cukier[[#This Row],[date]])</f>
        <v>10</v>
      </c>
      <c r="F1680" s="2">
        <f>VLOOKUP(cukier[[#This Row],[year]],cennik[#All],2)</f>
        <v>2.25</v>
      </c>
      <c r="G1680" s="2">
        <f>cukier[[#This Row],[sugar_bought_kg]]*cukier[[#This Row],[price]]</f>
        <v>319.5</v>
      </c>
      <c r="H1680" s="2">
        <f>SUMIF($B$2:B1680,B1680,$C$2:C1680)</f>
        <v>1687</v>
      </c>
      <c r="I1680" s="2">
        <f>IF(cukier[[#This Row],[bought_so_far]]&lt;100,0,IF(cukier[[#This Row],[bought_so_far]]&lt;1000,0.05,IF(cukier[[#This Row],[bought_so_far]]&lt;10000,0.1,0.2)))*cukier[[#This Row],[sugar_bought_kg]]</f>
        <v>14.200000000000001</v>
      </c>
      <c r="J1680" s="6">
        <f t="shared" si="131"/>
        <v>5387</v>
      </c>
      <c r="K1680" s="6">
        <f t="shared" si="130"/>
        <v>5245</v>
      </c>
      <c r="L1680" s="6" t="b">
        <f t="shared" si="132"/>
        <v>0</v>
      </c>
      <c r="M1680" s="6">
        <f t="shared" si="133"/>
        <v>-1</v>
      </c>
      <c r="N1680" s="6">
        <f t="shared" si="134"/>
        <v>0</v>
      </c>
    </row>
    <row r="1681" spans="1:14" x14ac:dyDescent="0.25">
      <c r="A1681" s="1">
        <v>41201</v>
      </c>
      <c r="B1681" s="2" t="s">
        <v>71</v>
      </c>
      <c r="C1681" s="2">
        <v>184</v>
      </c>
      <c r="D1681" s="2">
        <f>YEAR(cukier[[#This Row],[date]])</f>
        <v>2012</v>
      </c>
      <c r="E1681" s="2">
        <f>MONTH(cukier[[#This Row],[date]])</f>
        <v>10</v>
      </c>
      <c r="F1681" s="2">
        <f>VLOOKUP(cukier[[#This Row],[year]],cennik[#All],2)</f>
        <v>2.25</v>
      </c>
      <c r="G1681" s="2">
        <f>cukier[[#This Row],[sugar_bought_kg]]*cukier[[#This Row],[price]]</f>
        <v>414</v>
      </c>
      <c r="H1681" s="2">
        <f>SUMIF($B$2:B1681,B1681,$C$2:C1681)</f>
        <v>2036</v>
      </c>
      <c r="I1681" s="2">
        <f>IF(cukier[[#This Row],[bought_so_far]]&lt;100,0,IF(cukier[[#This Row],[bought_so_far]]&lt;1000,0.05,IF(cukier[[#This Row],[bought_so_far]]&lt;10000,0.1,0.2)))*cukier[[#This Row],[sugar_bought_kg]]</f>
        <v>18.400000000000002</v>
      </c>
      <c r="J1681" s="7">
        <f t="shared" si="131"/>
        <v>5245</v>
      </c>
      <c r="K1681" s="7">
        <f t="shared" si="130"/>
        <v>5061</v>
      </c>
      <c r="L1681" s="7" t="b">
        <f t="shared" si="132"/>
        <v>0</v>
      </c>
      <c r="M1681" s="7">
        <f t="shared" si="133"/>
        <v>-1</v>
      </c>
      <c r="N1681" s="7">
        <f t="shared" si="134"/>
        <v>0</v>
      </c>
    </row>
    <row r="1682" spans="1:14" x14ac:dyDescent="0.25">
      <c r="A1682" s="1">
        <v>41202</v>
      </c>
      <c r="B1682" s="2" t="s">
        <v>45</v>
      </c>
      <c r="C1682" s="2">
        <v>390</v>
      </c>
      <c r="D1682" s="2">
        <f>YEAR(cukier[[#This Row],[date]])</f>
        <v>2012</v>
      </c>
      <c r="E1682" s="2">
        <f>MONTH(cukier[[#This Row],[date]])</f>
        <v>10</v>
      </c>
      <c r="F1682" s="2">
        <f>VLOOKUP(cukier[[#This Row],[year]],cennik[#All],2)</f>
        <v>2.25</v>
      </c>
      <c r="G1682" s="2">
        <f>cukier[[#This Row],[sugar_bought_kg]]*cukier[[#This Row],[price]]</f>
        <v>877.5</v>
      </c>
      <c r="H1682" s="2">
        <f>SUMIF($B$2:B1682,B1682,$C$2:C1682)</f>
        <v>19774</v>
      </c>
      <c r="I1682" s="2">
        <f>IF(cukier[[#This Row],[bought_so_far]]&lt;100,0,IF(cukier[[#This Row],[bought_so_far]]&lt;1000,0.05,IF(cukier[[#This Row],[bought_so_far]]&lt;10000,0.1,0.2)))*cukier[[#This Row],[sugar_bought_kg]]</f>
        <v>78</v>
      </c>
      <c r="J1682" s="6">
        <f t="shared" si="131"/>
        <v>5061</v>
      </c>
      <c r="K1682" s="6">
        <f t="shared" si="130"/>
        <v>4671</v>
      </c>
      <c r="L1682" s="6" t="b">
        <f t="shared" si="132"/>
        <v>0</v>
      </c>
      <c r="M1682" s="6">
        <f t="shared" si="133"/>
        <v>1</v>
      </c>
      <c r="N1682" s="6">
        <f t="shared" si="134"/>
        <v>0</v>
      </c>
    </row>
    <row r="1683" spans="1:14" x14ac:dyDescent="0.25">
      <c r="A1683" s="1">
        <v>41206</v>
      </c>
      <c r="B1683" s="2" t="s">
        <v>37</v>
      </c>
      <c r="C1683" s="2">
        <v>110</v>
      </c>
      <c r="D1683" s="2">
        <f>YEAR(cukier[[#This Row],[date]])</f>
        <v>2012</v>
      </c>
      <c r="E1683" s="2">
        <f>MONTH(cukier[[#This Row],[date]])</f>
        <v>10</v>
      </c>
      <c r="F1683" s="2">
        <f>VLOOKUP(cukier[[#This Row],[year]],cennik[#All],2)</f>
        <v>2.25</v>
      </c>
      <c r="G1683" s="2">
        <f>cukier[[#This Row],[sugar_bought_kg]]*cukier[[#This Row],[price]]</f>
        <v>247.5</v>
      </c>
      <c r="H1683" s="2">
        <f>SUMIF($B$2:B1683,B1683,$C$2:C1683)</f>
        <v>4129</v>
      </c>
      <c r="I1683" s="2">
        <f>IF(cukier[[#This Row],[bought_so_far]]&lt;100,0,IF(cukier[[#This Row],[bought_so_far]]&lt;1000,0.05,IF(cukier[[#This Row],[bought_so_far]]&lt;10000,0.1,0.2)))*cukier[[#This Row],[sugar_bought_kg]]</f>
        <v>11</v>
      </c>
      <c r="J1683" s="7">
        <f t="shared" si="131"/>
        <v>4671</v>
      </c>
      <c r="K1683" s="7">
        <f t="shared" si="130"/>
        <v>4561</v>
      </c>
      <c r="L1683" s="7" t="b">
        <f t="shared" si="132"/>
        <v>0</v>
      </c>
      <c r="M1683" s="7">
        <f t="shared" si="133"/>
        <v>1</v>
      </c>
      <c r="N1683" s="7">
        <f t="shared" si="134"/>
        <v>0</v>
      </c>
    </row>
    <row r="1684" spans="1:14" x14ac:dyDescent="0.25">
      <c r="A1684" s="1">
        <v>41207</v>
      </c>
      <c r="B1684" s="2" t="s">
        <v>19</v>
      </c>
      <c r="C1684" s="2">
        <v>92</v>
      </c>
      <c r="D1684" s="2">
        <f>YEAR(cukier[[#This Row],[date]])</f>
        <v>2012</v>
      </c>
      <c r="E1684" s="2">
        <f>MONTH(cukier[[#This Row],[date]])</f>
        <v>10</v>
      </c>
      <c r="F1684" s="2">
        <f>VLOOKUP(cukier[[#This Row],[year]],cennik[#All],2)</f>
        <v>2.25</v>
      </c>
      <c r="G1684" s="2">
        <f>cukier[[#This Row],[sugar_bought_kg]]*cukier[[#This Row],[price]]</f>
        <v>207</v>
      </c>
      <c r="H1684" s="2">
        <f>SUMIF($B$2:B1684,B1684,$C$2:C1684)</f>
        <v>3882</v>
      </c>
      <c r="I1684" s="2">
        <f>IF(cukier[[#This Row],[bought_so_far]]&lt;100,0,IF(cukier[[#This Row],[bought_so_far]]&lt;1000,0.05,IF(cukier[[#This Row],[bought_so_far]]&lt;10000,0.1,0.2)))*cukier[[#This Row],[sugar_bought_kg]]</f>
        <v>9.2000000000000011</v>
      </c>
      <c r="J1684" s="6">
        <f t="shared" si="131"/>
        <v>4561</v>
      </c>
      <c r="K1684" s="6">
        <f t="shared" si="130"/>
        <v>4469</v>
      </c>
      <c r="L1684" s="6" t="b">
        <f t="shared" si="132"/>
        <v>0</v>
      </c>
      <c r="M1684" s="6">
        <f t="shared" si="133"/>
        <v>1</v>
      </c>
      <c r="N1684" s="6">
        <f t="shared" si="134"/>
        <v>0</v>
      </c>
    </row>
    <row r="1685" spans="1:14" x14ac:dyDescent="0.25">
      <c r="A1685" s="1">
        <v>41208</v>
      </c>
      <c r="B1685" s="2" t="s">
        <v>68</v>
      </c>
      <c r="C1685" s="2">
        <v>5</v>
      </c>
      <c r="D1685" s="2">
        <f>YEAR(cukier[[#This Row],[date]])</f>
        <v>2012</v>
      </c>
      <c r="E1685" s="2">
        <f>MONTH(cukier[[#This Row],[date]])</f>
        <v>10</v>
      </c>
      <c r="F1685" s="2">
        <f>VLOOKUP(cukier[[#This Row],[year]],cennik[#All],2)</f>
        <v>2.25</v>
      </c>
      <c r="G1685" s="2">
        <f>cukier[[#This Row],[sugar_bought_kg]]*cukier[[#This Row],[price]]</f>
        <v>11.25</v>
      </c>
      <c r="H1685" s="2">
        <f>SUMIF($B$2:B1685,B1685,$C$2:C1685)</f>
        <v>37</v>
      </c>
      <c r="I1685" s="2">
        <f>IF(cukier[[#This Row],[bought_so_far]]&lt;100,0,IF(cukier[[#This Row],[bought_so_far]]&lt;1000,0.05,IF(cukier[[#This Row],[bought_so_far]]&lt;10000,0.1,0.2)))*cukier[[#This Row],[sugar_bought_kg]]</f>
        <v>0</v>
      </c>
      <c r="J1685" s="7">
        <f t="shared" si="131"/>
        <v>4469</v>
      </c>
      <c r="K1685" s="7">
        <f t="shared" si="130"/>
        <v>4464</v>
      </c>
      <c r="L1685" s="7" t="b">
        <f t="shared" si="132"/>
        <v>0</v>
      </c>
      <c r="M1685" s="7">
        <f t="shared" si="133"/>
        <v>1</v>
      </c>
      <c r="N1685" s="7">
        <f t="shared" si="134"/>
        <v>0</v>
      </c>
    </row>
    <row r="1686" spans="1:14" x14ac:dyDescent="0.25">
      <c r="A1686" s="1">
        <v>41208</v>
      </c>
      <c r="B1686" s="2" t="s">
        <v>229</v>
      </c>
      <c r="C1686" s="2">
        <v>2</v>
      </c>
      <c r="D1686" s="2">
        <f>YEAR(cukier[[#This Row],[date]])</f>
        <v>2012</v>
      </c>
      <c r="E1686" s="2">
        <f>MONTH(cukier[[#This Row],[date]])</f>
        <v>10</v>
      </c>
      <c r="F1686" s="2">
        <f>VLOOKUP(cukier[[#This Row],[year]],cennik[#All],2)</f>
        <v>2.25</v>
      </c>
      <c r="G1686" s="2">
        <f>cukier[[#This Row],[sugar_bought_kg]]*cukier[[#This Row],[price]]</f>
        <v>4.5</v>
      </c>
      <c r="H1686" s="2">
        <f>SUMIF($B$2:B1686,B1686,$C$2:C1686)</f>
        <v>17</v>
      </c>
      <c r="I1686" s="2">
        <f>IF(cukier[[#This Row],[bought_so_far]]&lt;100,0,IF(cukier[[#This Row],[bought_so_far]]&lt;1000,0.05,IF(cukier[[#This Row],[bought_so_far]]&lt;10000,0.1,0.2)))*cukier[[#This Row],[sugar_bought_kg]]</f>
        <v>0</v>
      </c>
      <c r="J1686" s="6">
        <f t="shared" si="131"/>
        <v>4464</v>
      </c>
      <c r="K1686" s="6">
        <f t="shared" si="130"/>
        <v>4462</v>
      </c>
      <c r="L1686" s="6" t="b">
        <f t="shared" si="132"/>
        <v>0</v>
      </c>
      <c r="M1686" s="6">
        <f t="shared" si="133"/>
        <v>1</v>
      </c>
      <c r="N1686" s="6">
        <f t="shared" si="134"/>
        <v>0</v>
      </c>
    </row>
    <row r="1687" spans="1:14" x14ac:dyDescent="0.25">
      <c r="A1687" s="1">
        <v>41210</v>
      </c>
      <c r="B1687" s="2" t="s">
        <v>175</v>
      </c>
      <c r="C1687" s="2">
        <v>14</v>
      </c>
      <c r="D1687" s="2">
        <f>YEAR(cukier[[#This Row],[date]])</f>
        <v>2012</v>
      </c>
      <c r="E1687" s="2">
        <f>MONTH(cukier[[#This Row],[date]])</f>
        <v>10</v>
      </c>
      <c r="F1687" s="2">
        <f>VLOOKUP(cukier[[#This Row],[year]],cennik[#All],2)</f>
        <v>2.25</v>
      </c>
      <c r="G1687" s="2">
        <f>cukier[[#This Row],[sugar_bought_kg]]*cukier[[#This Row],[price]]</f>
        <v>31.5</v>
      </c>
      <c r="H1687" s="2">
        <f>SUMIF($B$2:B1687,B1687,$C$2:C1687)</f>
        <v>42</v>
      </c>
      <c r="I1687" s="2">
        <f>IF(cukier[[#This Row],[bought_so_far]]&lt;100,0,IF(cukier[[#This Row],[bought_so_far]]&lt;1000,0.05,IF(cukier[[#This Row],[bought_so_far]]&lt;10000,0.1,0.2)))*cukier[[#This Row],[sugar_bought_kg]]</f>
        <v>0</v>
      </c>
      <c r="J1687" s="7">
        <f t="shared" si="131"/>
        <v>4462</v>
      </c>
      <c r="K1687" s="7">
        <f t="shared" si="130"/>
        <v>4448</v>
      </c>
      <c r="L1687" s="7" t="b">
        <f t="shared" si="132"/>
        <v>0</v>
      </c>
      <c r="M1687" s="7">
        <f t="shared" si="133"/>
        <v>1</v>
      </c>
      <c r="N1687" s="7">
        <f t="shared" si="134"/>
        <v>0</v>
      </c>
    </row>
    <row r="1688" spans="1:14" x14ac:dyDescent="0.25">
      <c r="A1688" s="1">
        <v>41213</v>
      </c>
      <c r="B1688" s="2" t="s">
        <v>84</v>
      </c>
      <c r="C1688" s="2">
        <v>6</v>
      </c>
      <c r="D1688" s="2">
        <f>YEAR(cukier[[#This Row],[date]])</f>
        <v>2012</v>
      </c>
      <c r="E1688" s="2">
        <f>MONTH(cukier[[#This Row],[date]])</f>
        <v>10</v>
      </c>
      <c r="F1688" s="2">
        <f>VLOOKUP(cukier[[#This Row],[year]],cennik[#All],2)</f>
        <v>2.25</v>
      </c>
      <c r="G1688" s="2">
        <f>cukier[[#This Row],[sugar_bought_kg]]*cukier[[#This Row],[price]]</f>
        <v>13.5</v>
      </c>
      <c r="H1688" s="2">
        <f>SUMIF($B$2:B1688,B1688,$C$2:C1688)</f>
        <v>19</v>
      </c>
      <c r="I1688" s="2">
        <f>IF(cukier[[#This Row],[bought_so_far]]&lt;100,0,IF(cukier[[#This Row],[bought_so_far]]&lt;1000,0.05,IF(cukier[[#This Row],[bought_so_far]]&lt;10000,0.1,0.2)))*cukier[[#This Row],[sugar_bought_kg]]</f>
        <v>0</v>
      </c>
      <c r="J1688" s="6">
        <f t="shared" si="131"/>
        <v>4448</v>
      </c>
      <c r="K1688" s="6">
        <f t="shared" si="130"/>
        <v>4442</v>
      </c>
      <c r="L1688" s="6" t="b">
        <f t="shared" si="132"/>
        <v>1</v>
      </c>
      <c r="M1688" s="6">
        <f t="shared" si="133"/>
        <v>1</v>
      </c>
      <c r="N1688" s="6">
        <f t="shared" si="134"/>
        <v>1000</v>
      </c>
    </row>
    <row r="1689" spans="1:14" x14ac:dyDescent="0.25">
      <c r="A1689" s="1">
        <v>41214</v>
      </c>
      <c r="B1689" s="2" t="s">
        <v>18</v>
      </c>
      <c r="C1689" s="2">
        <v>65</v>
      </c>
      <c r="D1689" s="2">
        <f>YEAR(cukier[[#This Row],[date]])</f>
        <v>2012</v>
      </c>
      <c r="E1689" s="2">
        <f>MONTH(cukier[[#This Row],[date]])</f>
        <v>11</v>
      </c>
      <c r="F1689" s="2">
        <f>VLOOKUP(cukier[[#This Row],[year]],cennik[#All],2)</f>
        <v>2.25</v>
      </c>
      <c r="G1689" s="2">
        <f>cukier[[#This Row],[sugar_bought_kg]]*cukier[[#This Row],[price]]</f>
        <v>146.25</v>
      </c>
      <c r="H1689" s="2">
        <f>SUMIF($B$2:B1689,B1689,$C$2:C1689)</f>
        <v>4346</v>
      </c>
      <c r="I1689" s="2">
        <f>IF(cukier[[#This Row],[bought_so_far]]&lt;100,0,IF(cukier[[#This Row],[bought_so_far]]&lt;1000,0.05,IF(cukier[[#This Row],[bought_so_far]]&lt;10000,0.1,0.2)))*cukier[[#This Row],[sugar_bought_kg]]</f>
        <v>6.5</v>
      </c>
      <c r="J1689" s="7">
        <f t="shared" si="131"/>
        <v>5442</v>
      </c>
      <c r="K1689" s="7">
        <f t="shared" si="130"/>
        <v>5377</v>
      </c>
      <c r="L1689" s="7" t="b">
        <f t="shared" si="132"/>
        <v>0</v>
      </c>
      <c r="M1689" s="7">
        <f t="shared" si="133"/>
        <v>-1</v>
      </c>
      <c r="N1689" s="7">
        <f t="shared" si="134"/>
        <v>0</v>
      </c>
    </row>
    <row r="1690" spans="1:14" x14ac:dyDescent="0.25">
      <c r="A1690" s="1">
        <v>41214</v>
      </c>
      <c r="B1690" s="2" t="s">
        <v>69</v>
      </c>
      <c r="C1690" s="2">
        <v>45</v>
      </c>
      <c r="D1690" s="2">
        <f>YEAR(cukier[[#This Row],[date]])</f>
        <v>2012</v>
      </c>
      <c r="E1690" s="2">
        <f>MONTH(cukier[[#This Row],[date]])</f>
        <v>11</v>
      </c>
      <c r="F1690" s="2">
        <f>VLOOKUP(cukier[[#This Row],[year]],cennik[#All],2)</f>
        <v>2.25</v>
      </c>
      <c r="G1690" s="2">
        <f>cukier[[#This Row],[sugar_bought_kg]]*cukier[[#This Row],[price]]</f>
        <v>101.25</v>
      </c>
      <c r="H1690" s="2">
        <f>SUMIF($B$2:B1690,B1690,$C$2:C1690)</f>
        <v>2903</v>
      </c>
      <c r="I1690" s="2">
        <f>IF(cukier[[#This Row],[bought_so_far]]&lt;100,0,IF(cukier[[#This Row],[bought_so_far]]&lt;1000,0.05,IF(cukier[[#This Row],[bought_so_far]]&lt;10000,0.1,0.2)))*cukier[[#This Row],[sugar_bought_kg]]</f>
        <v>4.5</v>
      </c>
      <c r="J1690" s="6">
        <f t="shared" si="131"/>
        <v>5377</v>
      </c>
      <c r="K1690" s="6">
        <f t="shared" si="130"/>
        <v>5332</v>
      </c>
      <c r="L1690" s="6" t="b">
        <f t="shared" si="132"/>
        <v>0</v>
      </c>
      <c r="M1690" s="6">
        <f t="shared" si="133"/>
        <v>-1</v>
      </c>
      <c r="N1690" s="6">
        <f t="shared" si="134"/>
        <v>0</v>
      </c>
    </row>
    <row r="1691" spans="1:14" x14ac:dyDescent="0.25">
      <c r="A1691" s="1">
        <v>41214</v>
      </c>
      <c r="B1691" s="2" t="s">
        <v>7</v>
      </c>
      <c r="C1691" s="2">
        <v>108</v>
      </c>
      <c r="D1691" s="2">
        <f>YEAR(cukier[[#This Row],[date]])</f>
        <v>2012</v>
      </c>
      <c r="E1691" s="2">
        <f>MONTH(cukier[[#This Row],[date]])</f>
        <v>11</v>
      </c>
      <c r="F1691" s="2">
        <f>VLOOKUP(cukier[[#This Row],[year]],cennik[#All],2)</f>
        <v>2.25</v>
      </c>
      <c r="G1691" s="2">
        <f>cukier[[#This Row],[sugar_bought_kg]]*cukier[[#This Row],[price]]</f>
        <v>243</v>
      </c>
      <c r="H1691" s="2">
        <f>SUMIF($B$2:B1691,B1691,$C$2:C1691)</f>
        <v>21582</v>
      </c>
      <c r="I1691" s="2">
        <f>IF(cukier[[#This Row],[bought_so_far]]&lt;100,0,IF(cukier[[#This Row],[bought_so_far]]&lt;1000,0.05,IF(cukier[[#This Row],[bought_so_far]]&lt;10000,0.1,0.2)))*cukier[[#This Row],[sugar_bought_kg]]</f>
        <v>21.6</v>
      </c>
      <c r="J1691" s="7">
        <f t="shared" si="131"/>
        <v>5332</v>
      </c>
      <c r="K1691" s="7">
        <f t="shared" si="130"/>
        <v>5224</v>
      </c>
      <c r="L1691" s="7" t="b">
        <f t="shared" si="132"/>
        <v>0</v>
      </c>
      <c r="M1691" s="7">
        <f t="shared" si="133"/>
        <v>-1</v>
      </c>
      <c r="N1691" s="7">
        <f t="shared" si="134"/>
        <v>0</v>
      </c>
    </row>
    <row r="1692" spans="1:14" x14ac:dyDescent="0.25">
      <c r="A1692" s="1">
        <v>41215</v>
      </c>
      <c r="B1692" s="2" t="s">
        <v>37</v>
      </c>
      <c r="C1692" s="2">
        <v>159</v>
      </c>
      <c r="D1692" s="2">
        <f>YEAR(cukier[[#This Row],[date]])</f>
        <v>2012</v>
      </c>
      <c r="E1692" s="2">
        <f>MONTH(cukier[[#This Row],[date]])</f>
        <v>11</v>
      </c>
      <c r="F1692" s="2">
        <f>VLOOKUP(cukier[[#This Row],[year]],cennik[#All],2)</f>
        <v>2.25</v>
      </c>
      <c r="G1692" s="2">
        <f>cukier[[#This Row],[sugar_bought_kg]]*cukier[[#This Row],[price]]</f>
        <v>357.75</v>
      </c>
      <c r="H1692" s="2">
        <f>SUMIF($B$2:B1692,B1692,$C$2:C1692)</f>
        <v>4288</v>
      </c>
      <c r="I1692" s="2">
        <f>IF(cukier[[#This Row],[bought_so_far]]&lt;100,0,IF(cukier[[#This Row],[bought_so_far]]&lt;1000,0.05,IF(cukier[[#This Row],[bought_so_far]]&lt;10000,0.1,0.2)))*cukier[[#This Row],[sugar_bought_kg]]</f>
        <v>15.9</v>
      </c>
      <c r="J1692" s="6">
        <f t="shared" si="131"/>
        <v>5224</v>
      </c>
      <c r="K1692" s="6">
        <f t="shared" si="130"/>
        <v>5065</v>
      </c>
      <c r="L1692" s="6" t="b">
        <f t="shared" si="132"/>
        <v>0</v>
      </c>
      <c r="M1692" s="6">
        <f t="shared" si="133"/>
        <v>-1</v>
      </c>
      <c r="N1692" s="6">
        <f t="shared" si="134"/>
        <v>0</v>
      </c>
    </row>
    <row r="1693" spans="1:14" x14ac:dyDescent="0.25">
      <c r="A1693" s="1">
        <v>41219</v>
      </c>
      <c r="B1693" s="2" t="s">
        <v>19</v>
      </c>
      <c r="C1693" s="2">
        <v>141</v>
      </c>
      <c r="D1693" s="2">
        <f>YEAR(cukier[[#This Row],[date]])</f>
        <v>2012</v>
      </c>
      <c r="E1693" s="2">
        <f>MONTH(cukier[[#This Row],[date]])</f>
        <v>11</v>
      </c>
      <c r="F1693" s="2">
        <f>VLOOKUP(cukier[[#This Row],[year]],cennik[#All],2)</f>
        <v>2.25</v>
      </c>
      <c r="G1693" s="2">
        <f>cukier[[#This Row],[sugar_bought_kg]]*cukier[[#This Row],[price]]</f>
        <v>317.25</v>
      </c>
      <c r="H1693" s="2">
        <f>SUMIF($B$2:B1693,B1693,$C$2:C1693)</f>
        <v>4023</v>
      </c>
      <c r="I1693" s="2">
        <f>IF(cukier[[#This Row],[bought_so_far]]&lt;100,0,IF(cukier[[#This Row],[bought_so_far]]&lt;1000,0.05,IF(cukier[[#This Row],[bought_so_far]]&lt;10000,0.1,0.2)))*cukier[[#This Row],[sugar_bought_kg]]</f>
        <v>14.100000000000001</v>
      </c>
      <c r="J1693" s="7">
        <f t="shared" si="131"/>
        <v>5065</v>
      </c>
      <c r="K1693" s="7">
        <f t="shared" si="130"/>
        <v>4924</v>
      </c>
      <c r="L1693" s="7" t="b">
        <f t="shared" si="132"/>
        <v>0</v>
      </c>
      <c r="M1693" s="7">
        <f t="shared" si="133"/>
        <v>1</v>
      </c>
      <c r="N1693" s="7">
        <f t="shared" si="134"/>
        <v>0</v>
      </c>
    </row>
    <row r="1694" spans="1:14" x14ac:dyDescent="0.25">
      <c r="A1694" s="1">
        <v>41219</v>
      </c>
      <c r="B1694" s="2" t="s">
        <v>38</v>
      </c>
      <c r="C1694" s="2">
        <v>14</v>
      </c>
      <c r="D1694" s="2">
        <f>YEAR(cukier[[#This Row],[date]])</f>
        <v>2012</v>
      </c>
      <c r="E1694" s="2">
        <f>MONTH(cukier[[#This Row],[date]])</f>
        <v>11</v>
      </c>
      <c r="F1694" s="2">
        <f>VLOOKUP(cukier[[#This Row],[year]],cennik[#All],2)</f>
        <v>2.25</v>
      </c>
      <c r="G1694" s="2">
        <f>cukier[[#This Row],[sugar_bought_kg]]*cukier[[#This Row],[price]]</f>
        <v>31.5</v>
      </c>
      <c r="H1694" s="2">
        <f>SUMIF($B$2:B1694,B1694,$C$2:C1694)</f>
        <v>36</v>
      </c>
      <c r="I1694" s="2">
        <f>IF(cukier[[#This Row],[bought_so_far]]&lt;100,0,IF(cukier[[#This Row],[bought_so_far]]&lt;1000,0.05,IF(cukier[[#This Row],[bought_so_far]]&lt;10000,0.1,0.2)))*cukier[[#This Row],[sugar_bought_kg]]</f>
        <v>0</v>
      </c>
      <c r="J1694" s="6">
        <f t="shared" si="131"/>
        <v>4924</v>
      </c>
      <c r="K1694" s="6">
        <f t="shared" si="130"/>
        <v>4910</v>
      </c>
      <c r="L1694" s="6" t="b">
        <f t="shared" si="132"/>
        <v>0</v>
      </c>
      <c r="M1694" s="6">
        <f t="shared" si="133"/>
        <v>1</v>
      </c>
      <c r="N1694" s="6">
        <f t="shared" si="134"/>
        <v>0</v>
      </c>
    </row>
    <row r="1695" spans="1:14" x14ac:dyDescent="0.25">
      <c r="A1695" s="1">
        <v>41222</v>
      </c>
      <c r="B1695" s="2" t="s">
        <v>10</v>
      </c>
      <c r="C1695" s="2">
        <v>142</v>
      </c>
      <c r="D1695" s="2">
        <f>YEAR(cukier[[#This Row],[date]])</f>
        <v>2012</v>
      </c>
      <c r="E1695" s="2">
        <f>MONTH(cukier[[#This Row],[date]])</f>
        <v>11</v>
      </c>
      <c r="F1695" s="2">
        <f>VLOOKUP(cukier[[#This Row],[year]],cennik[#All],2)</f>
        <v>2.25</v>
      </c>
      <c r="G1695" s="2">
        <f>cukier[[#This Row],[sugar_bought_kg]]*cukier[[#This Row],[price]]</f>
        <v>319.5</v>
      </c>
      <c r="H1695" s="2">
        <f>SUMIF($B$2:B1695,B1695,$C$2:C1695)</f>
        <v>3560</v>
      </c>
      <c r="I1695" s="2">
        <f>IF(cukier[[#This Row],[bought_so_far]]&lt;100,0,IF(cukier[[#This Row],[bought_so_far]]&lt;1000,0.05,IF(cukier[[#This Row],[bought_so_far]]&lt;10000,0.1,0.2)))*cukier[[#This Row],[sugar_bought_kg]]</f>
        <v>14.200000000000001</v>
      </c>
      <c r="J1695" s="7">
        <f t="shared" si="131"/>
        <v>4910</v>
      </c>
      <c r="K1695" s="7">
        <f t="shared" si="130"/>
        <v>4768</v>
      </c>
      <c r="L1695" s="7" t="b">
        <f t="shared" si="132"/>
        <v>0</v>
      </c>
      <c r="M1695" s="7">
        <f t="shared" si="133"/>
        <v>1</v>
      </c>
      <c r="N1695" s="7">
        <f t="shared" si="134"/>
        <v>0</v>
      </c>
    </row>
    <row r="1696" spans="1:14" x14ac:dyDescent="0.25">
      <c r="A1696" s="1">
        <v>41223</v>
      </c>
      <c r="B1696" s="2" t="s">
        <v>9</v>
      </c>
      <c r="C1696" s="2">
        <v>167</v>
      </c>
      <c r="D1696" s="2">
        <f>YEAR(cukier[[#This Row],[date]])</f>
        <v>2012</v>
      </c>
      <c r="E1696" s="2">
        <f>MONTH(cukier[[#This Row],[date]])</f>
        <v>11</v>
      </c>
      <c r="F1696" s="2">
        <f>VLOOKUP(cukier[[#This Row],[year]],cennik[#All],2)</f>
        <v>2.25</v>
      </c>
      <c r="G1696" s="2">
        <f>cukier[[#This Row],[sugar_bought_kg]]*cukier[[#This Row],[price]]</f>
        <v>375.75</v>
      </c>
      <c r="H1696" s="2">
        <f>SUMIF($B$2:B1696,B1696,$C$2:C1696)</f>
        <v>20258</v>
      </c>
      <c r="I1696" s="2">
        <f>IF(cukier[[#This Row],[bought_so_far]]&lt;100,0,IF(cukier[[#This Row],[bought_so_far]]&lt;1000,0.05,IF(cukier[[#This Row],[bought_so_far]]&lt;10000,0.1,0.2)))*cukier[[#This Row],[sugar_bought_kg]]</f>
        <v>33.4</v>
      </c>
      <c r="J1696" s="6">
        <f t="shared" si="131"/>
        <v>4768</v>
      </c>
      <c r="K1696" s="6">
        <f t="shared" si="130"/>
        <v>4601</v>
      </c>
      <c r="L1696" s="6" t="b">
        <f t="shared" si="132"/>
        <v>0</v>
      </c>
      <c r="M1696" s="6">
        <f t="shared" si="133"/>
        <v>1</v>
      </c>
      <c r="N1696" s="6">
        <f t="shared" si="134"/>
        <v>0</v>
      </c>
    </row>
    <row r="1697" spans="1:14" x14ac:dyDescent="0.25">
      <c r="A1697" s="1">
        <v>41224</v>
      </c>
      <c r="B1697" s="2" t="s">
        <v>175</v>
      </c>
      <c r="C1697" s="2">
        <v>12</v>
      </c>
      <c r="D1697" s="2">
        <f>YEAR(cukier[[#This Row],[date]])</f>
        <v>2012</v>
      </c>
      <c r="E1697" s="2">
        <f>MONTH(cukier[[#This Row],[date]])</f>
        <v>11</v>
      </c>
      <c r="F1697" s="2">
        <f>VLOOKUP(cukier[[#This Row],[year]],cennik[#All],2)</f>
        <v>2.25</v>
      </c>
      <c r="G1697" s="2">
        <f>cukier[[#This Row],[sugar_bought_kg]]*cukier[[#This Row],[price]]</f>
        <v>27</v>
      </c>
      <c r="H1697" s="2">
        <f>SUMIF($B$2:B1697,B1697,$C$2:C1697)</f>
        <v>54</v>
      </c>
      <c r="I1697" s="2">
        <f>IF(cukier[[#This Row],[bought_so_far]]&lt;100,0,IF(cukier[[#This Row],[bought_so_far]]&lt;1000,0.05,IF(cukier[[#This Row],[bought_so_far]]&lt;10000,0.1,0.2)))*cukier[[#This Row],[sugar_bought_kg]]</f>
        <v>0</v>
      </c>
      <c r="J1697" s="7">
        <f t="shared" si="131"/>
        <v>4601</v>
      </c>
      <c r="K1697" s="7">
        <f t="shared" si="130"/>
        <v>4589</v>
      </c>
      <c r="L1697" s="7" t="b">
        <f t="shared" si="132"/>
        <v>0</v>
      </c>
      <c r="M1697" s="7">
        <f t="shared" si="133"/>
        <v>1</v>
      </c>
      <c r="N1697" s="7">
        <f t="shared" si="134"/>
        <v>0</v>
      </c>
    </row>
    <row r="1698" spans="1:14" x14ac:dyDescent="0.25">
      <c r="A1698" s="1">
        <v>41229</v>
      </c>
      <c r="B1698" s="2" t="s">
        <v>28</v>
      </c>
      <c r="C1698" s="2">
        <v>187</v>
      </c>
      <c r="D1698" s="2">
        <f>YEAR(cukier[[#This Row],[date]])</f>
        <v>2012</v>
      </c>
      <c r="E1698" s="2">
        <f>MONTH(cukier[[#This Row],[date]])</f>
        <v>11</v>
      </c>
      <c r="F1698" s="2">
        <f>VLOOKUP(cukier[[#This Row],[year]],cennik[#All],2)</f>
        <v>2.25</v>
      </c>
      <c r="G1698" s="2">
        <f>cukier[[#This Row],[sugar_bought_kg]]*cukier[[#This Row],[price]]</f>
        <v>420.75</v>
      </c>
      <c r="H1698" s="2">
        <f>SUMIF($B$2:B1698,B1698,$C$2:C1698)</f>
        <v>3722</v>
      </c>
      <c r="I1698" s="2">
        <f>IF(cukier[[#This Row],[bought_so_far]]&lt;100,0,IF(cukier[[#This Row],[bought_so_far]]&lt;1000,0.05,IF(cukier[[#This Row],[bought_so_far]]&lt;10000,0.1,0.2)))*cukier[[#This Row],[sugar_bought_kg]]</f>
        <v>18.7</v>
      </c>
      <c r="J1698" s="6">
        <f t="shared" si="131"/>
        <v>4589</v>
      </c>
      <c r="K1698" s="6">
        <f t="shared" si="130"/>
        <v>4402</v>
      </c>
      <c r="L1698" s="6" t="b">
        <f t="shared" si="132"/>
        <v>0</v>
      </c>
      <c r="M1698" s="6">
        <f t="shared" si="133"/>
        <v>1</v>
      </c>
      <c r="N1698" s="6">
        <f t="shared" si="134"/>
        <v>0</v>
      </c>
    </row>
    <row r="1699" spans="1:14" x14ac:dyDescent="0.25">
      <c r="A1699" s="1">
        <v>41232</v>
      </c>
      <c r="B1699" s="2" t="s">
        <v>41</v>
      </c>
      <c r="C1699" s="2">
        <v>14</v>
      </c>
      <c r="D1699" s="2">
        <f>YEAR(cukier[[#This Row],[date]])</f>
        <v>2012</v>
      </c>
      <c r="E1699" s="2">
        <f>MONTH(cukier[[#This Row],[date]])</f>
        <v>11</v>
      </c>
      <c r="F1699" s="2">
        <f>VLOOKUP(cukier[[#This Row],[year]],cennik[#All],2)</f>
        <v>2.25</v>
      </c>
      <c r="G1699" s="2">
        <f>cukier[[#This Row],[sugar_bought_kg]]*cukier[[#This Row],[price]]</f>
        <v>31.5</v>
      </c>
      <c r="H1699" s="2">
        <f>SUMIF($B$2:B1699,B1699,$C$2:C1699)</f>
        <v>49</v>
      </c>
      <c r="I1699" s="2">
        <f>IF(cukier[[#This Row],[bought_so_far]]&lt;100,0,IF(cukier[[#This Row],[bought_so_far]]&lt;1000,0.05,IF(cukier[[#This Row],[bought_so_far]]&lt;10000,0.1,0.2)))*cukier[[#This Row],[sugar_bought_kg]]</f>
        <v>0</v>
      </c>
      <c r="J1699" s="7">
        <f t="shared" si="131"/>
        <v>4402</v>
      </c>
      <c r="K1699" s="7">
        <f t="shared" si="130"/>
        <v>4388</v>
      </c>
      <c r="L1699" s="7" t="b">
        <f t="shared" si="132"/>
        <v>0</v>
      </c>
      <c r="M1699" s="7">
        <f t="shared" si="133"/>
        <v>1</v>
      </c>
      <c r="N1699" s="7">
        <f t="shared" si="134"/>
        <v>0</v>
      </c>
    </row>
    <row r="1700" spans="1:14" x14ac:dyDescent="0.25">
      <c r="A1700" s="1">
        <v>41235</v>
      </c>
      <c r="B1700" s="2" t="s">
        <v>165</v>
      </c>
      <c r="C1700" s="2">
        <v>10</v>
      </c>
      <c r="D1700" s="2">
        <f>YEAR(cukier[[#This Row],[date]])</f>
        <v>2012</v>
      </c>
      <c r="E1700" s="2">
        <f>MONTH(cukier[[#This Row],[date]])</f>
        <v>11</v>
      </c>
      <c r="F1700" s="2">
        <f>VLOOKUP(cukier[[#This Row],[year]],cennik[#All],2)</f>
        <v>2.25</v>
      </c>
      <c r="G1700" s="2">
        <f>cukier[[#This Row],[sugar_bought_kg]]*cukier[[#This Row],[price]]</f>
        <v>22.5</v>
      </c>
      <c r="H1700" s="2">
        <f>SUMIF($B$2:B1700,B1700,$C$2:C1700)</f>
        <v>12</v>
      </c>
      <c r="I1700" s="2">
        <f>IF(cukier[[#This Row],[bought_so_far]]&lt;100,0,IF(cukier[[#This Row],[bought_so_far]]&lt;1000,0.05,IF(cukier[[#This Row],[bought_so_far]]&lt;10000,0.1,0.2)))*cukier[[#This Row],[sugar_bought_kg]]</f>
        <v>0</v>
      </c>
      <c r="J1700" s="6">
        <f t="shared" si="131"/>
        <v>4388</v>
      </c>
      <c r="K1700" s="6">
        <f t="shared" si="130"/>
        <v>4378</v>
      </c>
      <c r="L1700" s="6" t="b">
        <f t="shared" si="132"/>
        <v>0</v>
      </c>
      <c r="M1700" s="6">
        <f t="shared" si="133"/>
        <v>1</v>
      </c>
      <c r="N1700" s="6">
        <f t="shared" si="134"/>
        <v>0</v>
      </c>
    </row>
    <row r="1701" spans="1:14" x14ac:dyDescent="0.25">
      <c r="A1701" s="1">
        <v>41236</v>
      </c>
      <c r="B1701" s="2" t="s">
        <v>22</v>
      </c>
      <c r="C1701" s="2">
        <v>269</v>
      </c>
      <c r="D1701" s="2">
        <f>YEAR(cukier[[#This Row],[date]])</f>
        <v>2012</v>
      </c>
      <c r="E1701" s="2">
        <f>MONTH(cukier[[#This Row],[date]])</f>
        <v>11</v>
      </c>
      <c r="F1701" s="2">
        <f>VLOOKUP(cukier[[#This Row],[year]],cennik[#All],2)</f>
        <v>2.25</v>
      </c>
      <c r="G1701" s="2">
        <f>cukier[[#This Row],[sugar_bought_kg]]*cukier[[#This Row],[price]]</f>
        <v>605.25</v>
      </c>
      <c r="H1701" s="2">
        <f>SUMIF($B$2:B1701,B1701,$C$2:C1701)</f>
        <v>19695</v>
      </c>
      <c r="I1701" s="2">
        <f>IF(cukier[[#This Row],[bought_so_far]]&lt;100,0,IF(cukier[[#This Row],[bought_so_far]]&lt;1000,0.05,IF(cukier[[#This Row],[bought_so_far]]&lt;10000,0.1,0.2)))*cukier[[#This Row],[sugar_bought_kg]]</f>
        <v>53.800000000000004</v>
      </c>
      <c r="J1701" s="7">
        <f t="shared" si="131"/>
        <v>4378</v>
      </c>
      <c r="K1701" s="7">
        <f t="shared" si="130"/>
        <v>4109</v>
      </c>
      <c r="L1701" s="7" t="b">
        <f t="shared" si="132"/>
        <v>0</v>
      </c>
      <c r="M1701" s="7">
        <f t="shared" si="133"/>
        <v>1</v>
      </c>
      <c r="N1701" s="7">
        <f t="shared" si="134"/>
        <v>0</v>
      </c>
    </row>
    <row r="1702" spans="1:14" x14ac:dyDescent="0.25">
      <c r="A1702" s="1">
        <v>41236</v>
      </c>
      <c r="B1702" s="2" t="s">
        <v>5</v>
      </c>
      <c r="C1702" s="2">
        <v>328</v>
      </c>
      <c r="D1702" s="2">
        <f>YEAR(cukier[[#This Row],[date]])</f>
        <v>2012</v>
      </c>
      <c r="E1702" s="2">
        <f>MONTH(cukier[[#This Row],[date]])</f>
        <v>11</v>
      </c>
      <c r="F1702" s="2">
        <f>VLOOKUP(cukier[[#This Row],[year]],cennik[#All],2)</f>
        <v>2.25</v>
      </c>
      <c r="G1702" s="2">
        <f>cukier[[#This Row],[sugar_bought_kg]]*cukier[[#This Row],[price]]</f>
        <v>738</v>
      </c>
      <c r="H1702" s="2">
        <f>SUMIF($B$2:B1702,B1702,$C$2:C1702)</f>
        <v>9134</v>
      </c>
      <c r="I1702" s="2">
        <f>IF(cukier[[#This Row],[bought_so_far]]&lt;100,0,IF(cukier[[#This Row],[bought_so_far]]&lt;1000,0.05,IF(cukier[[#This Row],[bought_so_far]]&lt;10000,0.1,0.2)))*cukier[[#This Row],[sugar_bought_kg]]</f>
        <v>32.800000000000004</v>
      </c>
      <c r="J1702" s="6">
        <f t="shared" si="131"/>
        <v>4109</v>
      </c>
      <c r="K1702" s="6">
        <f t="shared" si="130"/>
        <v>3781</v>
      </c>
      <c r="L1702" s="6" t="b">
        <f t="shared" si="132"/>
        <v>0</v>
      </c>
      <c r="M1702" s="6">
        <f t="shared" si="133"/>
        <v>2</v>
      </c>
      <c r="N1702" s="6">
        <f t="shared" si="134"/>
        <v>0</v>
      </c>
    </row>
    <row r="1703" spans="1:14" x14ac:dyDescent="0.25">
      <c r="A1703" s="1">
        <v>41237</v>
      </c>
      <c r="B1703" s="2" t="s">
        <v>9</v>
      </c>
      <c r="C1703" s="2">
        <v>228</v>
      </c>
      <c r="D1703" s="2">
        <f>YEAR(cukier[[#This Row],[date]])</f>
        <v>2012</v>
      </c>
      <c r="E1703" s="2">
        <f>MONTH(cukier[[#This Row],[date]])</f>
        <v>11</v>
      </c>
      <c r="F1703" s="2">
        <f>VLOOKUP(cukier[[#This Row],[year]],cennik[#All],2)</f>
        <v>2.25</v>
      </c>
      <c r="G1703" s="2">
        <f>cukier[[#This Row],[sugar_bought_kg]]*cukier[[#This Row],[price]]</f>
        <v>513</v>
      </c>
      <c r="H1703" s="2">
        <f>SUMIF($B$2:B1703,B1703,$C$2:C1703)</f>
        <v>20486</v>
      </c>
      <c r="I1703" s="2">
        <f>IF(cukier[[#This Row],[bought_so_far]]&lt;100,0,IF(cukier[[#This Row],[bought_so_far]]&lt;1000,0.05,IF(cukier[[#This Row],[bought_so_far]]&lt;10000,0.1,0.2)))*cukier[[#This Row],[sugar_bought_kg]]</f>
        <v>45.6</v>
      </c>
      <c r="J1703" s="7">
        <f t="shared" si="131"/>
        <v>3781</v>
      </c>
      <c r="K1703" s="7">
        <f t="shared" si="130"/>
        <v>3553</v>
      </c>
      <c r="L1703" s="7" t="b">
        <f t="shared" si="132"/>
        <v>0</v>
      </c>
      <c r="M1703" s="7">
        <f t="shared" si="133"/>
        <v>2</v>
      </c>
      <c r="N1703" s="7">
        <f t="shared" si="134"/>
        <v>0</v>
      </c>
    </row>
    <row r="1704" spans="1:14" x14ac:dyDescent="0.25">
      <c r="A1704" s="1">
        <v>41239</v>
      </c>
      <c r="B1704" s="2" t="s">
        <v>2</v>
      </c>
      <c r="C1704" s="2">
        <v>12</v>
      </c>
      <c r="D1704" s="2">
        <f>YEAR(cukier[[#This Row],[date]])</f>
        <v>2012</v>
      </c>
      <c r="E1704" s="2">
        <f>MONTH(cukier[[#This Row],[date]])</f>
        <v>11</v>
      </c>
      <c r="F1704" s="2">
        <f>VLOOKUP(cukier[[#This Row],[year]],cennik[#All],2)</f>
        <v>2.25</v>
      </c>
      <c r="G1704" s="2">
        <f>cukier[[#This Row],[sugar_bought_kg]]*cukier[[#This Row],[price]]</f>
        <v>27</v>
      </c>
      <c r="H1704" s="2">
        <f>SUMIF($B$2:B1704,B1704,$C$2:C1704)</f>
        <v>14</v>
      </c>
      <c r="I1704" s="2">
        <f>IF(cukier[[#This Row],[bought_so_far]]&lt;100,0,IF(cukier[[#This Row],[bought_so_far]]&lt;1000,0.05,IF(cukier[[#This Row],[bought_so_far]]&lt;10000,0.1,0.2)))*cukier[[#This Row],[sugar_bought_kg]]</f>
        <v>0</v>
      </c>
      <c r="J1704" s="6">
        <f t="shared" si="131"/>
        <v>3553</v>
      </c>
      <c r="K1704" s="6">
        <f t="shared" si="130"/>
        <v>3541</v>
      </c>
      <c r="L1704" s="6" t="b">
        <f t="shared" si="132"/>
        <v>1</v>
      </c>
      <c r="M1704" s="6">
        <f t="shared" si="133"/>
        <v>2</v>
      </c>
      <c r="N1704" s="6">
        <f t="shared" si="134"/>
        <v>2000</v>
      </c>
    </row>
    <row r="1705" spans="1:14" x14ac:dyDescent="0.25">
      <c r="A1705" s="1">
        <v>41244</v>
      </c>
      <c r="B1705" s="2" t="s">
        <v>93</v>
      </c>
      <c r="C1705" s="2">
        <v>16</v>
      </c>
      <c r="D1705" s="2">
        <f>YEAR(cukier[[#This Row],[date]])</f>
        <v>2012</v>
      </c>
      <c r="E1705" s="2">
        <f>MONTH(cukier[[#This Row],[date]])</f>
        <v>12</v>
      </c>
      <c r="F1705" s="2">
        <f>VLOOKUP(cukier[[#This Row],[year]],cennik[#All],2)</f>
        <v>2.25</v>
      </c>
      <c r="G1705" s="2">
        <f>cukier[[#This Row],[sugar_bought_kg]]*cukier[[#This Row],[price]]</f>
        <v>36</v>
      </c>
      <c r="H1705" s="2">
        <f>SUMIF($B$2:B1705,B1705,$C$2:C1705)</f>
        <v>35</v>
      </c>
      <c r="I1705" s="2">
        <f>IF(cukier[[#This Row],[bought_so_far]]&lt;100,0,IF(cukier[[#This Row],[bought_so_far]]&lt;1000,0.05,IF(cukier[[#This Row],[bought_so_far]]&lt;10000,0.1,0.2)))*cukier[[#This Row],[sugar_bought_kg]]</f>
        <v>0</v>
      </c>
      <c r="J1705" s="7">
        <f t="shared" si="131"/>
        <v>5541</v>
      </c>
      <c r="K1705" s="7">
        <f t="shared" si="130"/>
        <v>5525</v>
      </c>
      <c r="L1705" s="7" t="b">
        <f t="shared" si="132"/>
        <v>0</v>
      </c>
      <c r="M1705" s="7">
        <f t="shared" si="133"/>
        <v>-1</v>
      </c>
      <c r="N1705" s="7">
        <f t="shared" si="134"/>
        <v>0</v>
      </c>
    </row>
    <row r="1706" spans="1:14" x14ac:dyDescent="0.25">
      <c r="A1706" s="1">
        <v>41247</v>
      </c>
      <c r="B1706" s="2" t="s">
        <v>17</v>
      </c>
      <c r="C1706" s="2">
        <v>233</v>
      </c>
      <c r="D1706" s="2">
        <f>YEAR(cukier[[#This Row],[date]])</f>
        <v>2012</v>
      </c>
      <c r="E1706" s="2">
        <f>MONTH(cukier[[#This Row],[date]])</f>
        <v>12</v>
      </c>
      <c r="F1706" s="2">
        <f>VLOOKUP(cukier[[#This Row],[year]],cennik[#All],2)</f>
        <v>2.25</v>
      </c>
      <c r="G1706" s="2">
        <f>cukier[[#This Row],[sugar_bought_kg]]*cukier[[#This Row],[price]]</f>
        <v>524.25</v>
      </c>
      <c r="H1706" s="2">
        <f>SUMIF($B$2:B1706,B1706,$C$2:C1706)</f>
        <v>14982</v>
      </c>
      <c r="I1706" s="2">
        <f>IF(cukier[[#This Row],[bought_so_far]]&lt;100,0,IF(cukier[[#This Row],[bought_so_far]]&lt;1000,0.05,IF(cukier[[#This Row],[bought_so_far]]&lt;10000,0.1,0.2)))*cukier[[#This Row],[sugar_bought_kg]]</f>
        <v>46.6</v>
      </c>
      <c r="J1706" s="6">
        <f t="shared" si="131"/>
        <v>5525</v>
      </c>
      <c r="K1706" s="6">
        <f t="shared" si="130"/>
        <v>5292</v>
      </c>
      <c r="L1706" s="6" t="b">
        <f t="shared" si="132"/>
        <v>0</v>
      </c>
      <c r="M1706" s="6">
        <f t="shared" si="133"/>
        <v>-1</v>
      </c>
      <c r="N1706" s="6">
        <f t="shared" si="134"/>
        <v>0</v>
      </c>
    </row>
    <row r="1707" spans="1:14" x14ac:dyDescent="0.25">
      <c r="A1707" s="1">
        <v>41248</v>
      </c>
      <c r="B1707" s="2" t="s">
        <v>132</v>
      </c>
      <c r="C1707" s="2">
        <v>10</v>
      </c>
      <c r="D1707" s="2">
        <f>YEAR(cukier[[#This Row],[date]])</f>
        <v>2012</v>
      </c>
      <c r="E1707" s="2">
        <f>MONTH(cukier[[#This Row],[date]])</f>
        <v>12</v>
      </c>
      <c r="F1707" s="2">
        <f>VLOOKUP(cukier[[#This Row],[year]],cennik[#All],2)</f>
        <v>2.25</v>
      </c>
      <c r="G1707" s="2">
        <f>cukier[[#This Row],[sugar_bought_kg]]*cukier[[#This Row],[price]]</f>
        <v>22.5</v>
      </c>
      <c r="H1707" s="2">
        <f>SUMIF($B$2:B1707,B1707,$C$2:C1707)</f>
        <v>24</v>
      </c>
      <c r="I1707" s="2">
        <f>IF(cukier[[#This Row],[bought_so_far]]&lt;100,0,IF(cukier[[#This Row],[bought_so_far]]&lt;1000,0.05,IF(cukier[[#This Row],[bought_so_far]]&lt;10000,0.1,0.2)))*cukier[[#This Row],[sugar_bought_kg]]</f>
        <v>0</v>
      </c>
      <c r="J1707" s="7">
        <f t="shared" si="131"/>
        <v>5292</v>
      </c>
      <c r="K1707" s="7">
        <f t="shared" si="130"/>
        <v>5282</v>
      </c>
      <c r="L1707" s="7" t="b">
        <f t="shared" si="132"/>
        <v>0</v>
      </c>
      <c r="M1707" s="7">
        <f t="shared" si="133"/>
        <v>-1</v>
      </c>
      <c r="N1707" s="7">
        <f t="shared" si="134"/>
        <v>0</v>
      </c>
    </row>
    <row r="1708" spans="1:14" x14ac:dyDescent="0.25">
      <c r="A1708" s="1">
        <v>41251</v>
      </c>
      <c r="B1708" s="2" t="s">
        <v>10</v>
      </c>
      <c r="C1708" s="2">
        <v>168</v>
      </c>
      <c r="D1708" s="2">
        <f>YEAR(cukier[[#This Row],[date]])</f>
        <v>2012</v>
      </c>
      <c r="E1708" s="2">
        <f>MONTH(cukier[[#This Row],[date]])</f>
        <v>12</v>
      </c>
      <c r="F1708" s="2">
        <f>VLOOKUP(cukier[[#This Row],[year]],cennik[#All],2)</f>
        <v>2.25</v>
      </c>
      <c r="G1708" s="2">
        <f>cukier[[#This Row],[sugar_bought_kg]]*cukier[[#This Row],[price]]</f>
        <v>378</v>
      </c>
      <c r="H1708" s="2">
        <f>SUMIF($B$2:B1708,B1708,$C$2:C1708)</f>
        <v>3728</v>
      </c>
      <c r="I1708" s="2">
        <f>IF(cukier[[#This Row],[bought_so_far]]&lt;100,0,IF(cukier[[#This Row],[bought_so_far]]&lt;1000,0.05,IF(cukier[[#This Row],[bought_so_far]]&lt;10000,0.1,0.2)))*cukier[[#This Row],[sugar_bought_kg]]</f>
        <v>16.8</v>
      </c>
      <c r="J1708" s="6">
        <f t="shared" si="131"/>
        <v>5282</v>
      </c>
      <c r="K1708" s="6">
        <f t="shared" si="130"/>
        <v>5114</v>
      </c>
      <c r="L1708" s="6" t="b">
        <f t="shared" si="132"/>
        <v>0</v>
      </c>
      <c r="M1708" s="6">
        <f t="shared" si="133"/>
        <v>-1</v>
      </c>
      <c r="N1708" s="6">
        <f t="shared" si="134"/>
        <v>0</v>
      </c>
    </row>
    <row r="1709" spans="1:14" x14ac:dyDescent="0.25">
      <c r="A1709" s="1">
        <v>41251</v>
      </c>
      <c r="B1709" s="2" t="s">
        <v>5</v>
      </c>
      <c r="C1709" s="2">
        <v>388</v>
      </c>
      <c r="D1709" s="2">
        <f>YEAR(cukier[[#This Row],[date]])</f>
        <v>2012</v>
      </c>
      <c r="E1709" s="2">
        <f>MONTH(cukier[[#This Row],[date]])</f>
        <v>12</v>
      </c>
      <c r="F1709" s="2">
        <f>VLOOKUP(cukier[[#This Row],[year]],cennik[#All],2)</f>
        <v>2.25</v>
      </c>
      <c r="G1709" s="2">
        <f>cukier[[#This Row],[sugar_bought_kg]]*cukier[[#This Row],[price]]</f>
        <v>873</v>
      </c>
      <c r="H1709" s="2">
        <f>SUMIF($B$2:B1709,B1709,$C$2:C1709)</f>
        <v>9522</v>
      </c>
      <c r="I1709" s="2">
        <f>IF(cukier[[#This Row],[bought_so_far]]&lt;100,0,IF(cukier[[#This Row],[bought_so_far]]&lt;1000,0.05,IF(cukier[[#This Row],[bought_so_far]]&lt;10000,0.1,0.2)))*cukier[[#This Row],[sugar_bought_kg]]</f>
        <v>38.800000000000004</v>
      </c>
      <c r="J1709" s="7">
        <f t="shared" si="131"/>
        <v>5114</v>
      </c>
      <c r="K1709" s="7">
        <f t="shared" si="130"/>
        <v>4726</v>
      </c>
      <c r="L1709" s="7" t="b">
        <f t="shared" si="132"/>
        <v>0</v>
      </c>
      <c r="M1709" s="7">
        <f t="shared" si="133"/>
        <v>1</v>
      </c>
      <c r="N1709" s="7">
        <f t="shared" si="134"/>
        <v>0</v>
      </c>
    </row>
    <row r="1710" spans="1:14" x14ac:dyDescent="0.25">
      <c r="A1710" s="1">
        <v>41252</v>
      </c>
      <c r="B1710" s="2" t="s">
        <v>50</v>
      </c>
      <c r="C1710" s="2">
        <v>319</v>
      </c>
      <c r="D1710" s="2">
        <f>YEAR(cukier[[#This Row],[date]])</f>
        <v>2012</v>
      </c>
      <c r="E1710" s="2">
        <f>MONTH(cukier[[#This Row],[date]])</f>
        <v>12</v>
      </c>
      <c r="F1710" s="2">
        <f>VLOOKUP(cukier[[#This Row],[year]],cennik[#All],2)</f>
        <v>2.25</v>
      </c>
      <c r="G1710" s="2">
        <f>cukier[[#This Row],[sugar_bought_kg]]*cukier[[#This Row],[price]]</f>
        <v>717.75</v>
      </c>
      <c r="H1710" s="2">
        <f>SUMIF($B$2:B1710,B1710,$C$2:C1710)</f>
        <v>20511</v>
      </c>
      <c r="I1710" s="2">
        <f>IF(cukier[[#This Row],[bought_so_far]]&lt;100,0,IF(cukier[[#This Row],[bought_so_far]]&lt;1000,0.05,IF(cukier[[#This Row],[bought_so_far]]&lt;10000,0.1,0.2)))*cukier[[#This Row],[sugar_bought_kg]]</f>
        <v>63.800000000000004</v>
      </c>
      <c r="J1710" s="6">
        <f t="shared" si="131"/>
        <v>4726</v>
      </c>
      <c r="K1710" s="6">
        <f t="shared" si="130"/>
        <v>4407</v>
      </c>
      <c r="L1710" s="6" t="b">
        <f t="shared" si="132"/>
        <v>0</v>
      </c>
      <c r="M1710" s="6">
        <f t="shared" si="133"/>
        <v>1</v>
      </c>
      <c r="N1710" s="6">
        <f t="shared" si="134"/>
        <v>0</v>
      </c>
    </row>
    <row r="1711" spans="1:14" x14ac:dyDescent="0.25">
      <c r="A1711" s="1">
        <v>41254</v>
      </c>
      <c r="B1711" s="2" t="s">
        <v>67</v>
      </c>
      <c r="C1711" s="2">
        <v>12</v>
      </c>
      <c r="D1711" s="2">
        <f>YEAR(cukier[[#This Row],[date]])</f>
        <v>2012</v>
      </c>
      <c r="E1711" s="2">
        <f>MONTH(cukier[[#This Row],[date]])</f>
        <v>12</v>
      </c>
      <c r="F1711" s="2">
        <f>VLOOKUP(cukier[[#This Row],[year]],cennik[#All],2)</f>
        <v>2.25</v>
      </c>
      <c r="G1711" s="2">
        <f>cukier[[#This Row],[sugar_bought_kg]]*cukier[[#This Row],[price]]</f>
        <v>27</v>
      </c>
      <c r="H1711" s="2">
        <f>SUMIF($B$2:B1711,B1711,$C$2:C1711)</f>
        <v>31</v>
      </c>
      <c r="I1711" s="2">
        <f>IF(cukier[[#This Row],[bought_so_far]]&lt;100,0,IF(cukier[[#This Row],[bought_so_far]]&lt;1000,0.05,IF(cukier[[#This Row],[bought_so_far]]&lt;10000,0.1,0.2)))*cukier[[#This Row],[sugar_bought_kg]]</f>
        <v>0</v>
      </c>
      <c r="J1711" s="7">
        <f t="shared" si="131"/>
        <v>4407</v>
      </c>
      <c r="K1711" s="7">
        <f t="shared" si="130"/>
        <v>4395</v>
      </c>
      <c r="L1711" s="7" t="b">
        <f t="shared" si="132"/>
        <v>0</v>
      </c>
      <c r="M1711" s="7">
        <f t="shared" si="133"/>
        <v>1</v>
      </c>
      <c r="N1711" s="7">
        <f t="shared" si="134"/>
        <v>0</v>
      </c>
    </row>
    <row r="1712" spans="1:14" x14ac:dyDescent="0.25">
      <c r="A1712" s="1">
        <v>41256</v>
      </c>
      <c r="B1712" s="2" t="s">
        <v>173</v>
      </c>
      <c r="C1712" s="2">
        <v>150</v>
      </c>
      <c r="D1712" s="2">
        <f>YEAR(cukier[[#This Row],[date]])</f>
        <v>2012</v>
      </c>
      <c r="E1712" s="2">
        <f>MONTH(cukier[[#This Row],[date]])</f>
        <v>12</v>
      </c>
      <c r="F1712" s="2">
        <f>VLOOKUP(cukier[[#This Row],[year]],cennik[#All],2)</f>
        <v>2.25</v>
      </c>
      <c r="G1712" s="2">
        <f>cukier[[#This Row],[sugar_bought_kg]]*cukier[[#This Row],[price]]</f>
        <v>337.5</v>
      </c>
      <c r="H1712" s="2">
        <f>SUMIF($B$2:B1712,B1712,$C$2:C1712)</f>
        <v>641</v>
      </c>
      <c r="I1712" s="2">
        <f>IF(cukier[[#This Row],[bought_so_far]]&lt;100,0,IF(cukier[[#This Row],[bought_so_far]]&lt;1000,0.05,IF(cukier[[#This Row],[bought_so_far]]&lt;10000,0.1,0.2)))*cukier[[#This Row],[sugar_bought_kg]]</f>
        <v>7.5</v>
      </c>
      <c r="J1712" s="6">
        <f t="shared" si="131"/>
        <v>4395</v>
      </c>
      <c r="K1712" s="6">
        <f t="shared" si="130"/>
        <v>4245</v>
      </c>
      <c r="L1712" s="6" t="b">
        <f t="shared" si="132"/>
        <v>0</v>
      </c>
      <c r="M1712" s="6">
        <f t="shared" si="133"/>
        <v>1</v>
      </c>
      <c r="N1712" s="6">
        <f t="shared" si="134"/>
        <v>0</v>
      </c>
    </row>
    <row r="1713" spans="1:14" x14ac:dyDescent="0.25">
      <c r="A1713" s="1">
        <v>41258</v>
      </c>
      <c r="B1713" s="2" t="s">
        <v>9</v>
      </c>
      <c r="C1713" s="2">
        <v>347</v>
      </c>
      <c r="D1713" s="2">
        <f>YEAR(cukier[[#This Row],[date]])</f>
        <v>2012</v>
      </c>
      <c r="E1713" s="2">
        <f>MONTH(cukier[[#This Row],[date]])</f>
        <v>12</v>
      </c>
      <c r="F1713" s="2">
        <f>VLOOKUP(cukier[[#This Row],[year]],cennik[#All],2)</f>
        <v>2.25</v>
      </c>
      <c r="G1713" s="2">
        <f>cukier[[#This Row],[sugar_bought_kg]]*cukier[[#This Row],[price]]</f>
        <v>780.75</v>
      </c>
      <c r="H1713" s="2">
        <f>SUMIF($B$2:B1713,B1713,$C$2:C1713)</f>
        <v>20833</v>
      </c>
      <c r="I1713" s="2">
        <f>IF(cukier[[#This Row],[bought_so_far]]&lt;100,0,IF(cukier[[#This Row],[bought_so_far]]&lt;1000,0.05,IF(cukier[[#This Row],[bought_so_far]]&lt;10000,0.1,0.2)))*cukier[[#This Row],[sugar_bought_kg]]</f>
        <v>69.400000000000006</v>
      </c>
      <c r="J1713" s="7">
        <f t="shared" si="131"/>
        <v>4245</v>
      </c>
      <c r="K1713" s="7">
        <f t="shared" si="130"/>
        <v>3898</v>
      </c>
      <c r="L1713" s="7" t="b">
        <f t="shared" si="132"/>
        <v>0</v>
      </c>
      <c r="M1713" s="7">
        <f t="shared" si="133"/>
        <v>2</v>
      </c>
      <c r="N1713" s="7">
        <f t="shared" si="134"/>
        <v>0</v>
      </c>
    </row>
    <row r="1714" spans="1:14" x14ac:dyDescent="0.25">
      <c r="A1714" s="1">
        <v>41259</v>
      </c>
      <c r="B1714" s="2" t="s">
        <v>23</v>
      </c>
      <c r="C1714" s="2">
        <v>177</v>
      </c>
      <c r="D1714" s="2">
        <f>YEAR(cukier[[#This Row],[date]])</f>
        <v>2012</v>
      </c>
      <c r="E1714" s="2">
        <f>MONTH(cukier[[#This Row],[date]])</f>
        <v>12</v>
      </c>
      <c r="F1714" s="2">
        <f>VLOOKUP(cukier[[#This Row],[year]],cennik[#All],2)</f>
        <v>2.25</v>
      </c>
      <c r="G1714" s="2">
        <f>cukier[[#This Row],[sugar_bought_kg]]*cukier[[#This Row],[price]]</f>
        <v>398.25</v>
      </c>
      <c r="H1714" s="2">
        <f>SUMIF($B$2:B1714,B1714,$C$2:C1714)</f>
        <v>3571</v>
      </c>
      <c r="I1714" s="2">
        <f>IF(cukier[[#This Row],[bought_so_far]]&lt;100,0,IF(cukier[[#This Row],[bought_so_far]]&lt;1000,0.05,IF(cukier[[#This Row],[bought_so_far]]&lt;10000,0.1,0.2)))*cukier[[#This Row],[sugar_bought_kg]]</f>
        <v>17.7</v>
      </c>
      <c r="J1714" s="6">
        <f t="shared" si="131"/>
        <v>3898</v>
      </c>
      <c r="K1714" s="6">
        <f t="shared" si="130"/>
        <v>3721</v>
      </c>
      <c r="L1714" s="6" t="b">
        <f t="shared" si="132"/>
        <v>0</v>
      </c>
      <c r="M1714" s="6">
        <f t="shared" si="133"/>
        <v>2</v>
      </c>
      <c r="N1714" s="6">
        <f t="shared" si="134"/>
        <v>0</v>
      </c>
    </row>
    <row r="1715" spans="1:14" x14ac:dyDescent="0.25">
      <c r="A1715" s="1">
        <v>41262</v>
      </c>
      <c r="B1715" s="2" t="s">
        <v>45</v>
      </c>
      <c r="C1715" s="2">
        <v>222</v>
      </c>
      <c r="D1715" s="2">
        <f>YEAR(cukier[[#This Row],[date]])</f>
        <v>2012</v>
      </c>
      <c r="E1715" s="2">
        <f>MONTH(cukier[[#This Row],[date]])</f>
        <v>12</v>
      </c>
      <c r="F1715" s="2">
        <f>VLOOKUP(cukier[[#This Row],[year]],cennik[#All],2)</f>
        <v>2.25</v>
      </c>
      <c r="G1715" s="2">
        <f>cukier[[#This Row],[sugar_bought_kg]]*cukier[[#This Row],[price]]</f>
        <v>499.5</v>
      </c>
      <c r="H1715" s="2">
        <f>SUMIF($B$2:B1715,B1715,$C$2:C1715)</f>
        <v>19996</v>
      </c>
      <c r="I1715" s="2">
        <f>IF(cukier[[#This Row],[bought_so_far]]&lt;100,0,IF(cukier[[#This Row],[bought_so_far]]&lt;1000,0.05,IF(cukier[[#This Row],[bought_so_far]]&lt;10000,0.1,0.2)))*cukier[[#This Row],[sugar_bought_kg]]</f>
        <v>44.400000000000006</v>
      </c>
      <c r="J1715" s="7">
        <f t="shared" si="131"/>
        <v>3721</v>
      </c>
      <c r="K1715" s="7">
        <f t="shared" si="130"/>
        <v>3499</v>
      </c>
      <c r="L1715" s="7" t="b">
        <f t="shared" si="132"/>
        <v>0</v>
      </c>
      <c r="M1715" s="7">
        <f t="shared" si="133"/>
        <v>2</v>
      </c>
      <c r="N1715" s="7">
        <f t="shared" si="134"/>
        <v>0</v>
      </c>
    </row>
    <row r="1716" spans="1:14" x14ac:dyDescent="0.25">
      <c r="A1716" s="1">
        <v>41273</v>
      </c>
      <c r="B1716" s="2" t="s">
        <v>49</v>
      </c>
      <c r="C1716" s="2">
        <v>9</v>
      </c>
      <c r="D1716" s="2">
        <f>YEAR(cukier[[#This Row],[date]])</f>
        <v>2012</v>
      </c>
      <c r="E1716" s="2">
        <f>MONTH(cukier[[#This Row],[date]])</f>
        <v>12</v>
      </c>
      <c r="F1716" s="2">
        <f>VLOOKUP(cukier[[#This Row],[year]],cennik[#All],2)</f>
        <v>2.25</v>
      </c>
      <c r="G1716" s="2">
        <f>cukier[[#This Row],[sugar_bought_kg]]*cukier[[#This Row],[price]]</f>
        <v>20.25</v>
      </c>
      <c r="H1716" s="2">
        <f>SUMIF($B$2:B1716,B1716,$C$2:C1716)</f>
        <v>23</v>
      </c>
      <c r="I1716" s="2">
        <f>IF(cukier[[#This Row],[bought_so_far]]&lt;100,0,IF(cukier[[#This Row],[bought_so_far]]&lt;1000,0.05,IF(cukier[[#This Row],[bought_so_far]]&lt;10000,0.1,0.2)))*cukier[[#This Row],[sugar_bought_kg]]</f>
        <v>0</v>
      </c>
      <c r="J1716" s="6">
        <f t="shared" si="131"/>
        <v>3499</v>
      </c>
      <c r="K1716" s="6">
        <f t="shared" si="130"/>
        <v>3490</v>
      </c>
      <c r="L1716" s="6" t="b">
        <f t="shared" si="132"/>
        <v>0</v>
      </c>
      <c r="M1716" s="6">
        <f t="shared" si="133"/>
        <v>2</v>
      </c>
      <c r="N1716" s="6">
        <f t="shared" si="134"/>
        <v>0</v>
      </c>
    </row>
    <row r="1717" spans="1:14" x14ac:dyDescent="0.25">
      <c r="A1717" s="1">
        <v>41273</v>
      </c>
      <c r="B1717" s="2" t="s">
        <v>231</v>
      </c>
      <c r="C1717" s="2">
        <v>14</v>
      </c>
      <c r="D1717" s="2">
        <f>YEAR(cukier[[#This Row],[date]])</f>
        <v>2012</v>
      </c>
      <c r="E1717" s="2">
        <f>MONTH(cukier[[#This Row],[date]])</f>
        <v>12</v>
      </c>
      <c r="F1717" s="2">
        <f>VLOOKUP(cukier[[#This Row],[year]],cennik[#All],2)</f>
        <v>2.25</v>
      </c>
      <c r="G1717" s="2">
        <f>cukier[[#This Row],[sugar_bought_kg]]*cukier[[#This Row],[price]]</f>
        <v>31.5</v>
      </c>
      <c r="H1717" s="2">
        <f>SUMIF($B$2:B1717,B1717,$C$2:C1717)</f>
        <v>14</v>
      </c>
      <c r="I1717" s="2">
        <f>IF(cukier[[#This Row],[bought_so_far]]&lt;100,0,IF(cukier[[#This Row],[bought_so_far]]&lt;1000,0.05,IF(cukier[[#This Row],[bought_so_far]]&lt;10000,0.1,0.2)))*cukier[[#This Row],[sugar_bought_kg]]</f>
        <v>0</v>
      </c>
      <c r="J1717" s="7">
        <f t="shared" si="131"/>
        <v>3490</v>
      </c>
      <c r="K1717" s="7">
        <f t="shared" si="130"/>
        <v>3476</v>
      </c>
      <c r="L1717" s="7" t="b">
        <f t="shared" si="132"/>
        <v>1</v>
      </c>
      <c r="M1717" s="7">
        <f t="shared" si="133"/>
        <v>2</v>
      </c>
      <c r="N1717" s="7">
        <f t="shared" si="134"/>
        <v>2000</v>
      </c>
    </row>
    <row r="1718" spans="1:14" x14ac:dyDescent="0.25">
      <c r="A1718" s="1">
        <v>41275</v>
      </c>
      <c r="B1718" s="2" t="s">
        <v>3</v>
      </c>
      <c r="C1718" s="2">
        <v>7</v>
      </c>
      <c r="D1718" s="2">
        <f>YEAR(cukier[[#This Row],[date]])</f>
        <v>2013</v>
      </c>
      <c r="E1718" s="2">
        <f>MONTH(cukier[[#This Row],[date]])</f>
        <v>1</v>
      </c>
      <c r="F1718" s="2">
        <f>VLOOKUP(cukier[[#This Row],[year]],cennik[#All],2)</f>
        <v>2.2200000000000002</v>
      </c>
      <c r="G1718" s="2">
        <f>cukier[[#This Row],[sugar_bought_kg]]*cukier[[#This Row],[price]]</f>
        <v>15.540000000000001</v>
      </c>
      <c r="H1718" s="2">
        <f>SUMIF($B$2:B1718,B1718,$C$2:C1718)</f>
        <v>27</v>
      </c>
      <c r="I1718" s="2">
        <f>IF(cukier[[#This Row],[bought_so_far]]&lt;100,0,IF(cukier[[#This Row],[bought_so_far]]&lt;1000,0.05,IF(cukier[[#This Row],[bought_so_far]]&lt;10000,0.1,0.2)))*cukier[[#This Row],[sugar_bought_kg]]</f>
        <v>0</v>
      </c>
      <c r="J1718" s="6">
        <f t="shared" si="131"/>
        <v>5476</v>
      </c>
      <c r="K1718" s="6">
        <f t="shared" si="130"/>
        <v>5469</v>
      </c>
      <c r="L1718" s="6" t="b">
        <f t="shared" si="132"/>
        <v>0</v>
      </c>
      <c r="M1718" s="6">
        <f t="shared" si="133"/>
        <v>-1</v>
      </c>
      <c r="N1718" s="6">
        <f t="shared" si="134"/>
        <v>0</v>
      </c>
    </row>
    <row r="1719" spans="1:14" x14ac:dyDescent="0.25">
      <c r="A1719" s="1">
        <v>41279</v>
      </c>
      <c r="B1719" s="2" t="s">
        <v>66</v>
      </c>
      <c r="C1719" s="2">
        <v>171</v>
      </c>
      <c r="D1719" s="2">
        <f>YEAR(cukier[[#This Row],[date]])</f>
        <v>2013</v>
      </c>
      <c r="E1719" s="2">
        <f>MONTH(cukier[[#This Row],[date]])</f>
        <v>1</v>
      </c>
      <c r="F1719" s="2">
        <f>VLOOKUP(cukier[[#This Row],[year]],cennik[#All],2)</f>
        <v>2.2200000000000002</v>
      </c>
      <c r="G1719" s="2">
        <f>cukier[[#This Row],[sugar_bought_kg]]*cukier[[#This Row],[price]]</f>
        <v>379.62000000000006</v>
      </c>
      <c r="H1719" s="2">
        <f>SUMIF($B$2:B1719,B1719,$C$2:C1719)</f>
        <v>3146</v>
      </c>
      <c r="I1719" s="2">
        <f>IF(cukier[[#This Row],[bought_so_far]]&lt;100,0,IF(cukier[[#This Row],[bought_so_far]]&lt;1000,0.05,IF(cukier[[#This Row],[bought_so_far]]&lt;10000,0.1,0.2)))*cukier[[#This Row],[sugar_bought_kg]]</f>
        <v>17.100000000000001</v>
      </c>
      <c r="J1719" s="7">
        <f t="shared" si="131"/>
        <v>5469</v>
      </c>
      <c r="K1719" s="7">
        <f t="shared" si="130"/>
        <v>5298</v>
      </c>
      <c r="L1719" s="7" t="b">
        <f t="shared" si="132"/>
        <v>0</v>
      </c>
      <c r="M1719" s="7">
        <f t="shared" si="133"/>
        <v>-1</v>
      </c>
      <c r="N1719" s="7">
        <f t="shared" si="134"/>
        <v>0</v>
      </c>
    </row>
    <row r="1720" spans="1:14" x14ac:dyDescent="0.25">
      <c r="A1720" s="1">
        <v>41283</v>
      </c>
      <c r="B1720" s="2" t="s">
        <v>208</v>
      </c>
      <c r="C1720" s="2">
        <v>16</v>
      </c>
      <c r="D1720" s="2">
        <f>YEAR(cukier[[#This Row],[date]])</f>
        <v>2013</v>
      </c>
      <c r="E1720" s="2">
        <f>MONTH(cukier[[#This Row],[date]])</f>
        <v>1</v>
      </c>
      <c r="F1720" s="2">
        <f>VLOOKUP(cukier[[#This Row],[year]],cennik[#All],2)</f>
        <v>2.2200000000000002</v>
      </c>
      <c r="G1720" s="2">
        <f>cukier[[#This Row],[sugar_bought_kg]]*cukier[[#This Row],[price]]</f>
        <v>35.520000000000003</v>
      </c>
      <c r="H1720" s="2">
        <f>SUMIF($B$2:B1720,B1720,$C$2:C1720)</f>
        <v>23</v>
      </c>
      <c r="I1720" s="2">
        <f>IF(cukier[[#This Row],[bought_so_far]]&lt;100,0,IF(cukier[[#This Row],[bought_so_far]]&lt;1000,0.05,IF(cukier[[#This Row],[bought_so_far]]&lt;10000,0.1,0.2)))*cukier[[#This Row],[sugar_bought_kg]]</f>
        <v>0</v>
      </c>
      <c r="J1720" s="6">
        <f t="shared" si="131"/>
        <v>5298</v>
      </c>
      <c r="K1720" s="6">
        <f t="shared" si="130"/>
        <v>5282</v>
      </c>
      <c r="L1720" s="6" t="b">
        <f t="shared" si="132"/>
        <v>0</v>
      </c>
      <c r="M1720" s="6">
        <f t="shared" si="133"/>
        <v>-1</v>
      </c>
      <c r="N1720" s="6">
        <f t="shared" si="134"/>
        <v>0</v>
      </c>
    </row>
    <row r="1721" spans="1:14" x14ac:dyDescent="0.25">
      <c r="A1721" s="1">
        <v>41284</v>
      </c>
      <c r="B1721" s="2" t="s">
        <v>18</v>
      </c>
      <c r="C1721" s="2">
        <v>176</v>
      </c>
      <c r="D1721" s="2">
        <f>YEAR(cukier[[#This Row],[date]])</f>
        <v>2013</v>
      </c>
      <c r="E1721" s="2">
        <f>MONTH(cukier[[#This Row],[date]])</f>
        <v>1</v>
      </c>
      <c r="F1721" s="2">
        <f>VLOOKUP(cukier[[#This Row],[year]],cennik[#All],2)</f>
        <v>2.2200000000000002</v>
      </c>
      <c r="G1721" s="2">
        <f>cukier[[#This Row],[sugar_bought_kg]]*cukier[[#This Row],[price]]</f>
        <v>390.72</v>
      </c>
      <c r="H1721" s="2">
        <f>SUMIF($B$2:B1721,B1721,$C$2:C1721)</f>
        <v>4522</v>
      </c>
      <c r="I1721" s="2">
        <f>IF(cukier[[#This Row],[bought_so_far]]&lt;100,0,IF(cukier[[#This Row],[bought_so_far]]&lt;1000,0.05,IF(cukier[[#This Row],[bought_so_far]]&lt;10000,0.1,0.2)))*cukier[[#This Row],[sugar_bought_kg]]</f>
        <v>17.600000000000001</v>
      </c>
      <c r="J1721" s="7">
        <f t="shared" si="131"/>
        <v>5282</v>
      </c>
      <c r="K1721" s="7">
        <f t="shared" si="130"/>
        <v>5106</v>
      </c>
      <c r="L1721" s="7" t="b">
        <f t="shared" si="132"/>
        <v>0</v>
      </c>
      <c r="M1721" s="7">
        <f t="shared" si="133"/>
        <v>-1</v>
      </c>
      <c r="N1721" s="7">
        <f t="shared" si="134"/>
        <v>0</v>
      </c>
    </row>
    <row r="1722" spans="1:14" x14ac:dyDescent="0.25">
      <c r="A1722" s="1">
        <v>41287</v>
      </c>
      <c r="B1722" s="2" t="s">
        <v>55</v>
      </c>
      <c r="C1722" s="2">
        <v>37</v>
      </c>
      <c r="D1722" s="2">
        <f>YEAR(cukier[[#This Row],[date]])</f>
        <v>2013</v>
      </c>
      <c r="E1722" s="2">
        <f>MONTH(cukier[[#This Row],[date]])</f>
        <v>1</v>
      </c>
      <c r="F1722" s="2">
        <f>VLOOKUP(cukier[[#This Row],[year]],cennik[#All],2)</f>
        <v>2.2200000000000002</v>
      </c>
      <c r="G1722" s="2">
        <f>cukier[[#This Row],[sugar_bought_kg]]*cukier[[#This Row],[price]]</f>
        <v>82.14</v>
      </c>
      <c r="H1722" s="2">
        <f>SUMIF($B$2:B1722,B1722,$C$2:C1722)</f>
        <v>4038</v>
      </c>
      <c r="I1722" s="2">
        <f>IF(cukier[[#This Row],[bought_so_far]]&lt;100,0,IF(cukier[[#This Row],[bought_so_far]]&lt;1000,0.05,IF(cukier[[#This Row],[bought_so_far]]&lt;10000,0.1,0.2)))*cukier[[#This Row],[sugar_bought_kg]]</f>
        <v>3.7</v>
      </c>
      <c r="J1722" s="6">
        <f t="shared" si="131"/>
        <v>5106</v>
      </c>
      <c r="K1722" s="6">
        <f t="shared" si="130"/>
        <v>5069</v>
      </c>
      <c r="L1722" s="6" t="b">
        <f t="shared" si="132"/>
        <v>0</v>
      </c>
      <c r="M1722" s="6">
        <f t="shared" si="133"/>
        <v>-1</v>
      </c>
      <c r="N1722" s="6">
        <f t="shared" si="134"/>
        <v>0</v>
      </c>
    </row>
    <row r="1723" spans="1:14" x14ac:dyDescent="0.25">
      <c r="A1723" s="1">
        <v>41290</v>
      </c>
      <c r="B1723" s="2" t="s">
        <v>18</v>
      </c>
      <c r="C1723" s="2">
        <v>186</v>
      </c>
      <c r="D1723" s="2">
        <f>YEAR(cukier[[#This Row],[date]])</f>
        <v>2013</v>
      </c>
      <c r="E1723" s="2">
        <f>MONTH(cukier[[#This Row],[date]])</f>
        <v>1</v>
      </c>
      <c r="F1723" s="2">
        <f>VLOOKUP(cukier[[#This Row],[year]],cennik[#All],2)</f>
        <v>2.2200000000000002</v>
      </c>
      <c r="G1723" s="2">
        <f>cukier[[#This Row],[sugar_bought_kg]]*cukier[[#This Row],[price]]</f>
        <v>412.92</v>
      </c>
      <c r="H1723" s="2">
        <f>SUMIF($B$2:B1723,B1723,$C$2:C1723)</f>
        <v>4708</v>
      </c>
      <c r="I1723" s="2">
        <f>IF(cukier[[#This Row],[bought_so_far]]&lt;100,0,IF(cukier[[#This Row],[bought_so_far]]&lt;1000,0.05,IF(cukier[[#This Row],[bought_so_far]]&lt;10000,0.1,0.2)))*cukier[[#This Row],[sugar_bought_kg]]</f>
        <v>18.600000000000001</v>
      </c>
      <c r="J1723" s="7">
        <f t="shared" si="131"/>
        <v>5069</v>
      </c>
      <c r="K1723" s="7">
        <f t="shared" si="130"/>
        <v>4883</v>
      </c>
      <c r="L1723" s="7" t="b">
        <f t="shared" si="132"/>
        <v>0</v>
      </c>
      <c r="M1723" s="7">
        <f t="shared" si="133"/>
        <v>1</v>
      </c>
      <c r="N1723" s="7">
        <f t="shared" si="134"/>
        <v>0</v>
      </c>
    </row>
    <row r="1724" spans="1:14" x14ac:dyDescent="0.25">
      <c r="A1724" s="1">
        <v>41290</v>
      </c>
      <c r="B1724" s="2" t="s">
        <v>61</v>
      </c>
      <c r="C1724" s="2">
        <v>45</v>
      </c>
      <c r="D1724" s="2">
        <f>YEAR(cukier[[#This Row],[date]])</f>
        <v>2013</v>
      </c>
      <c r="E1724" s="2">
        <f>MONTH(cukier[[#This Row],[date]])</f>
        <v>1</v>
      </c>
      <c r="F1724" s="2">
        <f>VLOOKUP(cukier[[#This Row],[year]],cennik[#All],2)</f>
        <v>2.2200000000000002</v>
      </c>
      <c r="G1724" s="2">
        <f>cukier[[#This Row],[sugar_bought_kg]]*cukier[[#This Row],[price]]</f>
        <v>99.9</v>
      </c>
      <c r="H1724" s="2">
        <f>SUMIF($B$2:B1724,B1724,$C$2:C1724)</f>
        <v>2631</v>
      </c>
      <c r="I1724" s="2">
        <f>IF(cukier[[#This Row],[bought_so_far]]&lt;100,0,IF(cukier[[#This Row],[bought_so_far]]&lt;1000,0.05,IF(cukier[[#This Row],[bought_so_far]]&lt;10000,0.1,0.2)))*cukier[[#This Row],[sugar_bought_kg]]</f>
        <v>4.5</v>
      </c>
      <c r="J1724" s="6">
        <f t="shared" si="131"/>
        <v>4883</v>
      </c>
      <c r="K1724" s="6">
        <f t="shared" si="130"/>
        <v>4838</v>
      </c>
      <c r="L1724" s="6" t="b">
        <f t="shared" si="132"/>
        <v>0</v>
      </c>
      <c r="M1724" s="6">
        <f t="shared" si="133"/>
        <v>1</v>
      </c>
      <c r="N1724" s="6">
        <f t="shared" si="134"/>
        <v>0</v>
      </c>
    </row>
    <row r="1725" spans="1:14" x14ac:dyDescent="0.25">
      <c r="A1725" s="1">
        <v>41294</v>
      </c>
      <c r="B1725" s="2" t="s">
        <v>52</v>
      </c>
      <c r="C1725" s="2">
        <v>186</v>
      </c>
      <c r="D1725" s="2">
        <f>YEAR(cukier[[#This Row],[date]])</f>
        <v>2013</v>
      </c>
      <c r="E1725" s="2">
        <f>MONTH(cukier[[#This Row],[date]])</f>
        <v>1</v>
      </c>
      <c r="F1725" s="2">
        <f>VLOOKUP(cukier[[#This Row],[year]],cennik[#All],2)</f>
        <v>2.2200000000000002</v>
      </c>
      <c r="G1725" s="2">
        <f>cukier[[#This Row],[sugar_bought_kg]]*cukier[[#This Row],[price]]</f>
        <v>412.92</v>
      </c>
      <c r="H1725" s="2">
        <f>SUMIF($B$2:B1725,B1725,$C$2:C1725)</f>
        <v>4536</v>
      </c>
      <c r="I1725" s="2">
        <f>IF(cukier[[#This Row],[bought_so_far]]&lt;100,0,IF(cukier[[#This Row],[bought_so_far]]&lt;1000,0.05,IF(cukier[[#This Row],[bought_so_far]]&lt;10000,0.1,0.2)))*cukier[[#This Row],[sugar_bought_kg]]</f>
        <v>18.600000000000001</v>
      </c>
      <c r="J1725" s="7">
        <f t="shared" si="131"/>
        <v>4838</v>
      </c>
      <c r="K1725" s="7">
        <f t="shared" si="130"/>
        <v>4652</v>
      </c>
      <c r="L1725" s="7" t="b">
        <f t="shared" si="132"/>
        <v>0</v>
      </c>
      <c r="M1725" s="7">
        <f t="shared" si="133"/>
        <v>1</v>
      </c>
      <c r="N1725" s="7">
        <f t="shared" si="134"/>
        <v>0</v>
      </c>
    </row>
    <row r="1726" spans="1:14" x14ac:dyDescent="0.25">
      <c r="A1726" s="1">
        <v>41294</v>
      </c>
      <c r="B1726" s="2" t="s">
        <v>14</v>
      </c>
      <c r="C1726" s="2">
        <v>211</v>
      </c>
      <c r="D1726" s="2">
        <f>YEAR(cukier[[#This Row],[date]])</f>
        <v>2013</v>
      </c>
      <c r="E1726" s="2">
        <f>MONTH(cukier[[#This Row],[date]])</f>
        <v>1</v>
      </c>
      <c r="F1726" s="2">
        <f>VLOOKUP(cukier[[#This Row],[year]],cennik[#All],2)</f>
        <v>2.2200000000000002</v>
      </c>
      <c r="G1726" s="2">
        <f>cukier[[#This Row],[sugar_bought_kg]]*cukier[[#This Row],[price]]</f>
        <v>468.42</v>
      </c>
      <c r="H1726" s="2">
        <f>SUMIF($B$2:B1726,B1726,$C$2:C1726)</f>
        <v>18722</v>
      </c>
      <c r="I1726" s="2">
        <f>IF(cukier[[#This Row],[bought_so_far]]&lt;100,0,IF(cukier[[#This Row],[bought_so_far]]&lt;1000,0.05,IF(cukier[[#This Row],[bought_so_far]]&lt;10000,0.1,0.2)))*cukier[[#This Row],[sugar_bought_kg]]</f>
        <v>42.2</v>
      </c>
      <c r="J1726" s="6">
        <f t="shared" si="131"/>
        <v>4652</v>
      </c>
      <c r="K1726" s="6">
        <f t="shared" si="130"/>
        <v>4441</v>
      </c>
      <c r="L1726" s="6" t="b">
        <f t="shared" si="132"/>
        <v>0</v>
      </c>
      <c r="M1726" s="6">
        <f t="shared" si="133"/>
        <v>1</v>
      </c>
      <c r="N1726" s="6">
        <f t="shared" si="134"/>
        <v>0</v>
      </c>
    </row>
    <row r="1727" spans="1:14" x14ac:dyDescent="0.25">
      <c r="A1727" s="1">
        <v>41300</v>
      </c>
      <c r="B1727" s="2" t="s">
        <v>9</v>
      </c>
      <c r="C1727" s="2">
        <v>330</v>
      </c>
      <c r="D1727" s="2">
        <f>YEAR(cukier[[#This Row],[date]])</f>
        <v>2013</v>
      </c>
      <c r="E1727" s="2">
        <f>MONTH(cukier[[#This Row],[date]])</f>
        <v>1</v>
      </c>
      <c r="F1727" s="2">
        <f>VLOOKUP(cukier[[#This Row],[year]],cennik[#All],2)</f>
        <v>2.2200000000000002</v>
      </c>
      <c r="G1727" s="2">
        <f>cukier[[#This Row],[sugar_bought_kg]]*cukier[[#This Row],[price]]</f>
        <v>732.6</v>
      </c>
      <c r="H1727" s="2">
        <f>SUMIF($B$2:B1727,B1727,$C$2:C1727)</f>
        <v>21163</v>
      </c>
      <c r="I1727" s="2">
        <f>IF(cukier[[#This Row],[bought_so_far]]&lt;100,0,IF(cukier[[#This Row],[bought_so_far]]&lt;1000,0.05,IF(cukier[[#This Row],[bought_so_far]]&lt;10000,0.1,0.2)))*cukier[[#This Row],[sugar_bought_kg]]</f>
        <v>66</v>
      </c>
      <c r="J1727" s="7">
        <f t="shared" si="131"/>
        <v>4441</v>
      </c>
      <c r="K1727" s="7">
        <f t="shared" si="130"/>
        <v>4111</v>
      </c>
      <c r="L1727" s="7" t="b">
        <f t="shared" si="132"/>
        <v>0</v>
      </c>
      <c r="M1727" s="7">
        <f t="shared" si="133"/>
        <v>1</v>
      </c>
      <c r="N1727" s="7">
        <f t="shared" si="134"/>
        <v>0</v>
      </c>
    </row>
    <row r="1728" spans="1:14" x14ac:dyDescent="0.25">
      <c r="A1728" s="1">
        <v>41301</v>
      </c>
      <c r="B1728" s="2" t="s">
        <v>14</v>
      </c>
      <c r="C1728" s="2">
        <v>134</v>
      </c>
      <c r="D1728" s="2">
        <f>YEAR(cukier[[#This Row],[date]])</f>
        <v>2013</v>
      </c>
      <c r="E1728" s="2">
        <f>MONTH(cukier[[#This Row],[date]])</f>
        <v>1</v>
      </c>
      <c r="F1728" s="2">
        <f>VLOOKUP(cukier[[#This Row],[year]],cennik[#All],2)</f>
        <v>2.2200000000000002</v>
      </c>
      <c r="G1728" s="2">
        <f>cukier[[#This Row],[sugar_bought_kg]]*cukier[[#This Row],[price]]</f>
        <v>297.48</v>
      </c>
      <c r="H1728" s="2">
        <f>SUMIF($B$2:B1728,B1728,$C$2:C1728)</f>
        <v>18856</v>
      </c>
      <c r="I1728" s="2">
        <f>IF(cukier[[#This Row],[bought_so_far]]&lt;100,0,IF(cukier[[#This Row],[bought_so_far]]&lt;1000,0.05,IF(cukier[[#This Row],[bought_so_far]]&lt;10000,0.1,0.2)))*cukier[[#This Row],[sugar_bought_kg]]</f>
        <v>26.8</v>
      </c>
      <c r="J1728" s="6">
        <f t="shared" si="131"/>
        <v>4111</v>
      </c>
      <c r="K1728" s="6">
        <f t="shared" si="130"/>
        <v>3977</v>
      </c>
      <c r="L1728" s="6" t="b">
        <f t="shared" si="132"/>
        <v>0</v>
      </c>
      <c r="M1728" s="6">
        <f t="shared" si="133"/>
        <v>2</v>
      </c>
      <c r="N1728" s="6">
        <f t="shared" si="134"/>
        <v>0</v>
      </c>
    </row>
    <row r="1729" spans="1:14" x14ac:dyDescent="0.25">
      <c r="A1729" s="1">
        <v>41301</v>
      </c>
      <c r="B1729" s="2" t="s">
        <v>9</v>
      </c>
      <c r="C1729" s="2">
        <v>459</v>
      </c>
      <c r="D1729" s="2">
        <f>YEAR(cukier[[#This Row],[date]])</f>
        <v>2013</v>
      </c>
      <c r="E1729" s="2">
        <f>MONTH(cukier[[#This Row],[date]])</f>
        <v>1</v>
      </c>
      <c r="F1729" s="2">
        <f>VLOOKUP(cukier[[#This Row],[year]],cennik[#All],2)</f>
        <v>2.2200000000000002</v>
      </c>
      <c r="G1729" s="2">
        <f>cukier[[#This Row],[sugar_bought_kg]]*cukier[[#This Row],[price]]</f>
        <v>1018.9800000000001</v>
      </c>
      <c r="H1729" s="2">
        <f>SUMIF($B$2:B1729,B1729,$C$2:C1729)</f>
        <v>21622</v>
      </c>
      <c r="I1729" s="2">
        <f>IF(cukier[[#This Row],[bought_so_far]]&lt;100,0,IF(cukier[[#This Row],[bought_so_far]]&lt;1000,0.05,IF(cukier[[#This Row],[bought_so_far]]&lt;10000,0.1,0.2)))*cukier[[#This Row],[sugar_bought_kg]]</f>
        <v>91.800000000000011</v>
      </c>
      <c r="J1729" s="7">
        <f t="shared" si="131"/>
        <v>3977</v>
      </c>
      <c r="K1729" s="7">
        <f t="shared" si="130"/>
        <v>3518</v>
      </c>
      <c r="L1729" s="7" t="b">
        <f t="shared" si="132"/>
        <v>0</v>
      </c>
      <c r="M1729" s="7">
        <f t="shared" si="133"/>
        <v>2</v>
      </c>
      <c r="N1729" s="7">
        <f t="shared" si="134"/>
        <v>0</v>
      </c>
    </row>
    <row r="1730" spans="1:14" x14ac:dyDescent="0.25">
      <c r="A1730" s="1">
        <v>41302</v>
      </c>
      <c r="B1730" s="2" t="s">
        <v>26</v>
      </c>
      <c r="C1730" s="2">
        <v>185</v>
      </c>
      <c r="D1730" s="2">
        <f>YEAR(cukier[[#This Row],[date]])</f>
        <v>2013</v>
      </c>
      <c r="E1730" s="2">
        <f>MONTH(cukier[[#This Row],[date]])</f>
        <v>1</v>
      </c>
      <c r="F1730" s="2">
        <f>VLOOKUP(cukier[[#This Row],[year]],cennik[#All],2)</f>
        <v>2.2200000000000002</v>
      </c>
      <c r="G1730" s="2">
        <f>cukier[[#This Row],[sugar_bought_kg]]*cukier[[#This Row],[price]]</f>
        <v>410.70000000000005</v>
      </c>
      <c r="H1730" s="2">
        <f>SUMIF($B$2:B1730,B1730,$C$2:C1730)</f>
        <v>1872</v>
      </c>
      <c r="I1730" s="2">
        <f>IF(cukier[[#This Row],[bought_so_far]]&lt;100,0,IF(cukier[[#This Row],[bought_so_far]]&lt;1000,0.05,IF(cukier[[#This Row],[bought_so_far]]&lt;10000,0.1,0.2)))*cukier[[#This Row],[sugar_bought_kg]]</f>
        <v>18.5</v>
      </c>
      <c r="J1730" s="6">
        <f t="shared" si="131"/>
        <v>3518</v>
      </c>
      <c r="K1730" s="6">
        <f t="shared" si="130"/>
        <v>3333</v>
      </c>
      <c r="L1730" s="6" t="b">
        <f t="shared" si="132"/>
        <v>0</v>
      </c>
      <c r="M1730" s="6">
        <f t="shared" si="133"/>
        <v>2</v>
      </c>
      <c r="N1730" s="6">
        <f t="shared" si="134"/>
        <v>0</v>
      </c>
    </row>
    <row r="1731" spans="1:14" x14ac:dyDescent="0.25">
      <c r="A1731" s="1">
        <v>41303</v>
      </c>
      <c r="B1731" s="2" t="s">
        <v>67</v>
      </c>
      <c r="C1731" s="2">
        <v>3</v>
      </c>
      <c r="D1731" s="2">
        <f>YEAR(cukier[[#This Row],[date]])</f>
        <v>2013</v>
      </c>
      <c r="E1731" s="2">
        <f>MONTH(cukier[[#This Row],[date]])</f>
        <v>1</v>
      </c>
      <c r="F1731" s="2">
        <f>VLOOKUP(cukier[[#This Row],[year]],cennik[#All],2)</f>
        <v>2.2200000000000002</v>
      </c>
      <c r="G1731" s="2">
        <f>cukier[[#This Row],[sugar_bought_kg]]*cukier[[#This Row],[price]]</f>
        <v>6.66</v>
      </c>
      <c r="H1731" s="2">
        <f>SUMIF($B$2:B1731,B1731,$C$2:C1731)</f>
        <v>34</v>
      </c>
      <c r="I1731" s="2">
        <f>IF(cukier[[#This Row],[bought_so_far]]&lt;100,0,IF(cukier[[#This Row],[bought_so_far]]&lt;1000,0.05,IF(cukier[[#This Row],[bought_so_far]]&lt;10000,0.1,0.2)))*cukier[[#This Row],[sugar_bought_kg]]</f>
        <v>0</v>
      </c>
      <c r="J1731" s="7">
        <f t="shared" si="131"/>
        <v>3333</v>
      </c>
      <c r="K1731" s="7">
        <f t="shared" ref="K1731:K1794" si="135">J1731-C1731</f>
        <v>3330</v>
      </c>
      <c r="L1731" s="7" t="b">
        <f t="shared" si="132"/>
        <v>0</v>
      </c>
      <c r="M1731" s="7">
        <f t="shared" si="133"/>
        <v>2</v>
      </c>
      <c r="N1731" s="7">
        <f t="shared" si="134"/>
        <v>0</v>
      </c>
    </row>
    <row r="1732" spans="1:14" x14ac:dyDescent="0.25">
      <c r="A1732" s="1">
        <v>41305</v>
      </c>
      <c r="B1732" s="2" t="s">
        <v>30</v>
      </c>
      <c r="C1732" s="2">
        <v>181</v>
      </c>
      <c r="D1732" s="2">
        <f>YEAR(cukier[[#This Row],[date]])</f>
        <v>2013</v>
      </c>
      <c r="E1732" s="2">
        <f>MONTH(cukier[[#This Row],[date]])</f>
        <v>1</v>
      </c>
      <c r="F1732" s="2">
        <f>VLOOKUP(cukier[[#This Row],[year]],cennik[#All],2)</f>
        <v>2.2200000000000002</v>
      </c>
      <c r="G1732" s="2">
        <f>cukier[[#This Row],[sugar_bought_kg]]*cukier[[#This Row],[price]]</f>
        <v>401.82000000000005</v>
      </c>
      <c r="H1732" s="2">
        <f>SUMIF($B$2:B1732,B1732,$C$2:C1732)</f>
        <v>4367</v>
      </c>
      <c r="I1732" s="2">
        <f>IF(cukier[[#This Row],[bought_so_far]]&lt;100,0,IF(cukier[[#This Row],[bought_so_far]]&lt;1000,0.05,IF(cukier[[#This Row],[bought_so_far]]&lt;10000,0.1,0.2)))*cukier[[#This Row],[sugar_bought_kg]]</f>
        <v>18.100000000000001</v>
      </c>
      <c r="J1732" s="6">
        <f t="shared" ref="J1732:J1795" si="136">K1731+N1731</f>
        <v>3330</v>
      </c>
      <c r="K1732" s="6">
        <f t="shared" si="135"/>
        <v>3149</v>
      </c>
      <c r="L1732" s="6" t="b">
        <f t="shared" ref="L1732:L1795" si="137">AND(E1732&lt;&gt;E1733,K1732&lt;5000)</f>
        <v>1</v>
      </c>
      <c r="M1732" s="6">
        <f t="shared" ref="M1732:M1795" si="138">ROUNDUP((5000-K1732)/1000,0)</f>
        <v>2</v>
      </c>
      <c r="N1732" s="6">
        <f t="shared" ref="N1732:N1795" si="139">IF(L1732,M1732*1000,0)</f>
        <v>2000</v>
      </c>
    </row>
    <row r="1733" spans="1:14" x14ac:dyDescent="0.25">
      <c r="A1733" s="1">
        <v>41309</v>
      </c>
      <c r="B1733" s="2" t="s">
        <v>17</v>
      </c>
      <c r="C1733" s="2">
        <v>441</v>
      </c>
      <c r="D1733" s="2">
        <f>YEAR(cukier[[#This Row],[date]])</f>
        <v>2013</v>
      </c>
      <c r="E1733" s="2">
        <f>MONTH(cukier[[#This Row],[date]])</f>
        <v>2</v>
      </c>
      <c r="F1733" s="2">
        <f>VLOOKUP(cukier[[#This Row],[year]],cennik[#All],2)</f>
        <v>2.2200000000000002</v>
      </c>
      <c r="G1733" s="2">
        <f>cukier[[#This Row],[sugar_bought_kg]]*cukier[[#This Row],[price]]</f>
        <v>979.0200000000001</v>
      </c>
      <c r="H1733" s="2">
        <f>SUMIF($B$2:B1733,B1733,$C$2:C1733)</f>
        <v>15423</v>
      </c>
      <c r="I1733" s="2">
        <f>IF(cukier[[#This Row],[bought_so_far]]&lt;100,0,IF(cukier[[#This Row],[bought_so_far]]&lt;1000,0.05,IF(cukier[[#This Row],[bought_so_far]]&lt;10000,0.1,0.2)))*cukier[[#This Row],[sugar_bought_kg]]</f>
        <v>88.2</v>
      </c>
      <c r="J1733" s="7">
        <f t="shared" si="136"/>
        <v>5149</v>
      </c>
      <c r="K1733" s="7">
        <f t="shared" si="135"/>
        <v>4708</v>
      </c>
      <c r="L1733" s="7" t="b">
        <f t="shared" si="137"/>
        <v>0</v>
      </c>
      <c r="M1733" s="7">
        <f t="shared" si="138"/>
        <v>1</v>
      </c>
      <c r="N1733" s="7">
        <f t="shared" si="139"/>
        <v>0</v>
      </c>
    </row>
    <row r="1734" spans="1:14" x14ac:dyDescent="0.25">
      <c r="A1734" s="1">
        <v>41310</v>
      </c>
      <c r="B1734" s="2" t="s">
        <v>45</v>
      </c>
      <c r="C1734" s="2">
        <v>487</v>
      </c>
      <c r="D1734" s="2">
        <f>YEAR(cukier[[#This Row],[date]])</f>
        <v>2013</v>
      </c>
      <c r="E1734" s="2">
        <f>MONTH(cukier[[#This Row],[date]])</f>
        <v>2</v>
      </c>
      <c r="F1734" s="2">
        <f>VLOOKUP(cukier[[#This Row],[year]],cennik[#All],2)</f>
        <v>2.2200000000000002</v>
      </c>
      <c r="G1734" s="2">
        <f>cukier[[#This Row],[sugar_bought_kg]]*cukier[[#This Row],[price]]</f>
        <v>1081.1400000000001</v>
      </c>
      <c r="H1734" s="2">
        <f>SUMIF($B$2:B1734,B1734,$C$2:C1734)</f>
        <v>20483</v>
      </c>
      <c r="I1734" s="2">
        <f>IF(cukier[[#This Row],[bought_so_far]]&lt;100,0,IF(cukier[[#This Row],[bought_so_far]]&lt;1000,0.05,IF(cukier[[#This Row],[bought_so_far]]&lt;10000,0.1,0.2)))*cukier[[#This Row],[sugar_bought_kg]]</f>
        <v>97.4</v>
      </c>
      <c r="J1734" s="6">
        <f t="shared" si="136"/>
        <v>4708</v>
      </c>
      <c r="K1734" s="6">
        <f t="shared" si="135"/>
        <v>4221</v>
      </c>
      <c r="L1734" s="6" t="b">
        <f t="shared" si="137"/>
        <v>0</v>
      </c>
      <c r="M1734" s="6">
        <f t="shared" si="138"/>
        <v>1</v>
      </c>
      <c r="N1734" s="6">
        <f t="shared" si="139"/>
        <v>0</v>
      </c>
    </row>
    <row r="1735" spans="1:14" x14ac:dyDescent="0.25">
      <c r="A1735" s="1">
        <v>41310</v>
      </c>
      <c r="B1735" s="2" t="s">
        <v>52</v>
      </c>
      <c r="C1735" s="2">
        <v>56</v>
      </c>
      <c r="D1735" s="2">
        <f>YEAR(cukier[[#This Row],[date]])</f>
        <v>2013</v>
      </c>
      <c r="E1735" s="2">
        <f>MONTH(cukier[[#This Row],[date]])</f>
        <v>2</v>
      </c>
      <c r="F1735" s="2">
        <f>VLOOKUP(cukier[[#This Row],[year]],cennik[#All],2)</f>
        <v>2.2200000000000002</v>
      </c>
      <c r="G1735" s="2">
        <f>cukier[[#This Row],[sugar_bought_kg]]*cukier[[#This Row],[price]]</f>
        <v>124.32000000000001</v>
      </c>
      <c r="H1735" s="2">
        <f>SUMIF($B$2:B1735,B1735,$C$2:C1735)</f>
        <v>4592</v>
      </c>
      <c r="I1735" s="2">
        <f>IF(cukier[[#This Row],[bought_so_far]]&lt;100,0,IF(cukier[[#This Row],[bought_so_far]]&lt;1000,0.05,IF(cukier[[#This Row],[bought_so_far]]&lt;10000,0.1,0.2)))*cukier[[#This Row],[sugar_bought_kg]]</f>
        <v>5.6000000000000005</v>
      </c>
      <c r="J1735" s="7">
        <f t="shared" si="136"/>
        <v>4221</v>
      </c>
      <c r="K1735" s="7">
        <f t="shared" si="135"/>
        <v>4165</v>
      </c>
      <c r="L1735" s="7" t="b">
        <f t="shared" si="137"/>
        <v>0</v>
      </c>
      <c r="M1735" s="7">
        <f t="shared" si="138"/>
        <v>1</v>
      </c>
      <c r="N1735" s="7">
        <f t="shared" si="139"/>
        <v>0</v>
      </c>
    </row>
    <row r="1736" spans="1:14" x14ac:dyDescent="0.25">
      <c r="A1736" s="1">
        <v>41314</v>
      </c>
      <c r="B1736" s="2" t="s">
        <v>12</v>
      </c>
      <c r="C1736" s="2">
        <v>23</v>
      </c>
      <c r="D1736" s="2">
        <f>YEAR(cukier[[#This Row],[date]])</f>
        <v>2013</v>
      </c>
      <c r="E1736" s="2">
        <f>MONTH(cukier[[#This Row],[date]])</f>
        <v>2</v>
      </c>
      <c r="F1736" s="2">
        <f>VLOOKUP(cukier[[#This Row],[year]],cennik[#All],2)</f>
        <v>2.2200000000000002</v>
      </c>
      <c r="G1736" s="2">
        <f>cukier[[#This Row],[sugar_bought_kg]]*cukier[[#This Row],[price]]</f>
        <v>51.06</v>
      </c>
      <c r="H1736" s="2">
        <f>SUMIF($B$2:B1736,B1736,$C$2:C1736)</f>
        <v>3968</v>
      </c>
      <c r="I1736" s="2">
        <f>IF(cukier[[#This Row],[bought_so_far]]&lt;100,0,IF(cukier[[#This Row],[bought_so_far]]&lt;1000,0.05,IF(cukier[[#This Row],[bought_so_far]]&lt;10000,0.1,0.2)))*cukier[[#This Row],[sugar_bought_kg]]</f>
        <v>2.3000000000000003</v>
      </c>
      <c r="J1736" s="6">
        <f t="shared" si="136"/>
        <v>4165</v>
      </c>
      <c r="K1736" s="6">
        <f t="shared" si="135"/>
        <v>4142</v>
      </c>
      <c r="L1736" s="6" t="b">
        <f t="shared" si="137"/>
        <v>0</v>
      </c>
      <c r="M1736" s="6">
        <f t="shared" si="138"/>
        <v>1</v>
      </c>
      <c r="N1736" s="6">
        <f t="shared" si="139"/>
        <v>0</v>
      </c>
    </row>
    <row r="1737" spans="1:14" x14ac:dyDescent="0.25">
      <c r="A1737" s="1">
        <v>41314</v>
      </c>
      <c r="B1737" s="2" t="s">
        <v>131</v>
      </c>
      <c r="C1737" s="2">
        <v>113</v>
      </c>
      <c r="D1737" s="2">
        <f>YEAR(cukier[[#This Row],[date]])</f>
        <v>2013</v>
      </c>
      <c r="E1737" s="2">
        <f>MONTH(cukier[[#This Row],[date]])</f>
        <v>2</v>
      </c>
      <c r="F1737" s="2">
        <f>VLOOKUP(cukier[[#This Row],[year]],cennik[#All],2)</f>
        <v>2.2200000000000002</v>
      </c>
      <c r="G1737" s="2">
        <f>cukier[[#This Row],[sugar_bought_kg]]*cukier[[#This Row],[price]]</f>
        <v>250.86</v>
      </c>
      <c r="H1737" s="2">
        <f>SUMIF($B$2:B1737,B1737,$C$2:C1737)</f>
        <v>851</v>
      </c>
      <c r="I1737" s="2">
        <f>IF(cukier[[#This Row],[bought_so_far]]&lt;100,0,IF(cukier[[#This Row],[bought_so_far]]&lt;1000,0.05,IF(cukier[[#This Row],[bought_so_far]]&lt;10000,0.1,0.2)))*cukier[[#This Row],[sugar_bought_kg]]</f>
        <v>5.65</v>
      </c>
      <c r="J1737" s="7">
        <f t="shared" si="136"/>
        <v>4142</v>
      </c>
      <c r="K1737" s="7">
        <f t="shared" si="135"/>
        <v>4029</v>
      </c>
      <c r="L1737" s="7" t="b">
        <f t="shared" si="137"/>
        <v>0</v>
      </c>
      <c r="M1737" s="7">
        <f t="shared" si="138"/>
        <v>1</v>
      </c>
      <c r="N1737" s="7">
        <f t="shared" si="139"/>
        <v>0</v>
      </c>
    </row>
    <row r="1738" spans="1:14" x14ac:dyDescent="0.25">
      <c r="A1738" s="1">
        <v>41315</v>
      </c>
      <c r="B1738" s="2" t="s">
        <v>200</v>
      </c>
      <c r="C1738" s="2">
        <v>19</v>
      </c>
      <c r="D1738" s="2">
        <f>YEAR(cukier[[#This Row],[date]])</f>
        <v>2013</v>
      </c>
      <c r="E1738" s="2">
        <f>MONTH(cukier[[#This Row],[date]])</f>
        <v>2</v>
      </c>
      <c r="F1738" s="2">
        <f>VLOOKUP(cukier[[#This Row],[year]],cennik[#All],2)</f>
        <v>2.2200000000000002</v>
      </c>
      <c r="G1738" s="2">
        <f>cukier[[#This Row],[sugar_bought_kg]]*cukier[[#This Row],[price]]</f>
        <v>42.180000000000007</v>
      </c>
      <c r="H1738" s="2">
        <f>SUMIF($B$2:B1738,B1738,$C$2:C1738)</f>
        <v>22</v>
      </c>
      <c r="I1738" s="2">
        <f>IF(cukier[[#This Row],[bought_so_far]]&lt;100,0,IF(cukier[[#This Row],[bought_so_far]]&lt;1000,0.05,IF(cukier[[#This Row],[bought_so_far]]&lt;10000,0.1,0.2)))*cukier[[#This Row],[sugar_bought_kg]]</f>
        <v>0</v>
      </c>
      <c r="J1738" s="6">
        <f t="shared" si="136"/>
        <v>4029</v>
      </c>
      <c r="K1738" s="6">
        <f t="shared" si="135"/>
        <v>4010</v>
      </c>
      <c r="L1738" s="6" t="b">
        <f t="shared" si="137"/>
        <v>0</v>
      </c>
      <c r="M1738" s="6">
        <f t="shared" si="138"/>
        <v>1</v>
      </c>
      <c r="N1738" s="6">
        <f t="shared" si="139"/>
        <v>0</v>
      </c>
    </row>
    <row r="1739" spans="1:14" x14ac:dyDescent="0.25">
      <c r="A1739" s="1">
        <v>41316</v>
      </c>
      <c r="B1739" s="2" t="s">
        <v>78</v>
      </c>
      <c r="C1739" s="2">
        <v>188</v>
      </c>
      <c r="D1739" s="2">
        <f>YEAR(cukier[[#This Row],[date]])</f>
        <v>2013</v>
      </c>
      <c r="E1739" s="2">
        <f>MONTH(cukier[[#This Row],[date]])</f>
        <v>2</v>
      </c>
      <c r="F1739" s="2">
        <f>VLOOKUP(cukier[[#This Row],[year]],cennik[#All],2)</f>
        <v>2.2200000000000002</v>
      </c>
      <c r="G1739" s="2">
        <f>cukier[[#This Row],[sugar_bought_kg]]*cukier[[#This Row],[price]]</f>
        <v>417.36</v>
      </c>
      <c r="H1739" s="2">
        <f>SUMIF($B$2:B1739,B1739,$C$2:C1739)</f>
        <v>2011</v>
      </c>
      <c r="I1739" s="2">
        <f>IF(cukier[[#This Row],[bought_so_far]]&lt;100,0,IF(cukier[[#This Row],[bought_so_far]]&lt;1000,0.05,IF(cukier[[#This Row],[bought_so_far]]&lt;10000,0.1,0.2)))*cukier[[#This Row],[sugar_bought_kg]]</f>
        <v>18.8</v>
      </c>
      <c r="J1739" s="7">
        <f t="shared" si="136"/>
        <v>4010</v>
      </c>
      <c r="K1739" s="7">
        <f t="shared" si="135"/>
        <v>3822</v>
      </c>
      <c r="L1739" s="7" t="b">
        <f t="shared" si="137"/>
        <v>0</v>
      </c>
      <c r="M1739" s="7">
        <f t="shared" si="138"/>
        <v>2</v>
      </c>
      <c r="N1739" s="7">
        <f t="shared" si="139"/>
        <v>0</v>
      </c>
    </row>
    <row r="1740" spans="1:14" x14ac:dyDescent="0.25">
      <c r="A1740" s="1">
        <v>41316</v>
      </c>
      <c r="B1740" s="2" t="s">
        <v>7</v>
      </c>
      <c r="C1740" s="2">
        <v>338</v>
      </c>
      <c r="D1740" s="2">
        <f>YEAR(cukier[[#This Row],[date]])</f>
        <v>2013</v>
      </c>
      <c r="E1740" s="2">
        <f>MONTH(cukier[[#This Row],[date]])</f>
        <v>2</v>
      </c>
      <c r="F1740" s="2">
        <f>VLOOKUP(cukier[[#This Row],[year]],cennik[#All],2)</f>
        <v>2.2200000000000002</v>
      </c>
      <c r="G1740" s="2">
        <f>cukier[[#This Row],[sugar_bought_kg]]*cukier[[#This Row],[price]]</f>
        <v>750.36</v>
      </c>
      <c r="H1740" s="2">
        <f>SUMIF($B$2:B1740,B1740,$C$2:C1740)</f>
        <v>21920</v>
      </c>
      <c r="I1740" s="2">
        <f>IF(cukier[[#This Row],[bought_so_far]]&lt;100,0,IF(cukier[[#This Row],[bought_so_far]]&lt;1000,0.05,IF(cukier[[#This Row],[bought_so_far]]&lt;10000,0.1,0.2)))*cukier[[#This Row],[sugar_bought_kg]]</f>
        <v>67.600000000000009</v>
      </c>
      <c r="J1740" s="6">
        <f t="shared" si="136"/>
        <v>3822</v>
      </c>
      <c r="K1740" s="6">
        <f t="shared" si="135"/>
        <v>3484</v>
      </c>
      <c r="L1740" s="6" t="b">
        <f t="shared" si="137"/>
        <v>0</v>
      </c>
      <c r="M1740" s="6">
        <f t="shared" si="138"/>
        <v>2</v>
      </c>
      <c r="N1740" s="6">
        <f t="shared" si="139"/>
        <v>0</v>
      </c>
    </row>
    <row r="1741" spans="1:14" x14ac:dyDescent="0.25">
      <c r="A1741" s="1">
        <v>41317</v>
      </c>
      <c r="B1741" s="2" t="s">
        <v>31</v>
      </c>
      <c r="C1741" s="2">
        <v>80</v>
      </c>
      <c r="D1741" s="2">
        <f>YEAR(cukier[[#This Row],[date]])</f>
        <v>2013</v>
      </c>
      <c r="E1741" s="2">
        <f>MONTH(cukier[[#This Row],[date]])</f>
        <v>2</v>
      </c>
      <c r="F1741" s="2">
        <f>VLOOKUP(cukier[[#This Row],[year]],cennik[#All],2)</f>
        <v>2.2200000000000002</v>
      </c>
      <c r="G1741" s="2">
        <f>cukier[[#This Row],[sugar_bought_kg]]*cukier[[#This Row],[price]]</f>
        <v>177.60000000000002</v>
      </c>
      <c r="H1741" s="2">
        <f>SUMIF($B$2:B1741,B1741,$C$2:C1741)</f>
        <v>1737</v>
      </c>
      <c r="I1741" s="2">
        <f>IF(cukier[[#This Row],[bought_so_far]]&lt;100,0,IF(cukier[[#This Row],[bought_so_far]]&lt;1000,0.05,IF(cukier[[#This Row],[bought_so_far]]&lt;10000,0.1,0.2)))*cukier[[#This Row],[sugar_bought_kg]]</f>
        <v>8</v>
      </c>
      <c r="J1741" s="7">
        <f t="shared" si="136"/>
        <v>3484</v>
      </c>
      <c r="K1741" s="7">
        <f t="shared" si="135"/>
        <v>3404</v>
      </c>
      <c r="L1741" s="7" t="b">
        <f t="shared" si="137"/>
        <v>0</v>
      </c>
      <c r="M1741" s="7">
        <f t="shared" si="138"/>
        <v>2</v>
      </c>
      <c r="N1741" s="7">
        <f t="shared" si="139"/>
        <v>0</v>
      </c>
    </row>
    <row r="1742" spans="1:14" x14ac:dyDescent="0.25">
      <c r="A1742" s="1">
        <v>41318</v>
      </c>
      <c r="B1742" s="2" t="s">
        <v>171</v>
      </c>
      <c r="C1742" s="2">
        <v>20</v>
      </c>
      <c r="D1742" s="2">
        <f>YEAR(cukier[[#This Row],[date]])</f>
        <v>2013</v>
      </c>
      <c r="E1742" s="2">
        <f>MONTH(cukier[[#This Row],[date]])</f>
        <v>2</v>
      </c>
      <c r="F1742" s="2">
        <f>VLOOKUP(cukier[[#This Row],[year]],cennik[#All],2)</f>
        <v>2.2200000000000002</v>
      </c>
      <c r="G1742" s="2">
        <f>cukier[[#This Row],[sugar_bought_kg]]*cukier[[#This Row],[price]]</f>
        <v>44.400000000000006</v>
      </c>
      <c r="H1742" s="2">
        <f>SUMIF($B$2:B1742,B1742,$C$2:C1742)</f>
        <v>29</v>
      </c>
      <c r="I1742" s="2">
        <f>IF(cukier[[#This Row],[bought_so_far]]&lt;100,0,IF(cukier[[#This Row],[bought_so_far]]&lt;1000,0.05,IF(cukier[[#This Row],[bought_so_far]]&lt;10000,0.1,0.2)))*cukier[[#This Row],[sugar_bought_kg]]</f>
        <v>0</v>
      </c>
      <c r="J1742" s="6">
        <f t="shared" si="136"/>
        <v>3404</v>
      </c>
      <c r="K1742" s="6">
        <f t="shared" si="135"/>
        <v>3384</v>
      </c>
      <c r="L1742" s="6" t="b">
        <f t="shared" si="137"/>
        <v>0</v>
      </c>
      <c r="M1742" s="6">
        <f t="shared" si="138"/>
        <v>2</v>
      </c>
      <c r="N1742" s="6">
        <f t="shared" si="139"/>
        <v>0</v>
      </c>
    </row>
    <row r="1743" spans="1:14" x14ac:dyDescent="0.25">
      <c r="A1743" s="1">
        <v>41321</v>
      </c>
      <c r="B1743" s="2" t="s">
        <v>159</v>
      </c>
      <c r="C1743" s="2">
        <v>1</v>
      </c>
      <c r="D1743" s="2">
        <f>YEAR(cukier[[#This Row],[date]])</f>
        <v>2013</v>
      </c>
      <c r="E1743" s="2">
        <f>MONTH(cukier[[#This Row],[date]])</f>
        <v>2</v>
      </c>
      <c r="F1743" s="2">
        <f>VLOOKUP(cukier[[#This Row],[year]],cennik[#All],2)</f>
        <v>2.2200000000000002</v>
      </c>
      <c r="G1743" s="2">
        <f>cukier[[#This Row],[sugar_bought_kg]]*cukier[[#This Row],[price]]</f>
        <v>2.2200000000000002</v>
      </c>
      <c r="H1743" s="2">
        <f>SUMIF($B$2:B1743,B1743,$C$2:C1743)</f>
        <v>18</v>
      </c>
      <c r="I1743" s="2">
        <f>IF(cukier[[#This Row],[bought_so_far]]&lt;100,0,IF(cukier[[#This Row],[bought_so_far]]&lt;1000,0.05,IF(cukier[[#This Row],[bought_so_far]]&lt;10000,0.1,0.2)))*cukier[[#This Row],[sugar_bought_kg]]</f>
        <v>0</v>
      </c>
      <c r="J1743" s="7">
        <f t="shared" si="136"/>
        <v>3384</v>
      </c>
      <c r="K1743" s="7">
        <f t="shared" si="135"/>
        <v>3383</v>
      </c>
      <c r="L1743" s="7" t="b">
        <f t="shared" si="137"/>
        <v>0</v>
      </c>
      <c r="M1743" s="7">
        <f t="shared" si="138"/>
        <v>2</v>
      </c>
      <c r="N1743" s="7">
        <f t="shared" si="139"/>
        <v>0</v>
      </c>
    </row>
    <row r="1744" spans="1:14" x14ac:dyDescent="0.25">
      <c r="A1744" s="1">
        <v>41322</v>
      </c>
      <c r="B1744" s="2" t="s">
        <v>52</v>
      </c>
      <c r="C1744" s="2">
        <v>200</v>
      </c>
      <c r="D1744" s="2">
        <f>YEAR(cukier[[#This Row],[date]])</f>
        <v>2013</v>
      </c>
      <c r="E1744" s="2">
        <f>MONTH(cukier[[#This Row],[date]])</f>
        <v>2</v>
      </c>
      <c r="F1744" s="2">
        <f>VLOOKUP(cukier[[#This Row],[year]],cennik[#All],2)</f>
        <v>2.2200000000000002</v>
      </c>
      <c r="G1744" s="2">
        <f>cukier[[#This Row],[sugar_bought_kg]]*cukier[[#This Row],[price]]</f>
        <v>444.00000000000006</v>
      </c>
      <c r="H1744" s="2">
        <f>SUMIF($B$2:B1744,B1744,$C$2:C1744)</f>
        <v>4792</v>
      </c>
      <c r="I1744" s="2">
        <f>IF(cukier[[#This Row],[bought_so_far]]&lt;100,0,IF(cukier[[#This Row],[bought_so_far]]&lt;1000,0.05,IF(cukier[[#This Row],[bought_so_far]]&lt;10000,0.1,0.2)))*cukier[[#This Row],[sugar_bought_kg]]</f>
        <v>20</v>
      </c>
      <c r="J1744" s="6">
        <f t="shared" si="136"/>
        <v>3383</v>
      </c>
      <c r="K1744" s="6">
        <f t="shared" si="135"/>
        <v>3183</v>
      </c>
      <c r="L1744" s="6" t="b">
        <f t="shared" si="137"/>
        <v>0</v>
      </c>
      <c r="M1744" s="6">
        <f t="shared" si="138"/>
        <v>2</v>
      </c>
      <c r="N1744" s="6">
        <f t="shared" si="139"/>
        <v>0</v>
      </c>
    </row>
    <row r="1745" spans="1:14" x14ac:dyDescent="0.25">
      <c r="A1745" s="1">
        <v>41323</v>
      </c>
      <c r="B1745" s="2" t="s">
        <v>5</v>
      </c>
      <c r="C1745" s="2">
        <v>429</v>
      </c>
      <c r="D1745" s="2">
        <f>YEAR(cukier[[#This Row],[date]])</f>
        <v>2013</v>
      </c>
      <c r="E1745" s="2">
        <f>MONTH(cukier[[#This Row],[date]])</f>
        <v>2</v>
      </c>
      <c r="F1745" s="2">
        <f>VLOOKUP(cukier[[#This Row],[year]],cennik[#All],2)</f>
        <v>2.2200000000000002</v>
      </c>
      <c r="G1745" s="2">
        <f>cukier[[#This Row],[sugar_bought_kg]]*cukier[[#This Row],[price]]</f>
        <v>952.38000000000011</v>
      </c>
      <c r="H1745" s="2">
        <f>SUMIF($B$2:B1745,B1745,$C$2:C1745)</f>
        <v>9951</v>
      </c>
      <c r="I1745" s="2">
        <f>IF(cukier[[#This Row],[bought_so_far]]&lt;100,0,IF(cukier[[#This Row],[bought_so_far]]&lt;1000,0.05,IF(cukier[[#This Row],[bought_so_far]]&lt;10000,0.1,0.2)))*cukier[[#This Row],[sugar_bought_kg]]</f>
        <v>42.900000000000006</v>
      </c>
      <c r="J1745" s="7">
        <f t="shared" si="136"/>
        <v>3183</v>
      </c>
      <c r="K1745" s="7">
        <f t="shared" si="135"/>
        <v>2754</v>
      </c>
      <c r="L1745" s="7" t="b">
        <f t="shared" si="137"/>
        <v>0</v>
      </c>
      <c r="M1745" s="7">
        <f t="shared" si="138"/>
        <v>3</v>
      </c>
      <c r="N1745" s="7">
        <f t="shared" si="139"/>
        <v>0</v>
      </c>
    </row>
    <row r="1746" spans="1:14" x14ac:dyDescent="0.25">
      <c r="A1746" s="1">
        <v>41324</v>
      </c>
      <c r="B1746" s="2" t="s">
        <v>12</v>
      </c>
      <c r="C1746" s="2">
        <v>183</v>
      </c>
      <c r="D1746" s="2">
        <f>YEAR(cukier[[#This Row],[date]])</f>
        <v>2013</v>
      </c>
      <c r="E1746" s="2">
        <f>MONTH(cukier[[#This Row],[date]])</f>
        <v>2</v>
      </c>
      <c r="F1746" s="2">
        <f>VLOOKUP(cukier[[#This Row],[year]],cennik[#All],2)</f>
        <v>2.2200000000000002</v>
      </c>
      <c r="G1746" s="2">
        <f>cukier[[#This Row],[sugar_bought_kg]]*cukier[[#This Row],[price]]</f>
        <v>406.26000000000005</v>
      </c>
      <c r="H1746" s="2">
        <f>SUMIF($B$2:B1746,B1746,$C$2:C1746)</f>
        <v>4151</v>
      </c>
      <c r="I1746" s="2">
        <f>IF(cukier[[#This Row],[bought_so_far]]&lt;100,0,IF(cukier[[#This Row],[bought_so_far]]&lt;1000,0.05,IF(cukier[[#This Row],[bought_so_far]]&lt;10000,0.1,0.2)))*cukier[[#This Row],[sugar_bought_kg]]</f>
        <v>18.3</v>
      </c>
      <c r="J1746" s="6">
        <f t="shared" si="136"/>
        <v>2754</v>
      </c>
      <c r="K1746" s="6">
        <f t="shared" si="135"/>
        <v>2571</v>
      </c>
      <c r="L1746" s="6" t="b">
        <f t="shared" si="137"/>
        <v>0</v>
      </c>
      <c r="M1746" s="6">
        <f t="shared" si="138"/>
        <v>3</v>
      </c>
      <c r="N1746" s="6">
        <f t="shared" si="139"/>
        <v>0</v>
      </c>
    </row>
    <row r="1747" spans="1:14" x14ac:dyDescent="0.25">
      <c r="A1747" s="1">
        <v>41325</v>
      </c>
      <c r="B1747" s="2" t="s">
        <v>10</v>
      </c>
      <c r="C1747" s="2">
        <v>26</v>
      </c>
      <c r="D1747" s="2">
        <f>YEAR(cukier[[#This Row],[date]])</f>
        <v>2013</v>
      </c>
      <c r="E1747" s="2">
        <f>MONTH(cukier[[#This Row],[date]])</f>
        <v>2</v>
      </c>
      <c r="F1747" s="2">
        <f>VLOOKUP(cukier[[#This Row],[year]],cennik[#All],2)</f>
        <v>2.2200000000000002</v>
      </c>
      <c r="G1747" s="2">
        <f>cukier[[#This Row],[sugar_bought_kg]]*cukier[[#This Row],[price]]</f>
        <v>57.720000000000006</v>
      </c>
      <c r="H1747" s="2">
        <f>SUMIF($B$2:B1747,B1747,$C$2:C1747)</f>
        <v>3754</v>
      </c>
      <c r="I1747" s="2">
        <f>IF(cukier[[#This Row],[bought_so_far]]&lt;100,0,IF(cukier[[#This Row],[bought_so_far]]&lt;1000,0.05,IF(cukier[[#This Row],[bought_so_far]]&lt;10000,0.1,0.2)))*cukier[[#This Row],[sugar_bought_kg]]</f>
        <v>2.6</v>
      </c>
      <c r="J1747" s="7">
        <f t="shared" si="136"/>
        <v>2571</v>
      </c>
      <c r="K1747" s="7">
        <f t="shared" si="135"/>
        <v>2545</v>
      </c>
      <c r="L1747" s="7" t="b">
        <f t="shared" si="137"/>
        <v>0</v>
      </c>
      <c r="M1747" s="7">
        <f t="shared" si="138"/>
        <v>3</v>
      </c>
      <c r="N1747" s="7">
        <f t="shared" si="139"/>
        <v>0</v>
      </c>
    </row>
    <row r="1748" spans="1:14" x14ac:dyDescent="0.25">
      <c r="A1748" s="1">
        <v>41326</v>
      </c>
      <c r="B1748" s="2" t="s">
        <v>180</v>
      </c>
      <c r="C1748" s="2">
        <v>2</v>
      </c>
      <c r="D1748" s="2">
        <f>YEAR(cukier[[#This Row],[date]])</f>
        <v>2013</v>
      </c>
      <c r="E1748" s="2">
        <f>MONTH(cukier[[#This Row],[date]])</f>
        <v>2</v>
      </c>
      <c r="F1748" s="2">
        <f>VLOOKUP(cukier[[#This Row],[year]],cennik[#All],2)</f>
        <v>2.2200000000000002</v>
      </c>
      <c r="G1748" s="2">
        <f>cukier[[#This Row],[sugar_bought_kg]]*cukier[[#This Row],[price]]</f>
        <v>4.4400000000000004</v>
      </c>
      <c r="H1748" s="2">
        <f>SUMIF($B$2:B1748,B1748,$C$2:C1748)</f>
        <v>7</v>
      </c>
      <c r="I1748" s="2">
        <f>IF(cukier[[#This Row],[bought_so_far]]&lt;100,0,IF(cukier[[#This Row],[bought_so_far]]&lt;1000,0.05,IF(cukier[[#This Row],[bought_so_far]]&lt;10000,0.1,0.2)))*cukier[[#This Row],[sugar_bought_kg]]</f>
        <v>0</v>
      </c>
      <c r="J1748" s="6">
        <f t="shared" si="136"/>
        <v>2545</v>
      </c>
      <c r="K1748" s="6">
        <f t="shared" si="135"/>
        <v>2543</v>
      </c>
      <c r="L1748" s="6" t="b">
        <f t="shared" si="137"/>
        <v>0</v>
      </c>
      <c r="M1748" s="6">
        <f t="shared" si="138"/>
        <v>3</v>
      </c>
      <c r="N1748" s="6">
        <f t="shared" si="139"/>
        <v>0</v>
      </c>
    </row>
    <row r="1749" spans="1:14" x14ac:dyDescent="0.25">
      <c r="A1749" s="1">
        <v>41328</v>
      </c>
      <c r="B1749" s="2" t="s">
        <v>7</v>
      </c>
      <c r="C1749" s="2">
        <v>174</v>
      </c>
      <c r="D1749" s="2">
        <f>YEAR(cukier[[#This Row],[date]])</f>
        <v>2013</v>
      </c>
      <c r="E1749" s="2">
        <f>MONTH(cukier[[#This Row],[date]])</f>
        <v>2</v>
      </c>
      <c r="F1749" s="2">
        <f>VLOOKUP(cukier[[#This Row],[year]],cennik[#All],2)</f>
        <v>2.2200000000000002</v>
      </c>
      <c r="G1749" s="2">
        <f>cukier[[#This Row],[sugar_bought_kg]]*cukier[[#This Row],[price]]</f>
        <v>386.28000000000003</v>
      </c>
      <c r="H1749" s="2">
        <f>SUMIF($B$2:B1749,B1749,$C$2:C1749)</f>
        <v>22094</v>
      </c>
      <c r="I1749" s="2">
        <f>IF(cukier[[#This Row],[bought_so_far]]&lt;100,0,IF(cukier[[#This Row],[bought_so_far]]&lt;1000,0.05,IF(cukier[[#This Row],[bought_so_far]]&lt;10000,0.1,0.2)))*cukier[[#This Row],[sugar_bought_kg]]</f>
        <v>34.800000000000004</v>
      </c>
      <c r="J1749" s="7">
        <f t="shared" si="136"/>
        <v>2543</v>
      </c>
      <c r="K1749" s="7">
        <f t="shared" si="135"/>
        <v>2369</v>
      </c>
      <c r="L1749" s="7" t="b">
        <f t="shared" si="137"/>
        <v>0</v>
      </c>
      <c r="M1749" s="7">
        <f t="shared" si="138"/>
        <v>3</v>
      </c>
      <c r="N1749" s="7">
        <f t="shared" si="139"/>
        <v>0</v>
      </c>
    </row>
    <row r="1750" spans="1:14" x14ac:dyDescent="0.25">
      <c r="A1750" s="1">
        <v>41329</v>
      </c>
      <c r="B1750" s="2" t="s">
        <v>52</v>
      </c>
      <c r="C1750" s="2">
        <v>98</v>
      </c>
      <c r="D1750" s="2">
        <f>YEAR(cukier[[#This Row],[date]])</f>
        <v>2013</v>
      </c>
      <c r="E1750" s="2">
        <f>MONTH(cukier[[#This Row],[date]])</f>
        <v>2</v>
      </c>
      <c r="F1750" s="2">
        <f>VLOOKUP(cukier[[#This Row],[year]],cennik[#All],2)</f>
        <v>2.2200000000000002</v>
      </c>
      <c r="G1750" s="2">
        <f>cukier[[#This Row],[sugar_bought_kg]]*cukier[[#This Row],[price]]</f>
        <v>217.56000000000003</v>
      </c>
      <c r="H1750" s="2">
        <f>SUMIF($B$2:B1750,B1750,$C$2:C1750)</f>
        <v>4890</v>
      </c>
      <c r="I1750" s="2">
        <f>IF(cukier[[#This Row],[bought_so_far]]&lt;100,0,IF(cukier[[#This Row],[bought_so_far]]&lt;1000,0.05,IF(cukier[[#This Row],[bought_so_far]]&lt;10000,0.1,0.2)))*cukier[[#This Row],[sugar_bought_kg]]</f>
        <v>9.8000000000000007</v>
      </c>
      <c r="J1750" s="6">
        <f t="shared" si="136"/>
        <v>2369</v>
      </c>
      <c r="K1750" s="6">
        <f t="shared" si="135"/>
        <v>2271</v>
      </c>
      <c r="L1750" s="6" t="b">
        <f t="shared" si="137"/>
        <v>0</v>
      </c>
      <c r="M1750" s="6">
        <f t="shared" si="138"/>
        <v>3</v>
      </c>
      <c r="N1750" s="6">
        <f t="shared" si="139"/>
        <v>0</v>
      </c>
    </row>
    <row r="1751" spans="1:14" x14ac:dyDescent="0.25">
      <c r="A1751" s="1">
        <v>41329</v>
      </c>
      <c r="B1751" s="2" t="s">
        <v>185</v>
      </c>
      <c r="C1751" s="2">
        <v>11</v>
      </c>
      <c r="D1751" s="2">
        <f>YEAR(cukier[[#This Row],[date]])</f>
        <v>2013</v>
      </c>
      <c r="E1751" s="2">
        <f>MONTH(cukier[[#This Row],[date]])</f>
        <v>2</v>
      </c>
      <c r="F1751" s="2">
        <f>VLOOKUP(cukier[[#This Row],[year]],cennik[#All],2)</f>
        <v>2.2200000000000002</v>
      </c>
      <c r="G1751" s="2">
        <f>cukier[[#This Row],[sugar_bought_kg]]*cukier[[#This Row],[price]]</f>
        <v>24.42</v>
      </c>
      <c r="H1751" s="2">
        <f>SUMIF($B$2:B1751,B1751,$C$2:C1751)</f>
        <v>14</v>
      </c>
      <c r="I1751" s="2">
        <f>IF(cukier[[#This Row],[bought_so_far]]&lt;100,0,IF(cukier[[#This Row],[bought_so_far]]&lt;1000,0.05,IF(cukier[[#This Row],[bought_so_far]]&lt;10000,0.1,0.2)))*cukier[[#This Row],[sugar_bought_kg]]</f>
        <v>0</v>
      </c>
      <c r="J1751" s="7">
        <f t="shared" si="136"/>
        <v>2271</v>
      </c>
      <c r="K1751" s="7">
        <f t="shared" si="135"/>
        <v>2260</v>
      </c>
      <c r="L1751" s="7" t="b">
        <f t="shared" si="137"/>
        <v>0</v>
      </c>
      <c r="M1751" s="7">
        <f t="shared" si="138"/>
        <v>3</v>
      </c>
      <c r="N1751" s="7">
        <f t="shared" si="139"/>
        <v>0</v>
      </c>
    </row>
    <row r="1752" spans="1:14" x14ac:dyDescent="0.25">
      <c r="A1752" s="1">
        <v>41332</v>
      </c>
      <c r="B1752" s="2" t="s">
        <v>28</v>
      </c>
      <c r="C1752" s="2">
        <v>58</v>
      </c>
      <c r="D1752" s="2">
        <f>YEAR(cukier[[#This Row],[date]])</f>
        <v>2013</v>
      </c>
      <c r="E1752" s="2">
        <f>MONTH(cukier[[#This Row],[date]])</f>
        <v>2</v>
      </c>
      <c r="F1752" s="2">
        <f>VLOOKUP(cukier[[#This Row],[year]],cennik[#All],2)</f>
        <v>2.2200000000000002</v>
      </c>
      <c r="G1752" s="2">
        <f>cukier[[#This Row],[sugar_bought_kg]]*cukier[[#This Row],[price]]</f>
        <v>128.76000000000002</v>
      </c>
      <c r="H1752" s="2">
        <f>SUMIF($B$2:B1752,B1752,$C$2:C1752)</f>
        <v>3780</v>
      </c>
      <c r="I1752" s="2">
        <f>IF(cukier[[#This Row],[bought_so_far]]&lt;100,0,IF(cukier[[#This Row],[bought_so_far]]&lt;1000,0.05,IF(cukier[[#This Row],[bought_so_far]]&lt;10000,0.1,0.2)))*cukier[[#This Row],[sugar_bought_kg]]</f>
        <v>5.8000000000000007</v>
      </c>
      <c r="J1752" s="6">
        <f t="shared" si="136"/>
        <v>2260</v>
      </c>
      <c r="K1752" s="6">
        <f t="shared" si="135"/>
        <v>2202</v>
      </c>
      <c r="L1752" s="6" t="b">
        <f t="shared" si="137"/>
        <v>1</v>
      </c>
      <c r="M1752" s="6">
        <f t="shared" si="138"/>
        <v>3</v>
      </c>
      <c r="N1752" s="6">
        <f t="shared" si="139"/>
        <v>3000</v>
      </c>
    </row>
    <row r="1753" spans="1:14" x14ac:dyDescent="0.25">
      <c r="A1753" s="1">
        <v>41336</v>
      </c>
      <c r="B1753" s="2" t="s">
        <v>15</v>
      </c>
      <c r="C1753" s="2">
        <v>17</v>
      </c>
      <c r="D1753" s="2">
        <f>YEAR(cukier[[#This Row],[date]])</f>
        <v>2013</v>
      </c>
      <c r="E1753" s="2">
        <f>MONTH(cukier[[#This Row],[date]])</f>
        <v>3</v>
      </c>
      <c r="F1753" s="2">
        <f>VLOOKUP(cukier[[#This Row],[year]],cennik[#All],2)</f>
        <v>2.2200000000000002</v>
      </c>
      <c r="G1753" s="2">
        <f>cukier[[#This Row],[sugar_bought_kg]]*cukier[[#This Row],[price]]</f>
        <v>37.74</v>
      </c>
      <c r="H1753" s="2">
        <f>SUMIF($B$2:B1753,B1753,$C$2:C1753)</f>
        <v>35</v>
      </c>
      <c r="I1753" s="2">
        <f>IF(cukier[[#This Row],[bought_so_far]]&lt;100,0,IF(cukier[[#This Row],[bought_so_far]]&lt;1000,0.05,IF(cukier[[#This Row],[bought_so_far]]&lt;10000,0.1,0.2)))*cukier[[#This Row],[sugar_bought_kg]]</f>
        <v>0</v>
      </c>
      <c r="J1753" s="7">
        <f t="shared" si="136"/>
        <v>5202</v>
      </c>
      <c r="K1753" s="7">
        <f t="shared" si="135"/>
        <v>5185</v>
      </c>
      <c r="L1753" s="7" t="b">
        <f t="shared" si="137"/>
        <v>0</v>
      </c>
      <c r="M1753" s="7">
        <f t="shared" si="138"/>
        <v>-1</v>
      </c>
      <c r="N1753" s="7">
        <f t="shared" si="139"/>
        <v>0</v>
      </c>
    </row>
    <row r="1754" spans="1:14" x14ac:dyDescent="0.25">
      <c r="A1754" s="1">
        <v>41337</v>
      </c>
      <c r="B1754" s="2" t="s">
        <v>17</v>
      </c>
      <c r="C1754" s="2">
        <v>143</v>
      </c>
      <c r="D1754" s="2">
        <f>YEAR(cukier[[#This Row],[date]])</f>
        <v>2013</v>
      </c>
      <c r="E1754" s="2">
        <f>MONTH(cukier[[#This Row],[date]])</f>
        <v>3</v>
      </c>
      <c r="F1754" s="2">
        <f>VLOOKUP(cukier[[#This Row],[year]],cennik[#All],2)</f>
        <v>2.2200000000000002</v>
      </c>
      <c r="G1754" s="2">
        <f>cukier[[#This Row],[sugar_bought_kg]]*cukier[[#This Row],[price]]</f>
        <v>317.46000000000004</v>
      </c>
      <c r="H1754" s="2">
        <f>SUMIF($B$2:B1754,B1754,$C$2:C1754)</f>
        <v>15566</v>
      </c>
      <c r="I1754" s="2">
        <f>IF(cukier[[#This Row],[bought_so_far]]&lt;100,0,IF(cukier[[#This Row],[bought_so_far]]&lt;1000,0.05,IF(cukier[[#This Row],[bought_so_far]]&lt;10000,0.1,0.2)))*cukier[[#This Row],[sugar_bought_kg]]</f>
        <v>28.6</v>
      </c>
      <c r="J1754" s="6">
        <f t="shared" si="136"/>
        <v>5185</v>
      </c>
      <c r="K1754" s="6">
        <f t="shared" si="135"/>
        <v>5042</v>
      </c>
      <c r="L1754" s="6" t="b">
        <f t="shared" si="137"/>
        <v>0</v>
      </c>
      <c r="M1754" s="6">
        <f t="shared" si="138"/>
        <v>-1</v>
      </c>
      <c r="N1754" s="6">
        <f t="shared" si="139"/>
        <v>0</v>
      </c>
    </row>
    <row r="1755" spans="1:14" x14ac:dyDescent="0.25">
      <c r="A1755" s="1">
        <v>41339</v>
      </c>
      <c r="B1755" s="2" t="s">
        <v>52</v>
      </c>
      <c r="C1755" s="2">
        <v>108</v>
      </c>
      <c r="D1755" s="2">
        <f>YEAR(cukier[[#This Row],[date]])</f>
        <v>2013</v>
      </c>
      <c r="E1755" s="2">
        <f>MONTH(cukier[[#This Row],[date]])</f>
        <v>3</v>
      </c>
      <c r="F1755" s="2">
        <f>VLOOKUP(cukier[[#This Row],[year]],cennik[#All],2)</f>
        <v>2.2200000000000002</v>
      </c>
      <c r="G1755" s="2">
        <f>cukier[[#This Row],[sugar_bought_kg]]*cukier[[#This Row],[price]]</f>
        <v>239.76000000000002</v>
      </c>
      <c r="H1755" s="2">
        <f>SUMIF($B$2:B1755,B1755,$C$2:C1755)</f>
        <v>4998</v>
      </c>
      <c r="I1755" s="2">
        <f>IF(cukier[[#This Row],[bought_so_far]]&lt;100,0,IF(cukier[[#This Row],[bought_so_far]]&lt;1000,0.05,IF(cukier[[#This Row],[bought_so_far]]&lt;10000,0.1,0.2)))*cukier[[#This Row],[sugar_bought_kg]]</f>
        <v>10.8</v>
      </c>
      <c r="J1755" s="7">
        <f t="shared" si="136"/>
        <v>5042</v>
      </c>
      <c r="K1755" s="7">
        <f t="shared" si="135"/>
        <v>4934</v>
      </c>
      <c r="L1755" s="7" t="b">
        <f t="shared" si="137"/>
        <v>0</v>
      </c>
      <c r="M1755" s="7">
        <f t="shared" si="138"/>
        <v>1</v>
      </c>
      <c r="N1755" s="7">
        <f t="shared" si="139"/>
        <v>0</v>
      </c>
    </row>
    <row r="1756" spans="1:14" x14ac:dyDescent="0.25">
      <c r="A1756" s="1">
        <v>41346</v>
      </c>
      <c r="B1756" s="2" t="s">
        <v>102</v>
      </c>
      <c r="C1756" s="2">
        <v>424</v>
      </c>
      <c r="D1756" s="2">
        <f>YEAR(cukier[[#This Row],[date]])</f>
        <v>2013</v>
      </c>
      <c r="E1756" s="2">
        <f>MONTH(cukier[[#This Row],[date]])</f>
        <v>3</v>
      </c>
      <c r="F1756" s="2">
        <f>VLOOKUP(cukier[[#This Row],[year]],cennik[#All],2)</f>
        <v>2.2200000000000002</v>
      </c>
      <c r="G1756" s="2">
        <f>cukier[[#This Row],[sugar_bought_kg]]*cukier[[#This Row],[price]]</f>
        <v>941.28000000000009</v>
      </c>
      <c r="H1756" s="2">
        <f>SUMIF($B$2:B1756,B1756,$C$2:C1756)</f>
        <v>5714</v>
      </c>
      <c r="I1756" s="2">
        <f>IF(cukier[[#This Row],[bought_so_far]]&lt;100,0,IF(cukier[[#This Row],[bought_so_far]]&lt;1000,0.05,IF(cukier[[#This Row],[bought_so_far]]&lt;10000,0.1,0.2)))*cukier[[#This Row],[sugar_bought_kg]]</f>
        <v>42.400000000000006</v>
      </c>
      <c r="J1756" s="6">
        <f t="shared" si="136"/>
        <v>4934</v>
      </c>
      <c r="K1756" s="6">
        <f t="shared" si="135"/>
        <v>4510</v>
      </c>
      <c r="L1756" s="6" t="b">
        <f t="shared" si="137"/>
        <v>0</v>
      </c>
      <c r="M1756" s="6">
        <f t="shared" si="138"/>
        <v>1</v>
      </c>
      <c r="N1756" s="6">
        <f t="shared" si="139"/>
        <v>0</v>
      </c>
    </row>
    <row r="1757" spans="1:14" x14ac:dyDescent="0.25">
      <c r="A1757" s="1">
        <v>41351</v>
      </c>
      <c r="B1757" s="2" t="s">
        <v>221</v>
      </c>
      <c r="C1757" s="2">
        <v>9</v>
      </c>
      <c r="D1757" s="2">
        <f>YEAR(cukier[[#This Row],[date]])</f>
        <v>2013</v>
      </c>
      <c r="E1757" s="2">
        <f>MONTH(cukier[[#This Row],[date]])</f>
        <v>3</v>
      </c>
      <c r="F1757" s="2">
        <f>VLOOKUP(cukier[[#This Row],[year]],cennik[#All],2)</f>
        <v>2.2200000000000002</v>
      </c>
      <c r="G1757" s="2">
        <f>cukier[[#This Row],[sugar_bought_kg]]*cukier[[#This Row],[price]]</f>
        <v>19.98</v>
      </c>
      <c r="H1757" s="2">
        <f>SUMIF($B$2:B1757,B1757,$C$2:C1757)</f>
        <v>23</v>
      </c>
      <c r="I1757" s="2">
        <f>IF(cukier[[#This Row],[bought_so_far]]&lt;100,0,IF(cukier[[#This Row],[bought_so_far]]&lt;1000,0.05,IF(cukier[[#This Row],[bought_so_far]]&lt;10000,0.1,0.2)))*cukier[[#This Row],[sugar_bought_kg]]</f>
        <v>0</v>
      </c>
      <c r="J1757" s="7">
        <f t="shared" si="136"/>
        <v>4510</v>
      </c>
      <c r="K1757" s="7">
        <f t="shared" si="135"/>
        <v>4501</v>
      </c>
      <c r="L1757" s="7" t="b">
        <f t="shared" si="137"/>
        <v>0</v>
      </c>
      <c r="M1757" s="7">
        <f t="shared" si="138"/>
        <v>1</v>
      </c>
      <c r="N1757" s="7">
        <f t="shared" si="139"/>
        <v>0</v>
      </c>
    </row>
    <row r="1758" spans="1:14" x14ac:dyDescent="0.25">
      <c r="A1758" s="1">
        <v>41352</v>
      </c>
      <c r="B1758" s="2" t="s">
        <v>28</v>
      </c>
      <c r="C1758" s="2">
        <v>135</v>
      </c>
      <c r="D1758" s="2">
        <f>YEAR(cukier[[#This Row],[date]])</f>
        <v>2013</v>
      </c>
      <c r="E1758" s="2">
        <f>MONTH(cukier[[#This Row],[date]])</f>
        <v>3</v>
      </c>
      <c r="F1758" s="2">
        <f>VLOOKUP(cukier[[#This Row],[year]],cennik[#All],2)</f>
        <v>2.2200000000000002</v>
      </c>
      <c r="G1758" s="2">
        <f>cukier[[#This Row],[sugar_bought_kg]]*cukier[[#This Row],[price]]</f>
        <v>299.70000000000005</v>
      </c>
      <c r="H1758" s="2">
        <f>SUMIF($B$2:B1758,B1758,$C$2:C1758)</f>
        <v>3915</v>
      </c>
      <c r="I1758" s="2">
        <f>IF(cukier[[#This Row],[bought_so_far]]&lt;100,0,IF(cukier[[#This Row],[bought_so_far]]&lt;1000,0.05,IF(cukier[[#This Row],[bought_so_far]]&lt;10000,0.1,0.2)))*cukier[[#This Row],[sugar_bought_kg]]</f>
        <v>13.5</v>
      </c>
      <c r="J1758" s="6">
        <f t="shared" si="136"/>
        <v>4501</v>
      </c>
      <c r="K1758" s="6">
        <f t="shared" si="135"/>
        <v>4366</v>
      </c>
      <c r="L1758" s="6" t="b">
        <f t="shared" si="137"/>
        <v>0</v>
      </c>
      <c r="M1758" s="6">
        <f t="shared" si="138"/>
        <v>1</v>
      </c>
      <c r="N1758" s="6">
        <f t="shared" si="139"/>
        <v>0</v>
      </c>
    </row>
    <row r="1759" spans="1:14" x14ac:dyDescent="0.25">
      <c r="A1759" s="1">
        <v>41356</v>
      </c>
      <c r="B1759" s="2" t="s">
        <v>14</v>
      </c>
      <c r="C1759" s="2">
        <v>202</v>
      </c>
      <c r="D1759" s="2">
        <f>YEAR(cukier[[#This Row],[date]])</f>
        <v>2013</v>
      </c>
      <c r="E1759" s="2">
        <f>MONTH(cukier[[#This Row],[date]])</f>
        <v>3</v>
      </c>
      <c r="F1759" s="2">
        <f>VLOOKUP(cukier[[#This Row],[year]],cennik[#All],2)</f>
        <v>2.2200000000000002</v>
      </c>
      <c r="G1759" s="2">
        <f>cukier[[#This Row],[sugar_bought_kg]]*cukier[[#This Row],[price]]</f>
        <v>448.44000000000005</v>
      </c>
      <c r="H1759" s="2">
        <f>SUMIF($B$2:B1759,B1759,$C$2:C1759)</f>
        <v>19058</v>
      </c>
      <c r="I1759" s="2">
        <f>IF(cukier[[#This Row],[bought_so_far]]&lt;100,0,IF(cukier[[#This Row],[bought_so_far]]&lt;1000,0.05,IF(cukier[[#This Row],[bought_so_far]]&lt;10000,0.1,0.2)))*cukier[[#This Row],[sugar_bought_kg]]</f>
        <v>40.400000000000006</v>
      </c>
      <c r="J1759" s="7">
        <f t="shared" si="136"/>
        <v>4366</v>
      </c>
      <c r="K1759" s="7">
        <f t="shared" si="135"/>
        <v>4164</v>
      </c>
      <c r="L1759" s="7" t="b">
        <f t="shared" si="137"/>
        <v>0</v>
      </c>
      <c r="M1759" s="7">
        <f t="shared" si="138"/>
        <v>1</v>
      </c>
      <c r="N1759" s="7">
        <f t="shared" si="139"/>
        <v>0</v>
      </c>
    </row>
    <row r="1760" spans="1:14" x14ac:dyDescent="0.25">
      <c r="A1760" s="1">
        <v>41357</v>
      </c>
      <c r="B1760" s="2" t="s">
        <v>45</v>
      </c>
      <c r="C1760" s="2">
        <v>459</v>
      </c>
      <c r="D1760" s="2">
        <f>YEAR(cukier[[#This Row],[date]])</f>
        <v>2013</v>
      </c>
      <c r="E1760" s="2">
        <f>MONTH(cukier[[#This Row],[date]])</f>
        <v>3</v>
      </c>
      <c r="F1760" s="2">
        <f>VLOOKUP(cukier[[#This Row],[year]],cennik[#All],2)</f>
        <v>2.2200000000000002</v>
      </c>
      <c r="G1760" s="2">
        <f>cukier[[#This Row],[sugar_bought_kg]]*cukier[[#This Row],[price]]</f>
        <v>1018.9800000000001</v>
      </c>
      <c r="H1760" s="2">
        <f>SUMIF($B$2:B1760,B1760,$C$2:C1760)</f>
        <v>20942</v>
      </c>
      <c r="I1760" s="2">
        <f>IF(cukier[[#This Row],[bought_so_far]]&lt;100,0,IF(cukier[[#This Row],[bought_so_far]]&lt;1000,0.05,IF(cukier[[#This Row],[bought_so_far]]&lt;10000,0.1,0.2)))*cukier[[#This Row],[sugar_bought_kg]]</f>
        <v>91.800000000000011</v>
      </c>
      <c r="J1760" s="6">
        <f t="shared" si="136"/>
        <v>4164</v>
      </c>
      <c r="K1760" s="6">
        <f t="shared" si="135"/>
        <v>3705</v>
      </c>
      <c r="L1760" s="6" t="b">
        <f t="shared" si="137"/>
        <v>0</v>
      </c>
      <c r="M1760" s="6">
        <f t="shared" si="138"/>
        <v>2</v>
      </c>
      <c r="N1760" s="6">
        <f t="shared" si="139"/>
        <v>0</v>
      </c>
    </row>
    <row r="1761" spans="1:14" x14ac:dyDescent="0.25">
      <c r="A1761" s="1">
        <v>41361</v>
      </c>
      <c r="B1761" s="2" t="s">
        <v>58</v>
      </c>
      <c r="C1761" s="2">
        <v>107</v>
      </c>
      <c r="D1761" s="2">
        <f>YEAR(cukier[[#This Row],[date]])</f>
        <v>2013</v>
      </c>
      <c r="E1761" s="2">
        <f>MONTH(cukier[[#This Row],[date]])</f>
        <v>3</v>
      </c>
      <c r="F1761" s="2">
        <f>VLOOKUP(cukier[[#This Row],[year]],cennik[#All],2)</f>
        <v>2.2200000000000002</v>
      </c>
      <c r="G1761" s="2">
        <f>cukier[[#This Row],[sugar_bought_kg]]*cukier[[#This Row],[price]]</f>
        <v>237.54000000000002</v>
      </c>
      <c r="H1761" s="2">
        <f>SUMIF($B$2:B1761,B1761,$C$2:C1761)</f>
        <v>978</v>
      </c>
      <c r="I1761" s="2">
        <f>IF(cukier[[#This Row],[bought_so_far]]&lt;100,0,IF(cukier[[#This Row],[bought_so_far]]&lt;1000,0.05,IF(cukier[[#This Row],[bought_so_far]]&lt;10000,0.1,0.2)))*cukier[[#This Row],[sugar_bought_kg]]</f>
        <v>5.3500000000000005</v>
      </c>
      <c r="J1761" s="7">
        <f t="shared" si="136"/>
        <v>3705</v>
      </c>
      <c r="K1761" s="7">
        <f t="shared" si="135"/>
        <v>3598</v>
      </c>
      <c r="L1761" s="7" t="b">
        <f t="shared" si="137"/>
        <v>0</v>
      </c>
      <c r="M1761" s="7">
        <f t="shared" si="138"/>
        <v>2</v>
      </c>
      <c r="N1761" s="7">
        <f t="shared" si="139"/>
        <v>0</v>
      </c>
    </row>
    <row r="1762" spans="1:14" x14ac:dyDescent="0.25">
      <c r="A1762" s="1">
        <v>41362</v>
      </c>
      <c r="B1762" s="2" t="s">
        <v>35</v>
      </c>
      <c r="C1762" s="2">
        <v>37</v>
      </c>
      <c r="D1762" s="2">
        <f>YEAR(cukier[[#This Row],[date]])</f>
        <v>2013</v>
      </c>
      <c r="E1762" s="2">
        <f>MONTH(cukier[[#This Row],[date]])</f>
        <v>3</v>
      </c>
      <c r="F1762" s="2">
        <f>VLOOKUP(cukier[[#This Row],[year]],cennik[#All],2)</f>
        <v>2.2200000000000002</v>
      </c>
      <c r="G1762" s="2">
        <f>cukier[[#This Row],[sugar_bought_kg]]*cukier[[#This Row],[price]]</f>
        <v>82.14</v>
      </c>
      <c r="H1762" s="2">
        <f>SUMIF($B$2:B1762,B1762,$C$2:C1762)</f>
        <v>3646</v>
      </c>
      <c r="I1762" s="2">
        <f>IF(cukier[[#This Row],[bought_so_far]]&lt;100,0,IF(cukier[[#This Row],[bought_so_far]]&lt;1000,0.05,IF(cukier[[#This Row],[bought_so_far]]&lt;10000,0.1,0.2)))*cukier[[#This Row],[sugar_bought_kg]]</f>
        <v>3.7</v>
      </c>
      <c r="J1762" s="6">
        <f t="shared" si="136"/>
        <v>3598</v>
      </c>
      <c r="K1762" s="6">
        <f t="shared" si="135"/>
        <v>3561</v>
      </c>
      <c r="L1762" s="6" t="b">
        <f t="shared" si="137"/>
        <v>0</v>
      </c>
      <c r="M1762" s="6">
        <f t="shared" si="138"/>
        <v>2</v>
      </c>
      <c r="N1762" s="6">
        <f t="shared" si="139"/>
        <v>0</v>
      </c>
    </row>
    <row r="1763" spans="1:14" x14ac:dyDescent="0.25">
      <c r="A1763" s="1">
        <v>41363</v>
      </c>
      <c r="B1763" s="2" t="s">
        <v>61</v>
      </c>
      <c r="C1763" s="2">
        <v>43</v>
      </c>
      <c r="D1763" s="2">
        <f>YEAR(cukier[[#This Row],[date]])</f>
        <v>2013</v>
      </c>
      <c r="E1763" s="2">
        <f>MONTH(cukier[[#This Row],[date]])</f>
        <v>3</v>
      </c>
      <c r="F1763" s="2">
        <f>VLOOKUP(cukier[[#This Row],[year]],cennik[#All],2)</f>
        <v>2.2200000000000002</v>
      </c>
      <c r="G1763" s="2">
        <f>cukier[[#This Row],[sugar_bought_kg]]*cukier[[#This Row],[price]]</f>
        <v>95.460000000000008</v>
      </c>
      <c r="H1763" s="2">
        <f>SUMIF($B$2:B1763,B1763,$C$2:C1763)</f>
        <v>2674</v>
      </c>
      <c r="I1763" s="2">
        <f>IF(cukier[[#This Row],[bought_so_far]]&lt;100,0,IF(cukier[[#This Row],[bought_so_far]]&lt;1000,0.05,IF(cukier[[#This Row],[bought_so_far]]&lt;10000,0.1,0.2)))*cukier[[#This Row],[sugar_bought_kg]]</f>
        <v>4.3</v>
      </c>
      <c r="J1763" s="7">
        <f t="shared" si="136"/>
        <v>3561</v>
      </c>
      <c r="K1763" s="7">
        <f t="shared" si="135"/>
        <v>3518</v>
      </c>
      <c r="L1763" s="7" t="b">
        <f t="shared" si="137"/>
        <v>1</v>
      </c>
      <c r="M1763" s="7">
        <f t="shared" si="138"/>
        <v>2</v>
      </c>
      <c r="N1763" s="7">
        <f t="shared" si="139"/>
        <v>2000</v>
      </c>
    </row>
    <row r="1764" spans="1:14" x14ac:dyDescent="0.25">
      <c r="A1764" s="1">
        <v>41365</v>
      </c>
      <c r="B1764" s="2" t="s">
        <v>9</v>
      </c>
      <c r="C1764" s="2">
        <v>352</v>
      </c>
      <c r="D1764" s="2">
        <f>YEAR(cukier[[#This Row],[date]])</f>
        <v>2013</v>
      </c>
      <c r="E1764" s="2">
        <f>MONTH(cukier[[#This Row],[date]])</f>
        <v>4</v>
      </c>
      <c r="F1764" s="2">
        <f>VLOOKUP(cukier[[#This Row],[year]],cennik[#All],2)</f>
        <v>2.2200000000000002</v>
      </c>
      <c r="G1764" s="2">
        <f>cukier[[#This Row],[sugar_bought_kg]]*cukier[[#This Row],[price]]</f>
        <v>781.44</v>
      </c>
      <c r="H1764" s="2">
        <f>SUMIF($B$2:B1764,B1764,$C$2:C1764)</f>
        <v>21974</v>
      </c>
      <c r="I1764" s="2">
        <f>IF(cukier[[#This Row],[bought_so_far]]&lt;100,0,IF(cukier[[#This Row],[bought_so_far]]&lt;1000,0.05,IF(cukier[[#This Row],[bought_so_far]]&lt;10000,0.1,0.2)))*cukier[[#This Row],[sugar_bought_kg]]</f>
        <v>70.400000000000006</v>
      </c>
      <c r="J1764" s="6">
        <f t="shared" si="136"/>
        <v>5518</v>
      </c>
      <c r="K1764" s="6">
        <f t="shared" si="135"/>
        <v>5166</v>
      </c>
      <c r="L1764" s="6" t="b">
        <f t="shared" si="137"/>
        <v>0</v>
      </c>
      <c r="M1764" s="6">
        <f t="shared" si="138"/>
        <v>-1</v>
      </c>
      <c r="N1764" s="6">
        <f t="shared" si="139"/>
        <v>0</v>
      </c>
    </row>
    <row r="1765" spans="1:14" x14ac:dyDescent="0.25">
      <c r="A1765" s="1">
        <v>41368</v>
      </c>
      <c r="B1765" s="2" t="s">
        <v>18</v>
      </c>
      <c r="C1765" s="2">
        <v>94</v>
      </c>
      <c r="D1765" s="2">
        <f>YEAR(cukier[[#This Row],[date]])</f>
        <v>2013</v>
      </c>
      <c r="E1765" s="2">
        <f>MONTH(cukier[[#This Row],[date]])</f>
        <v>4</v>
      </c>
      <c r="F1765" s="2">
        <f>VLOOKUP(cukier[[#This Row],[year]],cennik[#All],2)</f>
        <v>2.2200000000000002</v>
      </c>
      <c r="G1765" s="2">
        <f>cukier[[#This Row],[sugar_bought_kg]]*cukier[[#This Row],[price]]</f>
        <v>208.68</v>
      </c>
      <c r="H1765" s="2">
        <f>SUMIF($B$2:B1765,B1765,$C$2:C1765)</f>
        <v>4802</v>
      </c>
      <c r="I1765" s="2">
        <f>IF(cukier[[#This Row],[bought_so_far]]&lt;100,0,IF(cukier[[#This Row],[bought_so_far]]&lt;1000,0.05,IF(cukier[[#This Row],[bought_so_far]]&lt;10000,0.1,0.2)))*cukier[[#This Row],[sugar_bought_kg]]</f>
        <v>9.4</v>
      </c>
      <c r="J1765" s="7">
        <f t="shared" si="136"/>
        <v>5166</v>
      </c>
      <c r="K1765" s="7">
        <f t="shared" si="135"/>
        <v>5072</v>
      </c>
      <c r="L1765" s="7" t="b">
        <f t="shared" si="137"/>
        <v>0</v>
      </c>
      <c r="M1765" s="7">
        <f t="shared" si="138"/>
        <v>-1</v>
      </c>
      <c r="N1765" s="7">
        <f t="shared" si="139"/>
        <v>0</v>
      </c>
    </row>
    <row r="1766" spans="1:14" x14ac:dyDescent="0.25">
      <c r="A1766" s="1">
        <v>41368</v>
      </c>
      <c r="B1766" s="2" t="s">
        <v>66</v>
      </c>
      <c r="C1766" s="2">
        <v>112</v>
      </c>
      <c r="D1766" s="2">
        <f>YEAR(cukier[[#This Row],[date]])</f>
        <v>2013</v>
      </c>
      <c r="E1766" s="2">
        <f>MONTH(cukier[[#This Row],[date]])</f>
        <v>4</v>
      </c>
      <c r="F1766" s="2">
        <f>VLOOKUP(cukier[[#This Row],[year]],cennik[#All],2)</f>
        <v>2.2200000000000002</v>
      </c>
      <c r="G1766" s="2">
        <f>cukier[[#This Row],[sugar_bought_kg]]*cukier[[#This Row],[price]]</f>
        <v>248.64000000000001</v>
      </c>
      <c r="H1766" s="2">
        <f>SUMIF($B$2:B1766,B1766,$C$2:C1766)</f>
        <v>3258</v>
      </c>
      <c r="I1766" s="2">
        <f>IF(cukier[[#This Row],[bought_so_far]]&lt;100,0,IF(cukier[[#This Row],[bought_so_far]]&lt;1000,0.05,IF(cukier[[#This Row],[bought_so_far]]&lt;10000,0.1,0.2)))*cukier[[#This Row],[sugar_bought_kg]]</f>
        <v>11.200000000000001</v>
      </c>
      <c r="J1766" s="6">
        <f t="shared" si="136"/>
        <v>5072</v>
      </c>
      <c r="K1766" s="6">
        <f t="shared" si="135"/>
        <v>4960</v>
      </c>
      <c r="L1766" s="6" t="b">
        <f t="shared" si="137"/>
        <v>0</v>
      </c>
      <c r="M1766" s="6">
        <f t="shared" si="138"/>
        <v>1</v>
      </c>
      <c r="N1766" s="6">
        <f t="shared" si="139"/>
        <v>0</v>
      </c>
    </row>
    <row r="1767" spans="1:14" x14ac:dyDescent="0.25">
      <c r="A1767" s="1">
        <v>41369</v>
      </c>
      <c r="B1767" s="2" t="s">
        <v>61</v>
      </c>
      <c r="C1767" s="2">
        <v>136</v>
      </c>
      <c r="D1767" s="2">
        <f>YEAR(cukier[[#This Row],[date]])</f>
        <v>2013</v>
      </c>
      <c r="E1767" s="2">
        <f>MONTH(cukier[[#This Row],[date]])</f>
        <v>4</v>
      </c>
      <c r="F1767" s="2">
        <f>VLOOKUP(cukier[[#This Row],[year]],cennik[#All],2)</f>
        <v>2.2200000000000002</v>
      </c>
      <c r="G1767" s="2">
        <f>cukier[[#This Row],[sugar_bought_kg]]*cukier[[#This Row],[price]]</f>
        <v>301.92</v>
      </c>
      <c r="H1767" s="2">
        <f>SUMIF($B$2:B1767,B1767,$C$2:C1767)</f>
        <v>2810</v>
      </c>
      <c r="I1767" s="2">
        <f>IF(cukier[[#This Row],[bought_so_far]]&lt;100,0,IF(cukier[[#This Row],[bought_so_far]]&lt;1000,0.05,IF(cukier[[#This Row],[bought_so_far]]&lt;10000,0.1,0.2)))*cukier[[#This Row],[sugar_bought_kg]]</f>
        <v>13.600000000000001</v>
      </c>
      <c r="J1767" s="7">
        <f t="shared" si="136"/>
        <v>4960</v>
      </c>
      <c r="K1767" s="7">
        <f t="shared" si="135"/>
        <v>4824</v>
      </c>
      <c r="L1767" s="7" t="b">
        <f t="shared" si="137"/>
        <v>0</v>
      </c>
      <c r="M1767" s="7">
        <f t="shared" si="138"/>
        <v>1</v>
      </c>
      <c r="N1767" s="7">
        <f t="shared" si="139"/>
        <v>0</v>
      </c>
    </row>
    <row r="1768" spans="1:14" x14ac:dyDescent="0.25">
      <c r="A1768" s="1">
        <v>41370</v>
      </c>
      <c r="B1768" s="2" t="s">
        <v>78</v>
      </c>
      <c r="C1768" s="2">
        <v>56</v>
      </c>
      <c r="D1768" s="2">
        <f>YEAR(cukier[[#This Row],[date]])</f>
        <v>2013</v>
      </c>
      <c r="E1768" s="2">
        <f>MONTH(cukier[[#This Row],[date]])</f>
        <v>4</v>
      </c>
      <c r="F1768" s="2">
        <f>VLOOKUP(cukier[[#This Row],[year]],cennik[#All],2)</f>
        <v>2.2200000000000002</v>
      </c>
      <c r="G1768" s="2">
        <f>cukier[[#This Row],[sugar_bought_kg]]*cukier[[#This Row],[price]]</f>
        <v>124.32000000000001</v>
      </c>
      <c r="H1768" s="2">
        <f>SUMIF($B$2:B1768,B1768,$C$2:C1768)</f>
        <v>2067</v>
      </c>
      <c r="I1768" s="2">
        <f>IF(cukier[[#This Row],[bought_so_far]]&lt;100,0,IF(cukier[[#This Row],[bought_so_far]]&lt;1000,0.05,IF(cukier[[#This Row],[bought_so_far]]&lt;10000,0.1,0.2)))*cukier[[#This Row],[sugar_bought_kg]]</f>
        <v>5.6000000000000005</v>
      </c>
      <c r="J1768" s="6">
        <f t="shared" si="136"/>
        <v>4824</v>
      </c>
      <c r="K1768" s="6">
        <f t="shared" si="135"/>
        <v>4768</v>
      </c>
      <c r="L1768" s="6" t="b">
        <f t="shared" si="137"/>
        <v>0</v>
      </c>
      <c r="M1768" s="6">
        <f t="shared" si="138"/>
        <v>1</v>
      </c>
      <c r="N1768" s="6">
        <f t="shared" si="139"/>
        <v>0</v>
      </c>
    </row>
    <row r="1769" spans="1:14" x14ac:dyDescent="0.25">
      <c r="A1769" s="1">
        <v>41372</v>
      </c>
      <c r="B1769" s="2" t="s">
        <v>14</v>
      </c>
      <c r="C1769" s="2">
        <v>286</v>
      </c>
      <c r="D1769" s="2">
        <f>YEAR(cukier[[#This Row],[date]])</f>
        <v>2013</v>
      </c>
      <c r="E1769" s="2">
        <f>MONTH(cukier[[#This Row],[date]])</f>
        <v>4</v>
      </c>
      <c r="F1769" s="2">
        <f>VLOOKUP(cukier[[#This Row],[year]],cennik[#All],2)</f>
        <v>2.2200000000000002</v>
      </c>
      <c r="G1769" s="2">
        <f>cukier[[#This Row],[sugar_bought_kg]]*cukier[[#This Row],[price]]</f>
        <v>634.92000000000007</v>
      </c>
      <c r="H1769" s="2">
        <f>SUMIF($B$2:B1769,B1769,$C$2:C1769)</f>
        <v>19344</v>
      </c>
      <c r="I1769" s="2">
        <f>IF(cukier[[#This Row],[bought_so_far]]&lt;100,0,IF(cukier[[#This Row],[bought_so_far]]&lt;1000,0.05,IF(cukier[[#This Row],[bought_so_far]]&lt;10000,0.1,0.2)))*cukier[[#This Row],[sugar_bought_kg]]</f>
        <v>57.2</v>
      </c>
      <c r="J1769" s="7">
        <f t="shared" si="136"/>
        <v>4768</v>
      </c>
      <c r="K1769" s="7">
        <f t="shared" si="135"/>
        <v>4482</v>
      </c>
      <c r="L1769" s="7" t="b">
        <f t="shared" si="137"/>
        <v>0</v>
      </c>
      <c r="M1769" s="7">
        <f t="shared" si="138"/>
        <v>1</v>
      </c>
      <c r="N1769" s="7">
        <f t="shared" si="139"/>
        <v>0</v>
      </c>
    </row>
    <row r="1770" spans="1:14" x14ac:dyDescent="0.25">
      <c r="A1770" s="1">
        <v>41373</v>
      </c>
      <c r="B1770" s="2" t="s">
        <v>7</v>
      </c>
      <c r="C1770" s="2">
        <v>296</v>
      </c>
      <c r="D1770" s="2">
        <f>YEAR(cukier[[#This Row],[date]])</f>
        <v>2013</v>
      </c>
      <c r="E1770" s="2">
        <f>MONTH(cukier[[#This Row],[date]])</f>
        <v>4</v>
      </c>
      <c r="F1770" s="2">
        <f>VLOOKUP(cukier[[#This Row],[year]],cennik[#All],2)</f>
        <v>2.2200000000000002</v>
      </c>
      <c r="G1770" s="2">
        <f>cukier[[#This Row],[sugar_bought_kg]]*cukier[[#This Row],[price]]</f>
        <v>657.12</v>
      </c>
      <c r="H1770" s="2">
        <f>SUMIF($B$2:B1770,B1770,$C$2:C1770)</f>
        <v>22390</v>
      </c>
      <c r="I1770" s="2">
        <f>IF(cukier[[#This Row],[bought_so_far]]&lt;100,0,IF(cukier[[#This Row],[bought_so_far]]&lt;1000,0.05,IF(cukier[[#This Row],[bought_so_far]]&lt;10000,0.1,0.2)))*cukier[[#This Row],[sugar_bought_kg]]</f>
        <v>59.2</v>
      </c>
      <c r="J1770" s="6">
        <f t="shared" si="136"/>
        <v>4482</v>
      </c>
      <c r="K1770" s="6">
        <f t="shared" si="135"/>
        <v>4186</v>
      </c>
      <c r="L1770" s="6" t="b">
        <f t="shared" si="137"/>
        <v>0</v>
      </c>
      <c r="M1770" s="6">
        <f t="shared" si="138"/>
        <v>1</v>
      </c>
      <c r="N1770" s="6">
        <f t="shared" si="139"/>
        <v>0</v>
      </c>
    </row>
    <row r="1771" spans="1:14" x14ac:dyDescent="0.25">
      <c r="A1771" s="1">
        <v>41373</v>
      </c>
      <c r="B1771" s="2" t="s">
        <v>25</v>
      </c>
      <c r="C1771" s="2">
        <v>81</v>
      </c>
      <c r="D1771" s="2">
        <f>YEAR(cukier[[#This Row],[date]])</f>
        <v>2013</v>
      </c>
      <c r="E1771" s="2">
        <f>MONTH(cukier[[#This Row],[date]])</f>
        <v>4</v>
      </c>
      <c r="F1771" s="2">
        <f>VLOOKUP(cukier[[#This Row],[year]],cennik[#All],2)</f>
        <v>2.2200000000000002</v>
      </c>
      <c r="G1771" s="2">
        <f>cukier[[#This Row],[sugar_bought_kg]]*cukier[[#This Row],[price]]</f>
        <v>179.82000000000002</v>
      </c>
      <c r="H1771" s="2">
        <f>SUMIF($B$2:B1771,B1771,$C$2:C1771)</f>
        <v>2205</v>
      </c>
      <c r="I1771" s="2">
        <f>IF(cukier[[#This Row],[bought_so_far]]&lt;100,0,IF(cukier[[#This Row],[bought_so_far]]&lt;1000,0.05,IF(cukier[[#This Row],[bought_so_far]]&lt;10000,0.1,0.2)))*cukier[[#This Row],[sugar_bought_kg]]</f>
        <v>8.1</v>
      </c>
      <c r="J1771" s="7">
        <f t="shared" si="136"/>
        <v>4186</v>
      </c>
      <c r="K1771" s="7">
        <f t="shared" si="135"/>
        <v>4105</v>
      </c>
      <c r="L1771" s="7" t="b">
        <f t="shared" si="137"/>
        <v>0</v>
      </c>
      <c r="M1771" s="7">
        <f t="shared" si="138"/>
        <v>1</v>
      </c>
      <c r="N1771" s="7">
        <f t="shared" si="139"/>
        <v>0</v>
      </c>
    </row>
    <row r="1772" spans="1:14" x14ac:dyDescent="0.25">
      <c r="A1772" s="1">
        <v>41374</v>
      </c>
      <c r="B1772" s="2" t="s">
        <v>14</v>
      </c>
      <c r="C1772" s="2">
        <v>231</v>
      </c>
      <c r="D1772" s="2">
        <f>YEAR(cukier[[#This Row],[date]])</f>
        <v>2013</v>
      </c>
      <c r="E1772" s="2">
        <f>MONTH(cukier[[#This Row],[date]])</f>
        <v>4</v>
      </c>
      <c r="F1772" s="2">
        <f>VLOOKUP(cukier[[#This Row],[year]],cennik[#All],2)</f>
        <v>2.2200000000000002</v>
      </c>
      <c r="G1772" s="2">
        <f>cukier[[#This Row],[sugar_bought_kg]]*cukier[[#This Row],[price]]</f>
        <v>512.82000000000005</v>
      </c>
      <c r="H1772" s="2">
        <f>SUMIF($B$2:B1772,B1772,$C$2:C1772)</f>
        <v>19575</v>
      </c>
      <c r="I1772" s="2">
        <f>IF(cukier[[#This Row],[bought_so_far]]&lt;100,0,IF(cukier[[#This Row],[bought_so_far]]&lt;1000,0.05,IF(cukier[[#This Row],[bought_so_far]]&lt;10000,0.1,0.2)))*cukier[[#This Row],[sugar_bought_kg]]</f>
        <v>46.2</v>
      </c>
      <c r="J1772" s="6">
        <f t="shared" si="136"/>
        <v>4105</v>
      </c>
      <c r="K1772" s="6">
        <f t="shared" si="135"/>
        <v>3874</v>
      </c>
      <c r="L1772" s="6" t="b">
        <f t="shared" si="137"/>
        <v>0</v>
      </c>
      <c r="M1772" s="6">
        <f t="shared" si="138"/>
        <v>2</v>
      </c>
      <c r="N1772" s="6">
        <f t="shared" si="139"/>
        <v>0</v>
      </c>
    </row>
    <row r="1773" spans="1:14" x14ac:dyDescent="0.25">
      <c r="A1773" s="1">
        <v>41375</v>
      </c>
      <c r="B1773" s="2" t="s">
        <v>17</v>
      </c>
      <c r="C1773" s="2">
        <v>149</v>
      </c>
      <c r="D1773" s="2">
        <f>YEAR(cukier[[#This Row],[date]])</f>
        <v>2013</v>
      </c>
      <c r="E1773" s="2">
        <f>MONTH(cukier[[#This Row],[date]])</f>
        <v>4</v>
      </c>
      <c r="F1773" s="2">
        <f>VLOOKUP(cukier[[#This Row],[year]],cennik[#All],2)</f>
        <v>2.2200000000000002</v>
      </c>
      <c r="G1773" s="2">
        <f>cukier[[#This Row],[sugar_bought_kg]]*cukier[[#This Row],[price]]</f>
        <v>330.78000000000003</v>
      </c>
      <c r="H1773" s="2">
        <f>SUMIF($B$2:B1773,B1773,$C$2:C1773)</f>
        <v>15715</v>
      </c>
      <c r="I1773" s="2">
        <f>IF(cukier[[#This Row],[bought_so_far]]&lt;100,0,IF(cukier[[#This Row],[bought_so_far]]&lt;1000,0.05,IF(cukier[[#This Row],[bought_so_far]]&lt;10000,0.1,0.2)))*cukier[[#This Row],[sugar_bought_kg]]</f>
        <v>29.8</v>
      </c>
      <c r="J1773" s="7">
        <f t="shared" si="136"/>
        <v>3874</v>
      </c>
      <c r="K1773" s="7">
        <f t="shared" si="135"/>
        <v>3725</v>
      </c>
      <c r="L1773" s="7" t="b">
        <f t="shared" si="137"/>
        <v>0</v>
      </c>
      <c r="M1773" s="7">
        <f t="shared" si="138"/>
        <v>2</v>
      </c>
      <c r="N1773" s="7">
        <f t="shared" si="139"/>
        <v>0</v>
      </c>
    </row>
    <row r="1774" spans="1:14" x14ac:dyDescent="0.25">
      <c r="A1774" s="1">
        <v>41375</v>
      </c>
      <c r="B1774" s="2" t="s">
        <v>132</v>
      </c>
      <c r="C1774" s="2">
        <v>3</v>
      </c>
      <c r="D1774" s="2">
        <f>YEAR(cukier[[#This Row],[date]])</f>
        <v>2013</v>
      </c>
      <c r="E1774" s="2">
        <f>MONTH(cukier[[#This Row],[date]])</f>
        <v>4</v>
      </c>
      <c r="F1774" s="2">
        <f>VLOOKUP(cukier[[#This Row],[year]],cennik[#All],2)</f>
        <v>2.2200000000000002</v>
      </c>
      <c r="G1774" s="2">
        <f>cukier[[#This Row],[sugar_bought_kg]]*cukier[[#This Row],[price]]</f>
        <v>6.66</v>
      </c>
      <c r="H1774" s="2">
        <f>SUMIF($B$2:B1774,B1774,$C$2:C1774)</f>
        <v>27</v>
      </c>
      <c r="I1774" s="2">
        <f>IF(cukier[[#This Row],[bought_so_far]]&lt;100,0,IF(cukier[[#This Row],[bought_so_far]]&lt;1000,0.05,IF(cukier[[#This Row],[bought_so_far]]&lt;10000,0.1,0.2)))*cukier[[#This Row],[sugar_bought_kg]]</f>
        <v>0</v>
      </c>
      <c r="J1774" s="6">
        <f t="shared" si="136"/>
        <v>3725</v>
      </c>
      <c r="K1774" s="6">
        <f t="shared" si="135"/>
        <v>3722</v>
      </c>
      <c r="L1774" s="6" t="b">
        <f t="shared" si="137"/>
        <v>0</v>
      </c>
      <c r="M1774" s="6">
        <f t="shared" si="138"/>
        <v>2</v>
      </c>
      <c r="N1774" s="6">
        <f t="shared" si="139"/>
        <v>0</v>
      </c>
    </row>
    <row r="1775" spans="1:14" x14ac:dyDescent="0.25">
      <c r="A1775" s="1">
        <v>41376</v>
      </c>
      <c r="B1775" s="2" t="s">
        <v>14</v>
      </c>
      <c r="C1775" s="2">
        <v>311</v>
      </c>
      <c r="D1775" s="2">
        <f>YEAR(cukier[[#This Row],[date]])</f>
        <v>2013</v>
      </c>
      <c r="E1775" s="2">
        <f>MONTH(cukier[[#This Row],[date]])</f>
        <v>4</v>
      </c>
      <c r="F1775" s="2">
        <f>VLOOKUP(cukier[[#This Row],[year]],cennik[#All],2)</f>
        <v>2.2200000000000002</v>
      </c>
      <c r="G1775" s="2">
        <f>cukier[[#This Row],[sugar_bought_kg]]*cukier[[#This Row],[price]]</f>
        <v>690.42000000000007</v>
      </c>
      <c r="H1775" s="2">
        <f>SUMIF($B$2:B1775,B1775,$C$2:C1775)</f>
        <v>19886</v>
      </c>
      <c r="I1775" s="2">
        <f>IF(cukier[[#This Row],[bought_so_far]]&lt;100,0,IF(cukier[[#This Row],[bought_so_far]]&lt;1000,0.05,IF(cukier[[#This Row],[bought_so_far]]&lt;10000,0.1,0.2)))*cukier[[#This Row],[sugar_bought_kg]]</f>
        <v>62.2</v>
      </c>
      <c r="J1775" s="7">
        <f t="shared" si="136"/>
        <v>3722</v>
      </c>
      <c r="K1775" s="7">
        <f t="shared" si="135"/>
        <v>3411</v>
      </c>
      <c r="L1775" s="7" t="b">
        <f t="shared" si="137"/>
        <v>0</v>
      </c>
      <c r="M1775" s="7">
        <f t="shared" si="138"/>
        <v>2</v>
      </c>
      <c r="N1775" s="7">
        <f t="shared" si="139"/>
        <v>0</v>
      </c>
    </row>
    <row r="1776" spans="1:14" x14ac:dyDescent="0.25">
      <c r="A1776" s="1">
        <v>41379</v>
      </c>
      <c r="B1776" s="2" t="s">
        <v>66</v>
      </c>
      <c r="C1776" s="2">
        <v>121</v>
      </c>
      <c r="D1776" s="2">
        <f>YEAR(cukier[[#This Row],[date]])</f>
        <v>2013</v>
      </c>
      <c r="E1776" s="2">
        <f>MONTH(cukier[[#This Row],[date]])</f>
        <v>4</v>
      </c>
      <c r="F1776" s="2">
        <f>VLOOKUP(cukier[[#This Row],[year]],cennik[#All],2)</f>
        <v>2.2200000000000002</v>
      </c>
      <c r="G1776" s="2">
        <f>cukier[[#This Row],[sugar_bought_kg]]*cukier[[#This Row],[price]]</f>
        <v>268.62</v>
      </c>
      <c r="H1776" s="2">
        <f>SUMIF($B$2:B1776,B1776,$C$2:C1776)</f>
        <v>3379</v>
      </c>
      <c r="I1776" s="2">
        <f>IF(cukier[[#This Row],[bought_so_far]]&lt;100,0,IF(cukier[[#This Row],[bought_so_far]]&lt;1000,0.05,IF(cukier[[#This Row],[bought_so_far]]&lt;10000,0.1,0.2)))*cukier[[#This Row],[sugar_bought_kg]]</f>
        <v>12.100000000000001</v>
      </c>
      <c r="J1776" s="6">
        <f t="shared" si="136"/>
        <v>3411</v>
      </c>
      <c r="K1776" s="6">
        <f t="shared" si="135"/>
        <v>3290</v>
      </c>
      <c r="L1776" s="6" t="b">
        <f t="shared" si="137"/>
        <v>0</v>
      </c>
      <c r="M1776" s="6">
        <f t="shared" si="138"/>
        <v>2</v>
      </c>
      <c r="N1776" s="6">
        <f t="shared" si="139"/>
        <v>0</v>
      </c>
    </row>
    <row r="1777" spans="1:14" x14ac:dyDescent="0.25">
      <c r="A1777" s="1">
        <v>41380</v>
      </c>
      <c r="B1777" s="2" t="s">
        <v>153</v>
      </c>
      <c r="C1777" s="2">
        <v>15</v>
      </c>
      <c r="D1777" s="2">
        <f>YEAR(cukier[[#This Row],[date]])</f>
        <v>2013</v>
      </c>
      <c r="E1777" s="2">
        <f>MONTH(cukier[[#This Row],[date]])</f>
        <v>4</v>
      </c>
      <c r="F1777" s="2">
        <f>VLOOKUP(cukier[[#This Row],[year]],cennik[#All],2)</f>
        <v>2.2200000000000002</v>
      </c>
      <c r="G1777" s="2">
        <f>cukier[[#This Row],[sugar_bought_kg]]*cukier[[#This Row],[price]]</f>
        <v>33.300000000000004</v>
      </c>
      <c r="H1777" s="2">
        <f>SUMIF($B$2:B1777,B1777,$C$2:C1777)</f>
        <v>44</v>
      </c>
      <c r="I1777" s="2">
        <f>IF(cukier[[#This Row],[bought_so_far]]&lt;100,0,IF(cukier[[#This Row],[bought_so_far]]&lt;1000,0.05,IF(cukier[[#This Row],[bought_so_far]]&lt;10000,0.1,0.2)))*cukier[[#This Row],[sugar_bought_kg]]</f>
        <v>0</v>
      </c>
      <c r="J1777" s="7">
        <f t="shared" si="136"/>
        <v>3290</v>
      </c>
      <c r="K1777" s="7">
        <f t="shared" si="135"/>
        <v>3275</v>
      </c>
      <c r="L1777" s="7" t="b">
        <f t="shared" si="137"/>
        <v>0</v>
      </c>
      <c r="M1777" s="7">
        <f t="shared" si="138"/>
        <v>2</v>
      </c>
      <c r="N1777" s="7">
        <f t="shared" si="139"/>
        <v>0</v>
      </c>
    </row>
    <row r="1778" spans="1:14" x14ac:dyDescent="0.25">
      <c r="A1778" s="1">
        <v>41381</v>
      </c>
      <c r="B1778" s="2" t="s">
        <v>136</v>
      </c>
      <c r="C1778" s="2">
        <v>14</v>
      </c>
      <c r="D1778" s="2">
        <f>YEAR(cukier[[#This Row],[date]])</f>
        <v>2013</v>
      </c>
      <c r="E1778" s="2">
        <f>MONTH(cukier[[#This Row],[date]])</f>
        <v>4</v>
      </c>
      <c r="F1778" s="2">
        <f>VLOOKUP(cukier[[#This Row],[year]],cennik[#All],2)</f>
        <v>2.2200000000000002</v>
      </c>
      <c r="G1778" s="2">
        <f>cukier[[#This Row],[sugar_bought_kg]]*cukier[[#This Row],[price]]</f>
        <v>31.080000000000002</v>
      </c>
      <c r="H1778" s="2">
        <f>SUMIF($B$2:B1778,B1778,$C$2:C1778)</f>
        <v>64</v>
      </c>
      <c r="I1778" s="2">
        <f>IF(cukier[[#This Row],[bought_so_far]]&lt;100,0,IF(cukier[[#This Row],[bought_so_far]]&lt;1000,0.05,IF(cukier[[#This Row],[bought_so_far]]&lt;10000,0.1,0.2)))*cukier[[#This Row],[sugar_bought_kg]]</f>
        <v>0</v>
      </c>
      <c r="J1778" s="6">
        <f t="shared" si="136"/>
        <v>3275</v>
      </c>
      <c r="K1778" s="6">
        <f t="shared" si="135"/>
        <v>3261</v>
      </c>
      <c r="L1778" s="6" t="b">
        <f t="shared" si="137"/>
        <v>0</v>
      </c>
      <c r="M1778" s="6">
        <f t="shared" si="138"/>
        <v>2</v>
      </c>
      <c r="N1778" s="6">
        <f t="shared" si="139"/>
        <v>0</v>
      </c>
    </row>
    <row r="1779" spans="1:14" x14ac:dyDescent="0.25">
      <c r="A1779" s="1">
        <v>41381</v>
      </c>
      <c r="B1779" s="2" t="s">
        <v>7</v>
      </c>
      <c r="C1779" s="2">
        <v>240</v>
      </c>
      <c r="D1779" s="2">
        <f>YEAR(cukier[[#This Row],[date]])</f>
        <v>2013</v>
      </c>
      <c r="E1779" s="2">
        <f>MONTH(cukier[[#This Row],[date]])</f>
        <v>4</v>
      </c>
      <c r="F1779" s="2">
        <f>VLOOKUP(cukier[[#This Row],[year]],cennik[#All],2)</f>
        <v>2.2200000000000002</v>
      </c>
      <c r="G1779" s="2">
        <f>cukier[[#This Row],[sugar_bought_kg]]*cukier[[#This Row],[price]]</f>
        <v>532.80000000000007</v>
      </c>
      <c r="H1779" s="2">
        <f>SUMIF($B$2:B1779,B1779,$C$2:C1779)</f>
        <v>22630</v>
      </c>
      <c r="I1779" s="2">
        <f>IF(cukier[[#This Row],[bought_so_far]]&lt;100,0,IF(cukier[[#This Row],[bought_so_far]]&lt;1000,0.05,IF(cukier[[#This Row],[bought_so_far]]&lt;10000,0.1,0.2)))*cukier[[#This Row],[sugar_bought_kg]]</f>
        <v>48</v>
      </c>
      <c r="J1779" s="7">
        <f t="shared" si="136"/>
        <v>3261</v>
      </c>
      <c r="K1779" s="7">
        <f t="shared" si="135"/>
        <v>3021</v>
      </c>
      <c r="L1779" s="7" t="b">
        <f t="shared" si="137"/>
        <v>0</v>
      </c>
      <c r="M1779" s="7">
        <f t="shared" si="138"/>
        <v>2</v>
      </c>
      <c r="N1779" s="7">
        <f t="shared" si="139"/>
        <v>0</v>
      </c>
    </row>
    <row r="1780" spans="1:14" x14ac:dyDescent="0.25">
      <c r="A1780" s="1">
        <v>41383</v>
      </c>
      <c r="B1780" s="2" t="s">
        <v>56</v>
      </c>
      <c r="C1780" s="2">
        <v>12</v>
      </c>
      <c r="D1780" s="2">
        <f>YEAR(cukier[[#This Row],[date]])</f>
        <v>2013</v>
      </c>
      <c r="E1780" s="2">
        <f>MONTH(cukier[[#This Row],[date]])</f>
        <v>4</v>
      </c>
      <c r="F1780" s="2">
        <f>VLOOKUP(cukier[[#This Row],[year]],cennik[#All],2)</f>
        <v>2.2200000000000002</v>
      </c>
      <c r="G1780" s="2">
        <f>cukier[[#This Row],[sugar_bought_kg]]*cukier[[#This Row],[price]]</f>
        <v>26.64</v>
      </c>
      <c r="H1780" s="2">
        <f>SUMIF($B$2:B1780,B1780,$C$2:C1780)</f>
        <v>60</v>
      </c>
      <c r="I1780" s="2">
        <f>IF(cukier[[#This Row],[bought_so_far]]&lt;100,0,IF(cukier[[#This Row],[bought_so_far]]&lt;1000,0.05,IF(cukier[[#This Row],[bought_so_far]]&lt;10000,0.1,0.2)))*cukier[[#This Row],[sugar_bought_kg]]</f>
        <v>0</v>
      </c>
      <c r="J1780" s="6">
        <f t="shared" si="136"/>
        <v>3021</v>
      </c>
      <c r="K1780" s="6">
        <f t="shared" si="135"/>
        <v>3009</v>
      </c>
      <c r="L1780" s="6" t="b">
        <f t="shared" si="137"/>
        <v>0</v>
      </c>
      <c r="M1780" s="6">
        <f t="shared" si="138"/>
        <v>2</v>
      </c>
      <c r="N1780" s="6">
        <f t="shared" si="139"/>
        <v>0</v>
      </c>
    </row>
    <row r="1781" spans="1:14" x14ac:dyDescent="0.25">
      <c r="A1781" s="1">
        <v>41385</v>
      </c>
      <c r="B1781" s="2" t="s">
        <v>199</v>
      </c>
      <c r="C1781" s="2">
        <v>1</v>
      </c>
      <c r="D1781" s="2">
        <f>YEAR(cukier[[#This Row],[date]])</f>
        <v>2013</v>
      </c>
      <c r="E1781" s="2">
        <f>MONTH(cukier[[#This Row],[date]])</f>
        <v>4</v>
      </c>
      <c r="F1781" s="2">
        <f>VLOOKUP(cukier[[#This Row],[year]],cennik[#All],2)</f>
        <v>2.2200000000000002</v>
      </c>
      <c r="G1781" s="2">
        <f>cukier[[#This Row],[sugar_bought_kg]]*cukier[[#This Row],[price]]</f>
        <v>2.2200000000000002</v>
      </c>
      <c r="H1781" s="2">
        <f>SUMIF($B$2:B1781,B1781,$C$2:C1781)</f>
        <v>16</v>
      </c>
      <c r="I1781" s="2">
        <f>IF(cukier[[#This Row],[bought_so_far]]&lt;100,0,IF(cukier[[#This Row],[bought_so_far]]&lt;1000,0.05,IF(cukier[[#This Row],[bought_so_far]]&lt;10000,0.1,0.2)))*cukier[[#This Row],[sugar_bought_kg]]</f>
        <v>0</v>
      </c>
      <c r="J1781" s="7">
        <f t="shared" si="136"/>
        <v>3009</v>
      </c>
      <c r="K1781" s="7">
        <f t="shared" si="135"/>
        <v>3008</v>
      </c>
      <c r="L1781" s="7" t="b">
        <f t="shared" si="137"/>
        <v>0</v>
      </c>
      <c r="M1781" s="7">
        <f t="shared" si="138"/>
        <v>2</v>
      </c>
      <c r="N1781" s="7">
        <f t="shared" si="139"/>
        <v>0</v>
      </c>
    </row>
    <row r="1782" spans="1:14" x14ac:dyDescent="0.25">
      <c r="A1782" s="1">
        <v>41388</v>
      </c>
      <c r="B1782" s="2" t="s">
        <v>232</v>
      </c>
      <c r="C1782" s="2">
        <v>12</v>
      </c>
      <c r="D1782" s="2">
        <f>YEAR(cukier[[#This Row],[date]])</f>
        <v>2013</v>
      </c>
      <c r="E1782" s="2">
        <f>MONTH(cukier[[#This Row],[date]])</f>
        <v>4</v>
      </c>
      <c r="F1782" s="2">
        <f>VLOOKUP(cukier[[#This Row],[year]],cennik[#All],2)</f>
        <v>2.2200000000000002</v>
      </c>
      <c r="G1782" s="2">
        <f>cukier[[#This Row],[sugar_bought_kg]]*cukier[[#This Row],[price]]</f>
        <v>26.64</v>
      </c>
      <c r="H1782" s="2">
        <f>SUMIF($B$2:B1782,B1782,$C$2:C1782)</f>
        <v>12</v>
      </c>
      <c r="I1782" s="2">
        <f>IF(cukier[[#This Row],[bought_so_far]]&lt;100,0,IF(cukier[[#This Row],[bought_so_far]]&lt;1000,0.05,IF(cukier[[#This Row],[bought_so_far]]&lt;10000,0.1,0.2)))*cukier[[#This Row],[sugar_bought_kg]]</f>
        <v>0</v>
      </c>
      <c r="J1782" s="6">
        <f t="shared" si="136"/>
        <v>3008</v>
      </c>
      <c r="K1782" s="6">
        <f t="shared" si="135"/>
        <v>2996</v>
      </c>
      <c r="L1782" s="6" t="b">
        <f t="shared" si="137"/>
        <v>0</v>
      </c>
      <c r="M1782" s="6">
        <f t="shared" si="138"/>
        <v>3</v>
      </c>
      <c r="N1782" s="6">
        <f t="shared" si="139"/>
        <v>0</v>
      </c>
    </row>
    <row r="1783" spans="1:14" x14ac:dyDescent="0.25">
      <c r="A1783" s="1">
        <v>41391</v>
      </c>
      <c r="B1783" s="2" t="s">
        <v>18</v>
      </c>
      <c r="C1783" s="2">
        <v>190</v>
      </c>
      <c r="D1783" s="2">
        <f>YEAR(cukier[[#This Row],[date]])</f>
        <v>2013</v>
      </c>
      <c r="E1783" s="2">
        <f>MONTH(cukier[[#This Row],[date]])</f>
        <v>4</v>
      </c>
      <c r="F1783" s="2">
        <f>VLOOKUP(cukier[[#This Row],[year]],cennik[#All],2)</f>
        <v>2.2200000000000002</v>
      </c>
      <c r="G1783" s="2">
        <f>cukier[[#This Row],[sugar_bought_kg]]*cukier[[#This Row],[price]]</f>
        <v>421.8</v>
      </c>
      <c r="H1783" s="2">
        <f>SUMIF($B$2:B1783,B1783,$C$2:C1783)</f>
        <v>4992</v>
      </c>
      <c r="I1783" s="2">
        <f>IF(cukier[[#This Row],[bought_so_far]]&lt;100,0,IF(cukier[[#This Row],[bought_so_far]]&lt;1000,0.05,IF(cukier[[#This Row],[bought_so_far]]&lt;10000,0.1,0.2)))*cukier[[#This Row],[sugar_bought_kg]]</f>
        <v>19</v>
      </c>
      <c r="J1783" s="7">
        <f t="shared" si="136"/>
        <v>2996</v>
      </c>
      <c r="K1783" s="7">
        <f t="shared" si="135"/>
        <v>2806</v>
      </c>
      <c r="L1783" s="7" t="b">
        <f t="shared" si="137"/>
        <v>0</v>
      </c>
      <c r="M1783" s="7">
        <f t="shared" si="138"/>
        <v>3</v>
      </c>
      <c r="N1783" s="7">
        <f t="shared" si="139"/>
        <v>0</v>
      </c>
    </row>
    <row r="1784" spans="1:14" x14ac:dyDescent="0.25">
      <c r="A1784" s="1">
        <v>41392</v>
      </c>
      <c r="B1784" s="2" t="s">
        <v>63</v>
      </c>
      <c r="C1784" s="2">
        <v>179</v>
      </c>
      <c r="D1784" s="2">
        <f>YEAR(cukier[[#This Row],[date]])</f>
        <v>2013</v>
      </c>
      <c r="E1784" s="2">
        <f>MONTH(cukier[[#This Row],[date]])</f>
        <v>4</v>
      </c>
      <c r="F1784" s="2">
        <f>VLOOKUP(cukier[[#This Row],[year]],cennik[#All],2)</f>
        <v>2.2200000000000002</v>
      </c>
      <c r="G1784" s="2">
        <f>cukier[[#This Row],[sugar_bought_kg]]*cukier[[#This Row],[price]]</f>
        <v>397.38000000000005</v>
      </c>
      <c r="H1784" s="2">
        <f>SUMIF($B$2:B1784,B1784,$C$2:C1784)</f>
        <v>939</v>
      </c>
      <c r="I1784" s="2">
        <f>IF(cukier[[#This Row],[bought_so_far]]&lt;100,0,IF(cukier[[#This Row],[bought_so_far]]&lt;1000,0.05,IF(cukier[[#This Row],[bought_so_far]]&lt;10000,0.1,0.2)))*cukier[[#This Row],[sugar_bought_kg]]</f>
        <v>8.9500000000000011</v>
      </c>
      <c r="J1784" s="6">
        <f t="shared" si="136"/>
        <v>2806</v>
      </c>
      <c r="K1784" s="6">
        <f t="shared" si="135"/>
        <v>2627</v>
      </c>
      <c r="L1784" s="6" t="b">
        <f t="shared" si="137"/>
        <v>0</v>
      </c>
      <c r="M1784" s="6">
        <f t="shared" si="138"/>
        <v>3</v>
      </c>
      <c r="N1784" s="6">
        <f t="shared" si="139"/>
        <v>0</v>
      </c>
    </row>
    <row r="1785" spans="1:14" x14ac:dyDescent="0.25">
      <c r="A1785" s="1">
        <v>41394</v>
      </c>
      <c r="B1785" s="2" t="s">
        <v>22</v>
      </c>
      <c r="C1785" s="2">
        <v>106</v>
      </c>
      <c r="D1785" s="2">
        <f>YEAR(cukier[[#This Row],[date]])</f>
        <v>2013</v>
      </c>
      <c r="E1785" s="2">
        <f>MONTH(cukier[[#This Row],[date]])</f>
        <v>4</v>
      </c>
      <c r="F1785" s="2">
        <f>VLOOKUP(cukier[[#This Row],[year]],cennik[#All],2)</f>
        <v>2.2200000000000002</v>
      </c>
      <c r="G1785" s="2">
        <f>cukier[[#This Row],[sugar_bought_kg]]*cukier[[#This Row],[price]]</f>
        <v>235.32000000000002</v>
      </c>
      <c r="H1785" s="2">
        <f>SUMIF($B$2:B1785,B1785,$C$2:C1785)</f>
        <v>19801</v>
      </c>
      <c r="I1785" s="2">
        <f>IF(cukier[[#This Row],[bought_so_far]]&lt;100,0,IF(cukier[[#This Row],[bought_so_far]]&lt;1000,0.05,IF(cukier[[#This Row],[bought_so_far]]&lt;10000,0.1,0.2)))*cukier[[#This Row],[sugar_bought_kg]]</f>
        <v>21.200000000000003</v>
      </c>
      <c r="J1785" s="7">
        <f t="shared" si="136"/>
        <v>2627</v>
      </c>
      <c r="K1785" s="7">
        <f t="shared" si="135"/>
        <v>2521</v>
      </c>
      <c r="L1785" s="7" t="b">
        <f t="shared" si="137"/>
        <v>1</v>
      </c>
      <c r="M1785" s="7">
        <f t="shared" si="138"/>
        <v>3</v>
      </c>
      <c r="N1785" s="7">
        <f t="shared" si="139"/>
        <v>3000</v>
      </c>
    </row>
    <row r="1786" spans="1:14" x14ac:dyDescent="0.25">
      <c r="A1786" s="1">
        <v>41396</v>
      </c>
      <c r="B1786" s="2" t="s">
        <v>7</v>
      </c>
      <c r="C1786" s="2">
        <v>267</v>
      </c>
      <c r="D1786" s="2">
        <f>YEAR(cukier[[#This Row],[date]])</f>
        <v>2013</v>
      </c>
      <c r="E1786" s="2">
        <f>MONTH(cukier[[#This Row],[date]])</f>
        <v>5</v>
      </c>
      <c r="F1786" s="2">
        <f>VLOOKUP(cukier[[#This Row],[year]],cennik[#All],2)</f>
        <v>2.2200000000000002</v>
      </c>
      <c r="G1786" s="2">
        <f>cukier[[#This Row],[sugar_bought_kg]]*cukier[[#This Row],[price]]</f>
        <v>592.74</v>
      </c>
      <c r="H1786" s="2">
        <f>SUMIF($B$2:B1786,B1786,$C$2:C1786)</f>
        <v>22897</v>
      </c>
      <c r="I1786" s="2">
        <f>IF(cukier[[#This Row],[bought_so_far]]&lt;100,0,IF(cukier[[#This Row],[bought_so_far]]&lt;1000,0.05,IF(cukier[[#This Row],[bought_so_far]]&lt;10000,0.1,0.2)))*cukier[[#This Row],[sugar_bought_kg]]</f>
        <v>53.400000000000006</v>
      </c>
      <c r="J1786" s="6">
        <f t="shared" si="136"/>
        <v>5521</v>
      </c>
      <c r="K1786" s="6">
        <f t="shared" si="135"/>
        <v>5254</v>
      </c>
      <c r="L1786" s="6" t="b">
        <f t="shared" si="137"/>
        <v>0</v>
      </c>
      <c r="M1786" s="6">
        <f t="shared" si="138"/>
        <v>-1</v>
      </c>
      <c r="N1786" s="6">
        <f t="shared" si="139"/>
        <v>0</v>
      </c>
    </row>
    <row r="1787" spans="1:14" x14ac:dyDescent="0.25">
      <c r="A1787" s="1">
        <v>41396</v>
      </c>
      <c r="B1787" s="2" t="s">
        <v>123</v>
      </c>
      <c r="C1787" s="2">
        <v>66</v>
      </c>
      <c r="D1787" s="2">
        <f>YEAR(cukier[[#This Row],[date]])</f>
        <v>2013</v>
      </c>
      <c r="E1787" s="2">
        <f>MONTH(cukier[[#This Row],[date]])</f>
        <v>5</v>
      </c>
      <c r="F1787" s="2">
        <f>VLOOKUP(cukier[[#This Row],[year]],cennik[#All],2)</f>
        <v>2.2200000000000002</v>
      </c>
      <c r="G1787" s="2">
        <f>cukier[[#This Row],[sugar_bought_kg]]*cukier[[#This Row],[price]]</f>
        <v>146.52000000000001</v>
      </c>
      <c r="H1787" s="2">
        <f>SUMIF($B$2:B1787,B1787,$C$2:C1787)</f>
        <v>807</v>
      </c>
      <c r="I1787" s="2">
        <f>IF(cukier[[#This Row],[bought_so_far]]&lt;100,0,IF(cukier[[#This Row],[bought_so_far]]&lt;1000,0.05,IF(cukier[[#This Row],[bought_so_far]]&lt;10000,0.1,0.2)))*cukier[[#This Row],[sugar_bought_kg]]</f>
        <v>3.3000000000000003</v>
      </c>
      <c r="J1787" s="7">
        <f t="shared" si="136"/>
        <v>5254</v>
      </c>
      <c r="K1787" s="7">
        <f t="shared" si="135"/>
        <v>5188</v>
      </c>
      <c r="L1787" s="7" t="b">
        <f t="shared" si="137"/>
        <v>0</v>
      </c>
      <c r="M1787" s="7">
        <f t="shared" si="138"/>
        <v>-1</v>
      </c>
      <c r="N1787" s="7">
        <f t="shared" si="139"/>
        <v>0</v>
      </c>
    </row>
    <row r="1788" spans="1:14" x14ac:dyDescent="0.25">
      <c r="A1788" s="1">
        <v>41398</v>
      </c>
      <c r="B1788" s="2" t="s">
        <v>14</v>
      </c>
      <c r="C1788" s="2">
        <v>471</v>
      </c>
      <c r="D1788" s="2">
        <f>YEAR(cukier[[#This Row],[date]])</f>
        <v>2013</v>
      </c>
      <c r="E1788" s="2">
        <f>MONTH(cukier[[#This Row],[date]])</f>
        <v>5</v>
      </c>
      <c r="F1788" s="2">
        <f>VLOOKUP(cukier[[#This Row],[year]],cennik[#All],2)</f>
        <v>2.2200000000000002</v>
      </c>
      <c r="G1788" s="2">
        <f>cukier[[#This Row],[sugar_bought_kg]]*cukier[[#This Row],[price]]</f>
        <v>1045.6200000000001</v>
      </c>
      <c r="H1788" s="2">
        <f>SUMIF($B$2:B1788,B1788,$C$2:C1788)</f>
        <v>20357</v>
      </c>
      <c r="I1788" s="2">
        <f>IF(cukier[[#This Row],[bought_so_far]]&lt;100,0,IF(cukier[[#This Row],[bought_so_far]]&lt;1000,0.05,IF(cukier[[#This Row],[bought_so_far]]&lt;10000,0.1,0.2)))*cukier[[#This Row],[sugar_bought_kg]]</f>
        <v>94.2</v>
      </c>
      <c r="J1788" s="6">
        <f t="shared" si="136"/>
        <v>5188</v>
      </c>
      <c r="K1788" s="6">
        <f t="shared" si="135"/>
        <v>4717</v>
      </c>
      <c r="L1788" s="6" t="b">
        <f t="shared" si="137"/>
        <v>0</v>
      </c>
      <c r="M1788" s="6">
        <f t="shared" si="138"/>
        <v>1</v>
      </c>
      <c r="N1788" s="6">
        <f t="shared" si="139"/>
        <v>0</v>
      </c>
    </row>
    <row r="1789" spans="1:14" x14ac:dyDescent="0.25">
      <c r="A1789" s="1">
        <v>41399</v>
      </c>
      <c r="B1789" s="2" t="s">
        <v>60</v>
      </c>
      <c r="C1789" s="2">
        <v>5</v>
      </c>
      <c r="D1789" s="2">
        <f>YEAR(cukier[[#This Row],[date]])</f>
        <v>2013</v>
      </c>
      <c r="E1789" s="2">
        <f>MONTH(cukier[[#This Row],[date]])</f>
        <v>5</v>
      </c>
      <c r="F1789" s="2">
        <f>VLOOKUP(cukier[[#This Row],[year]],cennik[#All],2)</f>
        <v>2.2200000000000002</v>
      </c>
      <c r="G1789" s="2">
        <f>cukier[[#This Row],[sugar_bought_kg]]*cukier[[#This Row],[price]]</f>
        <v>11.100000000000001</v>
      </c>
      <c r="H1789" s="2">
        <f>SUMIF($B$2:B1789,B1789,$C$2:C1789)</f>
        <v>27</v>
      </c>
      <c r="I1789" s="2">
        <f>IF(cukier[[#This Row],[bought_so_far]]&lt;100,0,IF(cukier[[#This Row],[bought_so_far]]&lt;1000,0.05,IF(cukier[[#This Row],[bought_so_far]]&lt;10000,0.1,0.2)))*cukier[[#This Row],[sugar_bought_kg]]</f>
        <v>0</v>
      </c>
      <c r="J1789" s="7">
        <f t="shared" si="136"/>
        <v>4717</v>
      </c>
      <c r="K1789" s="7">
        <f t="shared" si="135"/>
        <v>4712</v>
      </c>
      <c r="L1789" s="7" t="b">
        <f t="shared" si="137"/>
        <v>0</v>
      </c>
      <c r="M1789" s="7">
        <f t="shared" si="138"/>
        <v>1</v>
      </c>
      <c r="N1789" s="7">
        <f t="shared" si="139"/>
        <v>0</v>
      </c>
    </row>
    <row r="1790" spans="1:14" x14ac:dyDescent="0.25">
      <c r="A1790" s="1">
        <v>41401</v>
      </c>
      <c r="B1790" s="2" t="s">
        <v>221</v>
      </c>
      <c r="C1790" s="2">
        <v>11</v>
      </c>
      <c r="D1790" s="2">
        <f>YEAR(cukier[[#This Row],[date]])</f>
        <v>2013</v>
      </c>
      <c r="E1790" s="2">
        <f>MONTH(cukier[[#This Row],[date]])</f>
        <v>5</v>
      </c>
      <c r="F1790" s="2">
        <f>VLOOKUP(cukier[[#This Row],[year]],cennik[#All],2)</f>
        <v>2.2200000000000002</v>
      </c>
      <c r="G1790" s="2">
        <f>cukier[[#This Row],[sugar_bought_kg]]*cukier[[#This Row],[price]]</f>
        <v>24.42</v>
      </c>
      <c r="H1790" s="2">
        <f>SUMIF($B$2:B1790,B1790,$C$2:C1790)</f>
        <v>34</v>
      </c>
      <c r="I1790" s="2">
        <f>IF(cukier[[#This Row],[bought_so_far]]&lt;100,0,IF(cukier[[#This Row],[bought_so_far]]&lt;1000,0.05,IF(cukier[[#This Row],[bought_so_far]]&lt;10000,0.1,0.2)))*cukier[[#This Row],[sugar_bought_kg]]</f>
        <v>0</v>
      </c>
      <c r="J1790" s="6">
        <f t="shared" si="136"/>
        <v>4712</v>
      </c>
      <c r="K1790" s="6">
        <f t="shared" si="135"/>
        <v>4701</v>
      </c>
      <c r="L1790" s="6" t="b">
        <f t="shared" si="137"/>
        <v>0</v>
      </c>
      <c r="M1790" s="6">
        <f t="shared" si="138"/>
        <v>1</v>
      </c>
      <c r="N1790" s="6">
        <f t="shared" si="139"/>
        <v>0</v>
      </c>
    </row>
    <row r="1791" spans="1:14" x14ac:dyDescent="0.25">
      <c r="A1791" s="1">
        <v>41403</v>
      </c>
      <c r="B1791" s="2" t="s">
        <v>71</v>
      </c>
      <c r="C1791" s="2">
        <v>103</v>
      </c>
      <c r="D1791" s="2">
        <f>YEAR(cukier[[#This Row],[date]])</f>
        <v>2013</v>
      </c>
      <c r="E1791" s="2">
        <f>MONTH(cukier[[#This Row],[date]])</f>
        <v>5</v>
      </c>
      <c r="F1791" s="2">
        <f>VLOOKUP(cukier[[#This Row],[year]],cennik[#All],2)</f>
        <v>2.2200000000000002</v>
      </c>
      <c r="G1791" s="2">
        <f>cukier[[#This Row],[sugar_bought_kg]]*cukier[[#This Row],[price]]</f>
        <v>228.66000000000003</v>
      </c>
      <c r="H1791" s="2">
        <f>SUMIF($B$2:B1791,B1791,$C$2:C1791)</f>
        <v>2139</v>
      </c>
      <c r="I1791" s="2">
        <f>IF(cukier[[#This Row],[bought_so_far]]&lt;100,0,IF(cukier[[#This Row],[bought_so_far]]&lt;1000,0.05,IF(cukier[[#This Row],[bought_so_far]]&lt;10000,0.1,0.2)))*cukier[[#This Row],[sugar_bought_kg]]</f>
        <v>10.3</v>
      </c>
      <c r="J1791" s="7">
        <f t="shared" si="136"/>
        <v>4701</v>
      </c>
      <c r="K1791" s="7">
        <f t="shared" si="135"/>
        <v>4598</v>
      </c>
      <c r="L1791" s="7" t="b">
        <f t="shared" si="137"/>
        <v>0</v>
      </c>
      <c r="M1791" s="7">
        <f t="shared" si="138"/>
        <v>1</v>
      </c>
      <c r="N1791" s="7">
        <f t="shared" si="139"/>
        <v>0</v>
      </c>
    </row>
    <row r="1792" spans="1:14" x14ac:dyDescent="0.25">
      <c r="A1792" s="1">
        <v>41403</v>
      </c>
      <c r="B1792" s="2" t="s">
        <v>19</v>
      </c>
      <c r="C1792" s="2">
        <v>92</v>
      </c>
      <c r="D1792" s="2">
        <f>YEAR(cukier[[#This Row],[date]])</f>
        <v>2013</v>
      </c>
      <c r="E1792" s="2">
        <f>MONTH(cukier[[#This Row],[date]])</f>
        <v>5</v>
      </c>
      <c r="F1792" s="2">
        <f>VLOOKUP(cukier[[#This Row],[year]],cennik[#All],2)</f>
        <v>2.2200000000000002</v>
      </c>
      <c r="G1792" s="2">
        <f>cukier[[#This Row],[sugar_bought_kg]]*cukier[[#This Row],[price]]</f>
        <v>204.24</v>
      </c>
      <c r="H1792" s="2">
        <f>SUMIF($B$2:B1792,B1792,$C$2:C1792)</f>
        <v>4115</v>
      </c>
      <c r="I1792" s="2">
        <f>IF(cukier[[#This Row],[bought_so_far]]&lt;100,0,IF(cukier[[#This Row],[bought_so_far]]&lt;1000,0.05,IF(cukier[[#This Row],[bought_so_far]]&lt;10000,0.1,0.2)))*cukier[[#This Row],[sugar_bought_kg]]</f>
        <v>9.2000000000000011</v>
      </c>
      <c r="J1792" s="6">
        <f t="shared" si="136"/>
        <v>4598</v>
      </c>
      <c r="K1792" s="6">
        <f t="shared" si="135"/>
        <v>4506</v>
      </c>
      <c r="L1792" s="6" t="b">
        <f t="shared" si="137"/>
        <v>0</v>
      </c>
      <c r="M1792" s="6">
        <f t="shared" si="138"/>
        <v>1</v>
      </c>
      <c r="N1792" s="6">
        <f t="shared" si="139"/>
        <v>0</v>
      </c>
    </row>
    <row r="1793" spans="1:14" x14ac:dyDescent="0.25">
      <c r="A1793" s="1">
        <v>41405</v>
      </c>
      <c r="B1793" s="2" t="s">
        <v>10</v>
      </c>
      <c r="C1793" s="2">
        <v>115</v>
      </c>
      <c r="D1793" s="2">
        <f>YEAR(cukier[[#This Row],[date]])</f>
        <v>2013</v>
      </c>
      <c r="E1793" s="2">
        <f>MONTH(cukier[[#This Row],[date]])</f>
        <v>5</v>
      </c>
      <c r="F1793" s="2">
        <f>VLOOKUP(cukier[[#This Row],[year]],cennik[#All],2)</f>
        <v>2.2200000000000002</v>
      </c>
      <c r="G1793" s="2">
        <f>cukier[[#This Row],[sugar_bought_kg]]*cukier[[#This Row],[price]]</f>
        <v>255.3</v>
      </c>
      <c r="H1793" s="2">
        <f>SUMIF($B$2:B1793,B1793,$C$2:C1793)</f>
        <v>3869</v>
      </c>
      <c r="I1793" s="2">
        <f>IF(cukier[[#This Row],[bought_so_far]]&lt;100,0,IF(cukier[[#This Row],[bought_so_far]]&lt;1000,0.05,IF(cukier[[#This Row],[bought_so_far]]&lt;10000,0.1,0.2)))*cukier[[#This Row],[sugar_bought_kg]]</f>
        <v>11.5</v>
      </c>
      <c r="J1793" s="7">
        <f t="shared" si="136"/>
        <v>4506</v>
      </c>
      <c r="K1793" s="7">
        <f t="shared" si="135"/>
        <v>4391</v>
      </c>
      <c r="L1793" s="7" t="b">
        <f t="shared" si="137"/>
        <v>0</v>
      </c>
      <c r="M1793" s="7">
        <f t="shared" si="138"/>
        <v>1</v>
      </c>
      <c r="N1793" s="7">
        <f t="shared" si="139"/>
        <v>0</v>
      </c>
    </row>
    <row r="1794" spans="1:14" x14ac:dyDescent="0.25">
      <c r="A1794" s="1">
        <v>41406</v>
      </c>
      <c r="B1794" s="2" t="s">
        <v>52</v>
      </c>
      <c r="C1794" s="2">
        <v>62</v>
      </c>
      <c r="D1794" s="2">
        <f>YEAR(cukier[[#This Row],[date]])</f>
        <v>2013</v>
      </c>
      <c r="E1794" s="2">
        <f>MONTH(cukier[[#This Row],[date]])</f>
        <v>5</v>
      </c>
      <c r="F1794" s="2">
        <f>VLOOKUP(cukier[[#This Row],[year]],cennik[#All],2)</f>
        <v>2.2200000000000002</v>
      </c>
      <c r="G1794" s="2">
        <f>cukier[[#This Row],[sugar_bought_kg]]*cukier[[#This Row],[price]]</f>
        <v>137.64000000000001</v>
      </c>
      <c r="H1794" s="2">
        <f>SUMIF($B$2:B1794,B1794,$C$2:C1794)</f>
        <v>5060</v>
      </c>
      <c r="I1794" s="2">
        <f>IF(cukier[[#This Row],[bought_so_far]]&lt;100,0,IF(cukier[[#This Row],[bought_so_far]]&lt;1000,0.05,IF(cukier[[#This Row],[bought_so_far]]&lt;10000,0.1,0.2)))*cukier[[#This Row],[sugar_bought_kg]]</f>
        <v>6.2</v>
      </c>
      <c r="J1794" s="6">
        <f t="shared" si="136"/>
        <v>4391</v>
      </c>
      <c r="K1794" s="6">
        <f t="shared" si="135"/>
        <v>4329</v>
      </c>
      <c r="L1794" s="6" t="b">
        <f t="shared" si="137"/>
        <v>0</v>
      </c>
      <c r="M1794" s="6">
        <f t="shared" si="138"/>
        <v>1</v>
      </c>
      <c r="N1794" s="6">
        <f t="shared" si="139"/>
        <v>0</v>
      </c>
    </row>
    <row r="1795" spans="1:14" x14ac:dyDescent="0.25">
      <c r="A1795" s="1">
        <v>41406</v>
      </c>
      <c r="B1795" s="2" t="s">
        <v>5</v>
      </c>
      <c r="C1795" s="2">
        <v>420</v>
      </c>
      <c r="D1795" s="2">
        <f>YEAR(cukier[[#This Row],[date]])</f>
        <v>2013</v>
      </c>
      <c r="E1795" s="2">
        <f>MONTH(cukier[[#This Row],[date]])</f>
        <v>5</v>
      </c>
      <c r="F1795" s="2">
        <f>VLOOKUP(cukier[[#This Row],[year]],cennik[#All],2)</f>
        <v>2.2200000000000002</v>
      </c>
      <c r="G1795" s="2">
        <f>cukier[[#This Row],[sugar_bought_kg]]*cukier[[#This Row],[price]]</f>
        <v>932.40000000000009</v>
      </c>
      <c r="H1795" s="2">
        <f>SUMIF($B$2:B1795,B1795,$C$2:C1795)</f>
        <v>10371</v>
      </c>
      <c r="I1795" s="2">
        <f>IF(cukier[[#This Row],[bought_so_far]]&lt;100,0,IF(cukier[[#This Row],[bought_so_far]]&lt;1000,0.05,IF(cukier[[#This Row],[bought_so_far]]&lt;10000,0.1,0.2)))*cukier[[#This Row],[sugar_bought_kg]]</f>
        <v>84</v>
      </c>
      <c r="J1795" s="7">
        <f t="shared" si="136"/>
        <v>4329</v>
      </c>
      <c r="K1795" s="7">
        <f t="shared" ref="K1795:K1858" si="140">J1795-C1795</f>
        <v>3909</v>
      </c>
      <c r="L1795" s="7" t="b">
        <f t="shared" si="137"/>
        <v>0</v>
      </c>
      <c r="M1795" s="7">
        <f t="shared" si="138"/>
        <v>2</v>
      </c>
      <c r="N1795" s="7">
        <f t="shared" si="139"/>
        <v>0</v>
      </c>
    </row>
    <row r="1796" spans="1:14" x14ac:dyDescent="0.25">
      <c r="A1796" s="1">
        <v>41406</v>
      </c>
      <c r="B1796" s="2" t="s">
        <v>30</v>
      </c>
      <c r="C1796" s="2">
        <v>81</v>
      </c>
      <c r="D1796" s="2">
        <f>YEAR(cukier[[#This Row],[date]])</f>
        <v>2013</v>
      </c>
      <c r="E1796" s="2">
        <f>MONTH(cukier[[#This Row],[date]])</f>
        <v>5</v>
      </c>
      <c r="F1796" s="2">
        <f>VLOOKUP(cukier[[#This Row],[year]],cennik[#All],2)</f>
        <v>2.2200000000000002</v>
      </c>
      <c r="G1796" s="2">
        <f>cukier[[#This Row],[sugar_bought_kg]]*cukier[[#This Row],[price]]</f>
        <v>179.82000000000002</v>
      </c>
      <c r="H1796" s="2">
        <f>SUMIF($B$2:B1796,B1796,$C$2:C1796)</f>
        <v>4448</v>
      </c>
      <c r="I1796" s="2">
        <f>IF(cukier[[#This Row],[bought_so_far]]&lt;100,0,IF(cukier[[#This Row],[bought_so_far]]&lt;1000,0.05,IF(cukier[[#This Row],[bought_so_far]]&lt;10000,0.1,0.2)))*cukier[[#This Row],[sugar_bought_kg]]</f>
        <v>8.1</v>
      </c>
      <c r="J1796" s="6">
        <f t="shared" ref="J1796:J1859" si="141">K1795+N1795</f>
        <v>3909</v>
      </c>
      <c r="K1796" s="6">
        <f t="shared" si="140"/>
        <v>3828</v>
      </c>
      <c r="L1796" s="6" t="b">
        <f t="shared" ref="L1796:L1859" si="142">AND(E1796&lt;&gt;E1797,K1796&lt;5000)</f>
        <v>0</v>
      </c>
      <c r="M1796" s="6">
        <f t="shared" ref="M1796:M1859" si="143">ROUNDUP((5000-K1796)/1000,0)</f>
        <v>2</v>
      </c>
      <c r="N1796" s="6">
        <f t="shared" ref="N1796:N1859" si="144">IF(L1796,M1796*1000,0)</f>
        <v>0</v>
      </c>
    </row>
    <row r="1797" spans="1:14" x14ac:dyDescent="0.25">
      <c r="A1797" s="1">
        <v>41407</v>
      </c>
      <c r="B1797" s="2" t="s">
        <v>9</v>
      </c>
      <c r="C1797" s="2">
        <v>412</v>
      </c>
      <c r="D1797" s="2">
        <f>YEAR(cukier[[#This Row],[date]])</f>
        <v>2013</v>
      </c>
      <c r="E1797" s="2">
        <f>MONTH(cukier[[#This Row],[date]])</f>
        <v>5</v>
      </c>
      <c r="F1797" s="2">
        <f>VLOOKUP(cukier[[#This Row],[year]],cennik[#All],2)</f>
        <v>2.2200000000000002</v>
      </c>
      <c r="G1797" s="2">
        <f>cukier[[#This Row],[sugar_bought_kg]]*cukier[[#This Row],[price]]</f>
        <v>914.6400000000001</v>
      </c>
      <c r="H1797" s="2">
        <f>SUMIF($B$2:B1797,B1797,$C$2:C1797)</f>
        <v>22386</v>
      </c>
      <c r="I1797" s="2">
        <f>IF(cukier[[#This Row],[bought_so_far]]&lt;100,0,IF(cukier[[#This Row],[bought_so_far]]&lt;1000,0.05,IF(cukier[[#This Row],[bought_so_far]]&lt;10000,0.1,0.2)))*cukier[[#This Row],[sugar_bought_kg]]</f>
        <v>82.4</v>
      </c>
      <c r="J1797" s="7">
        <f t="shared" si="141"/>
        <v>3828</v>
      </c>
      <c r="K1797" s="7">
        <f t="shared" si="140"/>
        <v>3416</v>
      </c>
      <c r="L1797" s="7" t="b">
        <f t="shared" si="142"/>
        <v>0</v>
      </c>
      <c r="M1797" s="7">
        <f t="shared" si="143"/>
        <v>2</v>
      </c>
      <c r="N1797" s="7">
        <f t="shared" si="144"/>
        <v>0</v>
      </c>
    </row>
    <row r="1798" spans="1:14" x14ac:dyDescent="0.25">
      <c r="A1798" s="1">
        <v>41409</v>
      </c>
      <c r="B1798" s="2" t="s">
        <v>45</v>
      </c>
      <c r="C1798" s="2">
        <v>377</v>
      </c>
      <c r="D1798" s="2">
        <f>YEAR(cukier[[#This Row],[date]])</f>
        <v>2013</v>
      </c>
      <c r="E1798" s="2">
        <f>MONTH(cukier[[#This Row],[date]])</f>
        <v>5</v>
      </c>
      <c r="F1798" s="2">
        <f>VLOOKUP(cukier[[#This Row],[year]],cennik[#All],2)</f>
        <v>2.2200000000000002</v>
      </c>
      <c r="G1798" s="2">
        <f>cukier[[#This Row],[sugar_bought_kg]]*cukier[[#This Row],[price]]</f>
        <v>836.94</v>
      </c>
      <c r="H1798" s="2">
        <f>SUMIF($B$2:B1798,B1798,$C$2:C1798)</f>
        <v>21319</v>
      </c>
      <c r="I1798" s="2">
        <f>IF(cukier[[#This Row],[bought_so_far]]&lt;100,0,IF(cukier[[#This Row],[bought_so_far]]&lt;1000,0.05,IF(cukier[[#This Row],[bought_so_far]]&lt;10000,0.1,0.2)))*cukier[[#This Row],[sugar_bought_kg]]</f>
        <v>75.400000000000006</v>
      </c>
      <c r="J1798" s="6">
        <f t="shared" si="141"/>
        <v>3416</v>
      </c>
      <c r="K1798" s="6">
        <f t="shared" si="140"/>
        <v>3039</v>
      </c>
      <c r="L1798" s="6" t="b">
        <f t="shared" si="142"/>
        <v>0</v>
      </c>
      <c r="M1798" s="6">
        <f t="shared" si="143"/>
        <v>2</v>
      </c>
      <c r="N1798" s="6">
        <f t="shared" si="144"/>
        <v>0</v>
      </c>
    </row>
    <row r="1799" spans="1:14" x14ac:dyDescent="0.25">
      <c r="A1799" s="1">
        <v>41414</v>
      </c>
      <c r="B1799" s="2" t="s">
        <v>45</v>
      </c>
      <c r="C1799" s="2">
        <v>461</v>
      </c>
      <c r="D1799" s="2">
        <f>YEAR(cukier[[#This Row],[date]])</f>
        <v>2013</v>
      </c>
      <c r="E1799" s="2">
        <f>MONTH(cukier[[#This Row],[date]])</f>
        <v>5</v>
      </c>
      <c r="F1799" s="2">
        <f>VLOOKUP(cukier[[#This Row],[year]],cennik[#All],2)</f>
        <v>2.2200000000000002</v>
      </c>
      <c r="G1799" s="2">
        <f>cukier[[#This Row],[sugar_bought_kg]]*cukier[[#This Row],[price]]</f>
        <v>1023.4200000000001</v>
      </c>
      <c r="H1799" s="2">
        <f>SUMIF($B$2:B1799,B1799,$C$2:C1799)</f>
        <v>21780</v>
      </c>
      <c r="I1799" s="2">
        <f>IF(cukier[[#This Row],[bought_so_far]]&lt;100,0,IF(cukier[[#This Row],[bought_so_far]]&lt;1000,0.05,IF(cukier[[#This Row],[bought_so_far]]&lt;10000,0.1,0.2)))*cukier[[#This Row],[sugar_bought_kg]]</f>
        <v>92.2</v>
      </c>
      <c r="J1799" s="7">
        <f t="shared" si="141"/>
        <v>3039</v>
      </c>
      <c r="K1799" s="7">
        <f t="shared" si="140"/>
        <v>2578</v>
      </c>
      <c r="L1799" s="7" t="b">
        <f t="shared" si="142"/>
        <v>0</v>
      </c>
      <c r="M1799" s="7">
        <f t="shared" si="143"/>
        <v>3</v>
      </c>
      <c r="N1799" s="7">
        <f t="shared" si="144"/>
        <v>0</v>
      </c>
    </row>
    <row r="1800" spans="1:14" x14ac:dyDescent="0.25">
      <c r="A1800" s="1">
        <v>41414</v>
      </c>
      <c r="B1800" s="2" t="s">
        <v>71</v>
      </c>
      <c r="C1800" s="2">
        <v>138</v>
      </c>
      <c r="D1800" s="2">
        <f>YEAR(cukier[[#This Row],[date]])</f>
        <v>2013</v>
      </c>
      <c r="E1800" s="2">
        <f>MONTH(cukier[[#This Row],[date]])</f>
        <v>5</v>
      </c>
      <c r="F1800" s="2">
        <f>VLOOKUP(cukier[[#This Row],[year]],cennik[#All],2)</f>
        <v>2.2200000000000002</v>
      </c>
      <c r="G1800" s="2">
        <f>cukier[[#This Row],[sugar_bought_kg]]*cukier[[#This Row],[price]]</f>
        <v>306.36</v>
      </c>
      <c r="H1800" s="2">
        <f>SUMIF($B$2:B1800,B1800,$C$2:C1800)</f>
        <v>2277</v>
      </c>
      <c r="I1800" s="2">
        <f>IF(cukier[[#This Row],[bought_so_far]]&lt;100,0,IF(cukier[[#This Row],[bought_so_far]]&lt;1000,0.05,IF(cukier[[#This Row],[bought_so_far]]&lt;10000,0.1,0.2)))*cukier[[#This Row],[sugar_bought_kg]]</f>
        <v>13.8</v>
      </c>
      <c r="J1800" s="6">
        <f t="shared" si="141"/>
        <v>2578</v>
      </c>
      <c r="K1800" s="6">
        <f t="shared" si="140"/>
        <v>2440</v>
      </c>
      <c r="L1800" s="6" t="b">
        <f t="shared" si="142"/>
        <v>0</v>
      </c>
      <c r="M1800" s="6">
        <f t="shared" si="143"/>
        <v>3</v>
      </c>
      <c r="N1800" s="6">
        <f t="shared" si="144"/>
        <v>0</v>
      </c>
    </row>
    <row r="1801" spans="1:14" x14ac:dyDescent="0.25">
      <c r="A1801" s="1">
        <v>41418</v>
      </c>
      <c r="B1801" s="2" t="s">
        <v>47</v>
      </c>
      <c r="C1801" s="2">
        <v>17</v>
      </c>
      <c r="D1801" s="2">
        <f>YEAR(cukier[[#This Row],[date]])</f>
        <v>2013</v>
      </c>
      <c r="E1801" s="2">
        <f>MONTH(cukier[[#This Row],[date]])</f>
        <v>5</v>
      </c>
      <c r="F1801" s="2">
        <f>VLOOKUP(cukier[[#This Row],[year]],cennik[#All],2)</f>
        <v>2.2200000000000002</v>
      </c>
      <c r="G1801" s="2">
        <f>cukier[[#This Row],[sugar_bought_kg]]*cukier[[#This Row],[price]]</f>
        <v>37.74</v>
      </c>
      <c r="H1801" s="2">
        <f>SUMIF($B$2:B1801,B1801,$C$2:C1801)</f>
        <v>50</v>
      </c>
      <c r="I1801" s="2">
        <f>IF(cukier[[#This Row],[bought_so_far]]&lt;100,0,IF(cukier[[#This Row],[bought_so_far]]&lt;1000,0.05,IF(cukier[[#This Row],[bought_so_far]]&lt;10000,0.1,0.2)))*cukier[[#This Row],[sugar_bought_kg]]</f>
        <v>0</v>
      </c>
      <c r="J1801" s="7">
        <f t="shared" si="141"/>
        <v>2440</v>
      </c>
      <c r="K1801" s="7">
        <f t="shared" si="140"/>
        <v>2423</v>
      </c>
      <c r="L1801" s="7" t="b">
        <f t="shared" si="142"/>
        <v>0</v>
      </c>
      <c r="M1801" s="7">
        <f t="shared" si="143"/>
        <v>3</v>
      </c>
      <c r="N1801" s="7">
        <f t="shared" si="144"/>
        <v>0</v>
      </c>
    </row>
    <row r="1802" spans="1:14" x14ac:dyDescent="0.25">
      <c r="A1802" s="1">
        <v>41422</v>
      </c>
      <c r="B1802" s="2" t="s">
        <v>197</v>
      </c>
      <c r="C1802" s="2">
        <v>8</v>
      </c>
      <c r="D1802" s="2">
        <f>YEAR(cukier[[#This Row],[date]])</f>
        <v>2013</v>
      </c>
      <c r="E1802" s="2">
        <f>MONTH(cukier[[#This Row],[date]])</f>
        <v>5</v>
      </c>
      <c r="F1802" s="2">
        <f>VLOOKUP(cukier[[#This Row],[year]],cennik[#All],2)</f>
        <v>2.2200000000000002</v>
      </c>
      <c r="G1802" s="2">
        <f>cukier[[#This Row],[sugar_bought_kg]]*cukier[[#This Row],[price]]</f>
        <v>17.760000000000002</v>
      </c>
      <c r="H1802" s="2">
        <f>SUMIF($B$2:B1802,B1802,$C$2:C1802)</f>
        <v>32</v>
      </c>
      <c r="I1802" s="2">
        <f>IF(cukier[[#This Row],[bought_so_far]]&lt;100,0,IF(cukier[[#This Row],[bought_so_far]]&lt;1000,0.05,IF(cukier[[#This Row],[bought_so_far]]&lt;10000,0.1,0.2)))*cukier[[#This Row],[sugar_bought_kg]]</f>
        <v>0</v>
      </c>
      <c r="J1802" s="6">
        <f t="shared" si="141"/>
        <v>2423</v>
      </c>
      <c r="K1802" s="6">
        <f t="shared" si="140"/>
        <v>2415</v>
      </c>
      <c r="L1802" s="6" t="b">
        <f t="shared" si="142"/>
        <v>0</v>
      </c>
      <c r="M1802" s="6">
        <f t="shared" si="143"/>
        <v>3</v>
      </c>
      <c r="N1802" s="6">
        <f t="shared" si="144"/>
        <v>0</v>
      </c>
    </row>
    <row r="1803" spans="1:14" x14ac:dyDescent="0.25">
      <c r="A1803" s="1">
        <v>41424</v>
      </c>
      <c r="B1803" s="2" t="s">
        <v>9</v>
      </c>
      <c r="C1803" s="2">
        <v>448</v>
      </c>
      <c r="D1803" s="2">
        <f>YEAR(cukier[[#This Row],[date]])</f>
        <v>2013</v>
      </c>
      <c r="E1803" s="2">
        <f>MONTH(cukier[[#This Row],[date]])</f>
        <v>5</v>
      </c>
      <c r="F1803" s="2">
        <f>VLOOKUP(cukier[[#This Row],[year]],cennik[#All],2)</f>
        <v>2.2200000000000002</v>
      </c>
      <c r="G1803" s="2">
        <f>cukier[[#This Row],[sugar_bought_kg]]*cukier[[#This Row],[price]]</f>
        <v>994.56000000000006</v>
      </c>
      <c r="H1803" s="2">
        <f>SUMIF($B$2:B1803,B1803,$C$2:C1803)</f>
        <v>22834</v>
      </c>
      <c r="I1803" s="2">
        <f>IF(cukier[[#This Row],[bought_so_far]]&lt;100,0,IF(cukier[[#This Row],[bought_so_far]]&lt;1000,0.05,IF(cukier[[#This Row],[bought_so_far]]&lt;10000,0.1,0.2)))*cukier[[#This Row],[sugar_bought_kg]]</f>
        <v>89.600000000000009</v>
      </c>
      <c r="J1803" s="7">
        <f t="shared" si="141"/>
        <v>2415</v>
      </c>
      <c r="K1803" s="7">
        <f t="shared" si="140"/>
        <v>1967</v>
      </c>
      <c r="L1803" s="7" t="b">
        <f t="shared" si="142"/>
        <v>1</v>
      </c>
      <c r="M1803" s="7">
        <f t="shared" si="143"/>
        <v>4</v>
      </c>
      <c r="N1803" s="7">
        <f t="shared" si="144"/>
        <v>4000</v>
      </c>
    </row>
    <row r="1804" spans="1:14" x14ac:dyDescent="0.25">
      <c r="A1804" s="1">
        <v>41426</v>
      </c>
      <c r="B1804" s="2" t="s">
        <v>9</v>
      </c>
      <c r="C1804" s="2">
        <v>240</v>
      </c>
      <c r="D1804" s="2">
        <f>YEAR(cukier[[#This Row],[date]])</f>
        <v>2013</v>
      </c>
      <c r="E1804" s="2">
        <f>MONTH(cukier[[#This Row],[date]])</f>
        <v>6</v>
      </c>
      <c r="F1804" s="2">
        <f>VLOOKUP(cukier[[#This Row],[year]],cennik[#All],2)</f>
        <v>2.2200000000000002</v>
      </c>
      <c r="G1804" s="2">
        <f>cukier[[#This Row],[sugar_bought_kg]]*cukier[[#This Row],[price]]</f>
        <v>532.80000000000007</v>
      </c>
      <c r="H1804" s="2">
        <f>SUMIF($B$2:B1804,B1804,$C$2:C1804)</f>
        <v>23074</v>
      </c>
      <c r="I1804" s="2">
        <f>IF(cukier[[#This Row],[bought_so_far]]&lt;100,0,IF(cukier[[#This Row],[bought_so_far]]&lt;1000,0.05,IF(cukier[[#This Row],[bought_so_far]]&lt;10000,0.1,0.2)))*cukier[[#This Row],[sugar_bought_kg]]</f>
        <v>48</v>
      </c>
      <c r="J1804" s="6">
        <f t="shared" si="141"/>
        <v>5967</v>
      </c>
      <c r="K1804" s="6">
        <f t="shared" si="140"/>
        <v>5727</v>
      </c>
      <c r="L1804" s="6" t="b">
        <f t="shared" si="142"/>
        <v>0</v>
      </c>
      <c r="M1804" s="6">
        <f t="shared" si="143"/>
        <v>-1</v>
      </c>
      <c r="N1804" s="6">
        <f t="shared" si="144"/>
        <v>0</v>
      </c>
    </row>
    <row r="1805" spans="1:14" x14ac:dyDescent="0.25">
      <c r="A1805" s="1">
        <v>41427</v>
      </c>
      <c r="B1805" s="2" t="s">
        <v>22</v>
      </c>
      <c r="C1805" s="2">
        <v>388</v>
      </c>
      <c r="D1805" s="2">
        <f>YEAR(cukier[[#This Row],[date]])</f>
        <v>2013</v>
      </c>
      <c r="E1805" s="2">
        <f>MONTH(cukier[[#This Row],[date]])</f>
        <v>6</v>
      </c>
      <c r="F1805" s="2">
        <f>VLOOKUP(cukier[[#This Row],[year]],cennik[#All],2)</f>
        <v>2.2200000000000002</v>
      </c>
      <c r="G1805" s="2">
        <f>cukier[[#This Row],[sugar_bought_kg]]*cukier[[#This Row],[price]]</f>
        <v>861.36000000000013</v>
      </c>
      <c r="H1805" s="2">
        <f>SUMIF($B$2:B1805,B1805,$C$2:C1805)</f>
        <v>20189</v>
      </c>
      <c r="I1805" s="2">
        <f>IF(cukier[[#This Row],[bought_so_far]]&lt;100,0,IF(cukier[[#This Row],[bought_so_far]]&lt;1000,0.05,IF(cukier[[#This Row],[bought_so_far]]&lt;10000,0.1,0.2)))*cukier[[#This Row],[sugar_bought_kg]]</f>
        <v>77.600000000000009</v>
      </c>
      <c r="J1805" s="7">
        <f t="shared" si="141"/>
        <v>5727</v>
      </c>
      <c r="K1805" s="7">
        <f t="shared" si="140"/>
        <v>5339</v>
      </c>
      <c r="L1805" s="7" t="b">
        <f t="shared" si="142"/>
        <v>0</v>
      </c>
      <c r="M1805" s="7">
        <f t="shared" si="143"/>
        <v>-1</v>
      </c>
      <c r="N1805" s="7">
        <f t="shared" si="144"/>
        <v>0</v>
      </c>
    </row>
    <row r="1806" spans="1:14" x14ac:dyDescent="0.25">
      <c r="A1806" s="1">
        <v>41429</v>
      </c>
      <c r="B1806" s="2" t="s">
        <v>7</v>
      </c>
      <c r="C1806" s="2">
        <v>455</v>
      </c>
      <c r="D1806" s="2">
        <f>YEAR(cukier[[#This Row],[date]])</f>
        <v>2013</v>
      </c>
      <c r="E1806" s="2">
        <f>MONTH(cukier[[#This Row],[date]])</f>
        <v>6</v>
      </c>
      <c r="F1806" s="2">
        <f>VLOOKUP(cukier[[#This Row],[year]],cennik[#All],2)</f>
        <v>2.2200000000000002</v>
      </c>
      <c r="G1806" s="2">
        <f>cukier[[#This Row],[sugar_bought_kg]]*cukier[[#This Row],[price]]</f>
        <v>1010.1000000000001</v>
      </c>
      <c r="H1806" s="2">
        <f>SUMIF($B$2:B1806,B1806,$C$2:C1806)</f>
        <v>23352</v>
      </c>
      <c r="I1806" s="2">
        <f>IF(cukier[[#This Row],[bought_so_far]]&lt;100,0,IF(cukier[[#This Row],[bought_so_far]]&lt;1000,0.05,IF(cukier[[#This Row],[bought_so_far]]&lt;10000,0.1,0.2)))*cukier[[#This Row],[sugar_bought_kg]]</f>
        <v>91</v>
      </c>
      <c r="J1806" s="6">
        <f t="shared" si="141"/>
        <v>5339</v>
      </c>
      <c r="K1806" s="6">
        <f t="shared" si="140"/>
        <v>4884</v>
      </c>
      <c r="L1806" s="6" t="b">
        <f t="shared" si="142"/>
        <v>0</v>
      </c>
      <c r="M1806" s="6">
        <f t="shared" si="143"/>
        <v>1</v>
      </c>
      <c r="N1806" s="6">
        <f t="shared" si="144"/>
        <v>0</v>
      </c>
    </row>
    <row r="1807" spans="1:14" x14ac:dyDescent="0.25">
      <c r="A1807" s="1">
        <v>41429</v>
      </c>
      <c r="B1807" s="2" t="s">
        <v>17</v>
      </c>
      <c r="C1807" s="2">
        <v>269</v>
      </c>
      <c r="D1807" s="2">
        <f>YEAR(cukier[[#This Row],[date]])</f>
        <v>2013</v>
      </c>
      <c r="E1807" s="2">
        <f>MONTH(cukier[[#This Row],[date]])</f>
        <v>6</v>
      </c>
      <c r="F1807" s="2">
        <f>VLOOKUP(cukier[[#This Row],[year]],cennik[#All],2)</f>
        <v>2.2200000000000002</v>
      </c>
      <c r="G1807" s="2">
        <f>cukier[[#This Row],[sugar_bought_kg]]*cukier[[#This Row],[price]]</f>
        <v>597.18000000000006</v>
      </c>
      <c r="H1807" s="2">
        <f>SUMIF($B$2:B1807,B1807,$C$2:C1807)</f>
        <v>15984</v>
      </c>
      <c r="I1807" s="2">
        <f>IF(cukier[[#This Row],[bought_so_far]]&lt;100,0,IF(cukier[[#This Row],[bought_so_far]]&lt;1000,0.05,IF(cukier[[#This Row],[bought_so_far]]&lt;10000,0.1,0.2)))*cukier[[#This Row],[sugar_bought_kg]]</f>
        <v>53.800000000000004</v>
      </c>
      <c r="J1807" s="7">
        <f t="shared" si="141"/>
        <v>4884</v>
      </c>
      <c r="K1807" s="7">
        <f t="shared" si="140"/>
        <v>4615</v>
      </c>
      <c r="L1807" s="7" t="b">
        <f t="shared" si="142"/>
        <v>0</v>
      </c>
      <c r="M1807" s="7">
        <f t="shared" si="143"/>
        <v>1</v>
      </c>
      <c r="N1807" s="7">
        <f t="shared" si="144"/>
        <v>0</v>
      </c>
    </row>
    <row r="1808" spans="1:14" x14ac:dyDescent="0.25">
      <c r="A1808" s="1">
        <v>41432</v>
      </c>
      <c r="B1808" s="2" t="s">
        <v>6</v>
      </c>
      <c r="C1808" s="2">
        <v>81</v>
      </c>
      <c r="D1808" s="2">
        <f>YEAR(cukier[[#This Row],[date]])</f>
        <v>2013</v>
      </c>
      <c r="E1808" s="2">
        <f>MONTH(cukier[[#This Row],[date]])</f>
        <v>6</v>
      </c>
      <c r="F1808" s="2">
        <f>VLOOKUP(cukier[[#This Row],[year]],cennik[#All],2)</f>
        <v>2.2200000000000002</v>
      </c>
      <c r="G1808" s="2">
        <f>cukier[[#This Row],[sugar_bought_kg]]*cukier[[#This Row],[price]]</f>
        <v>179.82000000000002</v>
      </c>
      <c r="H1808" s="2">
        <f>SUMIF($B$2:B1808,B1808,$C$2:C1808)</f>
        <v>3209</v>
      </c>
      <c r="I1808" s="2">
        <f>IF(cukier[[#This Row],[bought_so_far]]&lt;100,0,IF(cukier[[#This Row],[bought_so_far]]&lt;1000,0.05,IF(cukier[[#This Row],[bought_so_far]]&lt;10000,0.1,0.2)))*cukier[[#This Row],[sugar_bought_kg]]</f>
        <v>8.1</v>
      </c>
      <c r="J1808" s="6">
        <f t="shared" si="141"/>
        <v>4615</v>
      </c>
      <c r="K1808" s="6">
        <f t="shared" si="140"/>
        <v>4534</v>
      </c>
      <c r="L1808" s="6" t="b">
        <f t="shared" si="142"/>
        <v>0</v>
      </c>
      <c r="M1808" s="6">
        <f t="shared" si="143"/>
        <v>1</v>
      </c>
      <c r="N1808" s="6">
        <f t="shared" si="144"/>
        <v>0</v>
      </c>
    </row>
    <row r="1809" spans="1:14" x14ac:dyDescent="0.25">
      <c r="A1809" s="1">
        <v>41432</v>
      </c>
      <c r="B1809" s="2" t="s">
        <v>10</v>
      </c>
      <c r="C1809" s="2">
        <v>99</v>
      </c>
      <c r="D1809" s="2">
        <f>YEAR(cukier[[#This Row],[date]])</f>
        <v>2013</v>
      </c>
      <c r="E1809" s="2">
        <f>MONTH(cukier[[#This Row],[date]])</f>
        <v>6</v>
      </c>
      <c r="F1809" s="2">
        <f>VLOOKUP(cukier[[#This Row],[year]],cennik[#All],2)</f>
        <v>2.2200000000000002</v>
      </c>
      <c r="G1809" s="2">
        <f>cukier[[#This Row],[sugar_bought_kg]]*cukier[[#This Row],[price]]</f>
        <v>219.78000000000003</v>
      </c>
      <c r="H1809" s="2">
        <f>SUMIF($B$2:B1809,B1809,$C$2:C1809)</f>
        <v>3968</v>
      </c>
      <c r="I1809" s="2">
        <f>IF(cukier[[#This Row],[bought_so_far]]&lt;100,0,IF(cukier[[#This Row],[bought_so_far]]&lt;1000,0.05,IF(cukier[[#This Row],[bought_so_far]]&lt;10000,0.1,0.2)))*cukier[[#This Row],[sugar_bought_kg]]</f>
        <v>9.9</v>
      </c>
      <c r="J1809" s="7">
        <f t="shared" si="141"/>
        <v>4534</v>
      </c>
      <c r="K1809" s="7">
        <f t="shared" si="140"/>
        <v>4435</v>
      </c>
      <c r="L1809" s="7" t="b">
        <f t="shared" si="142"/>
        <v>0</v>
      </c>
      <c r="M1809" s="7">
        <f t="shared" si="143"/>
        <v>1</v>
      </c>
      <c r="N1809" s="7">
        <f t="shared" si="144"/>
        <v>0</v>
      </c>
    </row>
    <row r="1810" spans="1:14" x14ac:dyDescent="0.25">
      <c r="A1810" s="1">
        <v>41437</v>
      </c>
      <c r="B1810" s="2" t="s">
        <v>170</v>
      </c>
      <c r="C1810" s="2">
        <v>12</v>
      </c>
      <c r="D1810" s="2">
        <f>YEAR(cukier[[#This Row],[date]])</f>
        <v>2013</v>
      </c>
      <c r="E1810" s="2">
        <f>MONTH(cukier[[#This Row],[date]])</f>
        <v>6</v>
      </c>
      <c r="F1810" s="2">
        <f>VLOOKUP(cukier[[#This Row],[year]],cennik[#All],2)</f>
        <v>2.2200000000000002</v>
      </c>
      <c r="G1810" s="2">
        <f>cukier[[#This Row],[sugar_bought_kg]]*cukier[[#This Row],[price]]</f>
        <v>26.64</v>
      </c>
      <c r="H1810" s="2">
        <f>SUMIF($B$2:B1810,B1810,$C$2:C1810)</f>
        <v>59</v>
      </c>
      <c r="I1810" s="2">
        <f>IF(cukier[[#This Row],[bought_so_far]]&lt;100,0,IF(cukier[[#This Row],[bought_so_far]]&lt;1000,0.05,IF(cukier[[#This Row],[bought_so_far]]&lt;10000,0.1,0.2)))*cukier[[#This Row],[sugar_bought_kg]]</f>
        <v>0</v>
      </c>
      <c r="J1810" s="6">
        <f t="shared" si="141"/>
        <v>4435</v>
      </c>
      <c r="K1810" s="6">
        <f t="shared" si="140"/>
        <v>4423</v>
      </c>
      <c r="L1810" s="6" t="b">
        <f t="shared" si="142"/>
        <v>0</v>
      </c>
      <c r="M1810" s="6">
        <f t="shared" si="143"/>
        <v>1</v>
      </c>
      <c r="N1810" s="6">
        <f t="shared" si="144"/>
        <v>0</v>
      </c>
    </row>
    <row r="1811" spans="1:14" x14ac:dyDescent="0.25">
      <c r="A1811" s="1">
        <v>41439</v>
      </c>
      <c r="B1811" s="2" t="s">
        <v>233</v>
      </c>
      <c r="C1811" s="2">
        <v>4</v>
      </c>
      <c r="D1811" s="2">
        <f>YEAR(cukier[[#This Row],[date]])</f>
        <v>2013</v>
      </c>
      <c r="E1811" s="2">
        <f>MONTH(cukier[[#This Row],[date]])</f>
        <v>6</v>
      </c>
      <c r="F1811" s="2">
        <f>VLOOKUP(cukier[[#This Row],[year]],cennik[#All],2)</f>
        <v>2.2200000000000002</v>
      </c>
      <c r="G1811" s="2">
        <f>cukier[[#This Row],[sugar_bought_kg]]*cukier[[#This Row],[price]]</f>
        <v>8.8800000000000008</v>
      </c>
      <c r="H1811" s="2">
        <f>SUMIF($B$2:B1811,B1811,$C$2:C1811)</f>
        <v>4</v>
      </c>
      <c r="I1811" s="2">
        <f>IF(cukier[[#This Row],[bought_so_far]]&lt;100,0,IF(cukier[[#This Row],[bought_so_far]]&lt;1000,0.05,IF(cukier[[#This Row],[bought_so_far]]&lt;10000,0.1,0.2)))*cukier[[#This Row],[sugar_bought_kg]]</f>
        <v>0</v>
      </c>
      <c r="J1811" s="7">
        <f t="shared" si="141"/>
        <v>4423</v>
      </c>
      <c r="K1811" s="7">
        <f t="shared" si="140"/>
        <v>4419</v>
      </c>
      <c r="L1811" s="7" t="b">
        <f t="shared" si="142"/>
        <v>0</v>
      </c>
      <c r="M1811" s="7">
        <f t="shared" si="143"/>
        <v>1</v>
      </c>
      <c r="N1811" s="7">
        <f t="shared" si="144"/>
        <v>0</v>
      </c>
    </row>
    <row r="1812" spans="1:14" x14ac:dyDescent="0.25">
      <c r="A1812" s="1">
        <v>41440</v>
      </c>
      <c r="B1812" s="2" t="s">
        <v>30</v>
      </c>
      <c r="C1812" s="2">
        <v>132</v>
      </c>
      <c r="D1812" s="2">
        <f>YEAR(cukier[[#This Row],[date]])</f>
        <v>2013</v>
      </c>
      <c r="E1812" s="2">
        <f>MONTH(cukier[[#This Row],[date]])</f>
        <v>6</v>
      </c>
      <c r="F1812" s="2">
        <f>VLOOKUP(cukier[[#This Row],[year]],cennik[#All],2)</f>
        <v>2.2200000000000002</v>
      </c>
      <c r="G1812" s="2">
        <f>cukier[[#This Row],[sugar_bought_kg]]*cukier[[#This Row],[price]]</f>
        <v>293.04000000000002</v>
      </c>
      <c r="H1812" s="2">
        <f>SUMIF($B$2:B1812,B1812,$C$2:C1812)</f>
        <v>4580</v>
      </c>
      <c r="I1812" s="2">
        <f>IF(cukier[[#This Row],[bought_so_far]]&lt;100,0,IF(cukier[[#This Row],[bought_so_far]]&lt;1000,0.05,IF(cukier[[#This Row],[bought_so_far]]&lt;10000,0.1,0.2)))*cukier[[#This Row],[sugar_bought_kg]]</f>
        <v>13.200000000000001</v>
      </c>
      <c r="J1812" s="6">
        <f t="shared" si="141"/>
        <v>4419</v>
      </c>
      <c r="K1812" s="6">
        <f t="shared" si="140"/>
        <v>4287</v>
      </c>
      <c r="L1812" s="6" t="b">
        <f t="shared" si="142"/>
        <v>0</v>
      </c>
      <c r="M1812" s="6">
        <f t="shared" si="143"/>
        <v>1</v>
      </c>
      <c r="N1812" s="6">
        <f t="shared" si="144"/>
        <v>0</v>
      </c>
    </row>
    <row r="1813" spans="1:14" x14ac:dyDescent="0.25">
      <c r="A1813" s="1">
        <v>41441</v>
      </c>
      <c r="B1813" s="2" t="s">
        <v>131</v>
      </c>
      <c r="C1813" s="2">
        <v>83</v>
      </c>
      <c r="D1813" s="2">
        <f>YEAR(cukier[[#This Row],[date]])</f>
        <v>2013</v>
      </c>
      <c r="E1813" s="2">
        <f>MONTH(cukier[[#This Row],[date]])</f>
        <v>6</v>
      </c>
      <c r="F1813" s="2">
        <f>VLOOKUP(cukier[[#This Row],[year]],cennik[#All],2)</f>
        <v>2.2200000000000002</v>
      </c>
      <c r="G1813" s="2">
        <f>cukier[[#This Row],[sugar_bought_kg]]*cukier[[#This Row],[price]]</f>
        <v>184.26000000000002</v>
      </c>
      <c r="H1813" s="2">
        <f>SUMIF($B$2:B1813,B1813,$C$2:C1813)</f>
        <v>934</v>
      </c>
      <c r="I1813" s="2">
        <f>IF(cukier[[#This Row],[bought_so_far]]&lt;100,0,IF(cukier[[#This Row],[bought_so_far]]&lt;1000,0.05,IF(cukier[[#This Row],[bought_so_far]]&lt;10000,0.1,0.2)))*cukier[[#This Row],[sugar_bought_kg]]</f>
        <v>4.1500000000000004</v>
      </c>
      <c r="J1813" s="7">
        <f t="shared" si="141"/>
        <v>4287</v>
      </c>
      <c r="K1813" s="7">
        <f t="shared" si="140"/>
        <v>4204</v>
      </c>
      <c r="L1813" s="7" t="b">
        <f t="shared" si="142"/>
        <v>0</v>
      </c>
      <c r="M1813" s="7">
        <f t="shared" si="143"/>
        <v>1</v>
      </c>
      <c r="N1813" s="7">
        <f t="shared" si="144"/>
        <v>0</v>
      </c>
    </row>
    <row r="1814" spans="1:14" x14ac:dyDescent="0.25">
      <c r="A1814" s="1">
        <v>41446</v>
      </c>
      <c r="B1814" s="2" t="s">
        <v>205</v>
      </c>
      <c r="C1814" s="2">
        <v>7</v>
      </c>
      <c r="D1814" s="2">
        <f>YEAR(cukier[[#This Row],[date]])</f>
        <v>2013</v>
      </c>
      <c r="E1814" s="2">
        <f>MONTH(cukier[[#This Row],[date]])</f>
        <v>6</v>
      </c>
      <c r="F1814" s="2">
        <f>VLOOKUP(cukier[[#This Row],[year]],cennik[#All],2)</f>
        <v>2.2200000000000002</v>
      </c>
      <c r="G1814" s="2">
        <f>cukier[[#This Row],[sugar_bought_kg]]*cukier[[#This Row],[price]]</f>
        <v>15.540000000000001</v>
      </c>
      <c r="H1814" s="2">
        <f>SUMIF($B$2:B1814,B1814,$C$2:C1814)</f>
        <v>12</v>
      </c>
      <c r="I1814" s="2">
        <f>IF(cukier[[#This Row],[bought_so_far]]&lt;100,0,IF(cukier[[#This Row],[bought_so_far]]&lt;1000,0.05,IF(cukier[[#This Row],[bought_so_far]]&lt;10000,0.1,0.2)))*cukier[[#This Row],[sugar_bought_kg]]</f>
        <v>0</v>
      </c>
      <c r="J1814" s="6">
        <f t="shared" si="141"/>
        <v>4204</v>
      </c>
      <c r="K1814" s="6">
        <f t="shared" si="140"/>
        <v>4197</v>
      </c>
      <c r="L1814" s="6" t="b">
        <f t="shared" si="142"/>
        <v>0</v>
      </c>
      <c r="M1814" s="6">
        <f t="shared" si="143"/>
        <v>1</v>
      </c>
      <c r="N1814" s="6">
        <f t="shared" si="144"/>
        <v>0</v>
      </c>
    </row>
    <row r="1815" spans="1:14" x14ac:dyDescent="0.25">
      <c r="A1815" s="1">
        <v>41447</v>
      </c>
      <c r="B1815" s="2" t="s">
        <v>154</v>
      </c>
      <c r="C1815" s="2">
        <v>9</v>
      </c>
      <c r="D1815" s="2">
        <f>YEAR(cukier[[#This Row],[date]])</f>
        <v>2013</v>
      </c>
      <c r="E1815" s="2">
        <f>MONTH(cukier[[#This Row],[date]])</f>
        <v>6</v>
      </c>
      <c r="F1815" s="2">
        <f>VLOOKUP(cukier[[#This Row],[year]],cennik[#All],2)</f>
        <v>2.2200000000000002</v>
      </c>
      <c r="G1815" s="2">
        <f>cukier[[#This Row],[sugar_bought_kg]]*cukier[[#This Row],[price]]</f>
        <v>19.98</v>
      </c>
      <c r="H1815" s="2">
        <f>SUMIF($B$2:B1815,B1815,$C$2:C1815)</f>
        <v>26</v>
      </c>
      <c r="I1815" s="2">
        <f>IF(cukier[[#This Row],[bought_so_far]]&lt;100,0,IF(cukier[[#This Row],[bought_so_far]]&lt;1000,0.05,IF(cukier[[#This Row],[bought_so_far]]&lt;10000,0.1,0.2)))*cukier[[#This Row],[sugar_bought_kg]]</f>
        <v>0</v>
      </c>
      <c r="J1815" s="7">
        <f t="shared" si="141"/>
        <v>4197</v>
      </c>
      <c r="K1815" s="7">
        <f t="shared" si="140"/>
        <v>4188</v>
      </c>
      <c r="L1815" s="7" t="b">
        <f t="shared" si="142"/>
        <v>0</v>
      </c>
      <c r="M1815" s="7">
        <f t="shared" si="143"/>
        <v>1</v>
      </c>
      <c r="N1815" s="7">
        <f t="shared" si="144"/>
        <v>0</v>
      </c>
    </row>
    <row r="1816" spans="1:14" x14ac:dyDescent="0.25">
      <c r="A1816" s="1">
        <v>41448</v>
      </c>
      <c r="B1816" s="2" t="s">
        <v>159</v>
      </c>
      <c r="C1816" s="2">
        <v>20</v>
      </c>
      <c r="D1816" s="2">
        <f>YEAR(cukier[[#This Row],[date]])</f>
        <v>2013</v>
      </c>
      <c r="E1816" s="2">
        <f>MONTH(cukier[[#This Row],[date]])</f>
        <v>6</v>
      </c>
      <c r="F1816" s="2">
        <f>VLOOKUP(cukier[[#This Row],[year]],cennik[#All],2)</f>
        <v>2.2200000000000002</v>
      </c>
      <c r="G1816" s="2">
        <f>cukier[[#This Row],[sugar_bought_kg]]*cukier[[#This Row],[price]]</f>
        <v>44.400000000000006</v>
      </c>
      <c r="H1816" s="2">
        <f>SUMIF($B$2:B1816,B1816,$C$2:C1816)</f>
        <v>38</v>
      </c>
      <c r="I1816" s="2">
        <f>IF(cukier[[#This Row],[bought_so_far]]&lt;100,0,IF(cukier[[#This Row],[bought_so_far]]&lt;1000,0.05,IF(cukier[[#This Row],[bought_so_far]]&lt;10000,0.1,0.2)))*cukier[[#This Row],[sugar_bought_kg]]</f>
        <v>0</v>
      </c>
      <c r="J1816" s="6">
        <f t="shared" si="141"/>
        <v>4188</v>
      </c>
      <c r="K1816" s="6">
        <f t="shared" si="140"/>
        <v>4168</v>
      </c>
      <c r="L1816" s="6" t="b">
        <f t="shared" si="142"/>
        <v>0</v>
      </c>
      <c r="M1816" s="6">
        <f t="shared" si="143"/>
        <v>1</v>
      </c>
      <c r="N1816" s="6">
        <f t="shared" si="144"/>
        <v>0</v>
      </c>
    </row>
    <row r="1817" spans="1:14" x14ac:dyDescent="0.25">
      <c r="A1817" s="1">
        <v>41449</v>
      </c>
      <c r="B1817" s="2" t="s">
        <v>10</v>
      </c>
      <c r="C1817" s="2">
        <v>98</v>
      </c>
      <c r="D1817" s="2">
        <f>YEAR(cukier[[#This Row],[date]])</f>
        <v>2013</v>
      </c>
      <c r="E1817" s="2">
        <f>MONTH(cukier[[#This Row],[date]])</f>
        <v>6</v>
      </c>
      <c r="F1817" s="2">
        <f>VLOOKUP(cukier[[#This Row],[year]],cennik[#All],2)</f>
        <v>2.2200000000000002</v>
      </c>
      <c r="G1817" s="2">
        <f>cukier[[#This Row],[sugar_bought_kg]]*cukier[[#This Row],[price]]</f>
        <v>217.56000000000003</v>
      </c>
      <c r="H1817" s="2">
        <f>SUMIF($B$2:B1817,B1817,$C$2:C1817)</f>
        <v>4066</v>
      </c>
      <c r="I1817" s="2">
        <f>IF(cukier[[#This Row],[bought_so_far]]&lt;100,0,IF(cukier[[#This Row],[bought_so_far]]&lt;1000,0.05,IF(cukier[[#This Row],[bought_so_far]]&lt;10000,0.1,0.2)))*cukier[[#This Row],[sugar_bought_kg]]</f>
        <v>9.8000000000000007</v>
      </c>
      <c r="J1817" s="7">
        <f t="shared" si="141"/>
        <v>4168</v>
      </c>
      <c r="K1817" s="7">
        <f t="shared" si="140"/>
        <v>4070</v>
      </c>
      <c r="L1817" s="7" t="b">
        <f t="shared" si="142"/>
        <v>0</v>
      </c>
      <c r="M1817" s="7">
        <f t="shared" si="143"/>
        <v>1</v>
      </c>
      <c r="N1817" s="7">
        <f t="shared" si="144"/>
        <v>0</v>
      </c>
    </row>
    <row r="1818" spans="1:14" x14ac:dyDescent="0.25">
      <c r="A1818" s="1">
        <v>41451</v>
      </c>
      <c r="B1818" s="2" t="s">
        <v>137</v>
      </c>
      <c r="C1818" s="2">
        <v>9</v>
      </c>
      <c r="D1818" s="2">
        <f>YEAR(cukier[[#This Row],[date]])</f>
        <v>2013</v>
      </c>
      <c r="E1818" s="2">
        <f>MONTH(cukier[[#This Row],[date]])</f>
        <v>6</v>
      </c>
      <c r="F1818" s="2">
        <f>VLOOKUP(cukier[[#This Row],[year]],cennik[#All],2)</f>
        <v>2.2200000000000002</v>
      </c>
      <c r="G1818" s="2">
        <f>cukier[[#This Row],[sugar_bought_kg]]*cukier[[#This Row],[price]]</f>
        <v>19.98</v>
      </c>
      <c r="H1818" s="2">
        <f>SUMIF($B$2:B1818,B1818,$C$2:C1818)</f>
        <v>35</v>
      </c>
      <c r="I1818" s="2">
        <f>IF(cukier[[#This Row],[bought_so_far]]&lt;100,0,IF(cukier[[#This Row],[bought_so_far]]&lt;1000,0.05,IF(cukier[[#This Row],[bought_so_far]]&lt;10000,0.1,0.2)))*cukier[[#This Row],[sugar_bought_kg]]</f>
        <v>0</v>
      </c>
      <c r="J1818" s="6">
        <f t="shared" si="141"/>
        <v>4070</v>
      </c>
      <c r="K1818" s="6">
        <f t="shared" si="140"/>
        <v>4061</v>
      </c>
      <c r="L1818" s="6" t="b">
        <f t="shared" si="142"/>
        <v>0</v>
      </c>
      <c r="M1818" s="6">
        <f t="shared" si="143"/>
        <v>1</v>
      </c>
      <c r="N1818" s="6">
        <f t="shared" si="144"/>
        <v>0</v>
      </c>
    </row>
    <row r="1819" spans="1:14" x14ac:dyDescent="0.25">
      <c r="A1819" s="1">
        <v>41453</v>
      </c>
      <c r="B1819" s="2" t="s">
        <v>64</v>
      </c>
      <c r="C1819" s="2">
        <v>13</v>
      </c>
      <c r="D1819" s="2">
        <f>YEAR(cukier[[#This Row],[date]])</f>
        <v>2013</v>
      </c>
      <c r="E1819" s="2">
        <f>MONTH(cukier[[#This Row],[date]])</f>
        <v>6</v>
      </c>
      <c r="F1819" s="2">
        <f>VLOOKUP(cukier[[#This Row],[year]],cennik[#All],2)</f>
        <v>2.2200000000000002</v>
      </c>
      <c r="G1819" s="2">
        <f>cukier[[#This Row],[sugar_bought_kg]]*cukier[[#This Row],[price]]</f>
        <v>28.860000000000003</v>
      </c>
      <c r="H1819" s="2">
        <f>SUMIF($B$2:B1819,B1819,$C$2:C1819)</f>
        <v>19</v>
      </c>
      <c r="I1819" s="2">
        <f>IF(cukier[[#This Row],[bought_so_far]]&lt;100,0,IF(cukier[[#This Row],[bought_so_far]]&lt;1000,0.05,IF(cukier[[#This Row],[bought_so_far]]&lt;10000,0.1,0.2)))*cukier[[#This Row],[sugar_bought_kg]]</f>
        <v>0</v>
      </c>
      <c r="J1819" s="7">
        <f t="shared" si="141"/>
        <v>4061</v>
      </c>
      <c r="K1819" s="7">
        <f t="shared" si="140"/>
        <v>4048</v>
      </c>
      <c r="L1819" s="7" t="b">
        <f t="shared" si="142"/>
        <v>1</v>
      </c>
      <c r="M1819" s="7">
        <f t="shared" si="143"/>
        <v>1</v>
      </c>
      <c r="N1819" s="7">
        <f t="shared" si="144"/>
        <v>1000</v>
      </c>
    </row>
    <row r="1820" spans="1:14" x14ac:dyDescent="0.25">
      <c r="A1820" s="1">
        <v>41456</v>
      </c>
      <c r="B1820" s="2" t="s">
        <v>50</v>
      </c>
      <c r="C1820" s="2">
        <v>424</v>
      </c>
      <c r="D1820" s="2">
        <f>YEAR(cukier[[#This Row],[date]])</f>
        <v>2013</v>
      </c>
      <c r="E1820" s="2">
        <f>MONTH(cukier[[#This Row],[date]])</f>
        <v>7</v>
      </c>
      <c r="F1820" s="2">
        <f>VLOOKUP(cukier[[#This Row],[year]],cennik[#All],2)</f>
        <v>2.2200000000000002</v>
      </c>
      <c r="G1820" s="2">
        <f>cukier[[#This Row],[sugar_bought_kg]]*cukier[[#This Row],[price]]</f>
        <v>941.28000000000009</v>
      </c>
      <c r="H1820" s="2">
        <f>SUMIF($B$2:B1820,B1820,$C$2:C1820)</f>
        <v>20935</v>
      </c>
      <c r="I1820" s="2">
        <f>IF(cukier[[#This Row],[bought_so_far]]&lt;100,0,IF(cukier[[#This Row],[bought_so_far]]&lt;1000,0.05,IF(cukier[[#This Row],[bought_so_far]]&lt;10000,0.1,0.2)))*cukier[[#This Row],[sugar_bought_kg]]</f>
        <v>84.800000000000011</v>
      </c>
      <c r="J1820" s="6">
        <f t="shared" si="141"/>
        <v>5048</v>
      </c>
      <c r="K1820" s="6">
        <f t="shared" si="140"/>
        <v>4624</v>
      </c>
      <c r="L1820" s="6" t="b">
        <f t="shared" si="142"/>
        <v>0</v>
      </c>
      <c r="M1820" s="6">
        <f t="shared" si="143"/>
        <v>1</v>
      </c>
      <c r="N1820" s="6">
        <f t="shared" si="144"/>
        <v>0</v>
      </c>
    </row>
    <row r="1821" spans="1:14" x14ac:dyDescent="0.25">
      <c r="A1821" s="1">
        <v>41461</v>
      </c>
      <c r="B1821" s="2" t="s">
        <v>39</v>
      </c>
      <c r="C1821" s="2">
        <v>31</v>
      </c>
      <c r="D1821" s="2">
        <f>YEAR(cukier[[#This Row],[date]])</f>
        <v>2013</v>
      </c>
      <c r="E1821" s="2">
        <f>MONTH(cukier[[#This Row],[date]])</f>
        <v>7</v>
      </c>
      <c r="F1821" s="2">
        <f>VLOOKUP(cukier[[#This Row],[year]],cennik[#All],2)</f>
        <v>2.2200000000000002</v>
      </c>
      <c r="G1821" s="2">
        <f>cukier[[#This Row],[sugar_bought_kg]]*cukier[[#This Row],[price]]</f>
        <v>68.820000000000007</v>
      </c>
      <c r="H1821" s="2">
        <f>SUMIF($B$2:B1821,B1821,$C$2:C1821)</f>
        <v>1831</v>
      </c>
      <c r="I1821" s="2">
        <f>IF(cukier[[#This Row],[bought_so_far]]&lt;100,0,IF(cukier[[#This Row],[bought_so_far]]&lt;1000,0.05,IF(cukier[[#This Row],[bought_so_far]]&lt;10000,0.1,0.2)))*cukier[[#This Row],[sugar_bought_kg]]</f>
        <v>3.1</v>
      </c>
      <c r="J1821" s="7">
        <f t="shared" si="141"/>
        <v>4624</v>
      </c>
      <c r="K1821" s="7">
        <f t="shared" si="140"/>
        <v>4593</v>
      </c>
      <c r="L1821" s="7" t="b">
        <f t="shared" si="142"/>
        <v>0</v>
      </c>
      <c r="M1821" s="7">
        <f t="shared" si="143"/>
        <v>1</v>
      </c>
      <c r="N1821" s="7">
        <f t="shared" si="144"/>
        <v>0</v>
      </c>
    </row>
    <row r="1822" spans="1:14" x14ac:dyDescent="0.25">
      <c r="A1822" s="1">
        <v>41462</v>
      </c>
      <c r="B1822" s="2" t="s">
        <v>57</v>
      </c>
      <c r="C1822" s="2">
        <v>18</v>
      </c>
      <c r="D1822" s="2">
        <f>YEAR(cukier[[#This Row],[date]])</f>
        <v>2013</v>
      </c>
      <c r="E1822" s="2">
        <f>MONTH(cukier[[#This Row],[date]])</f>
        <v>7</v>
      </c>
      <c r="F1822" s="2">
        <f>VLOOKUP(cukier[[#This Row],[year]],cennik[#All],2)</f>
        <v>2.2200000000000002</v>
      </c>
      <c r="G1822" s="2">
        <f>cukier[[#This Row],[sugar_bought_kg]]*cukier[[#This Row],[price]]</f>
        <v>39.96</v>
      </c>
      <c r="H1822" s="2">
        <f>SUMIF($B$2:B1822,B1822,$C$2:C1822)</f>
        <v>48</v>
      </c>
      <c r="I1822" s="2">
        <f>IF(cukier[[#This Row],[bought_so_far]]&lt;100,0,IF(cukier[[#This Row],[bought_so_far]]&lt;1000,0.05,IF(cukier[[#This Row],[bought_so_far]]&lt;10000,0.1,0.2)))*cukier[[#This Row],[sugar_bought_kg]]</f>
        <v>0</v>
      </c>
      <c r="J1822" s="6">
        <f t="shared" si="141"/>
        <v>4593</v>
      </c>
      <c r="K1822" s="6">
        <f t="shared" si="140"/>
        <v>4575</v>
      </c>
      <c r="L1822" s="6" t="b">
        <f t="shared" si="142"/>
        <v>0</v>
      </c>
      <c r="M1822" s="6">
        <f t="shared" si="143"/>
        <v>1</v>
      </c>
      <c r="N1822" s="6">
        <f t="shared" si="144"/>
        <v>0</v>
      </c>
    </row>
    <row r="1823" spans="1:14" x14ac:dyDescent="0.25">
      <c r="A1823" s="1">
        <v>41464</v>
      </c>
      <c r="B1823" s="2" t="s">
        <v>6</v>
      </c>
      <c r="C1823" s="2">
        <v>172</v>
      </c>
      <c r="D1823" s="2">
        <f>YEAR(cukier[[#This Row],[date]])</f>
        <v>2013</v>
      </c>
      <c r="E1823" s="2">
        <f>MONTH(cukier[[#This Row],[date]])</f>
        <v>7</v>
      </c>
      <c r="F1823" s="2">
        <f>VLOOKUP(cukier[[#This Row],[year]],cennik[#All],2)</f>
        <v>2.2200000000000002</v>
      </c>
      <c r="G1823" s="2">
        <f>cukier[[#This Row],[sugar_bought_kg]]*cukier[[#This Row],[price]]</f>
        <v>381.84000000000003</v>
      </c>
      <c r="H1823" s="2">
        <f>SUMIF($B$2:B1823,B1823,$C$2:C1823)</f>
        <v>3381</v>
      </c>
      <c r="I1823" s="2">
        <f>IF(cukier[[#This Row],[bought_so_far]]&lt;100,0,IF(cukier[[#This Row],[bought_so_far]]&lt;1000,0.05,IF(cukier[[#This Row],[bought_so_far]]&lt;10000,0.1,0.2)))*cukier[[#This Row],[sugar_bought_kg]]</f>
        <v>17.2</v>
      </c>
      <c r="J1823" s="7">
        <f t="shared" si="141"/>
        <v>4575</v>
      </c>
      <c r="K1823" s="7">
        <f t="shared" si="140"/>
        <v>4403</v>
      </c>
      <c r="L1823" s="7" t="b">
        <f t="shared" si="142"/>
        <v>0</v>
      </c>
      <c r="M1823" s="7">
        <f t="shared" si="143"/>
        <v>1</v>
      </c>
      <c r="N1823" s="7">
        <f t="shared" si="144"/>
        <v>0</v>
      </c>
    </row>
    <row r="1824" spans="1:14" x14ac:dyDescent="0.25">
      <c r="A1824" s="1">
        <v>41464</v>
      </c>
      <c r="B1824" s="2" t="s">
        <v>45</v>
      </c>
      <c r="C1824" s="2">
        <v>373</v>
      </c>
      <c r="D1824" s="2">
        <f>YEAR(cukier[[#This Row],[date]])</f>
        <v>2013</v>
      </c>
      <c r="E1824" s="2">
        <f>MONTH(cukier[[#This Row],[date]])</f>
        <v>7</v>
      </c>
      <c r="F1824" s="2">
        <f>VLOOKUP(cukier[[#This Row],[year]],cennik[#All],2)</f>
        <v>2.2200000000000002</v>
      </c>
      <c r="G1824" s="2">
        <f>cukier[[#This Row],[sugar_bought_kg]]*cukier[[#This Row],[price]]</f>
        <v>828.06000000000006</v>
      </c>
      <c r="H1824" s="2">
        <f>SUMIF($B$2:B1824,B1824,$C$2:C1824)</f>
        <v>22153</v>
      </c>
      <c r="I1824" s="2">
        <f>IF(cukier[[#This Row],[bought_so_far]]&lt;100,0,IF(cukier[[#This Row],[bought_so_far]]&lt;1000,0.05,IF(cukier[[#This Row],[bought_so_far]]&lt;10000,0.1,0.2)))*cukier[[#This Row],[sugar_bought_kg]]</f>
        <v>74.600000000000009</v>
      </c>
      <c r="J1824" s="6">
        <f t="shared" si="141"/>
        <v>4403</v>
      </c>
      <c r="K1824" s="6">
        <f t="shared" si="140"/>
        <v>4030</v>
      </c>
      <c r="L1824" s="6" t="b">
        <f t="shared" si="142"/>
        <v>0</v>
      </c>
      <c r="M1824" s="6">
        <f t="shared" si="143"/>
        <v>1</v>
      </c>
      <c r="N1824" s="6">
        <f t="shared" si="144"/>
        <v>0</v>
      </c>
    </row>
    <row r="1825" spans="1:14" x14ac:dyDescent="0.25">
      <c r="A1825" s="1">
        <v>41465</v>
      </c>
      <c r="B1825" s="2" t="s">
        <v>17</v>
      </c>
      <c r="C1825" s="2">
        <v>299</v>
      </c>
      <c r="D1825" s="2">
        <f>YEAR(cukier[[#This Row],[date]])</f>
        <v>2013</v>
      </c>
      <c r="E1825" s="2">
        <f>MONTH(cukier[[#This Row],[date]])</f>
        <v>7</v>
      </c>
      <c r="F1825" s="2">
        <f>VLOOKUP(cukier[[#This Row],[year]],cennik[#All],2)</f>
        <v>2.2200000000000002</v>
      </c>
      <c r="G1825" s="2">
        <f>cukier[[#This Row],[sugar_bought_kg]]*cukier[[#This Row],[price]]</f>
        <v>663.78000000000009</v>
      </c>
      <c r="H1825" s="2">
        <f>SUMIF($B$2:B1825,B1825,$C$2:C1825)</f>
        <v>16283</v>
      </c>
      <c r="I1825" s="2">
        <f>IF(cukier[[#This Row],[bought_so_far]]&lt;100,0,IF(cukier[[#This Row],[bought_so_far]]&lt;1000,0.05,IF(cukier[[#This Row],[bought_so_far]]&lt;10000,0.1,0.2)))*cukier[[#This Row],[sugar_bought_kg]]</f>
        <v>59.800000000000004</v>
      </c>
      <c r="J1825" s="7">
        <f t="shared" si="141"/>
        <v>4030</v>
      </c>
      <c r="K1825" s="7">
        <f t="shared" si="140"/>
        <v>3731</v>
      </c>
      <c r="L1825" s="7" t="b">
        <f t="shared" si="142"/>
        <v>0</v>
      </c>
      <c r="M1825" s="7">
        <f t="shared" si="143"/>
        <v>2</v>
      </c>
      <c r="N1825" s="7">
        <f t="shared" si="144"/>
        <v>0</v>
      </c>
    </row>
    <row r="1826" spans="1:14" x14ac:dyDescent="0.25">
      <c r="A1826" s="1">
        <v>41471</v>
      </c>
      <c r="B1826" s="2" t="s">
        <v>37</v>
      </c>
      <c r="C1826" s="2">
        <v>20</v>
      </c>
      <c r="D1826" s="2">
        <f>YEAR(cukier[[#This Row],[date]])</f>
        <v>2013</v>
      </c>
      <c r="E1826" s="2">
        <f>MONTH(cukier[[#This Row],[date]])</f>
        <v>7</v>
      </c>
      <c r="F1826" s="2">
        <f>VLOOKUP(cukier[[#This Row],[year]],cennik[#All],2)</f>
        <v>2.2200000000000002</v>
      </c>
      <c r="G1826" s="2">
        <f>cukier[[#This Row],[sugar_bought_kg]]*cukier[[#This Row],[price]]</f>
        <v>44.400000000000006</v>
      </c>
      <c r="H1826" s="2">
        <f>SUMIF($B$2:B1826,B1826,$C$2:C1826)</f>
        <v>4308</v>
      </c>
      <c r="I1826" s="2">
        <f>IF(cukier[[#This Row],[bought_so_far]]&lt;100,0,IF(cukier[[#This Row],[bought_so_far]]&lt;1000,0.05,IF(cukier[[#This Row],[bought_so_far]]&lt;10000,0.1,0.2)))*cukier[[#This Row],[sugar_bought_kg]]</f>
        <v>2</v>
      </c>
      <c r="J1826" s="6">
        <f t="shared" si="141"/>
        <v>3731</v>
      </c>
      <c r="K1826" s="6">
        <f t="shared" si="140"/>
        <v>3711</v>
      </c>
      <c r="L1826" s="6" t="b">
        <f t="shared" si="142"/>
        <v>0</v>
      </c>
      <c r="M1826" s="6">
        <f t="shared" si="143"/>
        <v>2</v>
      </c>
      <c r="N1826" s="6">
        <f t="shared" si="144"/>
        <v>0</v>
      </c>
    </row>
    <row r="1827" spans="1:14" x14ac:dyDescent="0.25">
      <c r="A1827" s="1">
        <v>41472</v>
      </c>
      <c r="B1827" s="2" t="s">
        <v>69</v>
      </c>
      <c r="C1827" s="2">
        <v>89</v>
      </c>
      <c r="D1827" s="2">
        <f>YEAR(cukier[[#This Row],[date]])</f>
        <v>2013</v>
      </c>
      <c r="E1827" s="2">
        <f>MONTH(cukier[[#This Row],[date]])</f>
        <v>7</v>
      </c>
      <c r="F1827" s="2">
        <f>VLOOKUP(cukier[[#This Row],[year]],cennik[#All],2)</f>
        <v>2.2200000000000002</v>
      </c>
      <c r="G1827" s="2">
        <f>cukier[[#This Row],[sugar_bought_kg]]*cukier[[#This Row],[price]]</f>
        <v>197.58</v>
      </c>
      <c r="H1827" s="2">
        <f>SUMIF($B$2:B1827,B1827,$C$2:C1827)</f>
        <v>2992</v>
      </c>
      <c r="I1827" s="2">
        <f>IF(cukier[[#This Row],[bought_so_far]]&lt;100,0,IF(cukier[[#This Row],[bought_so_far]]&lt;1000,0.05,IF(cukier[[#This Row],[bought_so_far]]&lt;10000,0.1,0.2)))*cukier[[#This Row],[sugar_bought_kg]]</f>
        <v>8.9</v>
      </c>
      <c r="J1827" s="7">
        <f t="shared" si="141"/>
        <v>3711</v>
      </c>
      <c r="K1827" s="7">
        <f t="shared" si="140"/>
        <v>3622</v>
      </c>
      <c r="L1827" s="7" t="b">
        <f t="shared" si="142"/>
        <v>0</v>
      </c>
      <c r="M1827" s="7">
        <f t="shared" si="143"/>
        <v>2</v>
      </c>
      <c r="N1827" s="7">
        <f t="shared" si="144"/>
        <v>0</v>
      </c>
    </row>
    <row r="1828" spans="1:14" x14ac:dyDescent="0.25">
      <c r="A1828" s="1">
        <v>41472</v>
      </c>
      <c r="B1828" s="2" t="s">
        <v>35</v>
      </c>
      <c r="C1828" s="2">
        <v>60</v>
      </c>
      <c r="D1828" s="2">
        <f>YEAR(cukier[[#This Row],[date]])</f>
        <v>2013</v>
      </c>
      <c r="E1828" s="2">
        <f>MONTH(cukier[[#This Row],[date]])</f>
        <v>7</v>
      </c>
      <c r="F1828" s="2">
        <f>VLOOKUP(cukier[[#This Row],[year]],cennik[#All],2)</f>
        <v>2.2200000000000002</v>
      </c>
      <c r="G1828" s="2">
        <f>cukier[[#This Row],[sugar_bought_kg]]*cukier[[#This Row],[price]]</f>
        <v>133.20000000000002</v>
      </c>
      <c r="H1828" s="2">
        <f>SUMIF($B$2:B1828,B1828,$C$2:C1828)</f>
        <v>3706</v>
      </c>
      <c r="I1828" s="2">
        <f>IF(cukier[[#This Row],[bought_so_far]]&lt;100,0,IF(cukier[[#This Row],[bought_so_far]]&lt;1000,0.05,IF(cukier[[#This Row],[bought_so_far]]&lt;10000,0.1,0.2)))*cukier[[#This Row],[sugar_bought_kg]]</f>
        <v>6</v>
      </c>
      <c r="J1828" s="6">
        <f t="shared" si="141"/>
        <v>3622</v>
      </c>
      <c r="K1828" s="6">
        <f t="shared" si="140"/>
        <v>3562</v>
      </c>
      <c r="L1828" s="6" t="b">
        <f t="shared" si="142"/>
        <v>0</v>
      </c>
      <c r="M1828" s="6">
        <f t="shared" si="143"/>
        <v>2</v>
      </c>
      <c r="N1828" s="6">
        <f t="shared" si="144"/>
        <v>0</v>
      </c>
    </row>
    <row r="1829" spans="1:14" x14ac:dyDescent="0.25">
      <c r="A1829" s="1">
        <v>41475</v>
      </c>
      <c r="B1829" s="2" t="s">
        <v>3</v>
      </c>
      <c r="C1829" s="2">
        <v>5</v>
      </c>
      <c r="D1829" s="2">
        <f>YEAR(cukier[[#This Row],[date]])</f>
        <v>2013</v>
      </c>
      <c r="E1829" s="2">
        <f>MONTH(cukier[[#This Row],[date]])</f>
        <v>7</v>
      </c>
      <c r="F1829" s="2">
        <f>VLOOKUP(cukier[[#This Row],[year]],cennik[#All],2)</f>
        <v>2.2200000000000002</v>
      </c>
      <c r="G1829" s="2">
        <f>cukier[[#This Row],[sugar_bought_kg]]*cukier[[#This Row],[price]]</f>
        <v>11.100000000000001</v>
      </c>
      <c r="H1829" s="2">
        <f>SUMIF($B$2:B1829,B1829,$C$2:C1829)</f>
        <v>32</v>
      </c>
      <c r="I1829" s="2">
        <f>IF(cukier[[#This Row],[bought_so_far]]&lt;100,0,IF(cukier[[#This Row],[bought_so_far]]&lt;1000,0.05,IF(cukier[[#This Row],[bought_so_far]]&lt;10000,0.1,0.2)))*cukier[[#This Row],[sugar_bought_kg]]</f>
        <v>0</v>
      </c>
      <c r="J1829" s="7">
        <f t="shared" si="141"/>
        <v>3562</v>
      </c>
      <c r="K1829" s="7">
        <f t="shared" si="140"/>
        <v>3557</v>
      </c>
      <c r="L1829" s="7" t="b">
        <f t="shared" si="142"/>
        <v>0</v>
      </c>
      <c r="M1829" s="7">
        <f t="shared" si="143"/>
        <v>2</v>
      </c>
      <c r="N1829" s="7">
        <f t="shared" si="144"/>
        <v>0</v>
      </c>
    </row>
    <row r="1830" spans="1:14" x14ac:dyDescent="0.25">
      <c r="A1830" s="1">
        <v>41476</v>
      </c>
      <c r="B1830" s="2" t="s">
        <v>102</v>
      </c>
      <c r="C1830" s="2">
        <v>125</v>
      </c>
      <c r="D1830" s="2">
        <f>YEAR(cukier[[#This Row],[date]])</f>
        <v>2013</v>
      </c>
      <c r="E1830" s="2">
        <f>MONTH(cukier[[#This Row],[date]])</f>
        <v>7</v>
      </c>
      <c r="F1830" s="2">
        <f>VLOOKUP(cukier[[#This Row],[year]],cennik[#All],2)</f>
        <v>2.2200000000000002</v>
      </c>
      <c r="G1830" s="2">
        <f>cukier[[#This Row],[sugar_bought_kg]]*cukier[[#This Row],[price]]</f>
        <v>277.5</v>
      </c>
      <c r="H1830" s="2">
        <f>SUMIF($B$2:B1830,B1830,$C$2:C1830)</f>
        <v>5839</v>
      </c>
      <c r="I1830" s="2">
        <f>IF(cukier[[#This Row],[bought_so_far]]&lt;100,0,IF(cukier[[#This Row],[bought_so_far]]&lt;1000,0.05,IF(cukier[[#This Row],[bought_so_far]]&lt;10000,0.1,0.2)))*cukier[[#This Row],[sugar_bought_kg]]</f>
        <v>12.5</v>
      </c>
      <c r="J1830" s="6">
        <f t="shared" si="141"/>
        <v>3557</v>
      </c>
      <c r="K1830" s="6">
        <f t="shared" si="140"/>
        <v>3432</v>
      </c>
      <c r="L1830" s="6" t="b">
        <f t="shared" si="142"/>
        <v>0</v>
      </c>
      <c r="M1830" s="6">
        <f t="shared" si="143"/>
        <v>2</v>
      </c>
      <c r="N1830" s="6">
        <f t="shared" si="144"/>
        <v>0</v>
      </c>
    </row>
    <row r="1831" spans="1:14" x14ac:dyDescent="0.25">
      <c r="A1831" s="1">
        <v>41476</v>
      </c>
      <c r="B1831" s="2" t="s">
        <v>12</v>
      </c>
      <c r="C1831" s="2">
        <v>177</v>
      </c>
      <c r="D1831" s="2">
        <f>YEAR(cukier[[#This Row],[date]])</f>
        <v>2013</v>
      </c>
      <c r="E1831" s="2">
        <f>MONTH(cukier[[#This Row],[date]])</f>
        <v>7</v>
      </c>
      <c r="F1831" s="2">
        <f>VLOOKUP(cukier[[#This Row],[year]],cennik[#All],2)</f>
        <v>2.2200000000000002</v>
      </c>
      <c r="G1831" s="2">
        <f>cukier[[#This Row],[sugar_bought_kg]]*cukier[[#This Row],[price]]</f>
        <v>392.94000000000005</v>
      </c>
      <c r="H1831" s="2">
        <f>SUMIF($B$2:B1831,B1831,$C$2:C1831)</f>
        <v>4328</v>
      </c>
      <c r="I1831" s="2">
        <f>IF(cukier[[#This Row],[bought_so_far]]&lt;100,0,IF(cukier[[#This Row],[bought_so_far]]&lt;1000,0.05,IF(cukier[[#This Row],[bought_so_far]]&lt;10000,0.1,0.2)))*cukier[[#This Row],[sugar_bought_kg]]</f>
        <v>17.7</v>
      </c>
      <c r="J1831" s="7">
        <f t="shared" si="141"/>
        <v>3432</v>
      </c>
      <c r="K1831" s="7">
        <f t="shared" si="140"/>
        <v>3255</v>
      </c>
      <c r="L1831" s="7" t="b">
        <f t="shared" si="142"/>
        <v>0</v>
      </c>
      <c r="M1831" s="7">
        <f t="shared" si="143"/>
        <v>2</v>
      </c>
      <c r="N1831" s="7">
        <f t="shared" si="144"/>
        <v>0</v>
      </c>
    </row>
    <row r="1832" spans="1:14" x14ac:dyDescent="0.25">
      <c r="A1832" s="1">
        <v>41477</v>
      </c>
      <c r="B1832" s="2" t="s">
        <v>20</v>
      </c>
      <c r="C1832" s="2">
        <v>58</v>
      </c>
      <c r="D1832" s="2">
        <f>YEAR(cukier[[#This Row],[date]])</f>
        <v>2013</v>
      </c>
      <c r="E1832" s="2">
        <f>MONTH(cukier[[#This Row],[date]])</f>
        <v>7</v>
      </c>
      <c r="F1832" s="2">
        <f>VLOOKUP(cukier[[#This Row],[year]],cennik[#All],2)</f>
        <v>2.2200000000000002</v>
      </c>
      <c r="G1832" s="2">
        <f>cukier[[#This Row],[sugar_bought_kg]]*cukier[[#This Row],[price]]</f>
        <v>128.76000000000002</v>
      </c>
      <c r="H1832" s="2">
        <f>SUMIF($B$2:B1832,B1832,$C$2:C1832)</f>
        <v>1196</v>
      </c>
      <c r="I1832" s="2">
        <f>IF(cukier[[#This Row],[bought_so_far]]&lt;100,0,IF(cukier[[#This Row],[bought_so_far]]&lt;1000,0.05,IF(cukier[[#This Row],[bought_so_far]]&lt;10000,0.1,0.2)))*cukier[[#This Row],[sugar_bought_kg]]</f>
        <v>5.8000000000000007</v>
      </c>
      <c r="J1832" s="6">
        <f t="shared" si="141"/>
        <v>3255</v>
      </c>
      <c r="K1832" s="6">
        <f t="shared" si="140"/>
        <v>3197</v>
      </c>
      <c r="L1832" s="6" t="b">
        <f t="shared" si="142"/>
        <v>0</v>
      </c>
      <c r="M1832" s="6">
        <f t="shared" si="143"/>
        <v>2</v>
      </c>
      <c r="N1832" s="6">
        <f t="shared" si="144"/>
        <v>0</v>
      </c>
    </row>
    <row r="1833" spans="1:14" x14ac:dyDescent="0.25">
      <c r="A1833" s="1">
        <v>41478</v>
      </c>
      <c r="B1833" s="2" t="s">
        <v>19</v>
      </c>
      <c r="C1833" s="2">
        <v>174</v>
      </c>
      <c r="D1833" s="2">
        <f>YEAR(cukier[[#This Row],[date]])</f>
        <v>2013</v>
      </c>
      <c r="E1833" s="2">
        <f>MONTH(cukier[[#This Row],[date]])</f>
        <v>7</v>
      </c>
      <c r="F1833" s="2">
        <f>VLOOKUP(cukier[[#This Row],[year]],cennik[#All],2)</f>
        <v>2.2200000000000002</v>
      </c>
      <c r="G1833" s="2">
        <f>cukier[[#This Row],[sugar_bought_kg]]*cukier[[#This Row],[price]]</f>
        <v>386.28000000000003</v>
      </c>
      <c r="H1833" s="2">
        <f>SUMIF($B$2:B1833,B1833,$C$2:C1833)</f>
        <v>4289</v>
      </c>
      <c r="I1833" s="2">
        <f>IF(cukier[[#This Row],[bought_so_far]]&lt;100,0,IF(cukier[[#This Row],[bought_so_far]]&lt;1000,0.05,IF(cukier[[#This Row],[bought_so_far]]&lt;10000,0.1,0.2)))*cukier[[#This Row],[sugar_bought_kg]]</f>
        <v>17.400000000000002</v>
      </c>
      <c r="J1833" s="7">
        <f t="shared" si="141"/>
        <v>3197</v>
      </c>
      <c r="K1833" s="7">
        <f t="shared" si="140"/>
        <v>3023</v>
      </c>
      <c r="L1833" s="7" t="b">
        <f t="shared" si="142"/>
        <v>0</v>
      </c>
      <c r="M1833" s="7">
        <f t="shared" si="143"/>
        <v>2</v>
      </c>
      <c r="N1833" s="7">
        <f t="shared" si="144"/>
        <v>0</v>
      </c>
    </row>
    <row r="1834" spans="1:14" x14ac:dyDescent="0.25">
      <c r="A1834" s="1">
        <v>41479</v>
      </c>
      <c r="B1834" s="2" t="s">
        <v>7</v>
      </c>
      <c r="C1834" s="2">
        <v>485</v>
      </c>
      <c r="D1834" s="2">
        <f>YEAR(cukier[[#This Row],[date]])</f>
        <v>2013</v>
      </c>
      <c r="E1834" s="2">
        <f>MONTH(cukier[[#This Row],[date]])</f>
        <v>7</v>
      </c>
      <c r="F1834" s="2">
        <f>VLOOKUP(cukier[[#This Row],[year]],cennik[#All],2)</f>
        <v>2.2200000000000002</v>
      </c>
      <c r="G1834" s="2">
        <f>cukier[[#This Row],[sugar_bought_kg]]*cukier[[#This Row],[price]]</f>
        <v>1076.7</v>
      </c>
      <c r="H1834" s="2">
        <f>SUMIF($B$2:B1834,B1834,$C$2:C1834)</f>
        <v>23837</v>
      </c>
      <c r="I1834" s="2">
        <f>IF(cukier[[#This Row],[bought_so_far]]&lt;100,0,IF(cukier[[#This Row],[bought_so_far]]&lt;1000,0.05,IF(cukier[[#This Row],[bought_so_far]]&lt;10000,0.1,0.2)))*cukier[[#This Row],[sugar_bought_kg]]</f>
        <v>97</v>
      </c>
      <c r="J1834" s="6">
        <f t="shared" si="141"/>
        <v>3023</v>
      </c>
      <c r="K1834" s="6">
        <f t="shared" si="140"/>
        <v>2538</v>
      </c>
      <c r="L1834" s="6" t="b">
        <f t="shared" si="142"/>
        <v>0</v>
      </c>
      <c r="M1834" s="6">
        <f t="shared" si="143"/>
        <v>3</v>
      </c>
      <c r="N1834" s="6">
        <f t="shared" si="144"/>
        <v>0</v>
      </c>
    </row>
    <row r="1835" spans="1:14" x14ac:dyDescent="0.25">
      <c r="A1835" s="1">
        <v>41481</v>
      </c>
      <c r="B1835" s="2" t="s">
        <v>232</v>
      </c>
      <c r="C1835" s="2">
        <v>7</v>
      </c>
      <c r="D1835" s="2">
        <f>YEAR(cukier[[#This Row],[date]])</f>
        <v>2013</v>
      </c>
      <c r="E1835" s="2">
        <f>MONTH(cukier[[#This Row],[date]])</f>
        <v>7</v>
      </c>
      <c r="F1835" s="2">
        <f>VLOOKUP(cukier[[#This Row],[year]],cennik[#All],2)</f>
        <v>2.2200000000000002</v>
      </c>
      <c r="G1835" s="2">
        <f>cukier[[#This Row],[sugar_bought_kg]]*cukier[[#This Row],[price]]</f>
        <v>15.540000000000001</v>
      </c>
      <c r="H1835" s="2">
        <f>SUMIF($B$2:B1835,B1835,$C$2:C1835)</f>
        <v>19</v>
      </c>
      <c r="I1835" s="2">
        <f>IF(cukier[[#This Row],[bought_so_far]]&lt;100,0,IF(cukier[[#This Row],[bought_so_far]]&lt;1000,0.05,IF(cukier[[#This Row],[bought_so_far]]&lt;10000,0.1,0.2)))*cukier[[#This Row],[sugar_bought_kg]]</f>
        <v>0</v>
      </c>
      <c r="J1835" s="7">
        <f t="shared" si="141"/>
        <v>2538</v>
      </c>
      <c r="K1835" s="7">
        <f t="shared" si="140"/>
        <v>2531</v>
      </c>
      <c r="L1835" s="7" t="b">
        <f t="shared" si="142"/>
        <v>0</v>
      </c>
      <c r="M1835" s="7">
        <f t="shared" si="143"/>
        <v>3</v>
      </c>
      <c r="N1835" s="7">
        <f t="shared" si="144"/>
        <v>0</v>
      </c>
    </row>
    <row r="1836" spans="1:14" x14ac:dyDescent="0.25">
      <c r="A1836" s="1">
        <v>41482</v>
      </c>
      <c r="B1836" s="2" t="s">
        <v>9</v>
      </c>
      <c r="C1836" s="2">
        <v>109</v>
      </c>
      <c r="D1836" s="2">
        <f>YEAR(cukier[[#This Row],[date]])</f>
        <v>2013</v>
      </c>
      <c r="E1836" s="2">
        <f>MONTH(cukier[[#This Row],[date]])</f>
        <v>7</v>
      </c>
      <c r="F1836" s="2">
        <f>VLOOKUP(cukier[[#This Row],[year]],cennik[#All],2)</f>
        <v>2.2200000000000002</v>
      </c>
      <c r="G1836" s="2">
        <f>cukier[[#This Row],[sugar_bought_kg]]*cukier[[#This Row],[price]]</f>
        <v>241.98000000000002</v>
      </c>
      <c r="H1836" s="2">
        <f>SUMIF($B$2:B1836,B1836,$C$2:C1836)</f>
        <v>23183</v>
      </c>
      <c r="I1836" s="2">
        <f>IF(cukier[[#This Row],[bought_so_far]]&lt;100,0,IF(cukier[[#This Row],[bought_so_far]]&lt;1000,0.05,IF(cukier[[#This Row],[bought_so_far]]&lt;10000,0.1,0.2)))*cukier[[#This Row],[sugar_bought_kg]]</f>
        <v>21.8</v>
      </c>
      <c r="J1836" s="6">
        <f t="shared" si="141"/>
        <v>2531</v>
      </c>
      <c r="K1836" s="6">
        <f t="shared" si="140"/>
        <v>2422</v>
      </c>
      <c r="L1836" s="6" t="b">
        <f t="shared" si="142"/>
        <v>0</v>
      </c>
      <c r="M1836" s="6">
        <f t="shared" si="143"/>
        <v>3</v>
      </c>
      <c r="N1836" s="6">
        <f t="shared" si="144"/>
        <v>0</v>
      </c>
    </row>
    <row r="1837" spans="1:14" x14ac:dyDescent="0.25">
      <c r="A1837" s="1">
        <v>41485</v>
      </c>
      <c r="B1837" s="2" t="s">
        <v>6</v>
      </c>
      <c r="C1837" s="2">
        <v>116</v>
      </c>
      <c r="D1837" s="2">
        <f>YEAR(cukier[[#This Row],[date]])</f>
        <v>2013</v>
      </c>
      <c r="E1837" s="2">
        <f>MONTH(cukier[[#This Row],[date]])</f>
        <v>7</v>
      </c>
      <c r="F1837" s="2">
        <f>VLOOKUP(cukier[[#This Row],[year]],cennik[#All],2)</f>
        <v>2.2200000000000002</v>
      </c>
      <c r="G1837" s="2">
        <f>cukier[[#This Row],[sugar_bought_kg]]*cukier[[#This Row],[price]]</f>
        <v>257.52000000000004</v>
      </c>
      <c r="H1837" s="2">
        <f>SUMIF($B$2:B1837,B1837,$C$2:C1837)</f>
        <v>3497</v>
      </c>
      <c r="I1837" s="2">
        <f>IF(cukier[[#This Row],[bought_so_far]]&lt;100,0,IF(cukier[[#This Row],[bought_so_far]]&lt;1000,0.05,IF(cukier[[#This Row],[bought_so_far]]&lt;10000,0.1,0.2)))*cukier[[#This Row],[sugar_bought_kg]]</f>
        <v>11.600000000000001</v>
      </c>
      <c r="J1837" s="7">
        <f t="shared" si="141"/>
        <v>2422</v>
      </c>
      <c r="K1837" s="7">
        <f t="shared" si="140"/>
        <v>2306</v>
      </c>
      <c r="L1837" s="7" t="b">
        <f t="shared" si="142"/>
        <v>0</v>
      </c>
      <c r="M1837" s="7">
        <f t="shared" si="143"/>
        <v>3</v>
      </c>
      <c r="N1837" s="7">
        <f t="shared" si="144"/>
        <v>0</v>
      </c>
    </row>
    <row r="1838" spans="1:14" x14ac:dyDescent="0.25">
      <c r="A1838" s="1">
        <v>41486</v>
      </c>
      <c r="B1838" s="2" t="s">
        <v>39</v>
      </c>
      <c r="C1838" s="2">
        <v>125</v>
      </c>
      <c r="D1838" s="2">
        <f>YEAR(cukier[[#This Row],[date]])</f>
        <v>2013</v>
      </c>
      <c r="E1838" s="2">
        <f>MONTH(cukier[[#This Row],[date]])</f>
        <v>7</v>
      </c>
      <c r="F1838" s="2">
        <f>VLOOKUP(cukier[[#This Row],[year]],cennik[#All],2)</f>
        <v>2.2200000000000002</v>
      </c>
      <c r="G1838" s="2">
        <f>cukier[[#This Row],[sugar_bought_kg]]*cukier[[#This Row],[price]]</f>
        <v>277.5</v>
      </c>
      <c r="H1838" s="2">
        <f>SUMIF($B$2:B1838,B1838,$C$2:C1838)</f>
        <v>1956</v>
      </c>
      <c r="I1838" s="2">
        <f>IF(cukier[[#This Row],[bought_so_far]]&lt;100,0,IF(cukier[[#This Row],[bought_so_far]]&lt;1000,0.05,IF(cukier[[#This Row],[bought_so_far]]&lt;10000,0.1,0.2)))*cukier[[#This Row],[sugar_bought_kg]]</f>
        <v>12.5</v>
      </c>
      <c r="J1838" s="6">
        <f t="shared" si="141"/>
        <v>2306</v>
      </c>
      <c r="K1838" s="6">
        <f t="shared" si="140"/>
        <v>2181</v>
      </c>
      <c r="L1838" s="6" t="b">
        <f t="shared" si="142"/>
        <v>0</v>
      </c>
      <c r="M1838" s="6">
        <f t="shared" si="143"/>
        <v>3</v>
      </c>
      <c r="N1838" s="6">
        <f t="shared" si="144"/>
        <v>0</v>
      </c>
    </row>
    <row r="1839" spans="1:14" x14ac:dyDescent="0.25">
      <c r="A1839" s="1">
        <v>41486</v>
      </c>
      <c r="B1839" s="2" t="s">
        <v>222</v>
      </c>
      <c r="C1839" s="2">
        <v>15</v>
      </c>
      <c r="D1839" s="2">
        <f>YEAR(cukier[[#This Row],[date]])</f>
        <v>2013</v>
      </c>
      <c r="E1839" s="2">
        <f>MONTH(cukier[[#This Row],[date]])</f>
        <v>7</v>
      </c>
      <c r="F1839" s="2">
        <f>VLOOKUP(cukier[[#This Row],[year]],cennik[#All],2)</f>
        <v>2.2200000000000002</v>
      </c>
      <c r="G1839" s="2">
        <f>cukier[[#This Row],[sugar_bought_kg]]*cukier[[#This Row],[price]]</f>
        <v>33.300000000000004</v>
      </c>
      <c r="H1839" s="2">
        <f>SUMIF($B$2:B1839,B1839,$C$2:C1839)</f>
        <v>35</v>
      </c>
      <c r="I1839" s="2">
        <f>IF(cukier[[#This Row],[bought_so_far]]&lt;100,0,IF(cukier[[#This Row],[bought_so_far]]&lt;1000,0.05,IF(cukier[[#This Row],[bought_so_far]]&lt;10000,0.1,0.2)))*cukier[[#This Row],[sugar_bought_kg]]</f>
        <v>0</v>
      </c>
      <c r="J1839" s="7">
        <f t="shared" si="141"/>
        <v>2181</v>
      </c>
      <c r="K1839" s="7">
        <f t="shared" si="140"/>
        <v>2166</v>
      </c>
      <c r="L1839" s="7" t="b">
        <f t="shared" si="142"/>
        <v>1</v>
      </c>
      <c r="M1839" s="7">
        <f t="shared" si="143"/>
        <v>3</v>
      </c>
      <c r="N1839" s="7">
        <f t="shared" si="144"/>
        <v>3000</v>
      </c>
    </row>
    <row r="1840" spans="1:14" x14ac:dyDescent="0.25">
      <c r="A1840" s="1">
        <v>41488</v>
      </c>
      <c r="B1840" s="2" t="s">
        <v>177</v>
      </c>
      <c r="C1840" s="2">
        <v>4</v>
      </c>
      <c r="D1840" s="2">
        <f>YEAR(cukier[[#This Row],[date]])</f>
        <v>2013</v>
      </c>
      <c r="E1840" s="2">
        <f>MONTH(cukier[[#This Row],[date]])</f>
        <v>8</v>
      </c>
      <c r="F1840" s="2">
        <f>VLOOKUP(cukier[[#This Row],[year]],cennik[#All],2)</f>
        <v>2.2200000000000002</v>
      </c>
      <c r="G1840" s="2">
        <f>cukier[[#This Row],[sugar_bought_kg]]*cukier[[#This Row],[price]]</f>
        <v>8.8800000000000008</v>
      </c>
      <c r="H1840" s="2">
        <f>SUMIF($B$2:B1840,B1840,$C$2:C1840)</f>
        <v>21</v>
      </c>
      <c r="I1840" s="2">
        <f>IF(cukier[[#This Row],[bought_so_far]]&lt;100,0,IF(cukier[[#This Row],[bought_so_far]]&lt;1000,0.05,IF(cukier[[#This Row],[bought_so_far]]&lt;10000,0.1,0.2)))*cukier[[#This Row],[sugar_bought_kg]]</f>
        <v>0</v>
      </c>
      <c r="J1840" s="6">
        <f t="shared" si="141"/>
        <v>5166</v>
      </c>
      <c r="K1840" s="6">
        <f t="shared" si="140"/>
        <v>5162</v>
      </c>
      <c r="L1840" s="6" t="b">
        <f t="shared" si="142"/>
        <v>0</v>
      </c>
      <c r="M1840" s="6">
        <f t="shared" si="143"/>
        <v>-1</v>
      </c>
      <c r="N1840" s="6">
        <f t="shared" si="144"/>
        <v>0</v>
      </c>
    </row>
    <row r="1841" spans="1:14" x14ac:dyDescent="0.25">
      <c r="A1841" s="1">
        <v>41489</v>
      </c>
      <c r="B1841" s="2" t="s">
        <v>144</v>
      </c>
      <c r="C1841" s="2">
        <v>13</v>
      </c>
      <c r="D1841" s="2">
        <f>YEAR(cukier[[#This Row],[date]])</f>
        <v>2013</v>
      </c>
      <c r="E1841" s="2">
        <f>MONTH(cukier[[#This Row],[date]])</f>
        <v>8</v>
      </c>
      <c r="F1841" s="2">
        <f>VLOOKUP(cukier[[#This Row],[year]],cennik[#All],2)</f>
        <v>2.2200000000000002</v>
      </c>
      <c r="G1841" s="2">
        <f>cukier[[#This Row],[sugar_bought_kg]]*cukier[[#This Row],[price]]</f>
        <v>28.860000000000003</v>
      </c>
      <c r="H1841" s="2">
        <f>SUMIF($B$2:B1841,B1841,$C$2:C1841)</f>
        <v>49</v>
      </c>
      <c r="I1841" s="2">
        <f>IF(cukier[[#This Row],[bought_so_far]]&lt;100,0,IF(cukier[[#This Row],[bought_so_far]]&lt;1000,0.05,IF(cukier[[#This Row],[bought_so_far]]&lt;10000,0.1,0.2)))*cukier[[#This Row],[sugar_bought_kg]]</f>
        <v>0</v>
      </c>
      <c r="J1841" s="7">
        <f t="shared" si="141"/>
        <v>5162</v>
      </c>
      <c r="K1841" s="7">
        <f t="shared" si="140"/>
        <v>5149</v>
      </c>
      <c r="L1841" s="7" t="b">
        <f t="shared" si="142"/>
        <v>0</v>
      </c>
      <c r="M1841" s="7">
        <f t="shared" si="143"/>
        <v>-1</v>
      </c>
      <c r="N1841" s="7">
        <f t="shared" si="144"/>
        <v>0</v>
      </c>
    </row>
    <row r="1842" spans="1:14" x14ac:dyDescent="0.25">
      <c r="A1842" s="1">
        <v>41491</v>
      </c>
      <c r="B1842" s="2" t="s">
        <v>102</v>
      </c>
      <c r="C1842" s="2">
        <v>338</v>
      </c>
      <c r="D1842" s="2">
        <f>YEAR(cukier[[#This Row],[date]])</f>
        <v>2013</v>
      </c>
      <c r="E1842" s="2">
        <f>MONTH(cukier[[#This Row],[date]])</f>
        <v>8</v>
      </c>
      <c r="F1842" s="2">
        <f>VLOOKUP(cukier[[#This Row],[year]],cennik[#All],2)</f>
        <v>2.2200000000000002</v>
      </c>
      <c r="G1842" s="2">
        <f>cukier[[#This Row],[sugar_bought_kg]]*cukier[[#This Row],[price]]</f>
        <v>750.36</v>
      </c>
      <c r="H1842" s="2">
        <f>SUMIF($B$2:B1842,B1842,$C$2:C1842)</f>
        <v>6177</v>
      </c>
      <c r="I1842" s="2">
        <f>IF(cukier[[#This Row],[bought_so_far]]&lt;100,0,IF(cukier[[#This Row],[bought_so_far]]&lt;1000,0.05,IF(cukier[[#This Row],[bought_so_far]]&lt;10000,0.1,0.2)))*cukier[[#This Row],[sugar_bought_kg]]</f>
        <v>33.800000000000004</v>
      </c>
      <c r="J1842" s="6">
        <f t="shared" si="141"/>
        <v>5149</v>
      </c>
      <c r="K1842" s="6">
        <f t="shared" si="140"/>
        <v>4811</v>
      </c>
      <c r="L1842" s="6" t="b">
        <f t="shared" si="142"/>
        <v>0</v>
      </c>
      <c r="M1842" s="6">
        <f t="shared" si="143"/>
        <v>1</v>
      </c>
      <c r="N1842" s="6">
        <f t="shared" si="144"/>
        <v>0</v>
      </c>
    </row>
    <row r="1843" spans="1:14" x14ac:dyDescent="0.25">
      <c r="A1843" s="1">
        <v>41492</v>
      </c>
      <c r="B1843" s="2" t="s">
        <v>167</v>
      </c>
      <c r="C1843" s="2">
        <v>2</v>
      </c>
      <c r="D1843" s="2">
        <f>YEAR(cukier[[#This Row],[date]])</f>
        <v>2013</v>
      </c>
      <c r="E1843" s="2">
        <f>MONTH(cukier[[#This Row],[date]])</f>
        <v>8</v>
      </c>
      <c r="F1843" s="2">
        <f>VLOOKUP(cukier[[#This Row],[year]],cennik[#All],2)</f>
        <v>2.2200000000000002</v>
      </c>
      <c r="G1843" s="2">
        <f>cukier[[#This Row],[sugar_bought_kg]]*cukier[[#This Row],[price]]</f>
        <v>4.4400000000000004</v>
      </c>
      <c r="H1843" s="2">
        <f>SUMIF($B$2:B1843,B1843,$C$2:C1843)</f>
        <v>21</v>
      </c>
      <c r="I1843" s="2">
        <f>IF(cukier[[#This Row],[bought_so_far]]&lt;100,0,IF(cukier[[#This Row],[bought_so_far]]&lt;1000,0.05,IF(cukier[[#This Row],[bought_so_far]]&lt;10000,0.1,0.2)))*cukier[[#This Row],[sugar_bought_kg]]</f>
        <v>0</v>
      </c>
      <c r="J1843" s="7">
        <f t="shared" si="141"/>
        <v>4811</v>
      </c>
      <c r="K1843" s="7">
        <f t="shared" si="140"/>
        <v>4809</v>
      </c>
      <c r="L1843" s="7" t="b">
        <f t="shared" si="142"/>
        <v>0</v>
      </c>
      <c r="M1843" s="7">
        <f t="shared" si="143"/>
        <v>1</v>
      </c>
      <c r="N1843" s="7">
        <f t="shared" si="144"/>
        <v>0</v>
      </c>
    </row>
    <row r="1844" spans="1:14" x14ac:dyDescent="0.25">
      <c r="A1844" s="1">
        <v>41493</v>
      </c>
      <c r="B1844" s="2" t="s">
        <v>37</v>
      </c>
      <c r="C1844" s="2">
        <v>108</v>
      </c>
      <c r="D1844" s="2">
        <f>YEAR(cukier[[#This Row],[date]])</f>
        <v>2013</v>
      </c>
      <c r="E1844" s="2">
        <f>MONTH(cukier[[#This Row],[date]])</f>
        <v>8</v>
      </c>
      <c r="F1844" s="2">
        <f>VLOOKUP(cukier[[#This Row],[year]],cennik[#All],2)</f>
        <v>2.2200000000000002</v>
      </c>
      <c r="G1844" s="2">
        <f>cukier[[#This Row],[sugar_bought_kg]]*cukier[[#This Row],[price]]</f>
        <v>239.76000000000002</v>
      </c>
      <c r="H1844" s="2">
        <f>SUMIF($B$2:B1844,B1844,$C$2:C1844)</f>
        <v>4416</v>
      </c>
      <c r="I1844" s="2">
        <f>IF(cukier[[#This Row],[bought_so_far]]&lt;100,0,IF(cukier[[#This Row],[bought_so_far]]&lt;1000,0.05,IF(cukier[[#This Row],[bought_so_far]]&lt;10000,0.1,0.2)))*cukier[[#This Row],[sugar_bought_kg]]</f>
        <v>10.8</v>
      </c>
      <c r="J1844" s="6">
        <f t="shared" si="141"/>
        <v>4809</v>
      </c>
      <c r="K1844" s="6">
        <f t="shared" si="140"/>
        <v>4701</v>
      </c>
      <c r="L1844" s="6" t="b">
        <f t="shared" si="142"/>
        <v>0</v>
      </c>
      <c r="M1844" s="6">
        <f t="shared" si="143"/>
        <v>1</v>
      </c>
      <c r="N1844" s="6">
        <f t="shared" si="144"/>
        <v>0</v>
      </c>
    </row>
    <row r="1845" spans="1:14" x14ac:dyDescent="0.25">
      <c r="A1845" s="1">
        <v>41494</v>
      </c>
      <c r="B1845" s="2" t="s">
        <v>61</v>
      </c>
      <c r="C1845" s="2">
        <v>119</v>
      </c>
      <c r="D1845" s="2">
        <f>YEAR(cukier[[#This Row],[date]])</f>
        <v>2013</v>
      </c>
      <c r="E1845" s="2">
        <f>MONTH(cukier[[#This Row],[date]])</f>
        <v>8</v>
      </c>
      <c r="F1845" s="2">
        <f>VLOOKUP(cukier[[#This Row],[year]],cennik[#All],2)</f>
        <v>2.2200000000000002</v>
      </c>
      <c r="G1845" s="2">
        <f>cukier[[#This Row],[sugar_bought_kg]]*cukier[[#This Row],[price]]</f>
        <v>264.18</v>
      </c>
      <c r="H1845" s="2">
        <f>SUMIF($B$2:B1845,B1845,$C$2:C1845)</f>
        <v>2929</v>
      </c>
      <c r="I1845" s="2">
        <f>IF(cukier[[#This Row],[bought_so_far]]&lt;100,0,IF(cukier[[#This Row],[bought_so_far]]&lt;1000,0.05,IF(cukier[[#This Row],[bought_so_far]]&lt;10000,0.1,0.2)))*cukier[[#This Row],[sugar_bought_kg]]</f>
        <v>11.9</v>
      </c>
      <c r="J1845" s="7">
        <f t="shared" si="141"/>
        <v>4701</v>
      </c>
      <c r="K1845" s="7">
        <f t="shared" si="140"/>
        <v>4582</v>
      </c>
      <c r="L1845" s="7" t="b">
        <f t="shared" si="142"/>
        <v>0</v>
      </c>
      <c r="M1845" s="7">
        <f t="shared" si="143"/>
        <v>1</v>
      </c>
      <c r="N1845" s="7">
        <f t="shared" si="144"/>
        <v>0</v>
      </c>
    </row>
    <row r="1846" spans="1:14" x14ac:dyDescent="0.25">
      <c r="A1846" s="1">
        <v>41495</v>
      </c>
      <c r="B1846" s="2" t="s">
        <v>7</v>
      </c>
      <c r="C1846" s="2">
        <v>385</v>
      </c>
      <c r="D1846" s="2">
        <f>YEAR(cukier[[#This Row],[date]])</f>
        <v>2013</v>
      </c>
      <c r="E1846" s="2">
        <f>MONTH(cukier[[#This Row],[date]])</f>
        <v>8</v>
      </c>
      <c r="F1846" s="2">
        <f>VLOOKUP(cukier[[#This Row],[year]],cennik[#All],2)</f>
        <v>2.2200000000000002</v>
      </c>
      <c r="G1846" s="2">
        <f>cukier[[#This Row],[sugar_bought_kg]]*cukier[[#This Row],[price]]</f>
        <v>854.7</v>
      </c>
      <c r="H1846" s="2">
        <f>SUMIF($B$2:B1846,B1846,$C$2:C1846)</f>
        <v>24222</v>
      </c>
      <c r="I1846" s="2">
        <f>IF(cukier[[#This Row],[bought_so_far]]&lt;100,0,IF(cukier[[#This Row],[bought_so_far]]&lt;1000,0.05,IF(cukier[[#This Row],[bought_so_far]]&lt;10000,0.1,0.2)))*cukier[[#This Row],[sugar_bought_kg]]</f>
        <v>77</v>
      </c>
      <c r="J1846" s="6">
        <f t="shared" si="141"/>
        <v>4582</v>
      </c>
      <c r="K1846" s="6">
        <f t="shared" si="140"/>
        <v>4197</v>
      </c>
      <c r="L1846" s="6" t="b">
        <f t="shared" si="142"/>
        <v>0</v>
      </c>
      <c r="M1846" s="6">
        <f t="shared" si="143"/>
        <v>1</v>
      </c>
      <c r="N1846" s="6">
        <f t="shared" si="144"/>
        <v>0</v>
      </c>
    </row>
    <row r="1847" spans="1:14" x14ac:dyDescent="0.25">
      <c r="A1847" s="1">
        <v>41495</v>
      </c>
      <c r="B1847" s="2" t="s">
        <v>45</v>
      </c>
      <c r="C1847" s="2">
        <v>239</v>
      </c>
      <c r="D1847" s="2">
        <f>YEAR(cukier[[#This Row],[date]])</f>
        <v>2013</v>
      </c>
      <c r="E1847" s="2">
        <f>MONTH(cukier[[#This Row],[date]])</f>
        <v>8</v>
      </c>
      <c r="F1847" s="2">
        <f>VLOOKUP(cukier[[#This Row],[year]],cennik[#All],2)</f>
        <v>2.2200000000000002</v>
      </c>
      <c r="G1847" s="2">
        <f>cukier[[#This Row],[sugar_bought_kg]]*cukier[[#This Row],[price]]</f>
        <v>530.58000000000004</v>
      </c>
      <c r="H1847" s="2">
        <f>SUMIF($B$2:B1847,B1847,$C$2:C1847)</f>
        <v>22392</v>
      </c>
      <c r="I1847" s="2">
        <f>IF(cukier[[#This Row],[bought_so_far]]&lt;100,0,IF(cukier[[#This Row],[bought_so_far]]&lt;1000,0.05,IF(cukier[[#This Row],[bought_so_far]]&lt;10000,0.1,0.2)))*cukier[[#This Row],[sugar_bought_kg]]</f>
        <v>47.800000000000004</v>
      </c>
      <c r="J1847" s="7">
        <f t="shared" si="141"/>
        <v>4197</v>
      </c>
      <c r="K1847" s="7">
        <f t="shared" si="140"/>
        <v>3958</v>
      </c>
      <c r="L1847" s="7" t="b">
        <f t="shared" si="142"/>
        <v>0</v>
      </c>
      <c r="M1847" s="7">
        <f t="shared" si="143"/>
        <v>2</v>
      </c>
      <c r="N1847" s="7">
        <f t="shared" si="144"/>
        <v>0</v>
      </c>
    </row>
    <row r="1848" spans="1:14" x14ac:dyDescent="0.25">
      <c r="A1848" s="1">
        <v>41498</v>
      </c>
      <c r="B1848" s="2" t="s">
        <v>229</v>
      </c>
      <c r="C1848" s="2">
        <v>8</v>
      </c>
      <c r="D1848" s="2">
        <f>YEAR(cukier[[#This Row],[date]])</f>
        <v>2013</v>
      </c>
      <c r="E1848" s="2">
        <f>MONTH(cukier[[#This Row],[date]])</f>
        <v>8</v>
      </c>
      <c r="F1848" s="2">
        <f>VLOOKUP(cukier[[#This Row],[year]],cennik[#All],2)</f>
        <v>2.2200000000000002</v>
      </c>
      <c r="G1848" s="2">
        <f>cukier[[#This Row],[sugar_bought_kg]]*cukier[[#This Row],[price]]</f>
        <v>17.760000000000002</v>
      </c>
      <c r="H1848" s="2">
        <f>SUMIF($B$2:B1848,B1848,$C$2:C1848)</f>
        <v>25</v>
      </c>
      <c r="I1848" s="2">
        <f>IF(cukier[[#This Row],[bought_so_far]]&lt;100,0,IF(cukier[[#This Row],[bought_so_far]]&lt;1000,0.05,IF(cukier[[#This Row],[bought_so_far]]&lt;10000,0.1,0.2)))*cukier[[#This Row],[sugar_bought_kg]]</f>
        <v>0</v>
      </c>
      <c r="J1848" s="6">
        <f t="shared" si="141"/>
        <v>3958</v>
      </c>
      <c r="K1848" s="6">
        <f t="shared" si="140"/>
        <v>3950</v>
      </c>
      <c r="L1848" s="6" t="b">
        <f t="shared" si="142"/>
        <v>0</v>
      </c>
      <c r="M1848" s="6">
        <f t="shared" si="143"/>
        <v>2</v>
      </c>
      <c r="N1848" s="6">
        <f t="shared" si="144"/>
        <v>0</v>
      </c>
    </row>
    <row r="1849" spans="1:14" x14ac:dyDescent="0.25">
      <c r="A1849" s="1">
        <v>41499</v>
      </c>
      <c r="B1849" s="2" t="s">
        <v>17</v>
      </c>
      <c r="C1849" s="2">
        <v>219</v>
      </c>
      <c r="D1849" s="2">
        <f>YEAR(cukier[[#This Row],[date]])</f>
        <v>2013</v>
      </c>
      <c r="E1849" s="2">
        <f>MONTH(cukier[[#This Row],[date]])</f>
        <v>8</v>
      </c>
      <c r="F1849" s="2">
        <f>VLOOKUP(cukier[[#This Row],[year]],cennik[#All],2)</f>
        <v>2.2200000000000002</v>
      </c>
      <c r="G1849" s="2">
        <f>cukier[[#This Row],[sugar_bought_kg]]*cukier[[#This Row],[price]]</f>
        <v>486.18000000000006</v>
      </c>
      <c r="H1849" s="2">
        <f>SUMIF($B$2:B1849,B1849,$C$2:C1849)</f>
        <v>16502</v>
      </c>
      <c r="I1849" s="2">
        <f>IF(cukier[[#This Row],[bought_so_far]]&lt;100,0,IF(cukier[[#This Row],[bought_so_far]]&lt;1000,0.05,IF(cukier[[#This Row],[bought_so_far]]&lt;10000,0.1,0.2)))*cukier[[#This Row],[sugar_bought_kg]]</f>
        <v>43.800000000000004</v>
      </c>
      <c r="J1849" s="7">
        <f t="shared" si="141"/>
        <v>3950</v>
      </c>
      <c r="K1849" s="7">
        <f t="shared" si="140"/>
        <v>3731</v>
      </c>
      <c r="L1849" s="7" t="b">
        <f t="shared" si="142"/>
        <v>0</v>
      </c>
      <c r="M1849" s="7">
        <f t="shared" si="143"/>
        <v>2</v>
      </c>
      <c r="N1849" s="7">
        <f t="shared" si="144"/>
        <v>0</v>
      </c>
    </row>
    <row r="1850" spans="1:14" x14ac:dyDescent="0.25">
      <c r="A1850" s="1">
        <v>41503</v>
      </c>
      <c r="B1850" s="2" t="s">
        <v>25</v>
      </c>
      <c r="C1850" s="2">
        <v>40</v>
      </c>
      <c r="D1850" s="2">
        <f>YEAR(cukier[[#This Row],[date]])</f>
        <v>2013</v>
      </c>
      <c r="E1850" s="2">
        <f>MONTH(cukier[[#This Row],[date]])</f>
        <v>8</v>
      </c>
      <c r="F1850" s="2">
        <f>VLOOKUP(cukier[[#This Row],[year]],cennik[#All],2)</f>
        <v>2.2200000000000002</v>
      </c>
      <c r="G1850" s="2">
        <f>cukier[[#This Row],[sugar_bought_kg]]*cukier[[#This Row],[price]]</f>
        <v>88.800000000000011</v>
      </c>
      <c r="H1850" s="2">
        <f>SUMIF($B$2:B1850,B1850,$C$2:C1850)</f>
        <v>2245</v>
      </c>
      <c r="I1850" s="2">
        <f>IF(cukier[[#This Row],[bought_so_far]]&lt;100,0,IF(cukier[[#This Row],[bought_so_far]]&lt;1000,0.05,IF(cukier[[#This Row],[bought_so_far]]&lt;10000,0.1,0.2)))*cukier[[#This Row],[sugar_bought_kg]]</f>
        <v>4</v>
      </c>
      <c r="J1850" s="6">
        <f t="shared" si="141"/>
        <v>3731</v>
      </c>
      <c r="K1850" s="6">
        <f t="shared" si="140"/>
        <v>3691</v>
      </c>
      <c r="L1850" s="6" t="b">
        <f t="shared" si="142"/>
        <v>0</v>
      </c>
      <c r="M1850" s="6">
        <f t="shared" si="143"/>
        <v>2</v>
      </c>
      <c r="N1850" s="6">
        <f t="shared" si="144"/>
        <v>0</v>
      </c>
    </row>
    <row r="1851" spans="1:14" x14ac:dyDescent="0.25">
      <c r="A1851" s="1">
        <v>41503</v>
      </c>
      <c r="B1851" s="2" t="s">
        <v>102</v>
      </c>
      <c r="C1851" s="2">
        <v>166</v>
      </c>
      <c r="D1851" s="2">
        <f>YEAR(cukier[[#This Row],[date]])</f>
        <v>2013</v>
      </c>
      <c r="E1851" s="2">
        <f>MONTH(cukier[[#This Row],[date]])</f>
        <v>8</v>
      </c>
      <c r="F1851" s="2">
        <f>VLOOKUP(cukier[[#This Row],[year]],cennik[#All],2)</f>
        <v>2.2200000000000002</v>
      </c>
      <c r="G1851" s="2">
        <f>cukier[[#This Row],[sugar_bought_kg]]*cukier[[#This Row],[price]]</f>
        <v>368.52000000000004</v>
      </c>
      <c r="H1851" s="2">
        <f>SUMIF($B$2:B1851,B1851,$C$2:C1851)</f>
        <v>6343</v>
      </c>
      <c r="I1851" s="2">
        <f>IF(cukier[[#This Row],[bought_so_far]]&lt;100,0,IF(cukier[[#This Row],[bought_so_far]]&lt;1000,0.05,IF(cukier[[#This Row],[bought_so_far]]&lt;10000,0.1,0.2)))*cukier[[#This Row],[sugar_bought_kg]]</f>
        <v>16.600000000000001</v>
      </c>
      <c r="J1851" s="7">
        <f t="shared" si="141"/>
        <v>3691</v>
      </c>
      <c r="K1851" s="7">
        <f t="shared" si="140"/>
        <v>3525</v>
      </c>
      <c r="L1851" s="7" t="b">
        <f t="shared" si="142"/>
        <v>0</v>
      </c>
      <c r="M1851" s="7">
        <f t="shared" si="143"/>
        <v>2</v>
      </c>
      <c r="N1851" s="7">
        <f t="shared" si="144"/>
        <v>0</v>
      </c>
    </row>
    <row r="1852" spans="1:14" x14ac:dyDescent="0.25">
      <c r="A1852" s="1">
        <v>41504</v>
      </c>
      <c r="B1852" s="2" t="s">
        <v>66</v>
      </c>
      <c r="C1852" s="2">
        <v>168</v>
      </c>
      <c r="D1852" s="2">
        <f>YEAR(cukier[[#This Row],[date]])</f>
        <v>2013</v>
      </c>
      <c r="E1852" s="2">
        <f>MONTH(cukier[[#This Row],[date]])</f>
        <v>8</v>
      </c>
      <c r="F1852" s="2">
        <f>VLOOKUP(cukier[[#This Row],[year]],cennik[#All],2)</f>
        <v>2.2200000000000002</v>
      </c>
      <c r="G1852" s="2">
        <f>cukier[[#This Row],[sugar_bought_kg]]*cukier[[#This Row],[price]]</f>
        <v>372.96000000000004</v>
      </c>
      <c r="H1852" s="2">
        <f>SUMIF($B$2:B1852,B1852,$C$2:C1852)</f>
        <v>3547</v>
      </c>
      <c r="I1852" s="2">
        <f>IF(cukier[[#This Row],[bought_so_far]]&lt;100,0,IF(cukier[[#This Row],[bought_so_far]]&lt;1000,0.05,IF(cukier[[#This Row],[bought_so_far]]&lt;10000,0.1,0.2)))*cukier[[#This Row],[sugar_bought_kg]]</f>
        <v>16.8</v>
      </c>
      <c r="J1852" s="6">
        <f t="shared" si="141"/>
        <v>3525</v>
      </c>
      <c r="K1852" s="6">
        <f t="shared" si="140"/>
        <v>3357</v>
      </c>
      <c r="L1852" s="6" t="b">
        <f t="shared" si="142"/>
        <v>0</v>
      </c>
      <c r="M1852" s="6">
        <f t="shared" si="143"/>
        <v>2</v>
      </c>
      <c r="N1852" s="6">
        <f t="shared" si="144"/>
        <v>0</v>
      </c>
    </row>
    <row r="1853" spans="1:14" x14ac:dyDescent="0.25">
      <c r="A1853" s="1">
        <v>41505</v>
      </c>
      <c r="B1853" s="2" t="s">
        <v>131</v>
      </c>
      <c r="C1853" s="2">
        <v>96</v>
      </c>
      <c r="D1853" s="2">
        <f>YEAR(cukier[[#This Row],[date]])</f>
        <v>2013</v>
      </c>
      <c r="E1853" s="2">
        <f>MONTH(cukier[[#This Row],[date]])</f>
        <v>8</v>
      </c>
      <c r="F1853" s="2">
        <f>VLOOKUP(cukier[[#This Row],[year]],cennik[#All],2)</f>
        <v>2.2200000000000002</v>
      </c>
      <c r="G1853" s="2">
        <f>cukier[[#This Row],[sugar_bought_kg]]*cukier[[#This Row],[price]]</f>
        <v>213.12</v>
      </c>
      <c r="H1853" s="2">
        <f>SUMIF($B$2:B1853,B1853,$C$2:C1853)</f>
        <v>1030</v>
      </c>
      <c r="I1853" s="2">
        <f>IF(cukier[[#This Row],[bought_so_far]]&lt;100,0,IF(cukier[[#This Row],[bought_so_far]]&lt;1000,0.05,IF(cukier[[#This Row],[bought_so_far]]&lt;10000,0.1,0.2)))*cukier[[#This Row],[sugar_bought_kg]]</f>
        <v>9.6000000000000014</v>
      </c>
      <c r="J1853" s="7">
        <f t="shared" si="141"/>
        <v>3357</v>
      </c>
      <c r="K1853" s="7">
        <f t="shared" si="140"/>
        <v>3261</v>
      </c>
      <c r="L1853" s="7" t="b">
        <f t="shared" si="142"/>
        <v>0</v>
      </c>
      <c r="M1853" s="7">
        <f t="shared" si="143"/>
        <v>2</v>
      </c>
      <c r="N1853" s="7">
        <f t="shared" si="144"/>
        <v>0</v>
      </c>
    </row>
    <row r="1854" spans="1:14" x14ac:dyDescent="0.25">
      <c r="A1854" s="1">
        <v>41506</v>
      </c>
      <c r="B1854" s="2" t="s">
        <v>10</v>
      </c>
      <c r="C1854" s="2">
        <v>23</v>
      </c>
      <c r="D1854" s="2">
        <f>YEAR(cukier[[#This Row],[date]])</f>
        <v>2013</v>
      </c>
      <c r="E1854" s="2">
        <f>MONTH(cukier[[#This Row],[date]])</f>
        <v>8</v>
      </c>
      <c r="F1854" s="2">
        <f>VLOOKUP(cukier[[#This Row],[year]],cennik[#All],2)</f>
        <v>2.2200000000000002</v>
      </c>
      <c r="G1854" s="2">
        <f>cukier[[#This Row],[sugar_bought_kg]]*cukier[[#This Row],[price]]</f>
        <v>51.06</v>
      </c>
      <c r="H1854" s="2">
        <f>SUMIF($B$2:B1854,B1854,$C$2:C1854)</f>
        <v>4089</v>
      </c>
      <c r="I1854" s="2">
        <f>IF(cukier[[#This Row],[bought_so_far]]&lt;100,0,IF(cukier[[#This Row],[bought_so_far]]&lt;1000,0.05,IF(cukier[[#This Row],[bought_so_far]]&lt;10000,0.1,0.2)))*cukier[[#This Row],[sugar_bought_kg]]</f>
        <v>2.3000000000000003</v>
      </c>
      <c r="J1854" s="6">
        <f t="shared" si="141"/>
        <v>3261</v>
      </c>
      <c r="K1854" s="6">
        <f t="shared" si="140"/>
        <v>3238</v>
      </c>
      <c r="L1854" s="6" t="b">
        <f t="shared" si="142"/>
        <v>0</v>
      </c>
      <c r="M1854" s="6">
        <f t="shared" si="143"/>
        <v>2</v>
      </c>
      <c r="N1854" s="6">
        <f t="shared" si="144"/>
        <v>0</v>
      </c>
    </row>
    <row r="1855" spans="1:14" x14ac:dyDescent="0.25">
      <c r="A1855" s="1">
        <v>41509</v>
      </c>
      <c r="B1855" s="2" t="s">
        <v>177</v>
      </c>
      <c r="C1855" s="2">
        <v>8</v>
      </c>
      <c r="D1855" s="2">
        <f>YEAR(cukier[[#This Row],[date]])</f>
        <v>2013</v>
      </c>
      <c r="E1855" s="2">
        <f>MONTH(cukier[[#This Row],[date]])</f>
        <v>8</v>
      </c>
      <c r="F1855" s="2">
        <f>VLOOKUP(cukier[[#This Row],[year]],cennik[#All],2)</f>
        <v>2.2200000000000002</v>
      </c>
      <c r="G1855" s="2">
        <f>cukier[[#This Row],[sugar_bought_kg]]*cukier[[#This Row],[price]]</f>
        <v>17.760000000000002</v>
      </c>
      <c r="H1855" s="2">
        <f>SUMIF($B$2:B1855,B1855,$C$2:C1855)</f>
        <v>29</v>
      </c>
      <c r="I1855" s="2">
        <f>IF(cukier[[#This Row],[bought_so_far]]&lt;100,0,IF(cukier[[#This Row],[bought_so_far]]&lt;1000,0.05,IF(cukier[[#This Row],[bought_so_far]]&lt;10000,0.1,0.2)))*cukier[[#This Row],[sugar_bought_kg]]</f>
        <v>0</v>
      </c>
      <c r="J1855" s="7">
        <f t="shared" si="141"/>
        <v>3238</v>
      </c>
      <c r="K1855" s="7">
        <f t="shared" si="140"/>
        <v>3230</v>
      </c>
      <c r="L1855" s="7" t="b">
        <f t="shared" si="142"/>
        <v>0</v>
      </c>
      <c r="M1855" s="7">
        <f t="shared" si="143"/>
        <v>2</v>
      </c>
      <c r="N1855" s="7">
        <f t="shared" si="144"/>
        <v>0</v>
      </c>
    </row>
    <row r="1856" spans="1:14" x14ac:dyDescent="0.25">
      <c r="A1856" s="1">
        <v>41509</v>
      </c>
      <c r="B1856" s="2" t="s">
        <v>106</v>
      </c>
      <c r="C1856" s="2">
        <v>1</v>
      </c>
      <c r="D1856" s="2">
        <f>YEAR(cukier[[#This Row],[date]])</f>
        <v>2013</v>
      </c>
      <c r="E1856" s="2">
        <f>MONTH(cukier[[#This Row],[date]])</f>
        <v>8</v>
      </c>
      <c r="F1856" s="2">
        <f>VLOOKUP(cukier[[#This Row],[year]],cennik[#All],2)</f>
        <v>2.2200000000000002</v>
      </c>
      <c r="G1856" s="2">
        <f>cukier[[#This Row],[sugar_bought_kg]]*cukier[[#This Row],[price]]</f>
        <v>2.2200000000000002</v>
      </c>
      <c r="H1856" s="2">
        <f>SUMIF($B$2:B1856,B1856,$C$2:C1856)</f>
        <v>27</v>
      </c>
      <c r="I1856" s="2">
        <f>IF(cukier[[#This Row],[bought_so_far]]&lt;100,0,IF(cukier[[#This Row],[bought_so_far]]&lt;1000,0.05,IF(cukier[[#This Row],[bought_so_far]]&lt;10000,0.1,0.2)))*cukier[[#This Row],[sugar_bought_kg]]</f>
        <v>0</v>
      </c>
      <c r="J1856" s="6">
        <f t="shared" si="141"/>
        <v>3230</v>
      </c>
      <c r="K1856" s="6">
        <f t="shared" si="140"/>
        <v>3229</v>
      </c>
      <c r="L1856" s="6" t="b">
        <f t="shared" si="142"/>
        <v>0</v>
      </c>
      <c r="M1856" s="6">
        <f t="shared" si="143"/>
        <v>2</v>
      </c>
      <c r="N1856" s="6">
        <f t="shared" si="144"/>
        <v>0</v>
      </c>
    </row>
    <row r="1857" spans="1:14" x14ac:dyDescent="0.25">
      <c r="A1857" s="1">
        <v>41509</v>
      </c>
      <c r="B1857" s="2" t="s">
        <v>15</v>
      </c>
      <c r="C1857" s="2">
        <v>4</v>
      </c>
      <c r="D1857" s="2">
        <f>YEAR(cukier[[#This Row],[date]])</f>
        <v>2013</v>
      </c>
      <c r="E1857" s="2">
        <f>MONTH(cukier[[#This Row],[date]])</f>
        <v>8</v>
      </c>
      <c r="F1857" s="2">
        <f>VLOOKUP(cukier[[#This Row],[year]],cennik[#All],2)</f>
        <v>2.2200000000000002</v>
      </c>
      <c r="G1857" s="2">
        <f>cukier[[#This Row],[sugar_bought_kg]]*cukier[[#This Row],[price]]</f>
        <v>8.8800000000000008</v>
      </c>
      <c r="H1857" s="2">
        <f>SUMIF($B$2:B1857,B1857,$C$2:C1857)</f>
        <v>39</v>
      </c>
      <c r="I1857" s="2">
        <f>IF(cukier[[#This Row],[bought_so_far]]&lt;100,0,IF(cukier[[#This Row],[bought_so_far]]&lt;1000,0.05,IF(cukier[[#This Row],[bought_so_far]]&lt;10000,0.1,0.2)))*cukier[[#This Row],[sugar_bought_kg]]</f>
        <v>0</v>
      </c>
      <c r="J1857" s="7">
        <f t="shared" si="141"/>
        <v>3229</v>
      </c>
      <c r="K1857" s="7">
        <f t="shared" si="140"/>
        <v>3225</v>
      </c>
      <c r="L1857" s="7" t="b">
        <f t="shared" si="142"/>
        <v>0</v>
      </c>
      <c r="M1857" s="7">
        <f t="shared" si="143"/>
        <v>2</v>
      </c>
      <c r="N1857" s="7">
        <f t="shared" si="144"/>
        <v>0</v>
      </c>
    </row>
    <row r="1858" spans="1:14" x14ac:dyDescent="0.25">
      <c r="A1858" s="1">
        <v>41512</v>
      </c>
      <c r="B1858" s="2" t="s">
        <v>120</v>
      </c>
      <c r="C1858" s="2">
        <v>170</v>
      </c>
      <c r="D1858" s="2">
        <f>YEAR(cukier[[#This Row],[date]])</f>
        <v>2013</v>
      </c>
      <c r="E1858" s="2">
        <f>MONTH(cukier[[#This Row],[date]])</f>
        <v>8</v>
      </c>
      <c r="F1858" s="2">
        <f>VLOOKUP(cukier[[#This Row],[year]],cennik[#All],2)</f>
        <v>2.2200000000000002</v>
      </c>
      <c r="G1858" s="2">
        <f>cukier[[#This Row],[sugar_bought_kg]]*cukier[[#This Row],[price]]</f>
        <v>377.40000000000003</v>
      </c>
      <c r="H1858" s="2">
        <f>SUMIF($B$2:B1858,B1858,$C$2:C1858)</f>
        <v>759</v>
      </c>
      <c r="I1858" s="2">
        <f>IF(cukier[[#This Row],[bought_so_far]]&lt;100,0,IF(cukier[[#This Row],[bought_so_far]]&lt;1000,0.05,IF(cukier[[#This Row],[bought_so_far]]&lt;10000,0.1,0.2)))*cukier[[#This Row],[sugar_bought_kg]]</f>
        <v>8.5</v>
      </c>
      <c r="J1858" s="6">
        <f t="shared" si="141"/>
        <v>3225</v>
      </c>
      <c r="K1858" s="6">
        <f t="shared" si="140"/>
        <v>3055</v>
      </c>
      <c r="L1858" s="6" t="b">
        <f t="shared" si="142"/>
        <v>0</v>
      </c>
      <c r="M1858" s="6">
        <f t="shared" si="143"/>
        <v>2</v>
      </c>
      <c r="N1858" s="6">
        <f t="shared" si="144"/>
        <v>0</v>
      </c>
    </row>
    <row r="1859" spans="1:14" x14ac:dyDescent="0.25">
      <c r="A1859" s="1">
        <v>41514</v>
      </c>
      <c r="B1859" s="2" t="s">
        <v>45</v>
      </c>
      <c r="C1859" s="2">
        <v>193</v>
      </c>
      <c r="D1859" s="2">
        <f>YEAR(cukier[[#This Row],[date]])</f>
        <v>2013</v>
      </c>
      <c r="E1859" s="2">
        <f>MONTH(cukier[[#This Row],[date]])</f>
        <v>8</v>
      </c>
      <c r="F1859" s="2">
        <f>VLOOKUP(cukier[[#This Row],[year]],cennik[#All],2)</f>
        <v>2.2200000000000002</v>
      </c>
      <c r="G1859" s="2">
        <f>cukier[[#This Row],[sugar_bought_kg]]*cukier[[#This Row],[price]]</f>
        <v>428.46000000000004</v>
      </c>
      <c r="H1859" s="2">
        <f>SUMIF($B$2:B1859,B1859,$C$2:C1859)</f>
        <v>22585</v>
      </c>
      <c r="I1859" s="2">
        <f>IF(cukier[[#This Row],[bought_so_far]]&lt;100,0,IF(cukier[[#This Row],[bought_so_far]]&lt;1000,0.05,IF(cukier[[#This Row],[bought_so_far]]&lt;10000,0.1,0.2)))*cukier[[#This Row],[sugar_bought_kg]]</f>
        <v>38.6</v>
      </c>
      <c r="J1859" s="7">
        <f t="shared" si="141"/>
        <v>3055</v>
      </c>
      <c r="K1859" s="7">
        <f t="shared" ref="K1859:K1922" si="145">J1859-C1859</f>
        <v>2862</v>
      </c>
      <c r="L1859" s="7" t="b">
        <f t="shared" si="142"/>
        <v>0</v>
      </c>
      <c r="M1859" s="7">
        <f t="shared" si="143"/>
        <v>3</v>
      </c>
      <c r="N1859" s="7">
        <f t="shared" si="144"/>
        <v>0</v>
      </c>
    </row>
    <row r="1860" spans="1:14" x14ac:dyDescent="0.25">
      <c r="A1860" s="1">
        <v>41517</v>
      </c>
      <c r="B1860" s="2" t="s">
        <v>234</v>
      </c>
      <c r="C1860" s="2">
        <v>5</v>
      </c>
      <c r="D1860" s="2">
        <f>YEAR(cukier[[#This Row],[date]])</f>
        <v>2013</v>
      </c>
      <c r="E1860" s="2">
        <f>MONTH(cukier[[#This Row],[date]])</f>
        <v>8</v>
      </c>
      <c r="F1860" s="2">
        <f>VLOOKUP(cukier[[#This Row],[year]],cennik[#All],2)</f>
        <v>2.2200000000000002</v>
      </c>
      <c r="G1860" s="2">
        <f>cukier[[#This Row],[sugar_bought_kg]]*cukier[[#This Row],[price]]</f>
        <v>11.100000000000001</v>
      </c>
      <c r="H1860" s="2">
        <f>SUMIF($B$2:B1860,B1860,$C$2:C1860)</f>
        <v>5</v>
      </c>
      <c r="I1860" s="2">
        <f>IF(cukier[[#This Row],[bought_so_far]]&lt;100,0,IF(cukier[[#This Row],[bought_so_far]]&lt;1000,0.05,IF(cukier[[#This Row],[bought_so_far]]&lt;10000,0.1,0.2)))*cukier[[#This Row],[sugar_bought_kg]]</f>
        <v>0</v>
      </c>
      <c r="J1860" s="6">
        <f t="shared" ref="J1860:J1923" si="146">K1859+N1859</f>
        <v>2862</v>
      </c>
      <c r="K1860" s="6">
        <f t="shared" si="145"/>
        <v>2857</v>
      </c>
      <c r="L1860" s="6" t="b">
        <f t="shared" ref="L1860:L1923" si="147">AND(E1860&lt;&gt;E1861,K1860&lt;5000)</f>
        <v>1</v>
      </c>
      <c r="M1860" s="6">
        <f t="shared" ref="M1860:M1923" si="148">ROUNDUP((5000-K1860)/1000,0)</f>
        <v>3</v>
      </c>
      <c r="N1860" s="6">
        <f t="shared" ref="N1860:N1923" si="149">IF(L1860,M1860*1000,0)</f>
        <v>3000</v>
      </c>
    </row>
    <row r="1861" spans="1:14" x14ac:dyDescent="0.25">
      <c r="A1861" s="1">
        <v>41520</v>
      </c>
      <c r="B1861" s="2" t="s">
        <v>62</v>
      </c>
      <c r="C1861" s="2">
        <v>5</v>
      </c>
      <c r="D1861" s="2">
        <f>YEAR(cukier[[#This Row],[date]])</f>
        <v>2013</v>
      </c>
      <c r="E1861" s="2">
        <f>MONTH(cukier[[#This Row],[date]])</f>
        <v>9</v>
      </c>
      <c r="F1861" s="2">
        <f>VLOOKUP(cukier[[#This Row],[year]],cennik[#All],2)</f>
        <v>2.2200000000000002</v>
      </c>
      <c r="G1861" s="2">
        <f>cukier[[#This Row],[sugar_bought_kg]]*cukier[[#This Row],[price]]</f>
        <v>11.100000000000001</v>
      </c>
      <c r="H1861" s="2">
        <f>SUMIF($B$2:B1861,B1861,$C$2:C1861)</f>
        <v>24</v>
      </c>
      <c r="I1861" s="2">
        <f>IF(cukier[[#This Row],[bought_so_far]]&lt;100,0,IF(cukier[[#This Row],[bought_so_far]]&lt;1000,0.05,IF(cukier[[#This Row],[bought_so_far]]&lt;10000,0.1,0.2)))*cukier[[#This Row],[sugar_bought_kg]]</f>
        <v>0</v>
      </c>
      <c r="J1861" s="7">
        <f t="shared" si="146"/>
        <v>5857</v>
      </c>
      <c r="K1861" s="7">
        <f t="shared" si="145"/>
        <v>5852</v>
      </c>
      <c r="L1861" s="7" t="b">
        <f t="shared" si="147"/>
        <v>0</v>
      </c>
      <c r="M1861" s="7">
        <f t="shared" si="148"/>
        <v>-1</v>
      </c>
      <c r="N1861" s="7">
        <f t="shared" si="149"/>
        <v>0</v>
      </c>
    </row>
    <row r="1862" spans="1:14" x14ac:dyDescent="0.25">
      <c r="A1862" s="1">
        <v>41520</v>
      </c>
      <c r="B1862" s="2" t="s">
        <v>64</v>
      </c>
      <c r="C1862" s="2">
        <v>15</v>
      </c>
      <c r="D1862" s="2">
        <f>YEAR(cukier[[#This Row],[date]])</f>
        <v>2013</v>
      </c>
      <c r="E1862" s="2">
        <f>MONTH(cukier[[#This Row],[date]])</f>
        <v>9</v>
      </c>
      <c r="F1862" s="2">
        <f>VLOOKUP(cukier[[#This Row],[year]],cennik[#All],2)</f>
        <v>2.2200000000000002</v>
      </c>
      <c r="G1862" s="2">
        <f>cukier[[#This Row],[sugar_bought_kg]]*cukier[[#This Row],[price]]</f>
        <v>33.300000000000004</v>
      </c>
      <c r="H1862" s="2">
        <f>SUMIF($B$2:B1862,B1862,$C$2:C1862)</f>
        <v>34</v>
      </c>
      <c r="I1862" s="2">
        <f>IF(cukier[[#This Row],[bought_so_far]]&lt;100,0,IF(cukier[[#This Row],[bought_so_far]]&lt;1000,0.05,IF(cukier[[#This Row],[bought_so_far]]&lt;10000,0.1,0.2)))*cukier[[#This Row],[sugar_bought_kg]]</f>
        <v>0</v>
      </c>
      <c r="J1862" s="6">
        <f t="shared" si="146"/>
        <v>5852</v>
      </c>
      <c r="K1862" s="6">
        <f t="shared" si="145"/>
        <v>5837</v>
      </c>
      <c r="L1862" s="6" t="b">
        <f t="shared" si="147"/>
        <v>0</v>
      </c>
      <c r="M1862" s="6">
        <f t="shared" si="148"/>
        <v>-1</v>
      </c>
      <c r="N1862" s="6">
        <f t="shared" si="149"/>
        <v>0</v>
      </c>
    </row>
    <row r="1863" spans="1:14" x14ac:dyDescent="0.25">
      <c r="A1863" s="1">
        <v>41525</v>
      </c>
      <c r="B1863" s="2" t="s">
        <v>109</v>
      </c>
      <c r="C1863" s="2">
        <v>14</v>
      </c>
      <c r="D1863" s="2">
        <f>YEAR(cukier[[#This Row],[date]])</f>
        <v>2013</v>
      </c>
      <c r="E1863" s="2">
        <f>MONTH(cukier[[#This Row],[date]])</f>
        <v>9</v>
      </c>
      <c r="F1863" s="2">
        <f>VLOOKUP(cukier[[#This Row],[year]],cennik[#All],2)</f>
        <v>2.2200000000000002</v>
      </c>
      <c r="G1863" s="2">
        <f>cukier[[#This Row],[sugar_bought_kg]]*cukier[[#This Row],[price]]</f>
        <v>31.080000000000002</v>
      </c>
      <c r="H1863" s="2">
        <f>SUMIF($B$2:B1863,B1863,$C$2:C1863)</f>
        <v>52</v>
      </c>
      <c r="I1863" s="2">
        <f>IF(cukier[[#This Row],[bought_so_far]]&lt;100,0,IF(cukier[[#This Row],[bought_so_far]]&lt;1000,0.05,IF(cukier[[#This Row],[bought_so_far]]&lt;10000,0.1,0.2)))*cukier[[#This Row],[sugar_bought_kg]]</f>
        <v>0</v>
      </c>
      <c r="J1863" s="7">
        <f t="shared" si="146"/>
        <v>5837</v>
      </c>
      <c r="K1863" s="7">
        <f t="shared" si="145"/>
        <v>5823</v>
      </c>
      <c r="L1863" s="7" t="b">
        <f t="shared" si="147"/>
        <v>0</v>
      </c>
      <c r="M1863" s="7">
        <f t="shared" si="148"/>
        <v>-1</v>
      </c>
      <c r="N1863" s="7">
        <f t="shared" si="149"/>
        <v>0</v>
      </c>
    </row>
    <row r="1864" spans="1:14" x14ac:dyDescent="0.25">
      <c r="A1864" s="1">
        <v>41525</v>
      </c>
      <c r="B1864" s="2" t="s">
        <v>37</v>
      </c>
      <c r="C1864" s="2">
        <v>96</v>
      </c>
      <c r="D1864" s="2">
        <f>YEAR(cukier[[#This Row],[date]])</f>
        <v>2013</v>
      </c>
      <c r="E1864" s="2">
        <f>MONTH(cukier[[#This Row],[date]])</f>
        <v>9</v>
      </c>
      <c r="F1864" s="2">
        <f>VLOOKUP(cukier[[#This Row],[year]],cennik[#All],2)</f>
        <v>2.2200000000000002</v>
      </c>
      <c r="G1864" s="2">
        <f>cukier[[#This Row],[sugar_bought_kg]]*cukier[[#This Row],[price]]</f>
        <v>213.12</v>
      </c>
      <c r="H1864" s="2">
        <f>SUMIF($B$2:B1864,B1864,$C$2:C1864)</f>
        <v>4512</v>
      </c>
      <c r="I1864" s="2">
        <f>IF(cukier[[#This Row],[bought_so_far]]&lt;100,0,IF(cukier[[#This Row],[bought_so_far]]&lt;1000,0.05,IF(cukier[[#This Row],[bought_so_far]]&lt;10000,0.1,0.2)))*cukier[[#This Row],[sugar_bought_kg]]</f>
        <v>9.6000000000000014</v>
      </c>
      <c r="J1864" s="6">
        <f t="shared" si="146"/>
        <v>5823</v>
      </c>
      <c r="K1864" s="6">
        <f t="shared" si="145"/>
        <v>5727</v>
      </c>
      <c r="L1864" s="6" t="b">
        <f t="shared" si="147"/>
        <v>0</v>
      </c>
      <c r="M1864" s="6">
        <f t="shared" si="148"/>
        <v>-1</v>
      </c>
      <c r="N1864" s="6">
        <f t="shared" si="149"/>
        <v>0</v>
      </c>
    </row>
    <row r="1865" spans="1:14" x14ac:dyDescent="0.25">
      <c r="A1865" s="1">
        <v>41529</v>
      </c>
      <c r="B1865" s="2" t="s">
        <v>162</v>
      </c>
      <c r="C1865" s="2">
        <v>1</v>
      </c>
      <c r="D1865" s="2">
        <f>YEAR(cukier[[#This Row],[date]])</f>
        <v>2013</v>
      </c>
      <c r="E1865" s="2">
        <f>MONTH(cukier[[#This Row],[date]])</f>
        <v>9</v>
      </c>
      <c r="F1865" s="2">
        <f>VLOOKUP(cukier[[#This Row],[year]],cennik[#All],2)</f>
        <v>2.2200000000000002</v>
      </c>
      <c r="G1865" s="2">
        <f>cukier[[#This Row],[sugar_bought_kg]]*cukier[[#This Row],[price]]</f>
        <v>2.2200000000000002</v>
      </c>
      <c r="H1865" s="2">
        <f>SUMIF($B$2:B1865,B1865,$C$2:C1865)</f>
        <v>31</v>
      </c>
      <c r="I1865" s="2">
        <f>IF(cukier[[#This Row],[bought_so_far]]&lt;100,0,IF(cukier[[#This Row],[bought_so_far]]&lt;1000,0.05,IF(cukier[[#This Row],[bought_so_far]]&lt;10000,0.1,0.2)))*cukier[[#This Row],[sugar_bought_kg]]</f>
        <v>0</v>
      </c>
      <c r="J1865" s="7">
        <f t="shared" si="146"/>
        <v>5727</v>
      </c>
      <c r="K1865" s="7">
        <f t="shared" si="145"/>
        <v>5726</v>
      </c>
      <c r="L1865" s="7" t="b">
        <f t="shared" si="147"/>
        <v>0</v>
      </c>
      <c r="M1865" s="7">
        <f t="shared" si="148"/>
        <v>-1</v>
      </c>
      <c r="N1865" s="7">
        <f t="shared" si="149"/>
        <v>0</v>
      </c>
    </row>
    <row r="1866" spans="1:14" x14ac:dyDescent="0.25">
      <c r="A1866" s="1">
        <v>41533</v>
      </c>
      <c r="B1866" s="2" t="s">
        <v>69</v>
      </c>
      <c r="C1866" s="2">
        <v>164</v>
      </c>
      <c r="D1866" s="2">
        <f>YEAR(cukier[[#This Row],[date]])</f>
        <v>2013</v>
      </c>
      <c r="E1866" s="2">
        <f>MONTH(cukier[[#This Row],[date]])</f>
        <v>9</v>
      </c>
      <c r="F1866" s="2">
        <f>VLOOKUP(cukier[[#This Row],[year]],cennik[#All],2)</f>
        <v>2.2200000000000002</v>
      </c>
      <c r="G1866" s="2">
        <f>cukier[[#This Row],[sugar_bought_kg]]*cukier[[#This Row],[price]]</f>
        <v>364.08000000000004</v>
      </c>
      <c r="H1866" s="2">
        <f>SUMIF($B$2:B1866,B1866,$C$2:C1866)</f>
        <v>3156</v>
      </c>
      <c r="I1866" s="2">
        <f>IF(cukier[[#This Row],[bought_so_far]]&lt;100,0,IF(cukier[[#This Row],[bought_so_far]]&lt;1000,0.05,IF(cukier[[#This Row],[bought_so_far]]&lt;10000,0.1,0.2)))*cukier[[#This Row],[sugar_bought_kg]]</f>
        <v>16.400000000000002</v>
      </c>
      <c r="J1866" s="6">
        <f t="shared" si="146"/>
        <v>5726</v>
      </c>
      <c r="K1866" s="6">
        <f t="shared" si="145"/>
        <v>5562</v>
      </c>
      <c r="L1866" s="6" t="b">
        <f t="shared" si="147"/>
        <v>0</v>
      </c>
      <c r="M1866" s="6">
        <f t="shared" si="148"/>
        <v>-1</v>
      </c>
      <c r="N1866" s="6">
        <f t="shared" si="149"/>
        <v>0</v>
      </c>
    </row>
    <row r="1867" spans="1:14" x14ac:dyDescent="0.25">
      <c r="A1867" s="1">
        <v>41534</v>
      </c>
      <c r="B1867" s="2" t="s">
        <v>22</v>
      </c>
      <c r="C1867" s="2">
        <v>105</v>
      </c>
      <c r="D1867" s="2">
        <f>YEAR(cukier[[#This Row],[date]])</f>
        <v>2013</v>
      </c>
      <c r="E1867" s="2">
        <f>MONTH(cukier[[#This Row],[date]])</f>
        <v>9</v>
      </c>
      <c r="F1867" s="2">
        <f>VLOOKUP(cukier[[#This Row],[year]],cennik[#All],2)</f>
        <v>2.2200000000000002</v>
      </c>
      <c r="G1867" s="2">
        <f>cukier[[#This Row],[sugar_bought_kg]]*cukier[[#This Row],[price]]</f>
        <v>233.10000000000002</v>
      </c>
      <c r="H1867" s="2">
        <f>SUMIF($B$2:B1867,B1867,$C$2:C1867)</f>
        <v>20294</v>
      </c>
      <c r="I1867" s="2">
        <f>IF(cukier[[#This Row],[bought_so_far]]&lt;100,0,IF(cukier[[#This Row],[bought_so_far]]&lt;1000,0.05,IF(cukier[[#This Row],[bought_so_far]]&lt;10000,0.1,0.2)))*cukier[[#This Row],[sugar_bought_kg]]</f>
        <v>21</v>
      </c>
      <c r="J1867" s="7">
        <f t="shared" si="146"/>
        <v>5562</v>
      </c>
      <c r="K1867" s="7">
        <f t="shared" si="145"/>
        <v>5457</v>
      </c>
      <c r="L1867" s="7" t="b">
        <f t="shared" si="147"/>
        <v>0</v>
      </c>
      <c r="M1867" s="7">
        <f t="shared" si="148"/>
        <v>-1</v>
      </c>
      <c r="N1867" s="7">
        <f t="shared" si="149"/>
        <v>0</v>
      </c>
    </row>
    <row r="1868" spans="1:14" x14ac:dyDescent="0.25">
      <c r="A1868" s="1">
        <v>41536</v>
      </c>
      <c r="B1868" s="2" t="s">
        <v>210</v>
      </c>
      <c r="C1868" s="2">
        <v>17</v>
      </c>
      <c r="D1868" s="2">
        <f>YEAR(cukier[[#This Row],[date]])</f>
        <v>2013</v>
      </c>
      <c r="E1868" s="2">
        <f>MONTH(cukier[[#This Row],[date]])</f>
        <v>9</v>
      </c>
      <c r="F1868" s="2">
        <f>VLOOKUP(cukier[[#This Row],[year]],cennik[#All],2)</f>
        <v>2.2200000000000002</v>
      </c>
      <c r="G1868" s="2">
        <f>cukier[[#This Row],[sugar_bought_kg]]*cukier[[#This Row],[price]]</f>
        <v>37.74</v>
      </c>
      <c r="H1868" s="2">
        <f>SUMIF($B$2:B1868,B1868,$C$2:C1868)</f>
        <v>19</v>
      </c>
      <c r="I1868" s="2">
        <f>IF(cukier[[#This Row],[bought_so_far]]&lt;100,0,IF(cukier[[#This Row],[bought_so_far]]&lt;1000,0.05,IF(cukier[[#This Row],[bought_so_far]]&lt;10000,0.1,0.2)))*cukier[[#This Row],[sugar_bought_kg]]</f>
        <v>0</v>
      </c>
      <c r="J1868" s="6">
        <f t="shared" si="146"/>
        <v>5457</v>
      </c>
      <c r="K1868" s="6">
        <f t="shared" si="145"/>
        <v>5440</v>
      </c>
      <c r="L1868" s="6" t="b">
        <f t="shared" si="147"/>
        <v>0</v>
      </c>
      <c r="M1868" s="6">
        <f t="shared" si="148"/>
        <v>-1</v>
      </c>
      <c r="N1868" s="6">
        <f t="shared" si="149"/>
        <v>0</v>
      </c>
    </row>
    <row r="1869" spans="1:14" x14ac:dyDescent="0.25">
      <c r="A1869" s="1">
        <v>41538</v>
      </c>
      <c r="B1869" s="2" t="s">
        <v>200</v>
      </c>
      <c r="C1869" s="2">
        <v>5</v>
      </c>
      <c r="D1869" s="2">
        <f>YEAR(cukier[[#This Row],[date]])</f>
        <v>2013</v>
      </c>
      <c r="E1869" s="2">
        <f>MONTH(cukier[[#This Row],[date]])</f>
        <v>9</v>
      </c>
      <c r="F1869" s="2">
        <f>VLOOKUP(cukier[[#This Row],[year]],cennik[#All],2)</f>
        <v>2.2200000000000002</v>
      </c>
      <c r="G1869" s="2">
        <f>cukier[[#This Row],[sugar_bought_kg]]*cukier[[#This Row],[price]]</f>
        <v>11.100000000000001</v>
      </c>
      <c r="H1869" s="2">
        <f>SUMIF($B$2:B1869,B1869,$C$2:C1869)</f>
        <v>27</v>
      </c>
      <c r="I1869" s="2">
        <f>IF(cukier[[#This Row],[bought_so_far]]&lt;100,0,IF(cukier[[#This Row],[bought_so_far]]&lt;1000,0.05,IF(cukier[[#This Row],[bought_so_far]]&lt;10000,0.1,0.2)))*cukier[[#This Row],[sugar_bought_kg]]</f>
        <v>0</v>
      </c>
      <c r="J1869" s="7">
        <f t="shared" si="146"/>
        <v>5440</v>
      </c>
      <c r="K1869" s="7">
        <f t="shared" si="145"/>
        <v>5435</v>
      </c>
      <c r="L1869" s="7" t="b">
        <f t="shared" si="147"/>
        <v>0</v>
      </c>
      <c r="M1869" s="7">
        <f t="shared" si="148"/>
        <v>-1</v>
      </c>
      <c r="N1869" s="7">
        <f t="shared" si="149"/>
        <v>0</v>
      </c>
    </row>
    <row r="1870" spans="1:14" x14ac:dyDescent="0.25">
      <c r="A1870" s="1">
        <v>41543</v>
      </c>
      <c r="B1870" s="2" t="s">
        <v>45</v>
      </c>
      <c r="C1870" s="2">
        <v>212</v>
      </c>
      <c r="D1870" s="2">
        <f>YEAR(cukier[[#This Row],[date]])</f>
        <v>2013</v>
      </c>
      <c r="E1870" s="2">
        <f>MONTH(cukier[[#This Row],[date]])</f>
        <v>9</v>
      </c>
      <c r="F1870" s="2">
        <f>VLOOKUP(cukier[[#This Row],[year]],cennik[#All],2)</f>
        <v>2.2200000000000002</v>
      </c>
      <c r="G1870" s="2">
        <f>cukier[[#This Row],[sugar_bought_kg]]*cukier[[#This Row],[price]]</f>
        <v>470.64000000000004</v>
      </c>
      <c r="H1870" s="2">
        <f>SUMIF($B$2:B1870,B1870,$C$2:C1870)</f>
        <v>22797</v>
      </c>
      <c r="I1870" s="2">
        <f>IF(cukier[[#This Row],[bought_so_far]]&lt;100,0,IF(cukier[[#This Row],[bought_so_far]]&lt;1000,0.05,IF(cukier[[#This Row],[bought_so_far]]&lt;10000,0.1,0.2)))*cukier[[#This Row],[sugar_bought_kg]]</f>
        <v>42.400000000000006</v>
      </c>
      <c r="J1870" s="6">
        <f t="shared" si="146"/>
        <v>5435</v>
      </c>
      <c r="K1870" s="6">
        <f t="shared" si="145"/>
        <v>5223</v>
      </c>
      <c r="L1870" s="6" t="b">
        <f t="shared" si="147"/>
        <v>0</v>
      </c>
      <c r="M1870" s="6">
        <f t="shared" si="148"/>
        <v>-1</v>
      </c>
      <c r="N1870" s="6">
        <f t="shared" si="149"/>
        <v>0</v>
      </c>
    </row>
    <row r="1871" spans="1:14" x14ac:dyDescent="0.25">
      <c r="A1871" s="1">
        <v>41543</v>
      </c>
      <c r="B1871" s="2" t="s">
        <v>9</v>
      </c>
      <c r="C1871" s="2">
        <v>128</v>
      </c>
      <c r="D1871" s="2">
        <f>YEAR(cukier[[#This Row],[date]])</f>
        <v>2013</v>
      </c>
      <c r="E1871" s="2">
        <f>MONTH(cukier[[#This Row],[date]])</f>
        <v>9</v>
      </c>
      <c r="F1871" s="2">
        <f>VLOOKUP(cukier[[#This Row],[year]],cennik[#All],2)</f>
        <v>2.2200000000000002</v>
      </c>
      <c r="G1871" s="2">
        <f>cukier[[#This Row],[sugar_bought_kg]]*cukier[[#This Row],[price]]</f>
        <v>284.16000000000003</v>
      </c>
      <c r="H1871" s="2">
        <f>SUMIF($B$2:B1871,B1871,$C$2:C1871)</f>
        <v>23311</v>
      </c>
      <c r="I1871" s="2">
        <f>IF(cukier[[#This Row],[bought_so_far]]&lt;100,0,IF(cukier[[#This Row],[bought_so_far]]&lt;1000,0.05,IF(cukier[[#This Row],[bought_so_far]]&lt;10000,0.1,0.2)))*cukier[[#This Row],[sugar_bought_kg]]</f>
        <v>25.6</v>
      </c>
      <c r="J1871" s="7">
        <f t="shared" si="146"/>
        <v>5223</v>
      </c>
      <c r="K1871" s="7">
        <f t="shared" si="145"/>
        <v>5095</v>
      </c>
      <c r="L1871" s="7" t="b">
        <f t="shared" si="147"/>
        <v>0</v>
      </c>
      <c r="M1871" s="7">
        <f t="shared" si="148"/>
        <v>-1</v>
      </c>
      <c r="N1871" s="7">
        <f t="shared" si="149"/>
        <v>0</v>
      </c>
    </row>
    <row r="1872" spans="1:14" x14ac:dyDescent="0.25">
      <c r="A1872" s="1">
        <v>41543</v>
      </c>
      <c r="B1872" s="2" t="s">
        <v>28</v>
      </c>
      <c r="C1872" s="2">
        <v>147</v>
      </c>
      <c r="D1872" s="2">
        <f>YEAR(cukier[[#This Row],[date]])</f>
        <v>2013</v>
      </c>
      <c r="E1872" s="2">
        <f>MONTH(cukier[[#This Row],[date]])</f>
        <v>9</v>
      </c>
      <c r="F1872" s="2">
        <f>VLOOKUP(cukier[[#This Row],[year]],cennik[#All],2)</f>
        <v>2.2200000000000002</v>
      </c>
      <c r="G1872" s="2">
        <f>cukier[[#This Row],[sugar_bought_kg]]*cukier[[#This Row],[price]]</f>
        <v>326.34000000000003</v>
      </c>
      <c r="H1872" s="2">
        <f>SUMIF($B$2:B1872,B1872,$C$2:C1872)</f>
        <v>4062</v>
      </c>
      <c r="I1872" s="2">
        <f>IF(cukier[[#This Row],[bought_so_far]]&lt;100,0,IF(cukier[[#This Row],[bought_so_far]]&lt;1000,0.05,IF(cukier[[#This Row],[bought_so_far]]&lt;10000,0.1,0.2)))*cukier[[#This Row],[sugar_bought_kg]]</f>
        <v>14.700000000000001</v>
      </c>
      <c r="J1872" s="6">
        <f t="shared" si="146"/>
        <v>5095</v>
      </c>
      <c r="K1872" s="6">
        <f t="shared" si="145"/>
        <v>4948</v>
      </c>
      <c r="L1872" s="6" t="b">
        <f t="shared" si="147"/>
        <v>0</v>
      </c>
      <c r="M1872" s="6">
        <f t="shared" si="148"/>
        <v>1</v>
      </c>
      <c r="N1872" s="6">
        <f t="shared" si="149"/>
        <v>0</v>
      </c>
    </row>
    <row r="1873" spans="1:14" x14ac:dyDescent="0.25">
      <c r="A1873" s="1">
        <v>41544</v>
      </c>
      <c r="B1873" s="2" t="s">
        <v>14</v>
      </c>
      <c r="C1873" s="2">
        <v>436</v>
      </c>
      <c r="D1873" s="2">
        <f>YEAR(cukier[[#This Row],[date]])</f>
        <v>2013</v>
      </c>
      <c r="E1873" s="2">
        <f>MONTH(cukier[[#This Row],[date]])</f>
        <v>9</v>
      </c>
      <c r="F1873" s="2">
        <f>VLOOKUP(cukier[[#This Row],[year]],cennik[#All],2)</f>
        <v>2.2200000000000002</v>
      </c>
      <c r="G1873" s="2">
        <f>cukier[[#This Row],[sugar_bought_kg]]*cukier[[#This Row],[price]]</f>
        <v>967.92000000000007</v>
      </c>
      <c r="H1873" s="2">
        <f>SUMIF($B$2:B1873,B1873,$C$2:C1873)</f>
        <v>20793</v>
      </c>
      <c r="I1873" s="2">
        <f>IF(cukier[[#This Row],[bought_so_far]]&lt;100,0,IF(cukier[[#This Row],[bought_so_far]]&lt;1000,0.05,IF(cukier[[#This Row],[bought_so_far]]&lt;10000,0.1,0.2)))*cukier[[#This Row],[sugar_bought_kg]]</f>
        <v>87.2</v>
      </c>
      <c r="J1873" s="7">
        <f t="shared" si="146"/>
        <v>4948</v>
      </c>
      <c r="K1873" s="7">
        <f t="shared" si="145"/>
        <v>4512</v>
      </c>
      <c r="L1873" s="7" t="b">
        <f t="shared" si="147"/>
        <v>0</v>
      </c>
      <c r="M1873" s="7">
        <f t="shared" si="148"/>
        <v>1</v>
      </c>
      <c r="N1873" s="7">
        <f t="shared" si="149"/>
        <v>0</v>
      </c>
    </row>
    <row r="1874" spans="1:14" x14ac:dyDescent="0.25">
      <c r="A1874" s="1">
        <v>41545</v>
      </c>
      <c r="B1874" s="2" t="s">
        <v>235</v>
      </c>
      <c r="C1874" s="2">
        <v>4</v>
      </c>
      <c r="D1874" s="2">
        <f>YEAR(cukier[[#This Row],[date]])</f>
        <v>2013</v>
      </c>
      <c r="E1874" s="2">
        <f>MONTH(cukier[[#This Row],[date]])</f>
        <v>9</v>
      </c>
      <c r="F1874" s="2">
        <f>VLOOKUP(cukier[[#This Row],[year]],cennik[#All],2)</f>
        <v>2.2200000000000002</v>
      </c>
      <c r="G1874" s="2">
        <f>cukier[[#This Row],[sugar_bought_kg]]*cukier[[#This Row],[price]]</f>
        <v>8.8800000000000008</v>
      </c>
      <c r="H1874" s="2">
        <f>SUMIF($B$2:B1874,B1874,$C$2:C1874)</f>
        <v>4</v>
      </c>
      <c r="I1874" s="2">
        <f>IF(cukier[[#This Row],[bought_so_far]]&lt;100,0,IF(cukier[[#This Row],[bought_so_far]]&lt;1000,0.05,IF(cukier[[#This Row],[bought_so_far]]&lt;10000,0.1,0.2)))*cukier[[#This Row],[sugar_bought_kg]]</f>
        <v>0</v>
      </c>
      <c r="J1874" s="6">
        <f t="shared" si="146"/>
        <v>4512</v>
      </c>
      <c r="K1874" s="6">
        <f t="shared" si="145"/>
        <v>4508</v>
      </c>
      <c r="L1874" s="6" t="b">
        <f t="shared" si="147"/>
        <v>0</v>
      </c>
      <c r="M1874" s="6">
        <f t="shared" si="148"/>
        <v>1</v>
      </c>
      <c r="N1874" s="6">
        <f t="shared" si="149"/>
        <v>0</v>
      </c>
    </row>
    <row r="1875" spans="1:14" x14ac:dyDescent="0.25">
      <c r="A1875" s="1">
        <v>41545</v>
      </c>
      <c r="B1875" s="2" t="s">
        <v>154</v>
      </c>
      <c r="C1875" s="2">
        <v>4</v>
      </c>
      <c r="D1875" s="2">
        <f>YEAR(cukier[[#This Row],[date]])</f>
        <v>2013</v>
      </c>
      <c r="E1875" s="2">
        <f>MONTH(cukier[[#This Row],[date]])</f>
        <v>9</v>
      </c>
      <c r="F1875" s="2">
        <f>VLOOKUP(cukier[[#This Row],[year]],cennik[#All],2)</f>
        <v>2.2200000000000002</v>
      </c>
      <c r="G1875" s="2">
        <f>cukier[[#This Row],[sugar_bought_kg]]*cukier[[#This Row],[price]]</f>
        <v>8.8800000000000008</v>
      </c>
      <c r="H1875" s="2">
        <f>SUMIF($B$2:B1875,B1875,$C$2:C1875)</f>
        <v>30</v>
      </c>
      <c r="I1875" s="2">
        <f>IF(cukier[[#This Row],[bought_so_far]]&lt;100,0,IF(cukier[[#This Row],[bought_so_far]]&lt;1000,0.05,IF(cukier[[#This Row],[bought_so_far]]&lt;10000,0.1,0.2)))*cukier[[#This Row],[sugar_bought_kg]]</f>
        <v>0</v>
      </c>
      <c r="J1875" s="7">
        <f t="shared" si="146"/>
        <v>4508</v>
      </c>
      <c r="K1875" s="7">
        <f t="shared" si="145"/>
        <v>4504</v>
      </c>
      <c r="L1875" s="7" t="b">
        <f t="shared" si="147"/>
        <v>1</v>
      </c>
      <c r="M1875" s="7">
        <f t="shared" si="148"/>
        <v>1</v>
      </c>
      <c r="N1875" s="7">
        <f t="shared" si="149"/>
        <v>1000</v>
      </c>
    </row>
    <row r="1876" spans="1:14" x14ac:dyDescent="0.25">
      <c r="A1876" s="1">
        <v>41551</v>
      </c>
      <c r="B1876" s="2" t="s">
        <v>131</v>
      </c>
      <c r="C1876" s="2">
        <v>78</v>
      </c>
      <c r="D1876" s="2">
        <f>YEAR(cukier[[#This Row],[date]])</f>
        <v>2013</v>
      </c>
      <c r="E1876" s="2">
        <f>MONTH(cukier[[#This Row],[date]])</f>
        <v>10</v>
      </c>
      <c r="F1876" s="2">
        <f>VLOOKUP(cukier[[#This Row],[year]],cennik[#All],2)</f>
        <v>2.2200000000000002</v>
      </c>
      <c r="G1876" s="2">
        <f>cukier[[#This Row],[sugar_bought_kg]]*cukier[[#This Row],[price]]</f>
        <v>173.16000000000003</v>
      </c>
      <c r="H1876" s="2">
        <f>SUMIF($B$2:B1876,B1876,$C$2:C1876)</f>
        <v>1108</v>
      </c>
      <c r="I1876" s="2">
        <f>IF(cukier[[#This Row],[bought_so_far]]&lt;100,0,IF(cukier[[#This Row],[bought_so_far]]&lt;1000,0.05,IF(cukier[[#This Row],[bought_so_far]]&lt;10000,0.1,0.2)))*cukier[[#This Row],[sugar_bought_kg]]</f>
        <v>7.8000000000000007</v>
      </c>
      <c r="J1876" s="6">
        <f t="shared" si="146"/>
        <v>5504</v>
      </c>
      <c r="K1876" s="6">
        <f t="shared" si="145"/>
        <v>5426</v>
      </c>
      <c r="L1876" s="6" t="b">
        <f t="shared" si="147"/>
        <v>0</v>
      </c>
      <c r="M1876" s="6">
        <f t="shared" si="148"/>
        <v>-1</v>
      </c>
      <c r="N1876" s="6">
        <f t="shared" si="149"/>
        <v>0</v>
      </c>
    </row>
    <row r="1877" spans="1:14" x14ac:dyDescent="0.25">
      <c r="A1877" s="1">
        <v>41558</v>
      </c>
      <c r="B1877" s="2" t="s">
        <v>10</v>
      </c>
      <c r="C1877" s="2">
        <v>159</v>
      </c>
      <c r="D1877" s="2">
        <f>YEAR(cukier[[#This Row],[date]])</f>
        <v>2013</v>
      </c>
      <c r="E1877" s="2">
        <f>MONTH(cukier[[#This Row],[date]])</f>
        <v>10</v>
      </c>
      <c r="F1877" s="2">
        <f>VLOOKUP(cukier[[#This Row],[year]],cennik[#All],2)</f>
        <v>2.2200000000000002</v>
      </c>
      <c r="G1877" s="2">
        <f>cukier[[#This Row],[sugar_bought_kg]]*cukier[[#This Row],[price]]</f>
        <v>352.98</v>
      </c>
      <c r="H1877" s="2">
        <f>SUMIF($B$2:B1877,B1877,$C$2:C1877)</f>
        <v>4248</v>
      </c>
      <c r="I1877" s="2">
        <f>IF(cukier[[#This Row],[bought_so_far]]&lt;100,0,IF(cukier[[#This Row],[bought_so_far]]&lt;1000,0.05,IF(cukier[[#This Row],[bought_so_far]]&lt;10000,0.1,0.2)))*cukier[[#This Row],[sugar_bought_kg]]</f>
        <v>15.9</v>
      </c>
      <c r="J1877" s="7">
        <f t="shared" si="146"/>
        <v>5426</v>
      </c>
      <c r="K1877" s="7">
        <f t="shared" si="145"/>
        <v>5267</v>
      </c>
      <c r="L1877" s="7" t="b">
        <f t="shared" si="147"/>
        <v>0</v>
      </c>
      <c r="M1877" s="7">
        <f t="shared" si="148"/>
        <v>-1</v>
      </c>
      <c r="N1877" s="7">
        <f t="shared" si="149"/>
        <v>0</v>
      </c>
    </row>
    <row r="1878" spans="1:14" x14ac:dyDescent="0.25">
      <c r="A1878" s="1">
        <v>41558</v>
      </c>
      <c r="B1878" s="2" t="s">
        <v>8</v>
      </c>
      <c r="C1878" s="2">
        <v>103</v>
      </c>
      <c r="D1878" s="2">
        <f>YEAR(cukier[[#This Row],[date]])</f>
        <v>2013</v>
      </c>
      <c r="E1878" s="2">
        <f>MONTH(cukier[[#This Row],[date]])</f>
        <v>10</v>
      </c>
      <c r="F1878" s="2">
        <f>VLOOKUP(cukier[[#This Row],[year]],cennik[#All],2)</f>
        <v>2.2200000000000002</v>
      </c>
      <c r="G1878" s="2">
        <f>cukier[[#This Row],[sugar_bought_kg]]*cukier[[#This Row],[price]]</f>
        <v>228.66000000000003</v>
      </c>
      <c r="H1878" s="2">
        <f>SUMIF($B$2:B1878,B1878,$C$2:C1878)</f>
        <v>2829</v>
      </c>
      <c r="I1878" s="2">
        <f>IF(cukier[[#This Row],[bought_so_far]]&lt;100,0,IF(cukier[[#This Row],[bought_so_far]]&lt;1000,0.05,IF(cukier[[#This Row],[bought_so_far]]&lt;10000,0.1,0.2)))*cukier[[#This Row],[sugar_bought_kg]]</f>
        <v>10.3</v>
      </c>
      <c r="J1878" s="6">
        <f t="shared" si="146"/>
        <v>5267</v>
      </c>
      <c r="K1878" s="6">
        <f t="shared" si="145"/>
        <v>5164</v>
      </c>
      <c r="L1878" s="6" t="b">
        <f t="shared" si="147"/>
        <v>0</v>
      </c>
      <c r="M1878" s="6">
        <f t="shared" si="148"/>
        <v>-1</v>
      </c>
      <c r="N1878" s="6">
        <f t="shared" si="149"/>
        <v>0</v>
      </c>
    </row>
    <row r="1879" spans="1:14" x14ac:dyDescent="0.25">
      <c r="A1879" s="1">
        <v>41559</v>
      </c>
      <c r="B1879" s="2" t="s">
        <v>52</v>
      </c>
      <c r="C1879" s="2">
        <v>57</v>
      </c>
      <c r="D1879" s="2">
        <f>YEAR(cukier[[#This Row],[date]])</f>
        <v>2013</v>
      </c>
      <c r="E1879" s="2">
        <f>MONTH(cukier[[#This Row],[date]])</f>
        <v>10</v>
      </c>
      <c r="F1879" s="2">
        <f>VLOOKUP(cukier[[#This Row],[year]],cennik[#All],2)</f>
        <v>2.2200000000000002</v>
      </c>
      <c r="G1879" s="2">
        <f>cukier[[#This Row],[sugar_bought_kg]]*cukier[[#This Row],[price]]</f>
        <v>126.54</v>
      </c>
      <c r="H1879" s="2">
        <f>SUMIF($B$2:B1879,B1879,$C$2:C1879)</f>
        <v>5117</v>
      </c>
      <c r="I1879" s="2">
        <f>IF(cukier[[#This Row],[bought_so_far]]&lt;100,0,IF(cukier[[#This Row],[bought_so_far]]&lt;1000,0.05,IF(cukier[[#This Row],[bought_so_far]]&lt;10000,0.1,0.2)))*cukier[[#This Row],[sugar_bought_kg]]</f>
        <v>5.7</v>
      </c>
      <c r="J1879" s="7">
        <f t="shared" si="146"/>
        <v>5164</v>
      </c>
      <c r="K1879" s="7">
        <f t="shared" si="145"/>
        <v>5107</v>
      </c>
      <c r="L1879" s="7" t="b">
        <f t="shared" si="147"/>
        <v>0</v>
      </c>
      <c r="M1879" s="7">
        <f t="shared" si="148"/>
        <v>-1</v>
      </c>
      <c r="N1879" s="7">
        <f t="shared" si="149"/>
        <v>0</v>
      </c>
    </row>
    <row r="1880" spans="1:14" x14ac:dyDescent="0.25">
      <c r="A1880" s="1">
        <v>41559</v>
      </c>
      <c r="B1880" s="2" t="s">
        <v>20</v>
      </c>
      <c r="C1880" s="2">
        <v>121</v>
      </c>
      <c r="D1880" s="2">
        <f>YEAR(cukier[[#This Row],[date]])</f>
        <v>2013</v>
      </c>
      <c r="E1880" s="2">
        <f>MONTH(cukier[[#This Row],[date]])</f>
        <v>10</v>
      </c>
      <c r="F1880" s="2">
        <f>VLOOKUP(cukier[[#This Row],[year]],cennik[#All],2)</f>
        <v>2.2200000000000002</v>
      </c>
      <c r="G1880" s="2">
        <f>cukier[[#This Row],[sugar_bought_kg]]*cukier[[#This Row],[price]]</f>
        <v>268.62</v>
      </c>
      <c r="H1880" s="2">
        <f>SUMIF($B$2:B1880,B1880,$C$2:C1880)</f>
        <v>1317</v>
      </c>
      <c r="I1880" s="2">
        <f>IF(cukier[[#This Row],[bought_so_far]]&lt;100,0,IF(cukier[[#This Row],[bought_so_far]]&lt;1000,0.05,IF(cukier[[#This Row],[bought_so_far]]&lt;10000,0.1,0.2)))*cukier[[#This Row],[sugar_bought_kg]]</f>
        <v>12.100000000000001</v>
      </c>
      <c r="J1880" s="6">
        <f t="shared" si="146"/>
        <v>5107</v>
      </c>
      <c r="K1880" s="6">
        <f t="shared" si="145"/>
        <v>4986</v>
      </c>
      <c r="L1880" s="6" t="b">
        <f t="shared" si="147"/>
        <v>0</v>
      </c>
      <c r="M1880" s="6">
        <f t="shared" si="148"/>
        <v>1</v>
      </c>
      <c r="N1880" s="6">
        <f t="shared" si="149"/>
        <v>0</v>
      </c>
    </row>
    <row r="1881" spans="1:14" x14ac:dyDescent="0.25">
      <c r="A1881" s="1">
        <v>41559</v>
      </c>
      <c r="B1881" s="2" t="s">
        <v>77</v>
      </c>
      <c r="C1881" s="2">
        <v>14</v>
      </c>
      <c r="D1881" s="2">
        <f>YEAR(cukier[[#This Row],[date]])</f>
        <v>2013</v>
      </c>
      <c r="E1881" s="2">
        <f>MONTH(cukier[[#This Row],[date]])</f>
        <v>10</v>
      </c>
      <c r="F1881" s="2">
        <f>VLOOKUP(cukier[[#This Row],[year]],cennik[#All],2)</f>
        <v>2.2200000000000002</v>
      </c>
      <c r="G1881" s="2">
        <f>cukier[[#This Row],[sugar_bought_kg]]*cukier[[#This Row],[price]]</f>
        <v>31.080000000000002</v>
      </c>
      <c r="H1881" s="2">
        <f>SUMIF($B$2:B1881,B1881,$C$2:C1881)</f>
        <v>22</v>
      </c>
      <c r="I1881" s="2">
        <f>IF(cukier[[#This Row],[bought_so_far]]&lt;100,0,IF(cukier[[#This Row],[bought_so_far]]&lt;1000,0.05,IF(cukier[[#This Row],[bought_so_far]]&lt;10000,0.1,0.2)))*cukier[[#This Row],[sugar_bought_kg]]</f>
        <v>0</v>
      </c>
      <c r="J1881" s="7">
        <f t="shared" si="146"/>
        <v>4986</v>
      </c>
      <c r="K1881" s="7">
        <f t="shared" si="145"/>
        <v>4972</v>
      </c>
      <c r="L1881" s="7" t="b">
        <f t="shared" si="147"/>
        <v>0</v>
      </c>
      <c r="M1881" s="7">
        <f t="shared" si="148"/>
        <v>1</v>
      </c>
      <c r="N1881" s="7">
        <f t="shared" si="149"/>
        <v>0</v>
      </c>
    </row>
    <row r="1882" spans="1:14" x14ac:dyDescent="0.25">
      <c r="A1882" s="1">
        <v>41560</v>
      </c>
      <c r="B1882" s="2" t="s">
        <v>44</v>
      </c>
      <c r="C1882" s="2">
        <v>2</v>
      </c>
      <c r="D1882" s="2">
        <f>YEAR(cukier[[#This Row],[date]])</f>
        <v>2013</v>
      </c>
      <c r="E1882" s="2">
        <f>MONTH(cukier[[#This Row],[date]])</f>
        <v>10</v>
      </c>
      <c r="F1882" s="2">
        <f>VLOOKUP(cukier[[#This Row],[year]],cennik[#All],2)</f>
        <v>2.2200000000000002</v>
      </c>
      <c r="G1882" s="2">
        <f>cukier[[#This Row],[sugar_bought_kg]]*cukier[[#This Row],[price]]</f>
        <v>4.4400000000000004</v>
      </c>
      <c r="H1882" s="2">
        <f>SUMIF($B$2:B1882,B1882,$C$2:C1882)</f>
        <v>42</v>
      </c>
      <c r="I1882" s="2">
        <f>IF(cukier[[#This Row],[bought_so_far]]&lt;100,0,IF(cukier[[#This Row],[bought_so_far]]&lt;1000,0.05,IF(cukier[[#This Row],[bought_so_far]]&lt;10000,0.1,0.2)))*cukier[[#This Row],[sugar_bought_kg]]</f>
        <v>0</v>
      </c>
      <c r="J1882" s="6">
        <f t="shared" si="146"/>
        <v>4972</v>
      </c>
      <c r="K1882" s="6">
        <f t="shared" si="145"/>
        <v>4970</v>
      </c>
      <c r="L1882" s="6" t="b">
        <f t="shared" si="147"/>
        <v>0</v>
      </c>
      <c r="M1882" s="6">
        <f t="shared" si="148"/>
        <v>1</v>
      </c>
      <c r="N1882" s="6">
        <f t="shared" si="149"/>
        <v>0</v>
      </c>
    </row>
    <row r="1883" spans="1:14" x14ac:dyDescent="0.25">
      <c r="A1883" s="1">
        <v>41560</v>
      </c>
      <c r="B1883" s="2" t="s">
        <v>53</v>
      </c>
      <c r="C1883" s="2">
        <v>19</v>
      </c>
      <c r="D1883" s="2">
        <f>YEAR(cukier[[#This Row],[date]])</f>
        <v>2013</v>
      </c>
      <c r="E1883" s="2">
        <f>MONTH(cukier[[#This Row],[date]])</f>
        <v>10</v>
      </c>
      <c r="F1883" s="2">
        <f>VLOOKUP(cukier[[#This Row],[year]],cennik[#All],2)</f>
        <v>2.2200000000000002</v>
      </c>
      <c r="G1883" s="2">
        <f>cukier[[#This Row],[sugar_bought_kg]]*cukier[[#This Row],[price]]</f>
        <v>42.180000000000007</v>
      </c>
      <c r="H1883" s="2">
        <f>SUMIF($B$2:B1883,B1883,$C$2:C1883)</f>
        <v>59</v>
      </c>
      <c r="I1883" s="2">
        <f>IF(cukier[[#This Row],[bought_so_far]]&lt;100,0,IF(cukier[[#This Row],[bought_so_far]]&lt;1000,0.05,IF(cukier[[#This Row],[bought_so_far]]&lt;10000,0.1,0.2)))*cukier[[#This Row],[sugar_bought_kg]]</f>
        <v>0</v>
      </c>
      <c r="J1883" s="7">
        <f t="shared" si="146"/>
        <v>4970</v>
      </c>
      <c r="K1883" s="7">
        <f t="shared" si="145"/>
        <v>4951</v>
      </c>
      <c r="L1883" s="7" t="b">
        <f t="shared" si="147"/>
        <v>0</v>
      </c>
      <c r="M1883" s="7">
        <f t="shared" si="148"/>
        <v>1</v>
      </c>
      <c r="N1883" s="7">
        <f t="shared" si="149"/>
        <v>0</v>
      </c>
    </row>
    <row r="1884" spans="1:14" x14ac:dyDescent="0.25">
      <c r="A1884" s="1">
        <v>41561</v>
      </c>
      <c r="B1884" s="2" t="s">
        <v>236</v>
      </c>
      <c r="C1884" s="2">
        <v>20</v>
      </c>
      <c r="D1884" s="2">
        <f>YEAR(cukier[[#This Row],[date]])</f>
        <v>2013</v>
      </c>
      <c r="E1884" s="2">
        <f>MONTH(cukier[[#This Row],[date]])</f>
        <v>10</v>
      </c>
      <c r="F1884" s="2">
        <f>VLOOKUP(cukier[[#This Row],[year]],cennik[#All],2)</f>
        <v>2.2200000000000002</v>
      </c>
      <c r="G1884" s="2">
        <f>cukier[[#This Row],[sugar_bought_kg]]*cukier[[#This Row],[price]]</f>
        <v>44.400000000000006</v>
      </c>
      <c r="H1884" s="2">
        <f>SUMIF($B$2:B1884,B1884,$C$2:C1884)</f>
        <v>20</v>
      </c>
      <c r="I1884" s="2">
        <f>IF(cukier[[#This Row],[bought_so_far]]&lt;100,0,IF(cukier[[#This Row],[bought_so_far]]&lt;1000,0.05,IF(cukier[[#This Row],[bought_so_far]]&lt;10000,0.1,0.2)))*cukier[[#This Row],[sugar_bought_kg]]</f>
        <v>0</v>
      </c>
      <c r="J1884" s="6">
        <f t="shared" si="146"/>
        <v>4951</v>
      </c>
      <c r="K1884" s="6">
        <f t="shared" si="145"/>
        <v>4931</v>
      </c>
      <c r="L1884" s="6" t="b">
        <f t="shared" si="147"/>
        <v>0</v>
      </c>
      <c r="M1884" s="6">
        <f t="shared" si="148"/>
        <v>1</v>
      </c>
      <c r="N1884" s="6">
        <f t="shared" si="149"/>
        <v>0</v>
      </c>
    </row>
    <row r="1885" spans="1:14" x14ac:dyDescent="0.25">
      <c r="A1885" s="1">
        <v>41562</v>
      </c>
      <c r="B1885" s="2" t="s">
        <v>14</v>
      </c>
      <c r="C1885" s="2">
        <v>367</v>
      </c>
      <c r="D1885" s="2">
        <f>YEAR(cukier[[#This Row],[date]])</f>
        <v>2013</v>
      </c>
      <c r="E1885" s="2">
        <f>MONTH(cukier[[#This Row],[date]])</f>
        <v>10</v>
      </c>
      <c r="F1885" s="2">
        <f>VLOOKUP(cukier[[#This Row],[year]],cennik[#All],2)</f>
        <v>2.2200000000000002</v>
      </c>
      <c r="G1885" s="2">
        <f>cukier[[#This Row],[sugar_bought_kg]]*cukier[[#This Row],[price]]</f>
        <v>814.74000000000012</v>
      </c>
      <c r="H1885" s="2">
        <f>SUMIF($B$2:B1885,B1885,$C$2:C1885)</f>
        <v>21160</v>
      </c>
      <c r="I1885" s="2">
        <f>IF(cukier[[#This Row],[bought_so_far]]&lt;100,0,IF(cukier[[#This Row],[bought_so_far]]&lt;1000,0.05,IF(cukier[[#This Row],[bought_so_far]]&lt;10000,0.1,0.2)))*cukier[[#This Row],[sugar_bought_kg]]</f>
        <v>73.400000000000006</v>
      </c>
      <c r="J1885" s="7">
        <f t="shared" si="146"/>
        <v>4931</v>
      </c>
      <c r="K1885" s="7">
        <f t="shared" si="145"/>
        <v>4564</v>
      </c>
      <c r="L1885" s="7" t="b">
        <f t="shared" si="147"/>
        <v>0</v>
      </c>
      <c r="M1885" s="7">
        <f t="shared" si="148"/>
        <v>1</v>
      </c>
      <c r="N1885" s="7">
        <f t="shared" si="149"/>
        <v>0</v>
      </c>
    </row>
    <row r="1886" spans="1:14" x14ac:dyDescent="0.25">
      <c r="A1886" s="1">
        <v>41562</v>
      </c>
      <c r="B1886" s="2" t="s">
        <v>9</v>
      </c>
      <c r="C1886" s="2">
        <v>458</v>
      </c>
      <c r="D1886" s="2">
        <f>YEAR(cukier[[#This Row],[date]])</f>
        <v>2013</v>
      </c>
      <c r="E1886" s="2">
        <f>MONTH(cukier[[#This Row],[date]])</f>
        <v>10</v>
      </c>
      <c r="F1886" s="2">
        <f>VLOOKUP(cukier[[#This Row],[year]],cennik[#All],2)</f>
        <v>2.2200000000000002</v>
      </c>
      <c r="G1886" s="2">
        <f>cukier[[#This Row],[sugar_bought_kg]]*cukier[[#This Row],[price]]</f>
        <v>1016.7600000000001</v>
      </c>
      <c r="H1886" s="2">
        <f>SUMIF($B$2:B1886,B1886,$C$2:C1886)</f>
        <v>23769</v>
      </c>
      <c r="I1886" s="2">
        <f>IF(cukier[[#This Row],[bought_so_far]]&lt;100,0,IF(cukier[[#This Row],[bought_so_far]]&lt;1000,0.05,IF(cukier[[#This Row],[bought_so_far]]&lt;10000,0.1,0.2)))*cukier[[#This Row],[sugar_bought_kg]]</f>
        <v>91.600000000000009</v>
      </c>
      <c r="J1886" s="6">
        <f t="shared" si="146"/>
        <v>4564</v>
      </c>
      <c r="K1886" s="6">
        <f t="shared" si="145"/>
        <v>4106</v>
      </c>
      <c r="L1886" s="6" t="b">
        <f t="shared" si="147"/>
        <v>0</v>
      </c>
      <c r="M1886" s="6">
        <f t="shared" si="148"/>
        <v>1</v>
      </c>
      <c r="N1886" s="6">
        <f t="shared" si="149"/>
        <v>0</v>
      </c>
    </row>
    <row r="1887" spans="1:14" x14ac:dyDescent="0.25">
      <c r="A1887" s="1">
        <v>41563</v>
      </c>
      <c r="B1887" s="2" t="s">
        <v>45</v>
      </c>
      <c r="C1887" s="2">
        <v>100</v>
      </c>
      <c r="D1887" s="2">
        <f>YEAR(cukier[[#This Row],[date]])</f>
        <v>2013</v>
      </c>
      <c r="E1887" s="2">
        <f>MONTH(cukier[[#This Row],[date]])</f>
        <v>10</v>
      </c>
      <c r="F1887" s="2">
        <f>VLOOKUP(cukier[[#This Row],[year]],cennik[#All],2)</f>
        <v>2.2200000000000002</v>
      </c>
      <c r="G1887" s="2">
        <f>cukier[[#This Row],[sugar_bought_kg]]*cukier[[#This Row],[price]]</f>
        <v>222.00000000000003</v>
      </c>
      <c r="H1887" s="2">
        <f>SUMIF($B$2:B1887,B1887,$C$2:C1887)</f>
        <v>22897</v>
      </c>
      <c r="I1887" s="2">
        <f>IF(cukier[[#This Row],[bought_so_far]]&lt;100,0,IF(cukier[[#This Row],[bought_so_far]]&lt;1000,0.05,IF(cukier[[#This Row],[bought_so_far]]&lt;10000,0.1,0.2)))*cukier[[#This Row],[sugar_bought_kg]]</f>
        <v>20</v>
      </c>
      <c r="J1887" s="7">
        <f t="shared" si="146"/>
        <v>4106</v>
      </c>
      <c r="K1887" s="7">
        <f t="shared" si="145"/>
        <v>4006</v>
      </c>
      <c r="L1887" s="7" t="b">
        <f t="shared" si="147"/>
        <v>0</v>
      </c>
      <c r="M1887" s="7">
        <f t="shared" si="148"/>
        <v>1</v>
      </c>
      <c r="N1887" s="7">
        <f t="shared" si="149"/>
        <v>0</v>
      </c>
    </row>
    <row r="1888" spans="1:14" x14ac:dyDescent="0.25">
      <c r="A1888" s="1">
        <v>41563</v>
      </c>
      <c r="B1888" s="2" t="s">
        <v>6</v>
      </c>
      <c r="C1888" s="2">
        <v>62</v>
      </c>
      <c r="D1888" s="2">
        <f>YEAR(cukier[[#This Row],[date]])</f>
        <v>2013</v>
      </c>
      <c r="E1888" s="2">
        <f>MONTH(cukier[[#This Row],[date]])</f>
        <v>10</v>
      </c>
      <c r="F1888" s="2">
        <f>VLOOKUP(cukier[[#This Row],[year]],cennik[#All],2)</f>
        <v>2.2200000000000002</v>
      </c>
      <c r="G1888" s="2">
        <f>cukier[[#This Row],[sugar_bought_kg]]*cukier[[#This Row],[price]]</f>
        <v>137.64000000000001</v>
      </c>
      <c r="H1888" s="2">
        <f>SUMIF($B$2:B1888,B1888,$C$2:C1888)</f>
        <v>3559</v>
      </c>
      <c r="I1888" s="2">
        <f>IF(cukier[[#This Row],[bought_so_far]]&lt;100,0,IF(cukier[[#This Row],[bought_so_far]]&lt;1000,0.05,IF(cukier[[#This Row],[bought_so_far]]&lt;10000,0.1,0.2)))*cukier[[#This Row],[sugar_bought_kg]]</f>
        <v>6.2</v>
      </c>
      <c r="J1888" s="6">
        <f t="shared" si="146"/>
        <v>4006</v>
      </c>
      <c r="K1888" s="6">
        <f t="shared" si="145"/>
        <v>3944</v>
      </c>
      <c r="L1888" s="6" t="b">
        <f t="shared" si="147"/>
        <v>0</v>
      </c>
      <c r="M1888" s="6">
        <f t="shared" si="148"/>
        <v>2</v>
      </c>
      <c r="N1888" s="6">
        <f t="shared" si="149"/>
        <v>0</v>
      </c>
    </row>
    <row r="1889" spans="1:14" x14ac:dyDescent="0.25">
      <c r="A1889" s="1">
        <v>41567</v>
      </c>
      <c r="B1889" s="2" t="s">
        <v>6</v>
      </c>
      <c r="C1889" s="2">
        <v>184</v>
      </c>
      <c r="D1889" s="2">
        <f>YEAR(cukier[[#This Row],[date]])</f>
        <v>2013</v>
      </c>
      <c r="E1889" s="2">
        <f>MONTH(cukier[[#This Row],[date]])</f>
        <v>10</v>
      </c>
      <c r="F1889" s="2">
        <f>VLOOKUP(cukier[[#This Row],[year]],cennik[#All],2)</f>
        <v>2.2200000000000002</v>
      </c>
      <c r="G1889" s="2">
        <f>cukier[[#This Row],[sugar_bought_kg]]*cukier[[#This Row],[price]]</f>
        <v>408.48</v>
      </c>
      <c r="H1889" s="2">
        <f>SUMIF($B$2:B1889,B1889,$C$2:C1889)</f>
        <v>3743</v>
      </c>
      <c r="I1889" s="2">
        <f>IF(cukier[[#This Row],[bought_so_far]]&lt;100,0,IF(cukier[[#This Row],[bought_so_far]]&lt;1000,0.05,IF(cukier[[#This Row],[bought_so_far]]&lt;10000,0.1,0.2)))*cukier[[#This Row],[sugar_bought_kg]]</f>
        <v>18.400000000000002</v>
      </c>
      <c r="J1889" s="7">
        <f t="shared" si="146"/>
        <v>3944</v>
      </c>
      <c r="K1889" s="7">
        <f t="shared" si="145"/>
        <v>3760</v>
      </c>
      <c r="L1889" s="7" t="b">
        <f t="shared" si="147"/>
        <v>0</v>
      </c>
      <c r="M1889" s="7">
        <f t="shared" si="148"/>
        <v>2</v>
      </c>
      <c r="N1889" s="7">
        <f t="shared" si="149"/>
        <v>0</v>
      </c>
    </row>
    <row r="1890" spans="1:14" x14ac:dyDescent="0.25">
      <c r="A1890" s="1">
        <v>41568</v>
      </c>
      <c r="B1890" s="2" t="s">
        <v>19</v>
      </c>
      <c r="C1890" s="2">
        <v>156</v>
      </c>
      <c r="D1890" s="2">
        <f>YEAR(cukier[[#This Row],[date]])</f>
        <v>2013</v>
      </c>
      <c r="E1890" s="2">
        <f>MONTH(cukier[[#This Row],[date]])</f>
        <v>10</v>
      </c>
      <c r="F1890" s="2">
        <f>VLOOKUP(cukier[[#This Row],[year]],cennik[#All],2)</f>
        <v>2.2200000000000002</v>
      </c>
      <c r="G1890" s="2">
        <f>cukier[[#This Row],[sugar_bought_kg]]*cukier[[#This Row],[price]]</f>
        <v>346.32000000000005</v>
      </c>
      <c r="H1890" s="2">
        <f>SUMIF($B$2:B1890,B1890,$C$2:C1890)</f>
        <v>4445</v>
      </c>
      <c r="I1890" s="2">
        <f>IF(cukier[[#This Row],[bought_so_far]]&lt;100,0,IF(cukier[[#This Row],[bought_so_far]]&lt;1000,0.05,IF(cukier[[#This Row],[bought_so_far]]&lt;10000,0.1,0.2)))*cukier[[#This Row],[sugar_bought_kg]]</f>
        <v>15.600000000000001</v>
      </c>
      <c r="J1890" s="6">
        <f t="shared" si="146"/>
        <v>3760</v>
      </c>
      <c r="K1890" s="6">
        <f t="shared" si="145"/>
        <v>3604</v>
      </c>
      <c r="L1890" s="6" t="b">
        <f t="shared" si="147"/>
        <v>0</v>
      </c>
      <c r="M1890" s="6">
        <f t="shared" si="148"/>
        <v>2</v>
      </c>
      <c r="N1890" s="6">
        <f t="shared" si="149"/>
        <v>0</v>
      </c>
    </row>
    <row r="1891" spans="1:14" x14ac:dyDescent="0.25">
      <c r="A1891" s="1">
        <v>41569</v>
      </c>
      <c r="B1891" s="2" t="s">
        <v>7</v>
      </c>
      <c r="C1891" s="2">
        <v>142</v>
      </c>
      <c r="D1891" s="2">
        <f>YEAR(cukier[[#This Row],[date]])</f>
        <v>2013</v>
      </c>
      <c r="E1891" s="2">
        <f>MONTH(cukier[[#This Row],[date]])</f>
        <v>10</v>
      </c>
      <c r="F1891" s="2">
        <f>VLOOKUP(cukier[[#This Row],[year]],cennik[#All],2)</f>
        <v>2.2200000000000002</v>
      </c>
      <c r="G1891" s="2">
        <f>cukier[[#This Row],[sugar_bought_kg]]*cukier[[#This Row],[price]]</f>
        <v>315.24</v>
      </c>
      <c r="H1891" s="2">
        <f>SUMIF($B$2:B1891,B1891,$C$2:C1891)</f>
        <v>24364</v>
      </c>
      <c r="I1891" s="2">
        <f>IF(cukier[[#This Row],[bought_so_far]]&lt;100,0,IF(cukier[[#This Row],[bought_so_far]]&lt;1000,0.05,IF(cukier[[#This Row],[bought_so_far]]&lt;10000,0.1,0.2)))*cukier[[#This Row],[sugar_bought_kg]]</f>
        <v>28.400000000000002</v>
      </c>
      <c r="J1891" s="7">
        <f t="shared" si="146"/>
        <v>3604</v>
      </c>
      <c r="K1891" s="7">
        <f t="shared" si="145"/>
        <v>3462</v>
      </c>
      <c r="L1891" s="7" t="b">
        <f t="shared" si="147"/>
        <v>0</v>
      </c>
      <c r="M1891" s="7">
        <f t="shared" si="148"/>
        <v>2</v>
      </c>
      <c r="N1891" s="7">
        <f t="shared" si="149"/>
        <v>0</v>
      </c>
    </row>
    <row r="1892" spans="1:14" x14ac:dyDescent="0.25">
      <c r="A1892" s="1">
        <v>41570</v>
      </c>
      <c r="B1892" s="2" t="s">
        <v>6</v>
      </c>
      <c r="C1892" s="2">
        <v>97</v>
      </c>
      <c r="D1892" s="2">
        <f>YEAR(cukier[[#This Row],[date]])</f>
        <v>2013</v>
      </c>
      <c r="E1892" s="2">
        <f>MONTH(cukier[[#This Row],[date]])</f>
        <v>10</v>
      </c>
      <c r="F1892" s="2">
        <f>VLOOKUP(cukier[[#This Row],[year]],cennik[#All],2)</f>
        <v>2.2200000000000002</v>
      </c>
      <c r="G1892" s="2">
        <f>cukier[[#This Row],[sugar_bought_kg]]*cukier[[#This Row],[price]]</f>
        <v>215.34000000000003</v>
      </c>
      <c r="H1892" s="2">
        <f>SUMIF($B$2:B1892,B1892,$C$2:C1892)</f>
        <v>3840</v>
      </c>
      <c r="I1892" s="2">
        <f>IF(cukier[[#This Row],[bought_so_far]]&lt;100,0,IF(cukier[[#This Row],[bought_so_far]]&lt;1000,0.05,IF(cukier[[#This Row],[bought_so_far]]&lt;10000,0.1,0.2)))*cukier[[#This Row],[sugar_bought_kg]]</f>
        <v>9.7000000000000011</v>
      </c>
      <c r="J1892" s="6">
        <f t="shared" si="146"/>
        <v>3462</v>
      </c>
      <c r="K1892" s="6">
        <f t="shared" si="145"/>
        <v>3365</v>
      </c>
      <c r="L1892" s="6" t="b">
        <f t="shared" si="147"/>
        <v>0</v>
      </c>
      <c r="M1892" s="6">
        <f t="shared" si="148"/>
        <v>2</v>
      </c>
      <c r="N1892" s="6">
        <f t="shared" si="149"/>
        <v>0</v>
      </c>
    </row>
    <row r="1893" spans="1:14" x14ac:dyDescent="0.25">
      <c r="A1893" s="1">
        <v>41570</v>
      </c>
      <c r="B1893" s="2" t="s">
        <v>7</v>
      </c>
      <c r="C1893" s="2">
        <v>136</v>
      </c>
      <c r="D1893" s="2">
        <f>YEAR(cukier[[#This Row],[date]])</f>
        <v>2013</v>
      </c>
      <c r="E1893" s="2">
        <f>MONTH(cukier[[#This Row],[date]])</f>
        <v>10</v>
      </c>
      <c r="F1893" s="2">
        <f>VLOOKUP(cukier[[#This Row],[year]],cennik[#All],2)</f>
        <v>2.2200000000000002</v>
      </c>
      <c r="G1893" s="2">
        <f>cukier[[#This Row],[sugar_bought_kg]]*cukier[[#This Row],[price]]</f>
        <v>301.92</v>
      </c>
      <c r="H1893" s="2">
        <f>SUMIF($B$2:B1893,B1893,$C$2:C1893)</f>
        <v>24500</v>
      </c>
      <c r="I1893" s="2">
        <f>IF(cukier[[#This Row],[bought_so_far]]&lt;100,0,IF(cukier[[#This Row],[bought_so_far]]&lt;1000,0.05,IF(cukier[[#This Row],[bought_so_far]]&lt;10000,0.1,0.2)))*cukier[[#This Row],[sugar_bought_kg]]</f>
        <v>27.200000000000003</v>
      </c>
      <c r="J1893" s="7">
        <f t="shared" si="146"/>
        <v>3365</v>
      </c>
      <c r="K1893" s="7">
        <f t="shared" si="145"/>
        <v>3229</v>
      </c>
      <c r="L1893" s="7" t="b">
        <f t="shared" si="147"/>
        <v>0</v>
      </c>
      <c r="M1893" s="7">
        <f t="shared" si="148"/>
        <v>2</v>
      </c>
      <c r="N1893" s="7">
        <f t="shared" si="149"/>
        <v>0</v>
      </c>
    </row>
    <row r="1894" spans="1:14" x14ac:dyDescent="0.25">
      <c r="A1894" s="1">
        <v>41570</v>
      </c>
      <c r="B1894" s="2" t="s">
        <v>131</v>
      </c>
      <c r="C1894" s="2">
        <v>108</v>
      </c>
      <c r="D1894" s="2">
        <f>YEAR(cukier[[#This Row],[date]])</f>
        <v>2013</v>
      </c>
      <c r="E1894" s="2">
        <f>MONTH(cukier[[#This Row],[date]])</f>
        <v>10</v>
      </c>
      <c r="F1894" s="2">
        <f>VLOOKUP(cukier[[#This Row],[year]],cennik[#All],2)</f>
        <v>2.2200000000000002</v>
      </c>
      <c r="G1894" s="2">
        <f>cukier[[#This Row],[sugar_bought_kg]]*cukier[[#This Row],[price]]</f>
        <v>239.76000000000002</v>
      </c>
      <c r="H1894" s="2">
        <f>SUMIF($B$2:B1894,B1894,$C$2:C1894)</f>
        <v>1216</v>
      </c>
      <c r="I1894" s="2">
        <f>IF(cukier[[#This Row],[bought_so_far]]&lt;100,0,IF(cukier[[#This Row],[bought_so_far]]&lt;1000,0.05,IF(cukier[[#This Row],[bought_so_far]]&lt;10000,0.1,0.2)))*cukier[[#This Row],[sugar_bought_kg]]</f>
        <v>10.8</v>
      </c>
      <c r="J1894" s="6">
        <f t="shared" si="146"/>
        <v>3229</v>
      </c>
      <c r="K1894" s="6">
        <f t="shared" si="145"/>
        <v>3121</v>
      </c>
      <c r="L1894" s="6" t="b">
        <f t="shared" si="147"/>
        <v>0</v>
      </c>
      <c r="M1894" s="6">
        <f t="shared" si="148"/>
        <v>2</v>
      </c>
      <c r="N1894" s="6">
        <f t="shared" si="149"/>
        <v>0</v>
      </c>
    </row>
    <row r="1895" spans="1:14" x14ac:dyDescent="0.25">
      <c r="A1895" s="1">
        <v>41572</v>
      </c>
      <c r="B1895" s="2" t="s">
        <v>25</v>
      </c>
      <c r="C1895" s="2">
        <v>51</v>
      </c>
      <c r="D1895" s="2">
        <f>YEAR(cukier[[#This Row],[date]])</f>
        <v>2013</v>
      </c>
      <c r="E1895" s="2">
        <f>MONTH(cukier[[#This Row],[date]])</f>
        <v>10</v>
      </c>
      <c r="F1895" s="2">
        <f>VLOOKUP(cukier[[#This Row],[year]],cennik[#All],2)</f>
        <v>2.2200000000000002</v>
      </c>
      <c r="G1895" s="2">
        <f>cukier[[#This Row],[sugar_bought_kg]]*cukier[[#This Row],[price]]</f>
        <v>113.22000000000001</v>
      </c>
      <c r="H1895" s="2">
        <f>SUMIF($B$2:B1895,B1895,$C$2:C1895)</f>
        <v>2296</v>
      </c>
      <c r="I1895" s="2">
        <f>IF(cukier[[#This Row],[bought_so_far]]&lt;100,0,IF(cukier[[#This Row],[bought_so_far]]&lt;1000,0.05,IF(cukier[[#This Row],[bought_so_far]]&lt;10000,0.1,0.2)))*cukier[[#This Row],[sugar_bought_kg]]</f>
        <v>5.1000000000000005</v>
      </c>
      <c r="J1895" s="7">
        <f t="shared" si="146"/>
        <v>3121</v>
      </c>
      <c r="K1895" s="7">
        <f t="shared" si="145"/>
        <v>3070</v>
      </c>
      <c r="L1895" s="7" t="b">
        <f t="shared" si="147"/>
        <v>0</v>
      </c>
      <c r="M1895" s="7">
        <f t="shared" si="148"/>
        <v>2</v>
      </c>
      <c r="N1895" s="7">
        <f t="shared" si="149"/>
        <v>0</v>
      </c>
    </row>
    <row r="1896" spans="1:14" x14ac:dyDescent="0.25">
      <c r="A1896" s="1">
        <v>41574</v>
      </c>
      <c r="B1896" s="2" t="s">
        <v>130</v>
      </c>
      <c r="C1896" s="2">
        <v>7</v>
      </c>
      <c r="D1896" s="2">
        <f>YEAR(cukier[[#This Row],[date]])</f>
        <v>2013</v>
      </c>
      <c r="E1896" s="2">
        <f>MONTH(cukier[[#This Row],[date]])</f>
        <v>10</v>
      </c>
      <c r="F1896" s="2">
        <f>VLOOKUP(cukier[[#This Row],[year]],cennik[#All],2)</f>
        <v>2.2200000000000002</v>
      </c>
      <c r="G1896" s="2">
        <f>cukier[[#This Row],[sugar_bought_kg]]*cukier[[#This Row],[price]]</f>
        <v>15.540000000000001</v>
      </c>
      <c r="H1896" s="2">
        <f>SUMIF($B$2:B1896,B1896,$C$2:C1896)</f>
        <v>32</v>
      </c>
      <c r="I1896" s="2">
        <f>IF(cukier[[#This Row],[bought_so_far]]&lt;100,0,IF(cukier[[#This Row],[bought_so_far]]&lt;1000,0.05,IF(cukier[[#This Row],[bought_so_far]]&lt;10000,0.1,0.2)))*cukier[[#This Row],[sugar_bought_kg]]</f>
        <v>0</v>
      </c>
      <c r="J1896" s="6">
        <f t="shared" si="146"/>
        <v>3070</v>
      </c>
      <c r="K1896" s="6">
        <f t="shared" si="145"/>
        <v>3063</v>
      </c>
      <c r="L1896" s="6" t="b">
        <f t="shared" si="147"/>
        <v>0</v>
      </c>
      <c r="M1896" s="6">
        <f t="shared" si="148"/>
        <v>2</v>
      </c>
      <c r="N1896" s="6">
        <f t="shared" si="149"/>
        <v>0</v>
      </c>
    </row>
    <row r="1897" spans="1:14" x14ac:dyDescent="0.25">
      <c r="A1897" s="1">
        <v>41576</v>
      </c>
      <c r="B1897" s="2" t="s">
        <v>99</v>
      </c>
      <c r="C1897" s="2">
        <v>19</v>
      </c>
      <c r="D1897" s="2">
        <f>YEAR(cukier[[#This Row],[date]])</f>
        <v>2013</v>
      </c>
      <c r="E1897" s="2">
        <f>MONTH(cukier[[#This Row],[date]])</f>
        <v>10</v>
      </c>
      <c r="F1897" s="2">
        <f>VLOOKUP(cukier[[#This Row],[year]],cennik[#All],2)</f>
        <v>2.2200000000000002</v>
      </c>
      <c r="G1897" s="2">
        <f>cukier[[#This Row],[sugar_bought_kg]]*cukier[[#This Row],[price]]</f>
        <v>42.180000000000007</v>
      </c>
      <c r="H1897" s="2">
        <f>SUMIF($B$2:B1897,B1897,$C$2:C1897)</f>
        <v>41</v>
      </c>
      <c r="I1897" s="2">
        <f>IF(cukier[[#This Row],[bought_so_far]]&lt;100,0,IF(cukier[[#This Row],[bought_so_far]]&lt;1000,0.05,IF(cukier[[#This Row],[bought_so_far]]&lt;10000,0.1,0.2)))*cukier[[#This Row],[sugar_bought_kg]]</f>
        <v>0</v>
      </c>
      <c r="J1897" s="7">
        <f t="shared" si="146"/>
        <v>3063</v>
      </c>
      <c r="K1897" s="7">
        <f t="shared" si="145"/>
        <v>3044</v>
      </c>
      <c r="L1897" s="7" t="b">
        <f t="shared" si="147"/>
        <v>0</v>
      </c>
      <c r="M1897" s="7">
        <f t="shared" si="148"/>
        <v>2</v>
      </c>
      <c r="N1897" s="7">
        <f t="shared" si="149"/>
        <v>0</v>
      </c>
    </row>
    <row r="1898" spans="1:14" x14ac:dyDescent="0.25">
      <c r="A1898" s="1">
        <v>41577</v>
      </c>
      <c r="B1898" s="2" t="s">
        <v>75</v>
      </c>
      <c r="C1898" s="2">
        <v>4</v>
      </c>
      <c r="D1898" s="2">
        <f>YEAR(cukier[[#This Row],[date]])</f>
        <v>2013</v>
      </c>
      <c r="E1898" s="2">
        <f>MONTH(cukier[[#This Row],[date]])</f>
        <v>10</v>
      </c>
      <c r="F1898" s="2">
        <f>VLOOKUP(cukier[[#This Row],[year]],cennik[#All],2)</f>
        <v>2.2200000000000002</v>
      </c>
      <c r="G1898" s="2">
        <f>cukier[[#This Row],[sugar_bought_kg]]*cukier[[#This Row],[price]]</f>
        <v>8.8800000000000008</v>
      </c>
      <c r="H1898" s="2">
        <f>SUMIF($B$2:B1898,B1898,$C$2:C1898)</f>
        <v>26</v>
      </c>
      <c r="I1898" s="2">
        <f>IF(cukier[[#This Row],[bought_so_far]]&lt;100,0,IF(cukier[[#This Row],[bought_so_far]]&lt;1000,0.05,IF(cukier[[#This Row],[bought_so_far]]&lt;10000,0.1,0.2)))*cukier[[#This Row],[sugar_bought_kg]]</f>
        <v>0</v>
      </c>
      <c r="J1898" s="6">
        <f t="shared" si="146"/>
        <v>3044</v>
      </c>
      <c r="K1898" s="6">
        <f t="shared" si="145"/>
        <v>3040</v>
      </c>
      <c r="L1898" s="6" t="b">
        <f t="shared" si="147"/>
        <v>1</v>
      </c>
      <c r="M1898" s="6">
        <f t="shared" si="148"/>
        <v>2</v>
      </c>
      <c r="N1898" s="6">
        <f t="shared" si="149"/>
        <v>2000</v>
      </c>
    </row>
    <row r="1899" spans="1:14" x14ac:dyDescent="0.25">
      <c r="A1899" s="1">
        <v>41580</v>
      </c>
      <c r="B1899" s="2" t="s">
        <v>45</v>
      </c>
      <c r="C1899" s="2">
        <v>163</v>
      </c>
      <c r="D1899" s="2">
        <f>YEAR(cukier[[#This Row],[date]])</f>
        <v>2013</v>
      </c>
      <c r="E1899" s="2">
        <f>MONTH(cukier[[#This Row],[date]])</f>
        <v>11</v>
      </c>
      <c r="F1899" s="2">
        <f>VLOOKUP(cukier[[#This Row],[year]],cennik[#All],2)</f>
        <v>2.2200000000000002</v>
      </c>
      <c r="G1899" s="2">
        <f>cukier[[#This Row],[sugar_bought_kg]]*cukier[[#This Row],[price]]</f>
        <v>361.86</v>
      </c>
      <c r="H1899" s="2">
        <f>SUMIF($B$2:B1899,B1899,$C$2:C1899)</f>
        <v>23060</v>
      </c>
      <c r="I1899" s="2">
        <f>IF(cukier[[#This Row],[bought_so_far]]&lt;100,0,IF(cukier[[#This Row],[bought_so_far]]&lt;1000,0.05,IF(cukier[[#This Row],[bought_so_far]]&lt;10000,0.1,0.2)))*cukier[[#This Row],[sugar_bought_kg]]</f>
        <v>32.6</v>
      </c>
      <c r="J1899" s="7">
        <f t="shared" si="146"/>
        <v>5040</v>
      </c>
      <c r="K1899" s="7">
        <f t="shared" si="145"/>
        <v>4877</v>
      </c>
      <c r="L1899" s="7" t="b">
        <f t="shared" si="147"/>
        <v>0</v>
      </c>
      <c r="M1899" s="7">
        <f t="shared" si="148"/>
        <v>1</v>
      </c>
      <c r="N1899" s="7">
        <f t="shared" si="149"/>
        <v>0</v>
      </c>
    </row>
    <row r="1900" spans="1:14" x14ac:dyDescent="0.25">
      <c r="A1900" s="1">
        <v>41580</v>
      </c>
      <c r="B1900" s="2" t="s">
        <v>30</v>
      </c>
      <c r="C1900" s="2">
        <v>165</v>
      </c>
      <c r="D1900" s="2">
        <f>YEAR(cukier[[#This Row],[date]])</f>
        <v>2013</v>
      </c>
      <c r="E1900" s="2">
        <f>MONTH(cukier[[#This Row],[date]])</f>
        <v>11</v>
      </c>
      <c r="F1900" s="2">
        <f>VLOOKUP(cukier[[#This Row],[year]],cennik[#All],2)</f>
        <v>2.2200000000000002</v>
      </c>
      <c r="G1900" s="2">
        <f>cukier[[#This Row],[sugar_bought_kg]]*cukier[[#This Row],[price]]</f>
        <v>366.3</v>
      </c>
      <c r="H1900" s="2">
        <f>SUMIF($B$2:B1900,B1900,$C$2:C1900)</f>
        <v>4745</v>
      </c>
      <c r="I1900" s="2">
        <f>IF(cukier[[#This Row],[bought_so_far]]&lt;100,0,IF(cukier[[#This Row],[bought_so_far]]&lt;1000,0.05,IF(cukier[[#This Row],[bought_so_far]]&lt;10000,0.1,0.2)))*cukier[[#This Row],[sugar_bought_kg]]</f>
        <v>16.5</v>
      </c>
      <c r="J1900" s="6">
        <f t="shared" si="146"/>
        <v>4877</v>
      </c>
      <c r="K1900" s="6">
        <f t="shared" si="145"/>
        <v>4712</v>
      </c>
      <c r="L1900" s="6" t="b">
        <f t="shared" si="147"/>
        <v>0</v>
      </c>
      <c r="M1900" s="6">
        <f t="shared" si="148"/>
        <v>1</v>
      </c>
      <c r="N1900" s="6">
        <f t="shared" si="149"/>
        <v>0</v>
      </c>
    </row>
    <row r="1901" spans="1:14" x14ac:dyDescent="0.25">
      <c r="A1901" s="1">
        <v>41581</v>
      </c>
      <c r="B1901" s="2" t="s">
        <v>210</v>
      </c>
      <c r="C1901" s="2">
        <v>14</v>
      </c>
      <c r="D1901" s="2">
        <f>YEAR(cukier[[#This Row],[date]])</f>
        <v>2013</v>
      </c>
      <c r="E1901" s="2">
        <f>MONTH(cukier[[#This Row],[date]])</f>
        <v>11</v>
      </c>
      <c r="F1901" s="2">
        <f>VLOOKUP(cukier[[#This Row],[year]],cennik[#All],2)</f>
        <v>2.2200000000000002</v>
      </c>
      <c r="G1901" s="2">
        <f>cukier[[#This Row],[sugar_bought_kg]]*cukier[[#This Row],[price]]</f>
        <v>31.080000000000002</v>
      </c>
      <c r="H1901" s="2">
        <f>SUMIF($B$2:B1901,B1901,$C$2:C1901)</f>
        <v>33</v>
      </c>
      <c r="I1901" s="2">
        <f>IF(cukier[[#This Row],[bought_so_far]]&lt;100,0,IF(cukier[[#This Row],[bought_so_far]]&lt;1000,0.05,IF(cukier[[#This Row],[bought_so_far]]&lt;10000,0.1,0.2)))*cukier[[#This Row],[sugar_bought_kg]]</f>
        <v>0</v>
      </c>
      <c r="J1901" s="7">
        <f t="shared" si="146"/>
        <v>4712</v>
      </c>
      <c r="K1901" s="7">
        <f t="shared" si="145"/>
        <v>4698</v>
      </c>
      <c r="L1901" s="7" t="b">
        <f t="shared" si="147"/>
        <v>0</v>
      </c>
      <c r="M1901" s="7">
        <f t="shared" si="148"/>
        <v>1</v>
      </c>
      <c r="N1901" s="7">
        <f t="shared" si="149"/>
        <v>0</v>
      </c>
    </row>
    <row r="1902" spans="1:14" x14ac:dyDescent="0.25">
      <c r="A1902" s="1">
        <v>41583</v>
      </c>
      <c r="B1902" s="2" t="s">
        <v>28</v>
      </c>
      <c r="C1902" s="2">
        <v>177</v>
      </c>
      <c r="D1902" s="2">
        <f>YEAR(cukier[[#This Row],[date]])</f>
        <v>2013</v>
      </c>
      <c r="E1902" s="2">
        <f>MONTH(cukier[[#This Row],[date]])</f>
        <v>11</v>
      </c>
      <c r="F1902" s="2">
        <f>VLOOKUP(cukier[[#This Row],[year]],cennik[#All],2)</f>
        <v>2.2200000000000002</v>
      </c>
      <c r="G1902" s="2">
        <f>cukier[[#This Row],[sugar_bought_kg]]*cukier[[#This Row],[price]]</f>
        <v>392.94000000000005</v>
      </c>
      <c r="H1902" s="2">
        <f>SUMIF($B$2:B1902,B1902,$C$2:C1902)</f>
        <v>4239</v>
      </c>
      <c r="I1902" s="2">
        <f>IF(cukier[[#This Row],[bought_so_far]]&lt;100,0,IF(cukier[[#This Row],[bought_so_far]]&lt;1000,0.05,IF(cukier[[#This Row],[bought_so_far]]&lt;10000,0.1,0.2)))*cukier[[#This Row],[sugar_bought_kg]]</f>
        <v>17.7</v>
      </c>
      <c r="J1902" s="6">
        <f t="shared" si="146"/>
        <v>4698</v>
      </c>
      <c r="K1902" s="6">
        <f t="shared" si="145"/>
        <v>4521</v>
      </c>
      <c r="L1902" s="6" t="b">
        <f t="shared" si="147"/>
        <v>0</v>
      </c>
      <c r="M1902" s="6">
        <f t="shared" si="148"/>
        <v>1</v>
      </c>
      <c r="N1902" s="6">
        <f t="shared" si="149"/>
        <v>0</v>
      </c>
    </row>
    <row r="1903" spans="1:14" x14ac:dyDescent="0.25">
      <c r="A1903" s="1">
        <v>41584</v>
      </c>
      <c r="B1903" s="2" t="s">
        <v>147</v>
      </c>
      <c r="C1903" s="2">
        <v>1</v>
      </c>
      <c r="D1903" s="2">
        <f>YEAR(cukier[[#This Row],[date]])</f>
        <v>2013</v>
      </c>
      <c r="E1903" s="2">
        <f>MONTH(cukier[[#This Row],[date]])</f>
        <v>11</v>
      </c>
      <c r="F1903" s="2">
        <f>VLOOKUP(cukier[[#This Row],[year]],cennik[#All],2)</f>
        <v>2.2200000000000002</v>
      </c>
      <c r="G1903" s="2">
        <f>cukier[[#This Row],[sugar_bought_kg]]*cukier[[#This Row],[price]]</f>
        <v>2.2200000000000002</v>
      </c>
      <c r="H1903" s="2">
        <f>SUMIF($B$2:B1903,B1903,$C$2:C1903)</f>
        <v>28</v>
      </c>
      <c r="I1903" s="2">
        <f>IF(cukier[[#This Row],[bought_so_far]]&lt;100,0,IF(cukier[[#This Row],[bought_so_far]]&lt;1000,0.05,IF(cukier[[#This Row],[bought_so_far]]&lt;10000,0.1,0.2)))*cukier[[#This Row],[sugar_bought_kg]]</f>
        <v>0</v>
      </c>
      <c r="J1903" s="7">
        <f t="shared" si="146"/>
        <v>4521</v>
      </c>
      <c r="K1903" s="7">
        <f t="shared" si="145"/>
        <v>4520</v>
      </c>
      <c r="L1903" s="7" t="b">
        <f t="shared" si="147"/>
        <v>0</v>
      </c>
      <c r="M1903" s="7">
        <f t="shared" si="148"/>
        <v>1</v>
      </c>
      <c r="N1903" s="7">
        <f t="shared" si="149"/>
        <v>0</v>
      </c>
    </row>
    <row r="1904" spans="1:14" x14ac:dyDescent="0.25">
      <c r="A1904" s="1">
        <v>41585</v>
      </c>
      <c r="B1904" s="2" t="s">
        <v>131</v>
      </c>
      <c r="C1904" s="2">
        <v>193</v>
      </c>
      <c r="D1904" s="2">
        <f>YEAR(cukier[[#This Row],[date]])</f>
        <v>2013</v>
      </c>
      <c r="E1904" s="2">
        <f>MONTH(cukier[[#This Row],[date]])</f>
        <v>11</v>
      </c>
      <c r="F1904" s="2">
        <f>VLOOKUP(cukier[[#This Row],[year]],cennik[#All],2)</f>
        <v>2.2200000000000002</v>
      </c>
      <c r="G1904" s="2">
        <f>cukier[[#This Row],[sugar_bought_kg]]*cukier[[#This Row],[price]]</f>
        <v>428.46000000000004</v>
      </c>
      <c r="H1904" s="2">
        <f>SUMIF($B$2:B1904,B1904,$C$2:C1904)</f>
        <v>1409</v>
      </c>
      <c r="I1904" s="2">
        <f>IF(cukier[[#This Row],[bought_so_far]]&lt;100,0,IF(cukier[[#This Row],[bought_so_far]]&lt;1000,0.05,IF(cukier[[#This Row],[bought_so_far]]&lt;10000,0.1,0.2)))*cukier[[#This Row],[sugar_bought_kg]]</f>
        <v>19.3</v>
      </c>
      <c r="J1904" s="6">
        <f t="shared" si="146"/>
        <v>4520</v>
      </c>
      <c r="K1904" s="6">
        <f t="shared" si="145"/>
        <v>4327</v>
      </c>
      <c r="L1904" s="6" t="b">
        <f t="shared" si="147"/>
        <v>0</v>
      </c>
      <c r="M1904" s="6">
        <f t="shared" si="148"/>
        <v>1</v>
      </c>
      <c r="N1904" s="6">
        <f t="shared" si="149"/>
        <v>0</v>
      </c>
    </row>
    <row r="1905" spans="1:14" x14ac:dyDescent="0.25">
      <c r="A1905" s="1">
        <v>41585</v>
      </c>
      <c r="B1905" s="2" t="s">
        <v>110</v>
      </c>
      <c r="C1905" s="2">
        <v>8</v>
      </c>
      <c r="D1905" s="2">
        <f>YEAR(cukier[[#This Row],[date]])</f>
        <v>2013</v>
      </c>
      <c r="E1905" s="2">
        <f>MONTH(cukier[[#This Row],[date]])</f>
        <v>11</v>
      </c>
      <c r="F1905" s="2">
        <f>VLOOKUP(cukier[[#This Row],[year]],cennik[#All],2)</f>
        <v>2.2200000000000002</v>
      </c>
      <c r="G1905" s="2">
        <f>cukier[[#This Row],[sugar_bought_kg]]*cukier[[#This Row],[price]]</f>
        <v>17.760000000000002</v>
      </c>
      <c r="H1905" s="2">
        <f>SUMIF($B$2:B1905,B1905,$C$2:C1905)</f>
        <v>17</v>
      </c>
      <c r="I1905" s="2">
        <f>IF(cukier[[#This Row],[bought_so_far]]&lt;100,0,IF(cukier[[#This Row],[bought_so_far]]&lt;1000,0.05,IF(cukier[[#This Row],[bought_so_far]]&lt;10000,0.1,0.2)))*cukier[[#This Row],[sugar_bought_kg]]</f>
        <v>0</v>
      </c>
      <c r="J1905" s="7">
        <f t="shared" si="146"/>
        <v>4327</v>
      </c>
      <c r="K1905" s="7">
        <f t="shared" si="145"/>
        <v>4319</v>
      </c>
      <c r="L1905" s="7" t="b">
        <f t="shared" si="147"/>
        <v>0</v>
      </c>
      <c r="M1905" s="7">
        <f t="shared" si="148"/>
        <v>1</v>
      </c>
      <c r="N1905" s="7">
        <f t="shared" si="149"/>
        <v>0</v>
      </c>
    </row>
    <row r="1906" spans="1:14" x14ac:dyDescent="0.25">
      <c r="A1906" s="1">
        <v>41588</v>
      </c>
      <c r="B1906" s="2" t="s">
        <v>233</v>
      </c>
      <c r="C1906" s="2">
        <v>11</v>
      </c>
      <c r="D1906" s="2">
        <f>YEAR(cukier[[#This Row],[date]])</f>
        <v>2013</v>
      </c>
      <c r="E1906" s="2">
        <f>MONTH(cukier[[#This Row],[date]])</f>
        <v>11</v>
      </c>
      <c r="F1906" s="2">
        <f>VLOOKUP(cukier[[#This Row],[year]],cennik[#All],2)</f>
        <v>2.2200000000000002</v>
      </c>
      <c r="G1906" s="2">
        <f>cukier[[#This Row],[sugar_bought_kg]]*cukier[[#This Row],[price]]</f>
        <v>24.42</v>
      </c>
      <c r="H1906" s="2">
        <f>SUMIF($B$2:B1906,B1906,$C$2:C1906)</f>
        <v>15</v>
      </c>
      <c r="I1906" s="2">
        <f>IF(cukier[[#This Row],[bought_so_far]]&lt;100,0,IF(cukier[[#This Row],[bought_so_far]]&lt;1000,0.05,IF(cukier[[#This Row],[bought_so_far]]&lt;10000,0.1,0.2)))*cukier[[#This Row],[sugar_bought_kg]]</f>
        <v>0</v>
      </c>
      <c r="J1906" s="6">
        <f t="shared" si="146"/>
        <v>4319</v>
      </c>
      <c r="K1906" s="6">
        <f t="shared" si="145"/>
        <v>4308</v>
      </c>
      <c r="L1906" s="6" t="b">
        <f t="shared" si="147"/>
        <v>0</v>
      </c>
      <c r="M1906" s="6">
        <f t="shared" si="148"/>
        <v>1</v>
      </c>
      <c r="N1906" s="6">
        <f t="shared" si="149"/>
        <v>0</v>
      </c>
    </row>
    <row r="1907" spans="1:14" x14ac:dyDescent="0.25">
      <c r="A1907" s="1">
        <v>41594</v>
      </c>
      <c r="B1907" s="2" t="s">
        <v>22</v>
      </c>
      <c r="C1907" s="2">
        <v>249</v>
      </c>
      <c r="D1907" s="2">
        <f>YEAR(cukier[[#This Row],[date]])</f>
        <v>2013</v>
      </c>
      <c r="E1907" s="2">
        <f>MONTH(cukier[[#This Row],[date]])</f>
        <v>11</v>
      </c>
      <c r="F1907" s="2">
        <f>VLOOKUP(cukier[[#This Row],[year]],cennik[#All],2)</f>
        <v>2.2200000000000002</v>
      </c>
      <c r="G1907" s="2">
        <f>cukier[[#This Row],[sugar_bought_kg]]*cukier[[#This Row],[price]]</f>
        <v>552.78000000000009</v>
      </c>
      <c r="H1907" s="2">
        <f>SUMIF($B$2:B1907,B1907,$C$2:C1907)</f>
        <v>20543</v>
      </c>
      <c r="I1907" s="2">
        <f>IF(cukier[[#This Row],[bought_so_far]]&lt;100,0,IF(cukier[[#This Row],[bought_so_far]]&lt;1000,0.05,IF(cukier[[#This Row],[bought_so_far]]&lt;10000,0.1,0.2)))*cukier[[#This Row],[sugar_bought_kg]]</f>
        <v>49.800000000000004</v>
      </c>
      <c r="J1907" s="7">
        <f t="shared" si="146"/>
        <v>4308</v>
      </c>
      <c r="K1907" s="7">
        <f t="shared" si="145"/>
        <v>4059</v>
      </c>
      <c r="L1907" s="7" t="b">
        <f t="shared" si="147"/>
        <v>0</v>
      </c>
      <c r="M1907" s="7">
        <f t="shared" si="148"/>
        <v>1</v>
      </c>
      <c r="N1907" s="7">
        <f t="shared" si="149"/>
        <v>0</v>
      </c>
    </row>
    <row r="1908" spans="1:14" x14ac:dyDescent="0.25">
      <c r="A1908" s="1">
        <v>41598</v>
      </c>
      <c r="B1908" s="2" t="s">
        <v>5</v>
      </c>
      <c r="C1908" s="2">
        <v>360</v>
      </c>
      <c r="D1908" s="2">
        <f>YEAR(cukier[[#This Row],[date]])</f>
        <v>2013</v>
      </c>
      <c r="E1908" s="2">
        <f>MONTH(cukier[[#This Row],[date]])</f>
        <v>11</v>
      </c>
      <c r="F1908" s="2">
        <f>VLOOKUP(cukier[[#This Row],[year]],cennik[#All],2)</f>
        <v>2.2200000000000002</v>
      </c>
      <c r="G1908" s="2">
        <f>cukier[[#This Row],[sugar_bought_kg]]*cukier[[#This Row],[price]]</f>
        <v>799.2</v>
      </c>
      <c r="H1908" s="2">
        <f>SUMIF($B$2:B1908,B1908,$C$2:C1908)</f>
        <v>10731</v>
      </c>
      <c r="I1908" s="2">
        <f>IF(cukier[[#This Row],[bought_so_far]]&lt;100,0,IF(cukier[[#This Row],[bought_so_far]]&lt;1000,0.05,IF(cukier[[#This Row],[bought_so_far]]&lt;10000,0.1,0.2)))*cukier[[#This Row],[sugar_bought_kg]]</f>
        <v>72</v>
      </c>
      <c r="J1908" s="6">
        <f t="shared" si="146"/>
        <v>4059</v>
      </c>
      <c r="K1908" s="6">
        <f t="shared" si="145"/>
        <v>3699</v>
      </c>
      <c r="L1908" s="6" t="b">
        <f t="shared" si="147"/>
        <v>0</v>
      </c>
      <c r="M1908" s="6">
        <f t="shared" si="148"/>
        <v>2</v>
      </c>
      <c r="N1908" s="6">
        <f t="shared" si="149"/>
        <v>0</v>
      </c>
    </row>
    <row r="1909" spans="1:14" x14ac:dyDescent="0.25">
      <c r="A1909" s="1">
        <v>41602</v>
      </c>
      <c r="B1909" s="2" t="s">
        <v>26</v>
      </c>
      <c r="C1909" s="2">
        <v>186</v>
      </c>
      <c r="D1909" s="2">
        <f>YEAR(cukier[[#This Row],[date]])</f>
        <v>2013</v>
      </c>
      <c r="E1909" s="2">
        <f>MONTH(cukier[[#This Row],[date]])</f>
        <v>11</v>
      </c>
      <c r="F1909" s="2">
        <f>VLOOKUP(cukier[[#This Row],[year]],cennik[#All],2)</f>
        <v>2.2200000000000002</v>
      </c>
      <c r="G1909" s="2">
        <f>cukier[[#This Row],[sugar_bought_kg]]*cukier[[#This Row],[price]]</f>
        <v>412.92</v>
      </c>
      <c r="H1909" s="2">
        <f>SUMIF($B$2:B1909,B1909,$C$2:C1909)</f>
        <v>2058</v>
      </c>
      <c r="I1909" s="2">
        <f>IF(cukier[[#This Row],[bought_so_far]]&lt;100,0,IF(cukier[[#This Row],[bought_so_far]]&lt;1000,0.05,IF(cukier[[#This Row],[bought_so_far]]&lt;10000,0.1,0.2)))*cukier[[#This Row],[sugar_bought_kg]]</f>
        <v>18.600000000000001</v>
      </c>
      <c r="J1909" s="7">
        <f t="shared" si="146"/>
        <v>3699</v>
      </c>
      <c r="K1909" s="7">
        <f t="shared" si="145"/>
        <v>3513</v>
      </c>
      <c r="L1909" s="7" t="b">
        <f t="shared" si="147"/>
        <v>0</v>
      </c>
      <c r="M1909" s="7">
        <f t="shared" si="148"/>
        <v>2</v>
      </c>
      <c r="N1909" s="7">
        <f t="shared" si="149"/>
        <v>0</v>
      </c>
    </row>
    <row r="1910" spans="1:14" x14ac:dyDescent="0.25">
      <c r="A1910" s="1">
        <v>41603</v>
      </c>
      <c r="B1910" s="2" t="s">
        <v>52</v>
      </c>
      <c r="C1910" s="2">
        <v>29</v>
      </c>
      <c r="D1910" s="2">
        <f>YEAR(cukier[[#This Row],[date]])</f>
        <v>2013</v>
      </c>
      <c r="E1910" s="2">
        <f>MONTH(cukier[[#This Row],[date]])</f>
        <v>11</v>
      </c>
      <c r="F1910" s="2">
        <f>VLOOKUP(cukier[[#This Row],[year]],cennik[#All],2)</f>
        <v>2.2200000000000002</v>
      </c>
      <c r="G1910" s="2">
        <f>cukier[[#This Row],[sugar_bought_kg]]*cukier[[#This Row],[price]]</f>
        <v>64.38000000000001</v>
      </c>
      <c r="H1910" s="2">
        <f>SUMIF($B$2:B1910,B1910,$C$2:C1910)</f>
        <v>5146</v>
      </c>
      <c r="I1910" s="2">
        <f>IF(cukier[[#This Row],[bought_so_far]]&lt;100,0,IF(cukier[[#This Row],[bought_so_far]]&lt;1000,0.05,IF(cukier[[#This Row],[bought_so_far]]&lt;10000,0.1,0.2)))*cukier[[#This Row],[sugar_bought_kg]]</f>
        <v>2.9000000000000004</v>
      </c>
      <c r="J1910" s="6">
        <f t="shared" si="146"/>
        <v>3513</v>
      </c>
      <c r="K1910" s="6">
        <f t="shared" si="145"/>
        <v>3484</v>
      </c>
      <c r="L1910" s="6" t="b">
        <f t="shared" si="147"/>
        <v>0</v>
      </c>
      <c r="M1910" s="6">
        <f t="shared" si="148"/>
        <v>2</v>
      </c>
      <c r="N1910" s="6">
        <f t="shared" si="149"/>
        <v>0</v>
      </c>
    </row>
    <row r="1911" spans="1:14" x14ac:dyDescent="0.25">
      <c r="A1911" s="1">
        <v>41606</v>
      </c>
      <c r="B1911" s="2" t="s">
        <v>30</v>
      </c>
      <c r="C1911" s="2">
        <v>174</v>
      </c>
      <c r="D1911" s="2">
        <f>YEAR(cukier[[#This Row],[date]])</f>
        <v>2013</v>
      </c>
      <c r="E1911" s="2">
        <f>MONTH(cukier[[#This Row],[date]])</f>
        <v>11</v>
      </c>
      <c r="F1911" s="2">
        <f>VLOOKUP(cukier[[#This Row],[year]],cennik[#All],2)</f>
        <v>2.2200000000000002</v>
      </c>
      <c r="G1911" s="2">
        <f>cukier[[#This Row],[sugar_bought_kg]]*cukier[[#This Row],[price]]</f>
        <v>386.28000000000003</v>
      </c>
      <c r="H1911" s="2">
        <f>SUMIF($B$2:B1911,B1911,$C$2:C1911)</f>
        <v>4919</v>
      </c>
      <c r="I1911" s="2">
        <f>IF(cukier[[#This Row],[bought_so_far]]&lt;100,0,IF(cukier[[#This Row],[bought_so_far]]&lt;1000,0.05,IF(cukier[[#This Row],[bought_so_far]]&lt;10000,0.1,0.2)))*cukier[[#This Row],[sugar_bought_kg]]</f>
        <v>17.400000000000002</v>
      </c>
      <c r="J1911" s="7">
        <f t="shared" si="146"/>
        <v>3484</v>
      </c>
      <c r="K1911" s="7">
        <f t="shared" si="145"/>
        <v>3310</v>
      </c>
      <c r="L1911" s="7" t="b">
        <f t="shared" si="147"/>
        <v>0</v>
      </c>
      <c r="M1911" s="7">
        <f t="shared" si="148"/>
        <v>2</v>
      </c>
      <c r="N1911" s="7">
        <f t="shared" si="149"/>
        <v>0</v>
      </c>
    </row>
    <row r="1912" spans="1:14" x14ac:dyDescent="0.25">
      <c r="A1912" s="1">
        <v>41607</v>
      </c>
      <c r="B1912" s="2" t="s">
        <v>7</v>
      </c>
      <c r="C1912" s="2">
        <v>131</v>
      </c>
      <c r="D1912" s="2">
        <f>YEAR(cukier[[#This Row],[date]])</f>
        <v>2013</v>
      </c>
      <c r="E1912" s="2">
        <f>MONTH(cukier[[#This Row],[date]])</f>
        <v>11</v>
      </c>
      <c r="F1912" s="2">
        <f>VLOOKUP(cukier[[#This Row],[year]],cennik[#All],2)</f>
        <v>2.2200000000000002</v>
      </c>
      <c r="G1912" s="2">
        <f>cukier[[#This Row],[sugar_bought_kg]]*cukier[[#This Row],[price]]</f>
        <v>290.82000000000005</v>
      </c>
      <c r="H1912" s="2">
        <f>SUMIF($B$2:B1912,B1912,$C$2:C1912)</f>
        <v>24631</v>
      </c>
      <c r="I1912" s="2">
        <f>IF(cukier[[#This Row],[bought_so_far]]&lt;100,0,IF(cukier[[#This Row],[bought_so_far]]&lt;1000,0.05,IF(cukier[[#This Row],[bought_so_far]]&lt;10000,0.1,0.2)))*cukier[[#This Row],[sugar_bought_kg]]</f>
        <v>26.200000000000003</v>
      </c>
      <c r="J1912" s="6">
        <f t="shared" si="146"/>
        <v>3310</v>
      </c>
      <c r="K1912" s="6">
        <f t="shared" si="145"/>
        <v>3179</v>
      </c>
      <c r="L1912" s="6" t="b">
        <f t="shared" si="147"/>
        <v>1</v>
      </c>
      <c r="M1912" s="6">
        <f t="shared" si="148"/>
        <v>2</v>
      </c>
      <c r="N1912" s="6">
        <f t="shared" si="149"/>
        <v>2000</v>
      </c>
    </row>
    <row r="1913" spans="1:14" x14ac:dyDescent="0.25">
      <c r="A1913" s="1">
        <v>41609</v>
      </c>
      <c r="B1913" s="2" t="s">
        <v>7</v>
      </c>
      <c r="C1913" s="2">
        <v>157</v>
      </c>
      <c r="D1913" s="2">
        <f>YEAR(cukier[[#This Row],[date]])</f>
        <v>2013</v>
      </c>
      <c r="E1913" s="2">
        <f>MONTH(cukier[[#This Row],[date]])</f>
        <v>12</v>
      </c>
      <c r="F1913" s="2">
        <f>VLOOKUP(cukier[[#This Row],[year]],cennik[#All],2)</f>
        <v>2.2200000000000002</v>
      </c>
      <c r="G1913" s="2">
        <f>cukier[[#This Row],[sugar_bought_kg]]*cukier[[#This Row],[price]]</f>
        <v>348.54</v>
      </c>
      <c r="H1913" s="2">
        <f>SUMIF($B$2:B1913,B1913,$C$2:C1913)</f>
        <v>24788</v>
      </c>
      <c r="I1913" s="2">
        <f>IF(cukier[[#This Row],[bought_so_far]]&lt;100,0,IF(cukier[[#This Row],[bought_so_far]]&lt;1000,0.05,IF(cukier[[#This Row],[bought_so_far]]&lt;10000,0.1,0.2)))*cukier[[#This Row],[sugar_bought_kg]]</f>
        <v>31.400000000000002</v>
      </c>
      <c r="J1913" s="7">
        <f t="shared" si="146"/>
        <v>5179</v>
      </c>
      <c r="K1913" s="7">
        <f t="shared" si="145"/>
        <v>5022</v>
      </c>
      <c r="L1913" s="7" t="b">
        <f t="shared" si="147"/>
        <v>0</v>
      </c>
      <c r="M1913" s="7">
        <f t="shared" si="148"/>
        <v>-1</v>
      </c>
      <c r="N1913" s="7">
        <f t="shared" si="149"/>
        <v>0</v>
      </c>
    </row>
    <row r="1914" spans="1:14" x14ac:dyDescent="0.25">
      <c r="A1914" s="1">
        <v>41609</v>
      </c>
      <c r="B1914" s="2" t="s">
        <v>14</v>
      </c>
      <c r="C1914" s="2">
        <v>284</v>
      </c>
      <c r="D1914" s="2">
        <f>YEAR(cukier[[#This Row],[date]])</f>
        <v>2013</v>
      </c>
      <c r="E1914" s="2">
        <f>MONTH(cukier[[#This Row],[date]])</f>
        <v>12</v>
      </c>
      <c r="F1914" s="2">
        <f>VLOOKUP(cukier[[#This Row],[year]],cennik[#All],2)</f>
        <v>2.2200000000000002</v>
      </c>
      <c r="G1914" s="2">
        <f>cukier[[#This Row],[sugar_bought_kg]]*cukier[[#This Row],[price]]</f>
        <v>630.48</v>
      </c>
      <c r="H1914" s="2">
        <f>SUMIF($B$2:B1914,B1914,$C$2:C1914)</f>
        <v>21444</v>
      </c>
      <c r="I1914" s="2">
        <f>IF(cukier[[#This Row],[bought_so_far]]&lt;100,0,IF(cukier[[#This Row],[bought_so_far]]&lt;1000,0.05,IF(cukier[[#This Row],[bought_so_far]]&lt;10000,0.1,0.2)))*cukier[[#This Row],[sugar_bought_kg]]</f>
        <v>56.800000000000004</v>
      </c>
      <c r="J1914" s="6">
        <f t="shared" si="146"/>
        <v>5022</v>
      </c>
      <c r="K1914" s="6">
        <f t="shared" si="145"/>
        <v>4738</v>
      </c>
      <c r="L1914" s="6" t="b">
        <f t="shared" si="147"/>
        <v>0</v>
      </c>
      <c r="M1914" s="6">
        <f t="shared" si="148"/>
        <v>1</v>
      </c>
      <c r="N1914" s="6">
        <f t="shared" si="149"/>
        <v>0</v>
      </c>
    </row>
    <row r="1915" spans="1:14" x14ac:dyDescent="0.25">
      <c r="A1915" s="1">
        <v>41610</v>
      </c>
      <c r="B1915" s="2" t="s">
        <v>17</v>
      </c>
      <c r="C1915" s="2">
        <v>292</v>
      </c>
      <c r="D1915" s="2">
        <f>YEAR(cukier[[#This Row],[date]])</f>
        <v>2013</v>
      </c>
      <c r="E1915" s="2">
        <f>MONTH(cukier[[#This Row],[date]])</f>
        <v>12</v>
      </c>
      <c r="F1915" s="2">
        <f>VLOOKUP(cukier[[#This Row],[year]],cennik[#All],2)</f>
        <v>2.2200000000000002</v>
      </c>
      <c r="G1915" s="2">
        <f>cukier[[#This Row],[sugar_bought_kg]]*cukier[[#This Row],[price]]</f>
        <v>648.24</v>
      </c>
      <c r="H1915" s="2">
        <f>SUMIF($B$2:B1915,B1915,$C$2:C1915)</f>
        <v>16794</v>
      </c>
      <c r="I1915" s="2">
        <f>IF(cukier[[#This Row],[bought_so_far]]&lt;100,0,IF(cukier[[#This Row],[bought_so_far]]&lt;1000,0.05,IF(cukier[[#This Row],[bought_so_far]]&lt;10000,0.1,0.2)))*cukier[[#This Row],[sugar_bought_kg]]</f>
        <v>58.400000000000006</v>
      </c>
      <c r="J1915" s="7">
        <f t="shared" si="146"/>
        <v>4738</v>
      </c>
      <c r="K1915" s="7">
        <f t="shared" si="145"/>
        <v>4446</v>
      </c>
      <c r="L1915" s="7" t="b">
        <f t="shared" si="147"/>
        <v>0</v>
      </c>
      <c r="M1915" s="7">
        <f t="shared" si="148"/>
        <v>1</v>
      </c>
      <c r="N1915" s="7">
        <f t="shared" si="149"/>
        <v>0</v>
      </c>
    </row>
    <row r="1916" spans="1:14" x14ac:dyDescent="0.25">
      <c r="A1916" s="1">
        <v>41612</v>
      </c>
      <c r="B1916" s="2" t="s">
        <v>81</v>
      </c>
      <c r="C1916" s="2">
        <v>13</v>
      </c>
      <c r="D1916" s="2">
        <f>YEAR(cukier[[#This Row],[date]])</f>
        <v>2013</v>
      </c>
      <c r="E1916" s="2">
        <f>MONTH(cukier[[#This Row],[date]])</f>
        <v>12</v>
      </c>
      <c r="F1916" s="2">
        <f>VLOOKUP(cukier[[#This Row],[year]],cennik[#All],2)</f>
        <v>2.2200000000000002</v>
      </c>
      <c r="G1916" s="2">
        <f>cukier[[#This Row],[sugar_bought_kg]]*cukier[[#This Row],[price]]</f>
        <v>28.860000000000003</v>
      </c>
      <c r="H1916" s="2">
        <f>SUMIF($B$2:B1916,B1916,$C$2:C1916)</f>
        <v>58</v>
      </c>
      <c r="I1916" s="2">
        <f>IF(cukier[[#This Row],[bought_so_far]]&lt;100,0,IF(cukier[[#This Row],[bought_so_far]]&lt;1000,0.05,IF(cukier[[#This Row],[bought_so_far]]&lt;10000,0.1,0.2)))*cukier[[#This Row],[sugar_bought_kg]]</f>
        <v>0</v>
      </c>
      <c r="J1916" s="6">
        <f t="shared" si="146"/>
        <v>4446</v>
      </c>
      <c r="K1916" s="6">
        <f t="shared" si="145"/>
        <v>4433</v>
      </c>
      <c r="L1916" s="6" t="b">
        <f t="shared" si="147"/>
        <v>0</v>
      </c>
      <c r="M1916" s="6">
        <f t="shared" si="148"/>
        <v>1</v>
      </c>
      <c r="N1916" s="6">
        <f t="shared" si="149"/>
        <v>0</v>
      </c>
    </row>
    <row r="1917" spans="1:14" x14ac:dyDescent="0.25">
      <c r="A1917" s="1">
        <v>41614</v>
      </c>
      <c r="B1917" s="2" t="s">
        <v>85</v>
      </c>
      <c r="C1917" s="2">
        <v>16</v>
      </c>
      <c r="D1917" s="2">
        <f>YEAR(cukier[[#This Row],[date]])</f>
        <v>2013</v>
      </c>
      <c r="E1917" s="2">
        <f>MONTH(cukier[[#This Row],[date]])</f>
        <v>12</v>
      </c>
      <c r="F1917" s="2">
        <f>VLOOKUP(cukier[[#This Row],[year]],cennik[#All],2)</f>
        <v>2.2200000000000002</v>
      </c>
      <c r="G1917" s="2">
        <f>cukier[[#This Row],[sugar_bought_kg]]*cukier[[#This Row],[price]]</f>
        <v>35.520000000000003</v>
      </c>
      <c r="H1917" s="2">
        <f>SUMIF($B$2:B1917,B1917,$C$2:C1917)</f>
        <v>30</v>
      </c>
      <c r="I1917" s="2">
        <f>IF(cukier[[#This Row],[bought_so_far]]&lt;100,0,IF(cukier[[#This Row],[bought_so_far]]&lt;1000,0.05,IF(cukier[[#This Row],[bought_so_far]]&lt;10000,0.1,0.2)))*cukier[[#This Row],[sugar_bought_kg]]</f>
        <v>0</v>
      </c>
      <c r="J1917" s="7">
        <f t="shared" si="146"/>
        <v>4433</v>
      </c>
      <c r="K1917" s="7">
        <f t="shared" si="145"/>
        <v>4417</v>
      </c>
      <c r="L1917" s="7" t="b">
        <f t="shared" si="147"/>
        <v>0</v>
      </c>
      <c r="M1917" s="7">
        <f t="shared" si="148"/>
        <v>1</v>
      </c>
      <c r="N1917" s="7">
        <f t="shared" si="149"/>
        <v>0</v>
      </c>
    </row>
    <row r="1918" spans="1:14" x14ac:dyDescent="0.25">
      <c r="A1918" s="1">
        <v>41614</v>
      </c>
      <c r="B1918" s="2" t="s">
        <v>22</v>
      </c>
      <c r="C1918" s="2">
        <v>364</v>
      </c>
      <c r="D1918" s="2">
        <f>YEAR(cukier[[#This Row],[date]])</f>
        <v>2013</v>
      </c>
      <c r="E1918" s="2">
        <f>MONTH(cukier[[#This Row],[date]])</f>
        <v>12</v>
      </c>
      <c r="F1918" s="2">
        <f>VLOOKUP(cukier[[#This Row],[year]],cennik[#All],2)</f>
        <v>2.2200000000000002</v>
      </c>
      <c r="G1918" s="2">
        <f>cukier[[#This Row],[sugar_bought_kg]]*cukier[[#This Row],[price]]</f>
        <v>808.08</v>
      </c>
      <c r="H1918" s="2">
        <f>SUMIF($B$2:B1918,B1918,$C$2:C1918)</f>
        <v>20907</v>
      </c>
      <c r="I1918" s="2">
        <f>IF(cukier[[#This Row],[bought_so_far]]&lt;100,0,IF(cukier[[#This Row],[bought_so_far]]&lt;1000,0.05,IF(cukier[[#This Row],[bought_so_far]]&lt;10000,0.1,0.2)))*cukier[[#This Row],[sugar_bought_kg]]</f>
        <v>72.8</v>
      </c>
      <c r="J1918" s="6">
        <f t="shared" si="146"/>
        <v>4417</v>
      </c>
      <c r="K1918" s="6">
        <f t="shared" si="145"/>
        <v>4053</v>
      </c>
      <c r="L1918" s="6" t="b">
        <f t="shared" si="147"/>
        <v>0</v>
      </c>
      <c r="M1918" s="6">
        <f t="shared" si="148"/>
        <v>1</v>
      </c>
      <c r="N1918" s="6">
        <f t="shared" si="149"/>
        <v>0</v>
      </c>
    </row>
    <row r="1919" spans="1:14" x14ac:dyDescent="0.25">
      <c r="A1919" s="1">
        <v>41615</v>
      </c>
      <c r="B1919" s="2" t="s">
        <v>44</v>
      </c>
      <c r="C1919" s="2">
        <v>16</v>
      </c>
      <c r="D1919" s="2">
        <f>YEAR(cukier[[#This Row],[date]])</f>
        <v>2013</v>
      </c>
      <c r="E1919" s="2">
        <f>MONTH(cukier[[#This Row],[date]])</f>
        <v>12</v>
      </c>
      <c r="F1919" s="2">
        <f>VLOOKUP(cukier[[#This Row],[year]],cennik[#All],2)</f>
        <v>2.2200000000000002</v>
      </c>
      <c r="G1919" s="2">
        <f>cukier[[#This Row],[sugar_bought_kg]]*cukier[[#This Row],[price]]</f>
        <v>35.520000000000003</v>
      </c>
      <c r="H1919" s="2">
        <f>SUMIF($B$2:B1919,B1919,$C$2:C1919)</f>
        <v>58</v>
      </c>
      <c r="I1919" s="2">
        <f>IF(cukier[[#This Row],[bought_so_far]]&lt;100,0,IF(cukier[[#This Row],[bought_so_far]]&lt;1000,0.05,IF(cukier[[#This Row],[bought_so_far]]&lt;10000,0.1,0.2)))*cukier[[#This Row],[sugar_bought_kg]]</f>
        <v>0</v>
      </c>
      <c r="J1919" s="7">
        <f t="shared" si="146"/>
        <v>4053</v>
      </c>
      <c r="K1919" s="7">
        <f t="shared" si="145"/>
        <v>4037</v>
      </c>
      <c r="L1919" s="7" t="b">
        <f t="shared" si="147"/>
        <v>0</v>
      </c>
      <c r="M1919" s="7">
        <f t="shared" si="148"/>
        <v>1</v>
      </c>
      <c r="N1919" s="7">
        <f t="shared" si="149"/>
        <v>0</v>
      </c>
    </row>
    <row r="1920" spans="1:14" x14ac:dyDescent="0.25">
      <c r="A1920" s="1">
        <v>41615</v>
      </c>
      <c r="B1920" s="2" t="s">
        <v>49</v>
      </c>
      <c r="C1920" s="2">
        <v>3</v>
      </c>
      <c r="D1920" s="2">
        <f>YEAR(cukier[[#This Row],[date]])</f>
        <v>2013</v>
      </c>
      <c r="E1920" s="2">
        <f>MONTH(cukier[[#This Row],[date]])</f>
        <v>12</v>
      </c>
      <c r="F1920" s="2">
        <f>VLOOKUP(cukier[[#This Row],[year]],cennik[#All],2)</f>
        <v>2.2200000000000002</v>
      </c>
      <c r="G1920" s="2">
        <f>cukier[[#This Row],[sugar_bought_kg]]*cukier[[#This Row],[price]]</f>
        <v>6.66</v>
      </c>
      <c r="H1920" s="2">
        <f>SUMIF($B$2:B1920,B1920,$C$2:C1920)</f>
        <v>26</v>
      </c>
      <c r="I1920" s="2">
        <f>IF(cukier[[#This Row],[bought_so_far]]&lt;100,0,IF(cukier[[#This Row],[bought_so_far]]&lt;1000,0.05,IF(cukier[[#This Row],[bought_so_far]]&lt;10000,0.1,0.2)))*cukier[[#This Row],[sugar_bought_kg]]</f>
        <v>0</v>
      </c>
      <c r="J1920" s="6">
        <f t="shared" si="146"/>
        <v>4037</v>
      </c>
      <c r="K1920" s="6">
        <f t="shared" si="145"/>
        <v>4034</v>
      </c>
      <c r="L1920" s="6" t="b">
        <f t="shared" si="147"/>
        <v>0</v>
      </c>
      <c r="M1920" s="6">
        <f t="shared" si="148"/>
        <v>1</v>
      </c>
      <c r="N1920" s="6">
        <f t="shared" si="149"/>
        <v>0</v>
      </c>
    </row>
    <row r="1921" spans="1:14" x14ac:dyDescent="0.25">
      <c r="A1921" s="1">
        <v>41616</v>
      </c>
      <c r="B1921" s="2" t="s">
        <v>207</v>
      </c>
      <c r="C1921" s="2">
        <v>9</v>
      </c>
      <c r="D1921" s="2">
        <f>YEAR(cukier[[#This Row],[date]])</f>
        <v>2013</v>
      </c>
      <c r="E1921" s="2">
        <f>MONTH(cukier[[#This Row],[date]])</f>
        <v>12</v>
      </c>
      <c r="F1921" s="2">
        <f>VLOOKUP(cukier[[#This Row],[year]],cennik[#All],2)</f>
        <v>2.2200000000000002</v>
      </c>
      <c r="G1921" s="2">
        <f>cukier[[#This Row],[sugar_bought_kg]]*cukier[[#This Row],[price]]</f>
        <v>19.98</v>
      </c>
      <c r="H1921" s="2">
        <f>SUMIF($B$2:B1921,B1921,$C$2:C1921)</f>
        <v>29</v>
      </c>
      <c r="I1921" s="2">
        <f>IF(cukier[[#This Row],[bought_so_far]]&lt;100,0,IF(cukier[[#This Row],[bought_so_far]]&lt;1000,0.05,IF(cukier[[#This Row],[bought_so_far]]&lt;10000,0.1,0.2)))*cukier[[#This Row],[sugar_bought_kg]]</f>
        <v>0</v>
      </c>
      <c r="J1921" s="7">
        <f t="shared" si="146"/>
        <v>4034</v>
      </c>
      <c r="K1921" s="7">
        <f t="shared" si="145"/>
        <v>4025</v>
      </c>
      <c r="L1921" s="7" t="b">
        <f t="shared" si="147"/>
        <v>0</v>
      </c>
      <c r="M1921" s="7">
        <f t="shared" si="148"/>
        <v>1</v>
      </c>
      <c r="N1921" s="7">
        <f t="shared" si="149"/>
        <v>0</v>
      </c>
    </row>
    <row r="1922" spans="1:14" x14ac:dyDescent="0.25">
      <c r="A1922" s="1">
        <v>41617</v>
      </c>
      <c r="B1922" s="2" t="s">
        <v>206</v>
      </c>
      <c r="C1922" s="2">
        <v>6</v>
      </c>
      <c r="D1922" s="2">
        <f>YEAR(cukier[[#This Row],[date]])</f>
        <v>2013</v>
      </c>
      <c r="E1922" s="2">
        <f>MONTH(cukier[[#This Row],[date]])</f>
        <v>12</v>
      </c>
      <c r="F1922" s="2">
        <f>VLOOKUP(cukier[[#This Row],[year]],cennik[#All],2)</f>
        <v>2.2200000000000002</v>
      </c>
      <c r="G1922" s="2">
        <f>cukier[[#This Row],[sugar_bought_kg]]*cukier[[#This Row],[price]]</f>
        <v>13.32</v>
      </c>
      <c r="H1922" s="2">
        <f>SUMIF($B$2:B1922,B1922,$C$2:C1922)</f>
        <v>21</v>
      </c>
      <c r="I1922" s="2">
        <f>IF(cukier[[#This Row],[bought_so_far]]&lt;100,0,IF(cukier[[#This Row],[bought_so_far]]&lt;1000,0.05,IF(cukier[[#This Row],[bought_so_far]]&lt;10000,0.1,0.2)))*cukier[[#This Row],[sugar_bought_kg]]</f>
        <v>0</v>
      </c>
      <c r="J1922" s="6">
        <f t="shared" si="146"/>
        <v>4025</v>
      </c>
      <c r="K1922" s="6">
        <f t="shared" si="145"/>
        <v>4019</v>
      </c>
      <c r="L1922" s="6" t="b">
        <f t="shared" si="147"/>
        <v>0</v>
      </c>
      <c r="M1922" s="6">
        <f t="shared" si="148"/>
        <v>1</v>
      </c>
      <c r="N1922" s="6">
        <f t="shared" si="149"/>
        <v>0</v>
      </c>
    </row>
    <row r="1923" spans="1:14" x14ac:dyDescent="0.25">
      <c r="A1923" s="1">
        <v>41621</v>
      </c>
      <c r="B1923" s="2" t="s">
        <v>71</v>
      </c>
      <c r="C1923" s="2">
        <v>117</v>
      </c>
      <c r="D1923" s="2">
        <f>YEAR(cukier[[#This Row],[date]])</f>
        <v>2013</v>
      </c>
      <c r="E1923" s="2">
        <f>MONTH(cukier[[#This Row],[date]])</f>
        <v>12</v>
      </c>
      <c r="F1923" s="2">
        <f>VLOOKUP(cukier[[#This Row],[year]],cennik[#All],2)</f>
        <v>2.2200000000000002</v>
      </c>
      <c r="G1923" s="2">
        <f>cukier[[#This Row],[sugar_bought_kg]]*cukier[[#This Row],[price]]</f>
        <v>259.74</v>
      </c>
      <c r="H1923" s="2">
        <f>SUMIF($B$2:B1923,B1923,$C$2:C1923)</f>
        <v>2394</v>
      </c>
      <c r="I1923" s="2">
        <f>IF(cukier[[#This Row],[bought_so_far]]&lt;100,0,IF(cukier[[#This Row],[bought_so_far]]&lt;1000,0.05,IF(cukier[[#This Row],[bought_so_far]]&lt;10000,0.1,0.2)))*cukier[[#This Row],[sugar_bought_kg]]</f>
        <v>11.700000000000001</v>
      </c>
      <c r="J1923" s="7">
        <f t="shared" si="146"/>
        <v>4019</v>
      </c>
      <c r="K1923" s="7">
        <f t="shared" ref="K1923:K1986" si="150">J1923-C1923</f>
        <v>3902</v>
      </c>
      <c r="L1923" s="7" t="b">
        <f t="shared" si="147"/>
        <v>0</v>
      </c>
      <c r="M1923" s="7">
        <f t="shared" si="148"/>
        <v>2</v>
      </c>
      <c r="N1923" s="7">
        <f t="shared" si="149"/>
        <v>0</v>
      </c>
    </row>
    <row r="1924" spans="1:14" x14ac:dyDescent="0.25">
      <c r="A1924" s="1">
        <v>41622</v>
      </c>
      <c r="B1924" s="2" t="s">
        <v>42</v>
      </c>
      <c r="C1924" s="2">
        <v>6</v>
      </c>
      <c r="D1924" s="2">
        <f>YEAR(cukier[[#This Row],[date]])</f>
        <v>2013</v>
      </c>
      <c r="E1924" s="2">
        <f>MONTH(cukier[[#This Row],[date]])</f>
        <v>12</v>
      </c>
      <c r="F1924" s="2">
        <f>VLOOKUP(cukier[[#This Row],[year]],cennik[#All],2)</f>
        <v>2.2200000000000002</v>
      </c>
      <c r="G1924" s="2">
        <f>cukier[[#This Row],[sugar_bought_kg]]*cukier[[#This Row],[price]]</f>
        <v>13.32</v>
      </c>
      <c r="H1924" s="2">
        <f>SUMIF($B$2:B1924,B1924,$C$2:C1924)</f>
        <v>47</v>
      </c>
      <c r="I1924" s="2">
        <f>IF(cukier[[#This Row],[bought_so_far]]&lt;100,0,IF(cukier[[#This Row],[bought_so_far]]&lt;1000,0.05,IF(cukier[[#This Row],[bought_so_far]]&lt;10000,0.1,0.2)))*cukier[[#This Row],[sugar_bought_kg]]</f>
        <v>0</v>
      </c>
      <c r="J1924" s="6">
        <f t="shared" ref="J1924:J1987" si="151">K1923+N1923</f>
        <v>3902</v>
      </c>
      <c r="K1924" s="6">
        <f t="shared" si="150"/>
        <v>3896</v>
      </c>
      <c r="L1924" s="6" t="b">
        <f t="shared" ref="L1924:L1987" si="152">AND(E1924&lt;&gt;E1925,K1924&lt;5000)</f>
        <v>0</v>
      </c>
      <c r="M1924" s="6">
        <f t="shared" ref="M1924:M1987" si="153">ROUNDUP((5000-K1924)/1000,0)</f>
        <v>2</v>
      </c>
      <c r="N1924" s="6">
        <f t="shared" ref="N1924:N1987" si="154">IF(L1924,M1924*1000,0)</f>
        <v>0</v>
      </c>
    </row>
    <row r="1925" spans="1:14" x14ac:dyDescent="0.25">
      <c r="A1925" s="1">
        <v>41623</v>
      </c>
      <c r="B1925" s="2" t="s">
        <v>9</v>
      </c>
      <c r="C1925" s="2">
        <v>186</v>
      </c>
      <c r="D1925" s="2">
        <f>YEAR(cukier[[#This Row],[date]])</f>
        <v>2013</v>
      </c>
      <c r="E1925" s="2">
        <f>MONTH(cukier[[#This Row],[date]])</f>
        <v>12</v>
      </c>
      <c r="F1925" s="2">
        <f>VLOOKUP(cukier[[#This Row],[year]],cennik[#All],2)</f>
        <v>2.2200000000000002</v>
      </c>
      <c r="G1925" s="2">
        <f>cukier[[#This Row],[sugar_bought_kg]]*cukier[[#This Row],[price]]</f>
        <v>412.92</v>
      </c>
      <c r="H1925" s="2">
        <f>SUMIF($B$2:B1925,B1925,$C$2:C1925)</f>
        <v>23955</v>
      </c>
      <c r="I1925" s="2">
        <f>IF(cukier[[#This Row],[bought_so_far]]&lt;100,0,IF(cukier[[#This Row],[bought_so_far]]&lt;1000,0.05,IF(cukier[[#This Row],[bought_so_far]]&lt;10000,0.1,0.2)))*cukier[[#This Row],[sugar_bought_kg]]</f>
        <v>37.200000000000003</v>
      </c>
      <c r="J1925" s="7">
        <f t="shared" si="151"/>
        <v>3896</v>
      </c>
      <c r="K1925" s="7">
        <f t="shared" si="150"/>
        <v>3710</v>
      </c>
      <c r="L1925" s="7" t="b">
        <f t="shared" si="152"/>
        <v>0</v>
      </c>
      <c r="M1925" s="7">
        <f t="shared" si="153"/>
        <v>2</v>
      </c>
      <c r="N1925" s="7">
        <f t="shared" si="154"/>
        <v>0</v>
      </c>
    </row>
    <row r="1926" spans="1:14" x14ac:dyDescent="0.25">
      <c r="A1926" s="1">
        <v>41623</v>
      </c>
      <c r="B1926" s="2" t="s">
        <v>42</v>
      </c>
      <c r="C1926" s="2">
        <v>16</v>
      </c>
      <c r="D1926" s="2">
        <f>YEAR(cukier[[#This Row],[date]])</f>
        <v>2013</v>
      </c>
      <c r="E1926" s="2">
        <f>MONTH(cukier[[#This Row],[date]])</f>
        <v>12</v>
      </c>
      <c r="F1926" s="2">
        <f>VLOOKUP(cukier[[#This Row],[year]],cennik[#All],2)</f>
        <v>2.2200000000000002</v>
      </c>
      <c r="G1926" s="2">
        <f>cukier[[#This Row],[sugar_bought_kg]]*cukier[[#This Row],[price]]</f>
        <v>35.520000000000003</v>
      </c>
      <c r="H1926" s="2">
        <f>SUMIF($B$2:B1926,B1926,$C$2:C1926)</f>
        <v>63</v>
      </c>
      <c r="I1926" s="2">
        <f>IF(cukier[[#This Row],[bought_so_far]]&lt;100,0,IF(cukier[[#This Row],[bought_so_far]]&lt;1000,0.05,IF(cukier[[#This Row],[bought_so_far]]&lt;10000,0.1,0.2)))*cukier[[#This Row],[sugar_bought_kg]]</f>
        <v>0</v>
      </c>
      <c r="J1926" s="6">
        <f t="shared" si="151"/>
        <v>3710</v>
      </c>
      <c r="K1926" s="6">
        <f t="shared" si="150"/>
        <v>3694</v>
      </c>
      <c r="L1926" s="6" t="b">
        <f t="shared" si="152"/>
        <v>0</v>
      </c>
      <c r="M1926" s="6">
        <f t="shared" si="153"/>
        <v>2</v>
      </c>
      <c r="N1926" s="6">
        <f t="shared" si="154"/>
        <v>0</v>
      </c>
    </row>
    <row r="1927" spans="1:14" x14ac:dyDescent="0.25">
      <c r="A1927" s="1">
        <v>41624</v>
      </c>
      <c r="B1927" s="2" t="s">
        <v>6</v>
      </c>
      <c r="C1927" s="2">
        <v>100</v>
      </c>
      <c r="D1927" s="2">
        <f>YEAR(cukier[[#This Row],[date]])</f>
        <v>2013</v>
      </c>
      <c r="E1927" s="2">
        <f>MONTH(cukier[[#This Row],[date]])</f>
        <v>12</v>
      </c>
      <c r="F1927" s="2">
        <f>VLOOKUP(cukier[[#This Row],[year]],cennik[#All],2)</f>
        <v>2.2200000000000002</v>
      </c>
      <c r="G1927" s="2">
        <f>cukier[[#This Row],[sugar_bought_kg]]*cukier[[#This Row],[price]]</f>
        <v>222.00000000000003</v>
      </c>
      <c r="H1927" s="2">
        <f>SUMIF($B$2:B1927,B1927,$C$2:C1927)</f>
        <v>3940</v>
      </c>
      <c r="I1927" s="2">
        <f>IF(cukier[[#This Row],[bought_so_far]]&lt;100,0,IF(cukier[[#This Row],[bought_so_far]]&lt;1000,0.05,IF(cukier[[#This Row],[bought_so_far]]&lt;10000,0.1,0.2)))*cukier[[#This Row],[sugar_bought_kg]]</f>
        <v>10</v>
      </c>
      <c r="J1927" s="7">
        <f t="shared" si="151"/>
        <v>3694</v>
      </c>
      <c r="K1927" s="7">
        <f t="shared" si="150"/>
        <v>3594</v>
      </c>
      <c r="L1927" s="7" t="b">
        <f t="shared" si="152"/>
        <v>0</v>
      </c>
      <c r="M1927" s="7">
        <f t="shared" si="153"/>
        <v>2</v>
      </c>
      <c r="N1927" s="7">
        <f t="shared" si="154"/>
        <v>0</v>
      </c>
    </row>
    <row r="1928" spans="1:14" x14ac:dyDescent="0.25">
      <c r="A1928" s="1">
        <v>41629</v>
      </c>
      <c r="B1928" s="2" t="s">
        <v>1</v>
      </c>
      <c r="C1928" s="2">
        <v>20</v>
      </c>
      <c r="D1928" s="2">
        <f>YEAR(cukier[[#This Row],[date]])</f>
        <v>2013</v>
      </c>
      <c r="E1928" s="2">
        <f>MONTH(cukier[[#This Row],[date]])</f>
        <v>12</v>
      </c>
      <c r="F1928" s="2">
        <f>VLOOKUP(cukier[[#This Row],[year]],cennik[#All],2)</f>
        <v>2.2200000000000002</v>
      </c>
      <c r="G1928" s="2">
        <f>cukier[[#This Row],[sugar_bought_kg]]*cukier[[#This Row],[price]]</f>
        <v>44.400000000000006</v>
      </c>
      <c r="H1928" s="2">
        <f>SUMIF($B$2:B1928,B1928,$C$2:C1928)</f>
        <v>69</v>
      </c>
      <c r="I1928" s="2">
        <f>IF(cukier[[#This Row],[bought_so_far]]&lt;100,0,IF(cukier[[#This Row],[bought_so_far]]&lt;1000,0.05,IF(cukier[[#This Row],[bought_so_far]]&lt;10000,0.1,0.2)))*cukier[[#This Row],[sugar_bought_kg]]</f>
        <v>0</v>
      </c>
      <c r="J1928" s="6">
        <f t="shared" si="151"/>
        <v>3594</v>
      </c>
      <c r="K1928" s="6">
        <f t="shared" si="150"/>
        <v>3574</v>
      </c>
      <c r="L1928" s="6" t="b">
        <f t="shared" si="152"/>
        <v>0</v>
      </c>
      <c r="M1928" s="6">
        <f t="shared" si="153"/>
        <v>2</v>
      </c>
      <c r="N1928" s="6">
        <f t="shared" si="154"/>
        <v>0</v>
      </c>
    </row>
    <row r="1929" spans="1:14" x14ac:dyDescent="0.25">
      <c r="A1929" s="1">
        <v>41629</v>
      </c>
      <c r="B1929" s="2" t="s">
        <v>35</v>
      </c>
      <c r="C1929" s="2">
        <v>192</v>
      </c>
      <c r="D1929" s="2">
        <f>YEAR(cukier[[#This Row],[date]])</f>
        <v>2013</v>
      </c>
      <c r="E1929" s="2">
        <f>MONTH(cukier[[#This Row],[date]])</f>
        <v>12</v>
      </c>
      <c r="F1929" s="2">
        <f>VLOOKUP(cukier[[#This Row],[year]],cennik[#All],2)</f>
        <v>2.2200000000000002</v>
      </c>
      <c r="G1929" s="2">
        <f>cukier[[#This Row],[sugar_bought_kg]]*cukier[[#This Row],[price]]</f>
        <v>426.24</v>
      </c>
      <c r="H1929" s="2">
        <f>SUMIF($B$2:B1929,B1929,$C$2:C1929)</f>
        <v>3898</v>
      </c>
      <c r="I1929" s="2">
        <f>IF(cukier[[#This Row],[bought_so_far]]&lt;100,0,IF(cukier[[#This Row],[bought_so_far]]&lt;1000,0.05,IF(cukier[[#This Row],[bought_so_far]]&lt;10000,0.1,0.2)))*cukier[[#This Row],[sugar_bought_kg]]</f>
        <v>19.200000000000003</v>
      </c>
      <c r="J1929" s="7">
        <f t="shared" si="151"/>
        <v>3574</v>
      </c>
      <c r="K1929" s="7">
        <f t="shared" si="150"/>
        <v>3382</v>
      </c>
      <c r="L1929" s="7" t="b">
        <f t="shared" si="152"/>
        <v>0</v>
      </c>
      <c r="M1929" s="7">
        <f t="shared" si="153"/>
        <v>2</v>
      </c>
      <c r="N1929" s="7">
        <f t="shared" si="154"/>
        <v>0</v>
      </c>
    </row>
    <row r="1930" spans="1:14" x14ac:dyDescent="0.25">
      <c r="A1930" s="1">
        <v>41630</v>
      </c>
      <c r="B1930" s="2" t="s">
        <v>35</v>
      </c>
      <c r="C1930" s="2">
        <v>92</v>
      </c>
      <c r="D1930" s="2">
        <f>YEAR(cukier[[#This Row],[date]])</f>
        <v>2013</v>
      </c>
      <c r="E1930" s="2">
        <f>MONTH(cukier[[#This Row],[date]])</f>
        <v>12</v>
      </c>
      <c r="F1930" s="2">
        <f>VLOOKUP(cukier[[#This Row],[year]],cennik[#All],2)</f>
        <v>2.2200000000000002</v>
      </c>
      <c r="G1930" s="2">
        <f>cukier[[#This Row],[sugar_bought_kg]]*cukier[[#This Row],[price]]</f>
        <v>204.24</v>
      </c>
      <c r="H1930" s="2">
        <f>SUMIF($B$2:B1930,B1930,$C$2:C1930)</f>
        <v>3990</v>
      </c>
      <c r="I1930" s="2">
        <f>IF(cukier[[#This Row],[bought_so_far]]&lt;100,0,IF(cukier[[#This Row],[bought_so_far]]&lt;1000,0.05,IF(cukier[[#This Row],[bought_so_far]]&lt;10000,0.1,0.2)))*cukier[[#This Row],[sugar_bought_kg]]</f>
        <v>9.2000000000000011</v>
      </c>
      <c r="J1930" s="6">
        <f t="shared" si="151"/>
        <v>3382</v>
      </c>
      <c r="K1930" s="6">
        <f t="shared" si="150"/>
        <v>3290</v>
      </c>
      <c r="L1930" s="6" t="b">
        <f t="shared" si="152"/>
        <v>0</v>
      </c>
      <c r="M1930" s="6">
        <f t="shared" si="153"/>
        <v>2</v>
      </c>
      <c r="N1930" s="6">
        <f t="shared" si="154"/>
        <v>0</v>
      </c>
    </row>
    <row r="1931" spans="1:14" x14ac:dyDescent="0.25">
      <c r="A1931" s="1">
        <v>41631</v>
      </c>
      <c r="B1931" s="2" t="s">
        <v>118</v>
      </c>
      <c r="C1931" s="2">
        <v>11</v>
      </c>
      <c r="D1931" s="2">
        <f>YEAR(cukier[[#This Row],[date]])</f>
        <v>2013</v>
      </c>
      <c r="E1931" s="2">
        <f>MONTH(cukier[[#This Row],[date]])</f>
        <v>12</v>
      </c>
      <c r="F1931" s="2">
        <f>VLOOKUP(cukier[[#This Row],[year]],cennik[#All],2)</f>
        <v>2.2200000000000002</v>
      </c>
      <c r="G1931" s="2">
        <f>cukier[[#This Row],[sugar_bought_kg]]*cukier[[#This Row],[price]]</f>
        <v>24.42</v>
      </c>
      <c r="H1931" s="2">
        <f>SUMIF($B$2:B1931,B1931,$C$2:C1931)</f>
        <v>69</v>
      </c>
      <c r="I1931" s="2">
        <f>IF(cukier[[#This Row],[bought_so_far]]&lt;100,0,IF(cukier[[#This Row],[bought_so_far]]&lt;1000,0.05,IF(cukier[[#This Row],[bought_so_far]]&lt;10000,0.1,0.2)))*cukier[[#This Row],[sugar_bought_kg]]</f>
        <v>0</v>
      </c>
      <c r="J1931" s="7">
        <f t="shared" si="151"/>
        <v>3290</v>
      </c>
      <c r="K1931" s="7">
        <f t="shared" si="150"/>
        <v>3279</v>
      </c>
      <c r="L1931" s="7" t="b">
        <f t="shared" si="152"/>
        <v>0</v>
      </c>
      <c r="M1931" s="7">
        <f t="shared" si="153"/>
        <v>2</v>
      </c>
      <c r="N1931" s="7">
        <f t="shared" si="154"/>
        <v>0</v>
      </c>
    </row>
    <row r="1932" spans="1:14" x14ac:dyDescent="0.25">
      <c r="A1932" s="1">
        <v>41633</v>
      </c>
      <c r="B1932" s="2" t="s">
        <v>237</v>
      </c>
      <c r="C1932" s="2">
        <v>10</v>
      </c>
      <c r="D1932" s="2">
        <f>YEAR(cukier[[#This Row],[date]])</f>
        <v>2013</v>
      </c>
      <c r="E1932" s="2">
        <f>MONTH(cukier[[#This Row],[date]])</f>
        <v>12</v>
      </c>
      <c r="F1932" s="2">
        <f>VLOOKUP(cukier[[#This Row],[year]],cennik[#All],2)</f>
        <v>2.2200000000000002</v>
      </c>
      <c r="G1932" s="2">
        <f>cukier[[#This Row],[sugar_bought_kg]]*cukier[[#This Row],[price]]</f>
        <v>22.200000000000003</v>
      </c>
      <c r="H1932" s="2">
        <f>SUMIF($B$2:B1932,B1932,$C$2:C1932)</f>
        <v>10</v>
      </c>
      <c r="I1932" s="2">
        <f>IF(cukier[[#This Row],[bought_so_far]]&lt;100,0,IF(cukier[[#This Row],[bought_so_far]]&lt;1000,0.05,IF(cukier[[#This Row],[bought_so_far]]&lt;10000,0.1,0.2)))*cukier[[#This Row],[sugar_bought_kg]]</f>
        <v>0</v>
      </c>
      <c r="J1932" s="6">
        <f t="shared" si="151"/>
        <v>3279</v>
      </c>
      <c r="K1932" s="6">
        <f t="shared" si="150"/>
        <v>3269</v>
      </c>
      <c r="L1932" s="6" t="b">
        <f t="shared" si="152"/>
        <v>0</v>
      </c>
      <c r="M1932" s="6">
        <f t="shared" si="153"/>
        <v>2</v>
      </c>
      <c r="N1932" s="6">
        <f t="shared" si="154"/>
        <v>0</v>
      </c>
    </row>
    <row r="1933" spans="1:14" x14ac:dyDescent="0.25">
      <c r="A1933" s="1">
        <v>41634</v>
      </c>
      <c r="B1933" s="2" t="s">
        <v>71</v>
      </c>
      <c r="C1933" s="2">
        <v>180</v>
      </c>
      <c r="D1933" s="2">
        <f>YEAR(cukier[[#This Row],[date]])</f>
        <v>2013</v>
      </c>
      <c r="E1933" s="2">
        <f>MONTH(cukier[[#This Row],[date]])</f>
        <v>12</v>
      </c>
      <c r="F1933" s="2">
        <f>VLOOKUP(cukier[[#This Row],[year]],cennik[#All],2)</f>
        <v>2.2200000000000002</v>
      </c>
      <c r="G1933" s="2">
        <f>cukier[[#This Row],[sugar_bought_kg]]*cukier[[#This Row],[price]]</f>
        <v>399.6</v>
      </c>
      <c r="H1933" s="2">
        <f>SUMIF($B$2:B1933,B1933,$C$2:C1933)</f>
        <v>2574</v>
      </c>
      <c r="I1933" s="2">
        <f>IF(cukier[[#This Row],[bought_so_far]]&lt;100,0,IF(cukier[[#This Row],[bought_so_far]]&lt;1000,0.05,IF(cukier[[#This Row],[bought_so_far]]&lt;10000,0.1,0.2)))*cukier[[#This Row],[sugar_bought_kg]]</f>
        <v>18</v>
      </c>
      <c r="J1933" s="7">
        <f t="shared" si="151"/>
        <v>3269</v>
      </c>
      <c r="K1933" s="7">
        <f t="shared" si="150"/>
        <v>3089</v>
      </c>
      <c r="L1933" s="7" t="b">
        <f t="shared" si="152"/>
        <v>0</v>
      </c>
      <c r="M1933" s="7">
        <f t="shared" si="153"/>
        <v>2</v>
      </c>
      <c r="N1933" s="7">
        <f t="shared" si="154"/>
        <v>0</v>
      </c>
    </row>
    <row r="1934" spans="1:14" x14ac:dyDescent="0.25">
      <c r="A1934" s="1">
        <v>41637</v>
      </c>
      <c r="B1934" s="2" t="s">
        <v>38</v>
      </c>
      <c r="C1934" s="2">
        <v>12</v>
      </c>
      <c r="D1934" s="2">
        <f>YEAR(cukier[[#This Row],[date]])</f>
        <v>2013</v>
      </c>
      <c r="E1934" s="2">
        <f>MONTH(cukier[[#This Row],[date]])</f>
        <v>12</v>
      </c>
      <c r="F1934" s="2">
        <f>VLOOKUP(cukier[[#This Row],[year]],cennik[#All],2)</f>
        <v>2.2200000000000002</v>
      </c>
      <c r="G1934" s="2">
        <f>cukier[[#This Row],[sugar_bought_kg]]*cukier[[#This Row],[price]]</f>
        <v>26.64</v>
      </c>
      <c r="H1934" s="2">
        <f>SUMIF($B$2:B1934,B1934,$C$2:C1934)</f>
        <v>48</v>
      </c>
      <c r="I1934" s="2">
        <f>IF(cukier[[#This Row],[bought_so_far]]&lt;100,0,IF(cukier[[#This Row],[bought_so_far]]&lt;1000,0.05,IF(cukier[[#This Row],[bought_so_far]]&lt;10000,0.1,0.2)))*cukier[[#This Row],[sugar_bought_kg]]</f>
        <v>0</v>
      </c>
      <c r="J1934" s="6">
        <f t="shared" si="151"/>
        <v>3089</v>
      </c>
      <c r="K1934" s="6">
        <f t="shared" si="150"/>
        <v>3077</v>
      </c>
      <c r="L1934" s="6" t="b">
        <f t="shared" si="152"/>
        <v>0</v>
      </c>
      <c r="M1934" s="6">
        <f t="shared" si="153"/>
        <v>2</v>
      </c>
      <c r="N1934" s="6">
        <f t="shared" si="154"/>
        <v>0</v>
      </c>
    </row>
    <row r="1935" spans="1:14" x14ac:dyDescent="0.25">
      <c r="A1935" s="1">
        <v>41638</v>
      </c>
      <c r="B1935" s="2" t="s">
        <v>222</v>
      </c>
      <c r="C1935" s="2">
        <v>12</v>
      </c>
      <c r="D1935" s="2">
        <f>YEAR(cukier[[#This Row],[date]])</f>
        <v>2013</v>
      </c>
      <c r="E1935" s="2">
        <f>MONTH(cukier[[#This Row],[date]])</f>
        <v>12</v>
      </c>
      <c r="F1935" s="2">
        <f>VLOOKUP(cukier[[#This Row],[year]],cennik[#All],2)</f>
        <v>2.2200000000000002</v>
      </c>
      <c r="G1935" s="2">
        <f>cukier[[#This Row],[sugar_bought_kg]]*cukier[[#This Row],[price]]</f>
        <v>26.64</v>
      </c>
      <c r="H1935" s="2">
        <f>SUMIF($B$2:B1935,B1935,$C$2:C1935)</f>
        <v>47</v>
      </c>
      <c r="I1935" s="2">
        <f>IF(cukier[[#This Row],[bought_so_far]]&lt;100,0,IF(cukier[[#This Row],[bought_so_far]]&lt;1000,0.05,IF(cukier[[#This Row],[bought_so_far]]&lt;10000,0.1,0.2)))*cukier[[#This Row],[sugar_bought_kg]]</f>
        <v>0</v>
      </c>
      <c r="J1935" s="7">
        <f t="shared" si="151"/>
        <v>3077</v>
      </c>
      <c r="K1935" s="7">
        <f t="shared" si="150"/>
        <v>3065</v>
      </c>
      <c r="L1935" s="7" t="b">
        <f t="shared" si="152"/>
        <v>0</v>
      </c>
      <c r="M1935" s="7">
        <f t="shared" si="153"/>
        <v>2</v>
      </c>
      <c r="N1935" s="7">
        <f t="shared" si="154"/>
        <v>0</v>
      </c>
    </row>
    <row r="1936" spans="1:14" x14ac:dyDescent="0.25">
      <c r="A1936" s="1">
        <v>41639</v>
      </c>
      <c r="B1936" s="2" t="s">
        <v>97</v>
      </c>
      <c r="C1936" s="2">
        <v>8</v>
      </c>
      <c r="D1936" s="2">
        <f>YEAR(cukier[[#This Row],[date]])</f>
        <v>2013</v>
      </c>
      <c r="E1936" s="2">
        <f>MONTH(cukier[[#This Row],[date]])</f>
        <v>12</v>
      </c>
      <c r="F1936" s="2">
        <f>VLOOKUP(cukier[[#This Row],[year]],cennik[#All],2)</f>
        <v>2.2200000000000002</v>
      </c>
      <c r="G1936" s="2">
        <f>cukier[[#This Row],[sugar_bought_kg]]*cukier[[#This Row],[price]]</f>
        <v>17.760000000000002</v>
      </c>
      <c r="H1936" s="2">
        <f>SUMIF($B$2:B1936,B1936,$C$2:C1936)</f>
        <v>42</v>
      </c>
      <c r="I1936" s="2">
        <f>IF(cukier[[#This Row],[bought_so_far]]&lt;100,0,IF(cukier[[#This Row],[bought_so_far]]&lt;1000,0.05,IF(cukier[[#This Row],[bought_so_far]]&lt;10000,0.1,0.2)))*cukier[[#This Row],[sugar_bought_kg]]</f>
        <v>0</v>
      </c>
      <c r="J1936" s="6">
        <f t="shared" si="151"/>
        <v>3065</v>
      </c>
      <c r="K1936" s="6">
        <f t="shared" si="150"/>
        <v>3057</v>
      </c>
      <c r="L1936" s="6" t="b">
        <f t="shared" si="152"/>
        <v>1</v>
      </c>
      <c r="M1936" s="6">
        <f t="shared" si="153"/>
        <v>2</v>
      </c>
      <c r="N1936" s="6">
        <f t="shared" si="154"/>
        <v>2000</v>
      </c>
    </row>
    <row r="1937" spans="1:14" x14ac:dyDescent="0.25">
      <c r="A1937" s="1">
        <v>41641</v>
      </c>
      <c r="B1937" s="2" t="s">
        <v>12</v>
      </c>
      <c r="C1937" s="2">
        <v>56</v>
      </c>
      <c r="D1937" s="2">
        <f>YEAR(cukier[[#This Row],[date]])</f>
        <v>2014</v>
      </c>
      <c r="E1937" s="2">
        <f>MONTH(cukier[[#This Row],[date]])</f>
        <v>1</v>
      </c>
      <c r="F1937" s="2">
        <f>VLOOKUP(cukier[[#This Row],[year]],cennik[#All],2)</f>
        <v>2.23</v>
      </c>
      <c r="G1937" s="2">
        <f>cukier[[#This Row],[sugar_bought_kg]]*cukier[[#This Row],[price]]</f>
        <v>124.88</v>
      </c>
      <c r="H1937" s="2">
        <f>SUMIF($B$2:B1937,B1937,$C$2:C1937)</f>
        <v>4384</v>
      </c>
      <c r="I1937" s="2">
        <f>IF(cukier[[#This Row],[bought_so_far]]&lt;100,0,IF(cukier[[#This Row],[bought_so_far]]&lt;1000,0.05,IF(cukier[[#This Row],[bought_so_far]]&lt;10000,0.1,0.2)))*cukier[[#This Row],[sugar_bought_kg]]</f>
        <v>5.6000000000000005</v>
      </c>
      <c r="J1937" s="7">
        <f t="shared" si="151"/>
        <v>5057</v>
      </c>
      <c r="K1937" s="7">
        <f t="shared" si="150"/>
        <v>5001</v>
      </c>
      <c r="L1937" s="7" t="b">
        <f t="shared" si="152"/>
        <v>0</v>
      </c>
      <c r="M1937" s="7">
        <f t="shared" si="153"/>
        <v>-1</v>
      </c>
      <c r="N1937" s="7">
        <f t="shared" si="154"/>
        <v>0</v>
      </c>
    </row>
    <row r="1938" spans="1:14" x14ac:dyDescent="0.25">
      <c r="A1938" s="1">
        <v>41642</v>
      </c>
      <c r="B1938" s="2" t="s">
        <v>82</v>
      </c>
      <c r="C1938" s="2">
        <v>18</v>
      </c>
      <c r="D1938" s="2">
        <f>YEAR(cukier[[#This Row],[date]])</f>
        <v>2014</v>
      </c>
      <c r="E1938" s="2">
        <f>MONTH(cukier[[#This Row],[date]])</f>
        <v>1</v>
      </c>
      <c r="F1938" s="2">
        <f>VLOOKUP(cukier[[#This Row],[year]],cennik[#All],2)</f>
        <v>2.23</v>
      </c>
      <c r="G1938" s="2">
        <f>cukier[[#This Row],[sugar_bought_kg]]*cukier[[#This Row],[price]]</f>
        <v>40.14</v>
      </c>
      <c r="H1938" s="2">
        <f>SUMIF($B$2:B1938,B1938,$C$2:C1938)</f>
        <v>52</v>
      </c>
      <c r="I1938" s="2">
        <f>IF(cukier[[#This Row],[bought_so_far]]&lt;100,0,IF(cukier[[#This Row],[bought_so_far]]&lt;1000,0.05,IF(cukier[[#This Row],[bought_so_far]]&lt;10000,0.1,0.2)))*cukier[[#This Row],[sugar_bought_kg]]</f>
        <v>0</v>
      </c>
      <c r="J1938" s="6">
        <f t="shared" si="151"/>
        <v>5001</v>
      </c>
      <c r="K1938" s="6">
        <f t="shared" si="150"/>
        <v>4983</v>
      </c>
      <c r="L1938" s="6" t="b">
        <f t="shared" si="152"/>
        <v>0</v>
      </c>
      <c r="M1938" s="6">
        <f t="shared" si="153"/>
        <v>1</v>
      </c>
      <c r="N1938" s="6">
        <f t="shared" si="154"/>
        <v>0</v>
      </c>
    </row>
    <row r="1939" spans="1:14" x14ac:dyDescent="0.25">
      <c r="A1939" s="1">
        <v>41642</v>
      </c>
      <c r="B1939" s="2" t="s">
        <v>14</v>
      </c>
      <c r="C1939" s="2">
        <v>164</v>
      </c>
      <c r="D1939" s="2">
        <f>YEAR(cukier[[#This Row],[date]])</f>
        <v>2014</v>
      </c>
      <c r="E1939" s="2">
        <f>MONTH(cukier[[#This Row],[date]])</f>
        <v>1</v>
      </c>
      <c r="F1939" s="2">
        <f>VLOOKUP(cukier[[#This Row],[year]],cennik[#All],2)</f>
        <v>2.23</v>
      </c>
      <c r="G1939" s="2">
        <f>cukier[[#This Row],[sugar_bought_kg]]*cukier[[#This Row],[price]]</f>
        <v>365.71999999999997</v>
      </c>
      <c r="H1939" s="2">
        <f>SUMIF($B$2:B1939,B1939,$C$2:C1939)</f>
        <v>21608</v>
      </c>
      <c r="I1939" s="2">
        <f>IF(cukier[[#This Row],[bought_so_far]]&lt;100,0,IF(cukier[[#This Row],[bought_so_far]]&lt;1000,0.05,IF(cukier[[#This Row],[bought_so_far]]&lt;10000,0.1,0.2)))*cukier[[#This Row],[sugar_bought_kg]]</f>
        <v>32.800000000000004</v>
      </c>
      <c r="J1939" s="7">
        <f t="shared" si="151"/>
        <v>4983</v>
      </c>
      <c r="K1939" s="7">
        <f t="shared" si="150"/>
        <v>4819</v>
      </c>
      <c r="L1939" s="7" t="b">
        <f t="shared" si="152"/>
        <v>0</v>
      </c>
      <c r="M1939" s="7">
        <f t="shared" si="153"/>
        <v>1</v>
      </c>
      <c r="N1939" s="7">
        <f t="shared" si="154"/>
        <v>0</v>
      </c>
    </row>
    <row r="1940" spans="1:14" x14ac:dyDescent="0.25">
      <c r="A1940" s="1">
        <v>41645</v>
      </c>
      <c r="B1940" s="2" t="s">
        <v>30</v>
      </c>
      <c r="C1940" s="2">
        <v>111</v>
      </c>
      <c r="D1940" s="2">
        <f>YEAR(cukier[[#This Row],[date]])</f>
        <v>2014</v>
      </c>
      <c r="E1940" s="2">
        <f>MONTH(cukier[[#This Row],[date]])</f>
        <v>1</v>
      </c>
      <c r="F1940" s="2">
        <f>VLOOKUP(cukier[[#This Row],[year]],cennik[#All],2)</f>
        <v>2.23</v>
      </c>
      <c r="G1940" s="2">
        <f>cukier[[#This Row],[sugar_bought_kg]]*cukier[[#This Row],[price]]</f>
        <v>247.53</v>
      </c>
      <c r="H1940" s="2">
        <f>SUMIF($B$2:B1940,B1940,$C$2:C1940)</f>
        <v>5030</v>
      </c>
      <c r="I1940" s="2">
        <f>IF(cukier[[#This Row],[bought_so_far]]&lt;100,0,IF(cukier[[#This Row],[bought_so_far]]&lt;1000,0.05,IF(cukier[[#This Row],[bought_so_far]]&lt;10000,0.1,0.2)))*cukier[[#This Row],[sugar_bought_kg]]</f>
        <v>11.100000000000001</v>
      </c>
      <c r="J1940" s="6">
        <f t="shared" si="151"/>
        <v>4819</v>
      </c>
      <c r="K1940" s="6">
        <f t="shared" si="150"/>
        <v>4708</v>
      </c>
      <c r="L1940" s="6" t="b">
        <f t="shared" si="152"/>
        <v>0</v>
      </c>
      <c r="M1940" s="6">
        <f t="shared" si="153"/>
        <v>1</v>
      </c>
      <c r="N1940" s="6">
        <f t="shared" si="154"/>
        <v>0</v>
      </c>
    </row>
    <row r="1941" spans="1:14" x14ac:dyDescent="0.25">
      <c r="A1941" s="1">
        <v>41646</v>
      </c>
      <c r="B1941" s="2" t="s">
        <v>190</v>
      </c>
      <c r="C1941" s="2">
        <v>14</v>
      </c>
      <c r="D1941" s="2">
        <f>YEAR(cukier[[#This Row],[date]])</f>
        <v>2014</v>
      </c>
      <c r="E1941" s="2">
        <f>MONTH(cukier[[#This Row],[date]])</f>
        <v>1</v>
      </c>
      <c r="F1941" s="2">
        <f>VLOOKUP(cukier[[#This Row],[year]],cennik[#All],2)</f>
        <v>2.23</v>
      </c>
      <c r="G1941" s="2">
        <f>cukier[[#This Row],[sugar_bought_kg]]*cukier[[#This Row],[price]]</f>
        <v>31.22</v>
      </c>
      <c r="H1941" s="2">
        <f>SUMIF($B$2:B1941,B1941,$C$2:C1941)</f>
        <v>17</v>
      </c>
      <c r="I1941" s="2">
        <f>IF(cukier[[#This Row],[bought_so_far]]&lt;100,0,IF(cukier[[#This Row],[bought_so_far]]&lt;1000,0.05,IF(cukier[[#This Row],[bought_so_far]]&lt;10000,0.1,0.2)))*cukier[[#This Row],[sugar_bought_kg]]</f>
        <v>0</v>
      </c>
      <c r="J1941" s="7">
        <f t="shared" si="151"/>
        <v>4708</v>
      </c>
      <c r="K1941" s="7">
        <f t="shared" si="150"/>
        <v>4694</v>
      </c>
      <c r="L1941" s="7" t="b">
        <f t="shared" si="152"/>
        <v>0</v>
      </c>
      <c r="M1941" s="7">
        <f t="shared" si="153"/>
        <v>1</v>
      </c>
      <c r="N1941" s="7">
        <f t="shared" si="154"/>
        <v>0</v>
      </c>
    </row>
    <row r="1942" spans="1:14" x14ac:dyDescent="0.25">
      <c r="A1942" s="1">
        <v>41647</v>
      </c>
      <c r="B1942" s="2" t="s">
        <v>102</v>
      </c>
      <c r="C1942" s="2">
        <v>143</v>
      </c>
      <c r="D1942" s="2">
        <f>YEAR(cukier[[#This Row],[date]])</f>
        <v>2014</v>
      </c>
      <c r="E1942" s="2">
        <f>MONTH(cukier[[#This Row],[date]])</f>
        <v>1</v>
      </c>
      <c r="F1942" s="2">
        <f>VLOOKUP(cukier[[#This Row],[year]],cennik[#All],2)</f>
        <v>2.23</v>
      </c>
      <c r="G1942" s="2">
        <f>cukier[[#This Row],[sugar_bought_kg]]*cukier[[#This Row],[price]]</f>
        <v>318.89</v>
      </c>
      <c r="H1942" s="2">
        <f>SUMIF($B$2:B1942,B1942,$C$2:C1942)</f>
        <v>6486</v>
      </c>
      <c r="I1942" s="2">
        <f>IF(cukier[[#This Row],[bought_so_far]]&lt;100,0,IF(cukier[[#This Row],[bought_so_far]]&lt;1000,0.05,IF(cukier[[#This Row],[bought_so_far]]&lt;10000,0.1,0.2)))*cukier[[#This Row],[sugar_bought_kg]]</f>
        <v>14.3</v>
      </c>
      <c r="J1942" s="6">
        <f t="shared" si="151"/>
        <v>4694</v>
      </c>
      <c r="K1942" s="6">
        <f t="shared" si="150"/>
        <v>4551</v>
      </c>
      <c r="L1942" s="6" t="b">
        <f t="shared" si="152"/>
        <v>0</v>
      </c>
      <c r="M1942" s="6">
        <f t="shared" si="153"/>
        <v>1</v>
      </c>
      <c r="N1942" s="6">
        <f t="shared" si="154"/>
        <v>0</v>
      </c>
    </row>
    <row r="1943" spans="1:14" x14ac:dyDescent="0.25">
      <c r="A1943" s="1">
        <v>41648</v>
      </c>
      <c r="B1943" s="2" t="s">
        <v>10</v>
      </c>
      <c r="C1943" s="2">
        <v>64</v>
      </c>
      <c r="D1943" s="2">
        <f>YEAR(cukier[[#This Row],[date]])</f>
        <v>2014</v>
      </c>
      <c r="E1943" s="2">
        <f>MONTH(cukier[[#This Row],[date]])</f>
        <v>1</v>
      </c>
      <c r="F1943" s="2">
        <f>VLOOKUP(cukier[[#This Row],[year]],cennik[#All],2)</f>
        <v>2.23</v>
      </c>
      <c r="G1943" s="2">
        <f>cukier[[#This Row],[sugar_bought_kg]]*cukier[[#This Row],[price]]</f>
        <v>142.72</v>
      </c>
      <c r="H1943" s="2">
        <f>SUMIF($B$2:B1943,B1943,$C$2:C1943)</f>
        <v>4312</v>
      </c>
      <c r="I1943" s="2">
        <f>IF(cukier[[#This Row],[bought_so_far]]&lt;100,0,IF(cukier[[#This Row],[bought_so_far]]&lt;1000,0.05,IF(cukier[[#This Row],[bought_so_far]]&lt;10000,0.1,0.2)))*cukier[[#This Row],[sugar_bought_kg]]</f>
        <v>6.4</v>
      </c>
      <c r="J1943" s="7">
        <f t="shared" si="151"/>
        <v>4551</v>
      </c>
      <c r="K1943" s="7">
        <f t="shared" si="150"/>
        <v>4487</v>
      </c>
      <c r="L1943" s="7" t="b">
        <f t="shared" si="152"/>
        <v>0</v>
      </c>
      <c r="M1943" s="7">
        <f t="shared" si="153"/>
        <v>1</v>
      </c>
      <c r="N1943" s="7">
        <f t="shared" si="154"/>
        <v>0</v>
      </c>
    </row>
    <row r="1944" spans="1:14" x14ac:dyDescent="0.25">
      <c r="A1944" s="1">
        <v>41651</v>
      </c>
      <c r="B1944" s="2" t="s">
        <v>234</v>
      </c>
      <c r="C1944" s="2">
        <v>3</v>
      </c>
      <c r="D1944" s="2">
        <f>YEAR(cukier[[#This Row],[date]])</f>
        <v>2014</v>
      </c>
      <c r="E1944" s="2">
        <f>MONTH(cukier[[#This Row],[date]])</f>
        <v>1</v>
      </c>
      <c r="F1944" s="2">
        <f>VLOOKUP(cukier[[#This Row],[year]],cennik[#All],2)</f>
        <v>2.23</v>
      </c>
      <c r="G1944" s="2">
        <f>cukier[[#This Row],[sugar_bought_kg]]*cukier[[#This Row],[price]]</f>
        <v>6.6899999999999995</v>
      </c>
      <c r="H1944" s="2">
        <f>SUMIF($B$2:B1944,B1944,$C$2:C1944)</f>
        <v>8</v>
      </c>
      <c r="I1944" s="2">
        <f>IF(cukier[[#This Row],[bought_so_far]]&lt;100,0,IF(cukier[[#This Row],[bought_so_far]]&lt;1000,0.05,IF(cukier[[#This Row],[bought_so_far]]&lt;10000,0.1,0.2)))*cukier[[#This Row],[sugar_bought_kg]]</f>
        <v>0</v>
      </c>
      <c r="J1944" s="6">
        <f t="shared" si="151"/>
        <v>4487</v>
      </c>
      <c r="K1944" s="6">
        <f t="shared" si="150"/>
        <v>4484</v>
      </c>
      <c r="L1944" s="6" t="b">
        <f t="shared" si="152"/>
        <v>0</v>
      </c>
      <c r="M1944" s="6">
        <f t="shared" si="153"/>
        <v>1</v>
      </c>
      <c r="N1944" s="6">
        <f t="shared" si="154"/>
        <v>0</v>
      </c>
    </row>
    <row r="1945" spans="1:14" x14ac:dyDescent="0.25">
      <c r="A1945" s="1">
        <v>41652</v>
      </c>
      <c r="B1945" s="2" t="s">
        <v>45</v>
      </c>
      <c r="C1945" s="2">
        <v>152</v>
      </c>
      <c r="D1945" s="2">
        <f>YEAR(cukier[[#This Row],[date]])</f>
        <v>2014</v>
      </c>
      <c r="E1945" s="2">
        <f>MONTH(cukier[[#This Row],[date]])</f>
        <v>1</v>
      </c>
      <c r="F1945" s="2">
        <f>VLOOKUP(cukier[[#This Row],[year]],cennik[#All],2)</f>
        <v>2.23</v>
      </c>
      <c r="G1945" s="2">
        <f>cukier[[#This Row],[sugar_bought_kg]]*cukier[[#This Row],[price]]</f>
        <v>338.96</v>
      </c>
      <c r="H1945" s="2">
        <f>SUMIF($B$2:B1945,B1945,$C$2:C1945)</f>
        <v>23212</v>
      </c>
      <c r="I1945" s="2">
        <f>IF(cukier[[#This Row],[bought_so_far]]&lt;100,0,IF(cukier[[#This Row],[bought_so_far]]&lt;1000,0.05,IF(cukier[[#This Row],[bought_so_far]]&lt;10000,0.1,0.2)))*cukier[[#This Row],[sugar_bought_kg]]</f>
        <v>30.400000000000002</v>
      </c>
      <c r="J1945" s="7">
        <f t="shared" si="151"/>
        <v>4484</v>
      </c>
      <c r="K1945" s="7">
        <f t="shared" si="150"/>
        <v>4332</v>
      </c>
      <c r="L1945" s="7" t="b">
        <f t="shared" si="152"/>
        <v>0</v>
      </c>
      <c r="M1945" s="7">
        <f t="shared" si="153"/>
        <v>1</v>
      </c>
      <c r="N1945" s="7">
        <f t="shared" si="154"/>
        <v>0</v>
      </c>
    </row>
    <row r="1946" spans="1:14" x14ac:dyDescent="0.25">
      <c r="A1946" s="1">
        <v>41653</v>
      </c>
      <c r="B1946" s="2" t="s">
        <v>10</v>
      </c>
      <c r="C1946" s="2">
        <v>152</v>
      </c>
      <c r="D1946" s="2">
        <f>YEAR(cukier[[#This Row],[date]])</f>
        <v>2014</v>
      </c>
      <c r="E1946" s="2">
        <f>MONTH(cukier[[#This Row],[date]])</f>
        <v>1</v>
      </c>
      <c r="F1946" s="2">
        <f>VLOOKUP(cukier[[#This Row],[year]],cennik[#All],2)</f>
        <v>2.23</v>
      </c>
      <c r="G1946" s="2">
        <f>cukier[[#This Row],[sugar_bought_kg]]*cukier[[#This Row],[price]]</f>
        <v>338.96</v>
      </c>
      <c r="H1946" s="2">
        <f>SUMIF($B$2:B1946,B1946,$C$2:C1946)</f>
        <v>4464</v>
      </c>
      <c r="I1946" s="2">
        <f>IF(cukier[[#This Row],[bought_so_far]]&lt;100,0,IF(cukier[[#This Row],[bought_so_far]]&lt;1000,0.05,IF(cukier[[#This Row],[bought_so_far]]&lt;10000,0.1,0.2)))*cukier[[#This Row],[sugar_bought_kg]]</f>
        <v>15.200000000000001</v>
      </c>
      <c r="J1946" s="6">
        <f t="shared" si="151"/>
        <v>4332</v>
      </c>
      <c r="K1946" s="6">
        <f t="shared" si="150"/>
        <v>4180</v>
      </c>
      <c r="L1946" s="6" t="b">
        <f t="shared" si="152"/>
        <v>0</v>
      </c>
      <c r="M1946" s="6">
        <f t="shared" si="153"/>
        <v>1</v>
      </c>
      <c r="N1946" s="6">
        <f t="shared" si="154"/>
        <v>0</v>
      </c>
    </row>
    <row r="1947" spans="1:14" x14ac:dyDescent="0.25">
      <c r="A1947" s="1">
        <v>41655</v>
      </c>
      <c r="B1947" s="2" t="s">
        <v>221</v>
      </c>
      <c r="C1947" s="2">
        <v>15</v>
      </c>
      <c r="D1947" s="2">
        <f>YEAR(cukier[[#This Row],[date]])</f>
        <v>2014</v>
      </c>
      <c r="E1947" s="2">
        <f>MONTH(cukier[[#This Row],[date]])</f>
        <v>1</v>
      </c>
      <c r="F1947" s="2">
        <f>VLOOKUP(cukier[[#This Row],[year]],cennik[#All],2)</f>
        <v>2.23</v>
      </c>
      <c r="G1947" s="2">
        <f>cukier[[#This Row],[sugar_bought_kg]]*cukier[[#This Row],[price]]</f>
        <v>33.450000000000003</v>
      </c>
      <c r="H1947" s="2">
        <f>SUMIF($B$2:B1947,B1947,$C$2:C1947)</f>
        <v>49</v>
      </c>
      <c r="I1947" s="2">
        <f>IF(cukier[[#This Row],[bought_so_far]]&lt;100,0,IF(cukier[[#This Row],[bought_so_far]]&lt;1000,0.05,IF(cukier[[#This Row],[bought_so_far]]&lt;10000,0.1,0.2)))*cukier[[#This Row],[sugar_bought_kg]]</f>
        <v>0</v>
      </c>
      <c r="J1947" s="7">
        <f t="shared" si="151"/>
        <v>4180</v>
      </c>
      <c r="K1947" s="7">
        <f t="shared" si="150"/>
        <v>4165</v>
      </c>
      <c r="L1947" s="7" t="b">
        <f t="shared" si="152"/>
        <v>0</v>
      </c>
      <c r="M1947" s="7">
        <f t="shared" si="153"/>
        <v>1</v>
      </c>
      <c r="N1947" s="7">
        <f t="shared" si="154"/>
        <v>0</v>
      </c>
    </row>
    <row r="1948" spans="1:14" x14ac:dyDescent="0.25">
      <c r="A1948" s="1">
        <v>41656</v>
      </c>
      <c r="B1948" s="2" t="s">
        <v>71</v>
      </c>
      <c r="C1948" s="2">
        <v>117</v>
      </c>
      <c r="D1948" s="2">
        <f>YEAR(cukier[[#This Row],[date]])</f>
        <v>2014</v>
      </c>
      <c r="E1948" s="2">
        <f>MONTH(cukier[[#This Row],[date]])</f>
        <v>1</v>
      </c>
      <c r="F1948" s="2">
        <f>VLOOKUP(cukier[[#This Row],[year]],cennik[#All],2)</f>
        <v>2.23</v>
      </c>
      <c r="G1948" s="2">
        <f>cukier[[#This Row],[sugar_bought_kg]]*cukier[[#This Row],[price]]</f>
        <v>260.91000000000003</v>
      </c>
      <c r="H1948" s="2">
        <f>SUMIF($B$2:B1948,B1948,$C$2:C1948)</f>
        <v>2691</v>
      </c>
      <c r="I1948" s="2">
        <f>IF(cukier[[#This Row],[bought_so_far]]&lt;100,0,IF(cukier[[#This Row],[bought_so_far]]&lt;1000,0.05,IF(cukier[[#This Row],[bought_so_far]]&lt;10000,0.1,0.2)))*cukier[[#This Row],[sugar_bought_kg]]</f>
        <v>11.700000000000001</v>
      </c>
      <c r="J1948" s="6">
        <f t="shared" si="151"/>
        <v>4165</v>
      </c>
      <c r="K1948" s="6">
        <f t="shared" si="150"/>
        <v>4048</v>
      </c>
      <c r="L1948" s="6" t="b">
        <f t="shared" si="152"/>
        <v>0</v>
      </c>
      <c r="M1948" s="6">
        <f t="shared" si="153"/>
        <v>1</v>
      </c>
      <c r="N1948" s="6">
        <f t="shared" si="154"/>
        <v>0</v>
      </c>
    </row>
    <row r="1949" spans="1:14" x14ac:dyDescent="0.25">
      <c r="A1949" s="1">
        <v>41656</v>
      </c>
      <c r="B1949" s="2" t="s">
        <v>215</v>
      </c>
      <c r="C1949" s="2">
        <v>14</v>
      </c>
      <c r="D1949" s="2">
        <f>YEAR(cukier[[#This Row],[date]])</f>
        <v>2014</v>
      </c>
      <c r="E1949" s="2">
        <f>MONTH(cukier[[#This Row],[date]])</f>
        <v>1</v>
      </c>
      <c r="F1949" s="2">
        <f>VLOOKUP(cukier[[#This Row],[year]],cennik[#All],2)</f>
        <v>2.23</v>
      </c>
      <c r="G1949" s="2">
        <f>cukier[[#This Row],[sugar_bought_kg]]*cukier[[#This Row],[price]]</f>
        <v>31.22</v>
      </c>
      <c r="H1949" s="2">
        <f>SUMIF($B$2:B1949,B1949,$C$2:C1949)</f>
        <v>23</v>
      </c>
      <c r="I1949" s="2">
        <f>IF(cukier[[#This Row],[bought_so_far]]&lt;100,0,IF(cukier[[#This Row],[bought_so_far]]&lt;1000,0.05,IF(cukier[[#This Row],[bought_so_far]]&lt;10000,0.1,0.2)))*cukier[[#This Row],[sugar_bought_kg]]</f>
        <v>0</v>
      </c>
      <c r="J1949" s="7">
        <f t="shared" si="151"/>
        <v>4048</v>
      </c>
      <c r="K1949" s="7">
        <f t="shared" si="150"/>
        <v>4034</v>
      </c>
      <c r="L1949" s="7" t="b">
        <f t="shared" si="152"/>
        <v>0</v>
      </c>
      <c r="M1949" s="7">
        <f t="shared" si="153"/>
        <v>1</v>
      </c>
      <c r="N1949" s="7">
        <f t="shared" si="154"/>
        <v>0</v>
      </c>
    </row>
    <row r="1950" spans="1:14" x14ac:dyDescent="0.25">
      <c r="A1950" s="1">
        <v>41656</v>
      </c>
      <c r="B1950" s="2" t="s">
        <v>45</v>
      </c>
      <c r="C1950" s="2">
        <v>431</v>
      </c>
      <c r="D1950" s="2">
        <f>YEAR(cukier[[#This Row],[date]])</f>
        <v>2014</v>
      </c>
      <c r="E1950" s="2">
        <f>MONTH(cukier[[#This Row],[date]])</f>
        <v>1</v>
      </c>
      <c r="F1950" s="2">
        <f>VLOOKUP(cukier[[#This Row],[year]],cennik[#All],2)</f>
        <v>2.23</v>
      </c>
      <c r="G1950" s="2">
        <f>cukier[[#This Row],[sugar_bought_kg]]*cukier[[#This Row],[price]]</f>
        <v>961.13</v>
      </c>
      <c r="H1950" s="2">
        <f>SUMIF($B$2:B1950,B1950,$C$2:C1950)</f>
        <v>23643</v>
      </c>
      <c r="I1950" s="2">
        <f>IF(cukier[[#This Row],[bought_so_far]]&lt;100,0,IF(cukier[[#This Row],[bought_so_far]]&lt;1000,0.05,IF(cukier[[#This Row],[bought_so_far]]&lt;10000,0.1,0.2)))*cukier[[#This Row],[sugar_bought_kg]]</f>
        <v>86.2</v>
      </c>
      <c r="J1950" s="6">
        <f t="shared" si="151"/>
        <v>4034</v>
      </c>
      <c r="K1950" s="6">
        <f t="shared" si="150"/>
        <v>3603</v>
      </c>
      <c r="L1950" s="6" t="b">
        <f t="shared" si="152"/>
        <v>0</v>
      </c>
      <c r="M1950" s="6">
        <f t="shared" si="153"/>
        <v>2</v>
      </c>
      <c r="N1950" s="6">
        <f t="shared" si="154"/>
        <v>0</v>
      </c>
    </row>
    <row r="1951" spans="1:14" x14ac:dyDescent="0.25">
      <c r="A1951" s="1">
        <v>41658</v>
      </c>
      <c r="B1951" s="2" t="s">
        <v>22</v>
      </c>
      <c r="C1951" s="2">
        <v>390</v>
      </c>
      <c r="D1951" s="2">
        <f>YEAR(cukier[[#This Row],[date]])</f>
        <v>2014</v>
      </c>
      <c r="E1951" s="2">
        <f>MONTH(cukier[[#This Row],[date]])</f>
        <v>1</v>
      </c>
      <c r="F1951" s="2">
        <f>VLOOKUP(cukier[[#This Row],[year]],cennik[#All],2)</f>
        <v>2.23</v>
      </c>
      <c r="G1951" s="2">
        <f>cukier[[#This Row],[sugar_bought_kg]]*cukier[[#This Row],[price]]</f>
        <v>869.7</v>
      </c>
      <c r="H1951" s="2">
        <f>SUMIF($B$2:B1951,B1951,$C$2:C1951)</f>
        <v>21297</v>
      </c>
      <c r="I1951" s="2">
        <f>IF(cukier[[#This Row],[bought_so_far]]&lt;100,0,IF(cukier[[#This Row],[bought_so_far]]&lt;1000,0.05,IF(cukier[[#This Row],[bought_so_far]]&lt;10000,0.1,0.2)))*cukier[[#This Row],[sugar_bought_kg]]</f>
        <v>78</v>
      </c>
      <c r="J1951" s="7">
        <f t="shared" si="151"/>
        <v>3603</v>
      </c>
      <c r="K1951" s="7">
        <f t="shared" si="150"/>
        <v>3213</v>
      </c>
      <c r="L1951" s="7" t="b">
        <f t="shared" si="152"/>
        <v>0</v>
      </c>
      <c r="M1951" s="7">
        <f t="shared" si="153"/>
        <v>2</v>
      </c>
      <c r="N1951" s="7">
        <f t="shared" si="154"/>
        <v>0</v>
      </c>
    </row>
    <row r="1952" spans="1:14" x14ac:dyDescent="0.25">
      <c r="A1952" s="1">
        <v>41663</v>
      </c>
      <c r="B1952" s="2" t="s">
        <v>222</v>
      </c>
      <c r="C1952" s="2">
        <v>1</v>
      </c>
      <c r="D1952" s="2">
        <f>YEAR(cukier[[#This Row],[date]])</f>
        <v>2014</v>
      </c>
      <c r="E1952" s="2">
        <f>MONTH(cukier[[#This Row],[date]])</f>
        <v>1</v>
      </c>
      <c r="F1952" s="2">
        <f>VLOOKUP(cukier[[#This Row],[year]],cennik[#All],2)</f>
        <v>2.23</v>
      </c>
      <c r="G1952" s="2">
        <f>cukier[[#This Row],[sugar_bought_kg]]*cukier[[#This Row],[price]]</f>
        <v>2.23</v>
      </c>
      <c r="H1952" s="2">
        <f>SUMIF($B$2:B1952,B1952,$C$2:C1952)</f>
        <v>48</v>
      </c>
      <c r="I1952" s="2">
        <f>IF(cukier[[#This Row],[bought_so_far]]&lt;100,0,IF(cukier[[#This Row],[bought_so_far]]&lt;1000,0.05,IF(cukier[[#This Row],[bought_so_far]]&lt;10000,0.1,0.2)))*cukier[[#This Row],[sugar_bought_kg]]</f>
        <v>0</v>
      </c>
      <c r="J1952" s="6">
        <f t="shared" si="151"/>
        <v>3213</v>
      </c>
      <c r="K1952" s="6">
        <f t="shared" si="150"/>
        <v>3212</v>
      </c>
      <c r="L1952" s="6" t="b">
        <f t="shared" si="152"/>
        <v>0</v>
      </c>
      <c r="M1952" s="6">
        <f t="shared" si="153"/>
        <v>2</v>
      </c>
      <c r="N1952" s="6">
        <f t="shared" si="154"/>
        <v>0</v>
      </c>
    </row>
    <row r="1953" spans="1:14" x14ac:dyDescent="0.25">
      <c r="A1953" s="1">
        <v>41666</v>
      </c>
      <c r="B1953" s="2" t="s">
        <v>17</v>
      </c>
      <c r="C1953" s="2">
        <v>392</v>
      </c>
      <c r="D1953" s="2">
        <f>YEAR(cukier[[#This Row],[date]])</f>
        <v>2014</v>
      </c>
      <c r="E1953" s="2">
        <f>MONTH(cukier[[#This Row],[date]])</f>
        <v>1</v>
      </c>
      <c r="F1953" s="2">
        <f>VLOOKUP(cukier[[#This Row],[year]],cennik[#All],2)</f>
        <v>2.23</v>
      </c>
      <c r="G1953" s="2">
        <f>cukier[[#This Row],[sugar_bought_kg]]*cukier[[#This Row],[price]]</f>
        <v>874.16</v>
      </c>
      <c r="H1953" s="2">
        <f>SUMIF($B$2:B1953,B1953,$C$2:C1953)</f>
        <v>17186</v>
      </c>
      <c r="I1953" s="2">
        <f>IF(cukier[[#This Row],[bought_so_far]]&lt;100,0,IF(cukier[[#This Row],[bought_so_far]]&lt;1000,0.05,IF(cukier[[#This Row],[bought_so_far]]&lt;10000,0.1,0.2)))*cukier[[#This Row],[sugar_bought_kg]]</f>
        <v>78.400000000000006</v>
      </c>
      <c r="J1953" s="7">
        <f t="shared" si="151"/>
        <v>3212</v>
      </c>
      <c r="K1953" s="7">
        <f t="shared" si="150"/>
        <v>2820</v>
      </c>
      <c r="L1953" s="7" t="b">
        <f t="shared" si="152"/>
        <v>0</v>
      </c>
      <c r="M1953" s="7">
        <f t="shared" si="153"/>
        <v>3</v>
      </c>
      <c r="N1953" s="7">
        <f t="shared" si="154"/>
        <v>0</v>
      </c>
    </row>
    <row r="1954" spans="1:14" x14ac:dyDescent="0.25">
      <c r="A1954" s="1">
        <v>41668</v>
      </c>
      <c r="B1954" s="2" t="s">
        <v>37</v>
      </c>
      <c r="C1954" s="2">
        <v>175</v>
      </c>
      <c r="D1954" s="2">
        <f>YEAR(cukier[[#This Row],[date]])</f>
        <v>2014</v>
      </c>
      <c r="E1954" s="2">
        <f>MONTH(cukier[[#This Row],[date]])</f>
        <v>1</v>
      </c>
      <c r="F1954" s="2">
        <f>VLOOKUP(cukier[[#This Row],[year]],cennik[#All],2)</f>
        <v>2.23</v>
      </c>
      <c r="G1954" s="2">
        <f>cukier[[#This Row],[sugar_bought_kg]]*cukier[[#This Row],[price]]</f>
        <v>390.25</v>
      </c>
      <c r="H1954" s="2">
        <f>SUMIF($B$2:B1954,B1954,$C$2:C1954)</f>
        <v>4687</v>
      </c>
      <c r="I1954" s="2">
        <f>IF(cukier[[#This Row],[bought_so_far]]&lt;100,0,IF(cukier[[#This Row],[bought_so_far]]&lt;1000,0.05,IF(cukier[[#This Row],[bought_so_far]]&lt;10000,0.1,0.2)))*cukier[[#This Row],[sugar_bought_kg]]</f>
        <v>17.5</v>
      </c>
      <c r="J1954" s="6">
        <f t="shared" si="151"/>
        <v>2820</v>
      </c>
      <c r="K1954" s="6">
        <f t="shared" si="150"/>
        <v>2645</v>
      </c>
      <c r="L1954" s="6" t="b">
        <f t="shared" si="152"/>
        <v>0</v>
      </c>
      <c r="M1954" s="6">
        <f t="shared" si="153"/>
        <v>3</v>
      </c>
      <c r="N1954" s="6">
        <f t="shared" si="154"/>
        <v>0</v>
      </c>
    </row>
    <row r="1955" spans="1:14" x14ac:dyDescent="0.25">
      <c r="A1955" s="1">
        <v>41668</v>
      </c>
      <c r="B1955" s="2" t="s">
        <v>55</v>
      </c>
      <c r="C1955" s="2">
        <v>118</v>
      </c>
      <c r="D1955" s="2">
        <f>YEAR(cukier[[#This Row],[date]])</f>
        <v>2014</v>
      </c>
      <c r="E1955" s="2">
        <f>MONTH(cukier[[#This Row],[date]])</f>
        <v>1</v>
      </c>
      <c r="F1955" s="2">
        <f>VLOOKUP(cukier[[#This Row],[year]],cennik[#All],2)</f>
        <v>2.23</v>
      </c>
      <c r="G1955" s="2">
        <f>cukier[[#This Row],[sugar_bought_kg]]*cukier[[#This Row],[price]]</f>
        <v>263.14</v>
      </c>
      <c r="H1955" s="2">
        <f>SUMIF($B$2:B1955,B1955,$C$2:C1955)</f>
        <v>4156</v>
      </c>
      <c r="I1955" s="2">
        <f>IF(cukier[[#This Row],[bought_so_far]]&lt;100,0,IF(cukier[[#This Row],[bought_so_far]]&lt;1000,0.05,IF(cukier[[#This Row],[bought_so_far]]&lt;10000,0.1,0.2)))*cukier[[#This Row],[sugar_bought_kg]]</f>
        <v>11.8</v>
      </c>
      <c r="J1955" s="7">
        <f t="shared" si="151"/>
        <v>2645</v>
      </c>
      <c r="K1955" s="7">
        <f t="shared" si="150"/>
        <v>2527</v>
      </c>
      <c r="L1955" s="7" t="b">
        <f t="shared" si="152"/>
        <v>1</v>
      </c>
      <c r="M1955" s="7">
        <f t="shared" si="153"/>
        <v>3</v>
      </c>
      <c r="N1955" s="7">
        <f t="shared" si="154"/>
        <v>3000</v>
      </c>
    </row>
    <row r="1956" spans="1:14" x14ac:dyDescent="0.25">
      <c r="A1956" s="1">
        <v>41672</v>
      </c>
      <c r="B1956" s="2" t="s">
        <v>9</v>
      </c>
      <c r="C1956" s="2">
        <v>297</v>
      </c>
      <c r="D1956" s="2">
        <f>YEAR(cukier[[#This Row],[date]])</f>
        <v>2014</v>
      </c>
      <c r="E1956" s="2">
        <f>MONTH(cukier[[#This Row],[date]])</f>
        <v>2</v>
      </c>
      <c r="F1956" s="2">
        <f>VLOOKUP(cukier[[#This Row],[year]],cennik[#All],2)</f>
        <v>2.23</v>
      </c>
      <c r="G1956" s="2">
        <f>cukier[[#This Row],[sugar_bought_kg]]*cukier[[#This Row],[price]]</f>
        <v>662.31</v>
      </c>
      <c r="H1956" s="2">
        <f>SUMIF($B$2:B1956,B1956,$C$2:C1956)</f>
        <v>24252</v>
      </c>
      <c r="I1956" s="2">
        <f>IF(cukier[[#This Row],[bought_so_far]]&lt;100,0,IF(cukier[[#This Row],[bought_so_far]]&lt;1000,0.05,IF(cukier[[#This Row],[bought_so_far]]&lt;10000,0.1,0.2)))*cukier[[#This Row],[sugar_bought_kg]]</f>
        <v>59.400000000000006</v>
      </c>
      <c r="J1956" s="6">
        <f t="shared" si="151"/>
        <v>5527</v>
      </c>
      <c r="K1956" s="6">
        <f t="shared" si="150"/>
        <v>5230</v>
      </c>
      <c r="L1956" s="6" t="b">
        <f t="shared" si="152"/>
        <v>0</v>
      </c>
      <c r="M1956" s="6">
        <f t="shared" si="153"/>
        <v>-1</v>
      </c>
      <c r="N1956" s="6">
        <f t="shared" si="154"/>
        <v>0</v>
      </c>
    </row>
    <row r="1957" spans="1:14" x14ac:dyDescent="0.25">
      <c r="A1957" s="1">
        <v>41676</v>
      </c>
      <c r="B1957" s="2" t="s">
        <v>23</v>
      </c>
      <c r="C1957" s="2">
        <v>89</v>
      </c>
      <c r="D1957" s="2">
        <f>YEAR(cukier[[#This Row],[date]])</f>
        <v>2014</v>
      </c>
      <c r="E1957" s="2">
        <f>MONTH(cukier[[#This Row],[date]])</f>
        <v>2</v>
      </c>
      <c r="F1957" s="2">
        <f>VLOOKUP(cukier[[#This Row],[year]],cennik[#All],2)</f>
        <v>2.23</v>
      </c>
      <c r="G1957" s="2">
        <f>cukier[[#This Row],[sugar_bought_kg]]*cukier[[#This Row],[price]]</f>
        <v>198.47</v>
      </c>
      <c r="H1957" s="2">
        <f>SUMIF($B$2:B1957,B1957,$C$2:C1957)</f>
        <v>3660</v>
      </c>
      <c r="I1957" s="2">
        <f>IF(cukier[[#This Row],[bought_so_far]]&lt;100,0,IF(cukier[[#This Row],[bought_so_far]]&lt;1000,0.05,IF(cukier[[#This Row],[bought_so_far]]&lt;10000,0.1,0.2)))*cukier[[#This Row],[sugar_bought_kg]]</f>
        <v>8.9</v>
      </c>
      <c r="J1957" s="7">
        <f t="shared" si="151"/>
        <v>5230</v>
      </c>
      <c r="K1957" s="7">
        <f t="shared" si="150"/>
        <v>5141</v>
      </c>
      <c r="L1957" s="7" t="b">
        <f t="shared" si="152"/>
        <v>0</v>
      </c>
      <c r="M1957" s="7">
        <f t="shared" si="153"/>
        <v>-1</v>
      </c>
      <c r="N1957" s="7">
        <f t="shared" si="154"/>
        <v>0</v>
      </c>
    </row>
    <row r="1958" spans="1:14" x14ac:dyDescent="0.25">
      <c r="A1958" s="1">
        <v>41676</v>
      </c>
      <c r="B1958" s="2" t="s">
        <v>22</v>
      </c>
      <c r="C1958" s="2">
        <v>182</v>
      </c>
      <c r="D1958" s="2">
        <f>YEAR(cukier[[#This Row],[date]])</f>
        <v>2014</v>
      </c>
      <c r="E1958" s="2">
        <f>MONTH(cukier[[#This Row],[date]])</f>
        <v>2</v>
      </c>
      <c r="F1958" s="2">
        <f>VLOOKUP(cukier[[#This Row],[year]],cennik[#All],2)</f>
        <v>2.23</v>
      </c>
      <c r="G1958" s="2">
        <f>cukier[[#This Row],[sugar_bought_kg]]*cukier[[#This Row],[price]]</f>
        <v>405.86</v>
      </c>
      <c r="H1958" s="2">
        <f>SUMIF($B$2:B1958,B1958,$C$2:C1958)</f>
        <v>21479</v>
      </c>
      <c r="I1958" s="2">
        <f>IF(cukier[[#This Row],[bought_so_far]]&lt;100,0,IF(cukier[[#This Row],[bought_so_far]]&lt;1000,0.05,IF(cukier[[#This Row],[bought_so_far]]&lt;10000,0.1,0.2)))*cukier[[#This Row],[sugar_bought_kg]]</f>
        <v>36.4</v>
      </c>
      <c r="J1958" s="6">
        <f t="shared" si="151"/>
        <v>5141</v>
      </c>
      <c r="K1958" s="6">
        <f t="shared" si="150"/>
        <v>4959</v>
      </c>
      <c r="L1958" s="6" t="b">
        <f t="shared" si="152"/>
        <v>0</v>
      </c>
      <c r="M1958" s="6">
        <f t="shared" si="153"/>
        <v>1</v>
      </c>
      <c r="N1958" s="6">
        <f t="shared" si="154"/>
        <v>0</v>
      </c>
    </row>
    <row r="1959" spans="1:14" x14ac:dyDescent="0.25">
      <c r="A1959" s="1">
        <v>41677</v>
      </c>
      <c r="B1959" s="2" t="s">
        <v>10</v>
      </c>
      <c r="C1959" s="2">
        <v>130</v>
      </c>
      <c r="D1959" s="2">
        <f>YEAR(cukier[[#This Row],[date]])</f>
        <v>2014</v>
      </c>
      <c r="E1959" s="2">
        <f>MONTH(cukier[[#This Row],[date]])</f>
        <v>2</v>
      </c>
      <c r="F1959" s="2">
        <f>VLOOKUP(cukier[[#This Row],[year]],cennik[#All],2)</f>
        <v>2.23</v>
      </c>
      <c r="G1959" s="2">
        <f>cukier[[#This Row],[sugar_bought_kg]]*cukier[[#This Row],[price]]</f>
        <v>289.89999999999998</v>
      </c>
      <c r="H1959" s="2">
        <f>SUMIF($B$2:B1959,B1959,$C$2:C1959)</f>
        <v>4594</v>
      </c>
      <c r="I1959" s="2">
        <f>IF(cukier[[#This Row],[bought_so_far]]&lt;100,0,IF(cukier[[#This Row],[bought_so_far]]&lt;1000,0.05,IF(cukier[[#This Row],[bought_so_far]]&lt;10000,0.1,0.2)))*cukier[[#This Row],[sugar_bought_kg]]</f>
        <v>13</v>
      </c>
      <c r="J1959" s="7">
        <f t="shared" si="151"/>
        <v>4959</v>
      </c>
      <c r="K1959" s="7">
        <f t="shared" si="150"/>
        <v>4829</v>
      </c>
      <c r="L1959" s="7" t="b">
        <f t="shared" si="152"/>
        <v>0</v>
      </c>
      <c r="M1959" s="7">
        <f t="shared" si="153"/>
        <v>1</v>
      </c>
      <c r="N1959" s="7">
        <f t="shared" si="154"/>
        <v>0</v>
      </c>
    </row>
    <row r="1960" spans="1:14" x14ac:dyDescent="0.25">
      <c r="A1960" s="1">
        <v>41680</v>
      </c>
      <c r="B1960" s="2" t="s">
        <v>26</v>
      </c>
      <c r="C1960" s="2">
        <v>187</v>
      </c>
      <c r="D1960" s="2">
        <f>YEAR(cukier[[#This Row],[date]])</f>
        <v>2014</v>
      </c>
      <c r="E1960" s="2">
        <f>MONTH(cukier[[#This Row],[date]])</f>
        <v>2</v>
      </c>
      <c r="F1960" s="2">
        <f>VLOOKUP(cukier[[#This Row],[year]],cennik[#All],2)</f>
        <v>2.23</v>
      </c>
      <c r="G1960" s="2">
        <f>cukier[[#This Row],[sugar_bought_kg]]*cukier[[#This Row],[price]]</f>
        <v>417.01</v>
      </c>
      <c r="H1960" s="2">
        <f>SUMIF($B$2:B1960,B1960,$C$2:C1960)</f>
        <v>2245</v>
      </c>
      <c r="I1960" s="2">
        <f>IF(cukier[[#This Row],[bought_so_far]]&lt;100,0,IF(cukier[[#This Row],[bought_so_far]]&lt;1000,0.05,IF(cukier[[#This Row],[bought_so_far]]&lt;10000,0.1,0.2)))*cukier[[#This Row],[sugar_bought_kg]]</f>
        <v>18.7</v>
      </c>
      <c r="J1960" s="6">
        <f t="shared" si="151"/>
        <v>4829</v>
      </c>
      <c r="K1960" s="6">
        <f t="shared" si="150"/>
        <v>4642</v>
      </c>
      <c r="L1960" s="6" t="b">
        <f t="shared" si="152"/>
        <v>0</v>
      </c>
      <c r="M1960" s="6">
        <f t="shared" si="153"/>
        <v>1</v>
      </c>
      <c r="N1960" s="6">
        <f t="shared" si="154"/>
        <v>0</v>
      </c>
    </row>
    <row r="1961" spans="1:14" x14ac:dyDescent="0.25">
      <c r="A1961" s="1">
        <v>41681</v>
      </c>
      <c r="B1961" s="2" t="s">
        <v>50</v>
      </c>
      <c r="C1961" s="2">
        <v>166</v>
      </c>
      <c r="D1961" s="2">
        <f>YEAR(cukier[[#This Row],[date]])</f>
        <v>2014</v>
      </c>
      <c r="E1961" s="2">
        <f>MONTH(cukier[[#This Row],[date]])</f>
        <v>2</v>
      </c>
      <c r="F1961" s="2">
        <f>VLOOKUP(cukier[[#This Row],[year]],cennik[#All],2)</f>
        <v>2.23</v>
      </c>
      <c r="G1961" s="2">
        <f>cukier[[#This Row],[sugar_bought_kg]]*cukier[[#This Row],[price]]</f>
        <v>370.18</v>
      </c>
      <c r="H1961" s="2">
        <f>SUMIF($B$2:B1961,B1961,$C$2:C1961)</f>
        <v>21101</v>
      </c>
      <c r="I1961" s="2">
        <f>IF(cukier[[#This Row],[bought_so_far]]&lt;100,0,IF(cukier[[#This Row],[bought_so_far]]&lt;1000,0.05,IF(cukier[[#This Row],[bought_so_far]]&lt;10000,0.1,0.2)))*cukier[[#This Row],[sugar_bought_kg]]</f>
        <v>33.200000000000003</v>
      </c>
      <c r="J1961" s="7">
        <f t="shared" si="151"/>
        <v>4642</v>
      </c>
      <c r="K1961" s="7">
        <f t="shared" si="150"/>
        <v>4476</v>
      </c>
      <c r="L1961" s="7" t="b">
        <f t="shared" si="152"/>
        <v>0</v>
      </c>
      <c r="M1961" s="7">
        <f t="shared" si="153"/>
        <v>1</v>
      </c>
      <c r="N1961" s="7">
        <f t="shared" si="154"/>
        <v>0</v>
      </c>
    </row>
    <row r="1962" spans="1:14" x14ac:dyDescent="0.25">
      <c r="A1962" s="1">
        <v>41682</v>
      </c>
      <c r="B1962" s="2" t="s">
        <v>23</v>
      </c>
      <c r="C1962" s="2">
        <v>58</v>
      </c>
      <c r="D1962" s="2">
        <f>YEAR(cukier[[#This Row],[date]])</f>
        <v>2014</v>
      </c>
      <c r="E1962" s="2">
        <f>MONTH(cukier[[#This Row],[date]])</f>
        <v>2</v>
      </c>
      <c r="F1962" s="2">
        <f>VLOOKUP(cukier[[#This Row],[year]],cennik[#All],2)</f>
        <v>2.23</v>
      </c>
      <c r="G1962" s="2">
        <f>cukier[[#This Row],[sugar_bought_kg]]*cukier[[#This Row],[price]]</f>
        <v>129.34</v>
      </c>
      <c r="H1962" s="2">
        <f>SUMIF($B$2:B1962,B1962,$C$2:C1962)</f>
        <v>3718</v>
      </c>
      <c r="I1962" s="2">
        <f>IF(cukier[[#This Row],[bought_so_far]]&lt;100,0,IF(cukier[[#This Row],[bought_so_far]]&lt;1000,0.05,IF(cukier[[#This Row],[bought_so_far]]&lt;10000,0.1,0.2)))*cukier[[#This Row],[sugar_bought_kg]]</f>
        <v>5.8000000000000007</v>
      </c>
      <c r="J1962" s="6">
        <f t="shared" si="151"/>
        <v>4476</v>
      </c>
      <c r="K1962" s="6">
        <f t="shared" si="150"/>
        <v>4418</v>
      </c>
      <c r="L1962" s="6" t="b">
        <f t="shared" si="152"/>
        <v>0</v>
      </c>
      <c r="M1962" s="6">
        <f t="shared" si="153"/>
        <v>1</v>
      </c>
      <c r="N1962" s="6">
        <f t="shared" si="154"/>
        <v>0</v>
      </c>
    </row>
    <row r="1963" spans="1:14" x14ac:dyDescent="0.25">
      <c r="A1963" s="1">
        <v>41686</v>
      </c>
      <c r="B1963" s="2" t="s">
        <v>25</v>
      </c>
      <c r="C1963" s="2">
        <v>187</v>
      </c>
      <c r="D1963" s="2">
        <f>YEAR(cukier[[#This Row],[date]])</f>
        <v>2014</v>
      </c>
      <c r="E1963" s="2">
        <f>MONTH(cukier[[#This Row],[date]])</f>
        <v>2</v>
      </c>
      <c r="F1963" s="2">
        <f>VLOOKUP(cukier[[#This Row],[year]],cennik[#All],2)</f>
        <v>2.23</v>
      </c>
      <c r="G1963" s="2">
        <f>cukier[[#This Row],[sugar_bought_kg]]*cukier[[#This Row],[price]]</f>
        <v>417.01</v>
      </c>
      <c r="H1963" s="2">
        <f>SUMIF($B$2:B1963,B1963,$C$2:C1963)</f>
        <v>2483</v>
      </c>
      <c r="I1963" s="2">
        <f>IF(cukier[[#This Row],[bought_so_far]]&lt;100,0,IF(cukier[[#This Row],[bought_so_far]]&lt;1000,0.05,IF(cukier[[#This Row],[bought_so_far]]&lt;10000,0.1,0.2)))*cukier[[#This Row],[sugar_bought_kg]]</f>
        <v>18.7</v>
      </c>
      <c r="J1963" s="7">
        <f t="shared" si="151"/>
        <v>4418</v>
      </c>
      <c r="K1963" s="7">
        <f t="shared" si="150"/>
        <v>4231</v>
      </c>
      <c r="L1963" s="7" t="b">
        <f t="shared" si="152"/>
        <v>0</v>
      </c>
      <c r="M1963" s="7">
        <f t="shared" si="153"/>
        <v>1</v>
      </c>
      <c r="N1963" s="7">
        <f t="shared" si="154"/>
        <v>0</v>
      </c>
    </row>
    <row r="1964" spans="1:14" x14ac:dyDescent="0.25">
      <c r="A1964" s="1">
        <v>41687</v>
      </c>
      <c r="B1964" s="2" t="s">
        <v>23</v>
      </c>
      <c r="C1964" s="2">
        <v>58</v>
      </c>
      <c r="D1964" s="2">
        <f>YEAR(cukier[[#This Row],[date]])</f>
        <v>2014</v>
      </c>
      <c r="E1964" s="2">
        <f>MONTH(cukier[[#This Row],[date]])</f>
        <v>2</v>
      </c>
      <c r="F1964" s="2">
        <f>VLOOKUP(cukier[[#This Row],[year]],cennik[#All],2)</f>
        <v>2.23</v>
      </c>
      <c r="G1964" s="2">
        <f>cukier[[#This Row],[sugar_bought_kg]]*cukier[[#This Row],[price]]</f>
        <v>129.34</v>
      </c>
      <c r="H1964" s="2">
        <f>SUMIF($B$2:B1964,B1964,$C$2:C1964)</f>
        <v>3776</v>
      </c>
      <c r="I1964" s="2">
        <f>IF(cukier[[#This Row],[bought_so_far]]&lt;100,0,IF(cukier[[#This Row],[bought_so_far]]&lt;1000,0.05,IF(cukier[[#This Row],[bought_so_far]]&lt;10000,0.1,0.2)))*cukier[[#This Row],[sugar_bought_kg]]</f>
        <v>5.8000000000000007</v>
      </c>
      <c r="J1964" s="6">
        <f t="shared" si="151"/>
        <v>4231</v>
      </c>
      <c r="K1964" s="6">
        <f t="shared" si="150"/>
        <v>4173</v>
      </c>
      <c r="L1964" s="6" t="b">
        <f t="shared" si="152"/>
        <v>0</v>
      </c>
      <c r="M1964" s="6">
        <f t="shared" si="153"/>
        <v>1</v>
      </c>
      <c r="N1964" s="6">
        <f t="shared" si="154"/>
        <v>0</v>
      </c>
    </row>
    <row r="1965" spans="1:14" x14ac:dyDescent="0.25">
      <c r="A1965" s="1">
        <v>41689</v>
      </c>
      <c r="B1965" s="2" t="s">
        <v>60</v>
      </c>
      <c r="C1965" s="2">
        <v>19</v>
      </c>
      <c r="D1965" s="2">
        <f>YEAR(cukier[[#This Row],[date]])</f>
        <v>2014</v>
      </c>
      <c r="E1965" s="2">
        <f>MONTH(cukier[[#This Row],[date]])</f>
        <v>2</v>
      </c>
      <c r="F1965" s="2">
        <f>VLOOKUP(cukier[[#This Row],[year]],cennik[#All],2)</f>
        <v>2.23</v>
      </c>
      <c r="G1965" s="2">
        <f>cukier[[#This Row],[sugar_bought_kg]]*cukier[[#This Row],[price]]</f>
        <v>42.37</v>
      </c>
      <c r="H1965" s="2">
        <f>SUMIF($B$2:B1965,B1965,$C$2:C1965)</f>
        <v>46</v>
      </c>
      <c r="I1965" s="2">
        <f>IF(cukier[[#This Row],[bought_so_far]]&lt;100,0,IF(cukier[[#This Row],[bought_so_far]]&lt;1000,0.05,IF(cukier[[#This Row],[bought_so_far]]&lt;10000,0.1,0.2)))*cukier[[#This Row],[sugar_bought_kg]]</f>
        <v>0</v>
      </c>
      <c r="J1965" s="7">
        <f t="shared" si="151"/>
        <v>4173</v>
      </c>
      <c r="K1965" s="7">
        <f t="shared" si="150"/>
        <v>4154</v>
      </c>
      <c r="L1965" s="7" t="b">
        <f t="shared" si="152"/>
        <v>0</v>
      </c>
      <c r="M1965" s="7">
        <f t="shared" si="153"/>
        <v>1</v>
      </c>
      <c r="N1965" s="7">
        <f t="shared" si="154"/>
        <v>0</v>
      </c>
    </row>
    <row r="1966" spans="1:14" x14ac:dyDescent="0.25">
      <c r="A1966" s="1">
        <v>41689</v>
      </c>
      <c r="B1966" s="2" t="s">
        <v>9</v>
      </c>
      <c r="C1966" s="2">
        <v>388</v>
      </c>
      <c r="D1966" s="2">
        <f>YEAR(cukier[[#This Row],[date]])</f>
        <v>2014</v>
      </c>
      <c r="E1966" s="2">
        <f>MONTH(cukier[[#This Row],[date]])</f>
        <v>2</v>
      </c>
      <c r="F1966" s="2">
        <f>VLOOKUP(cukier[[#This Row],[year]],cennik[#All],2)</f>
        <v>2.23</v>
      </c>
      <c r="G1966" s="2">
        <f>cukier[[#This Row],[sugar_bought_kg]]*cukier[[#This Row],[price]]</f>
        <v>865.24</v>
      </c>
      <c r="H1966" s="2">
        <f>SUMIF($B$2:B1966,B1966,$C$2:C1966)</f>
        <v>24640</v>
      </c>
      <c r="I1966" s="2">
        <f>IF(cukier[[#This Row],[bought_so_far]]&lt;100,0,IF(cukier[[#This Row],[bought_so_far]]&lt;1000,0.05,IF(cukier[[#This Row],[bought_so_far]]&lt;10000,0.1,0.2)))*cukier[[#This Row],[sugar_bought_kg]]</f>
        <v>77.600000000000009</v>
      </c>
      <c r="J1966" s="6">
        <f t="shared" si="151"/>
        <v>4154</v>
      </c>
      <c r="K1966" s="6">
        <f t="shared" si="150"/>
        <v>3766</v>
      </c>
      <c r="L1966" s="6" t="b">
        <f t="shared" si="152"/>
        <v>0</v>
      </c>
      <c r="M1966" s="6">
        <f t="shared" si="153"/>
        <v>2</v>
      </c>
      <c r="N1966" s="6">
        <f t="shared" si="154"/>
        <v>0</v>
      </c>
    </row>
    <row r="1967" spans="1:14" x14ac:dyDescent="0.25">
      <c r="A1967" s="1">
        <v>41690</v>
      </c>
      <c r="B1967" s="2" t="s">
        <v>105</v>
      </c>
      <c r="C1967" s="2">
        <v>20</v>
      </c>
      <c r="D1967" s="2">
        <f>YEAR(cukier[[#This Row],[date]])</f>
        <v>2014</v>
      </c>
      <c r="E1967" s="2">
        <f>MONTH(cukier[[#This Row],[date]])</f>
        <v>2</v>
      </c>
      <c r="F1967" s="2">
        <f>VLOOKUP(cukier[[#This Row],[year]],cennik[#All],2)</f>
        <v>2.23</v>
      </c>
      <c r="G1967" s="2">
        <f>cukier[[#This Row],[sugar_bought_kg]]*cukier[[#This Row],[price]]</f>
        <v>44.6</v>
      </c>
      <c r="H1967" s="2">
        <f>SUMIF($B$2:B1967,B1967,$C$2:C1967)</f>
        <v>79</v>
      </c>
      <c r="I1967" s="2">
        <f>IF(cukier[[#This Row],[bought_so_far]]&lt;100,0,IF(cukier[[#This Row],[bought_so_far]]&lt;1000,0.05,IF(cukier[[#This Row],[bought_so_far]]&lt;10000,0.1,0.2)))*cukier[[#This Row],[sugar_bought_kg]]</f>
        <v>0</v>
      </c>
      <c r="J1967" s="7">
        <f t="shared" si="151"/>
        <v>3766</v>
      </c>
      <c r="K1967" s="7">
        <f t="shared" si="150"/>
        <v>3746</v>
      </c>
      <c r="L1967" s="7" t="b">
        <f t="shared" si="152"/>
        <v>0</v>
      </c>
      <c r="M1967" s="7">
        <f t="shared" si="153"/>
        <v>2</v>
      </c>
      <c r="N1967" s="7">
        <f t="shared" si="154"/>
        <v>0</v>
      </c>
    </row>
    <row r="1968" spans="1:14" x14ac:dyDescent="0.25">
      <c r="A1968" s="1">
        <v>41690</v>
      </c>
      <c r="B1968" s="2" t="s">
        <v>6</v>
      </c>
      <c r="C1968" s="2">
        <v>185</v>
      </c>
      <c r="D1968" s="2">
        <f>YEAR(cukier[[#This Row],[date]])</f>
        <v>2014</v>
      </c>
      <c r="E1968" s="2">
        <f>MONTH(cukier[[#This Row],[date]])</f>
        <v>2</v>
      </c>
      <c r="F1968" s="2">
        <f>VLOOKUP(cukier[[#This Row],[year]],cennik[#All],2)</f>
        <v>2.23</v>
      </c>
      <c r="G1968" s="2">
        <f>cukier[[#This Row],[sugar_bought_kg]]*cukier[[#This Row],[price]]</f>
        <v>412.55</v>
      </c>
      <c r="H1968" s="2">
        <f>SUMIF($B$2:B1968,B1968,$C$2:C1968)</f>
        <v>4125</v>
      </c>
      <c r="I1968" s="2">
        <f>IF(cukier[[#This Row],[bought_so_far]]&lt;100,0,IF(cukier[[#This Row],[bought_so_far]]&lt;1000,0.05,IF(cukier[[#This Row],[bought_so_far]]&lt;10000,0.1,0.2)))*cukier[[#This Row],[sugar_bought_kg]]</f>
        <v>18.5</v>
      </c>
      <c r="J1968" s="6">
        <f t="shared" si="151"/>
        <v>3746</v>
      </c>
      <c r="K1968" s="6">
        <f t="shared" si="150"/>
        <v>3561</v>
      </c>
      <c r="L1968" s="6" t="b">
        <f t="shared" si="152"/>
        <v>0</v>
      </c>
      <c r="M1968" s="6">
        <f t="shared" si="153"/>
        <v>2</v>
      </c>
      <c r="N1968" s="6">
        <f t="shared" si="154"/>
        <v>0</v>
      </c>
    </row>
    <row r="1969" spans="1:14" x14ac:dyDescent="0.25">
      <c r="A1969" s="1">
        <v>41690</v>
      </c>
      <c r="B1969" s="2" t="s">
        <v>66</v>
      </c>
      <c r="C1969" s="2">
        <v>191</v>
      </c>
      <c r="D1969" s="2">
        <f>YEAR(cukier[[#This Row],[date]])</f>
        <v>2014</v>
      </c>
      <c r="E1969" s="2">
        <f>MONTH(cukier[[#This Row],[date]])</f>
        <v>2</v>
      </c>
      <c r="F1969" s="2">
        <f>VLOOKUP(cukier[[#This Row],[year]],cennik[#All],2)</f>
        <v>2.23</v>
      </c>
      <c r="G1969" s="2">
        <f>cukier[[#This Row],[sugar_bought_kg]]*cukier[[#This Row],[price]]</f>
        <v>425.93</v>
      </c>
      <c r="H1969" s="2">
        <f>SUMIF($B$2:B1969,B1969,$C$2:C1969)</f>
        <v>3738</v>
      </c>
      <c r="I1969" s="2">
        <f>IF(cukier[[#This Row],[bought_so_far]]&lt;100,0,IF(cukier[[#This Row],[bought_so_far]]&lt;1000,0.05,IF(cukier[[#This Row],[bought_so_far]]&lt;10000,0.1,0.2)))*cukier[[#This Row],[sugar_bought_kg]]</f>
        <v>19.100000000000001</v>
      </c>
      <c r="J1969" s="7">
        <f t="shared" si="151"/>
        <v>3561</v>
      </c>
      <c r="K1969" s="7">
        <f t="shared" si="150"/>
        <v>3370</v>
      </c>
      <c r="L1969" s="7" t="b">
        <f t="shared" si="152"/>
        <v>0</v>
      </c>
      <c r="M1969" s="7">
        <f t="shared" si="153"/>
        <v>2</v>
      </c>
      <c r="N1969" s="7">
        <f t="shared" si="154"/>
        <v>0</v>
      </c>
    </row>
    <row r="1970" spans="1:14" x14ac:dyDescent="0.25">
      <c r="A1970" s="1">
        <v>41691</v>
      </c>
      <c r="B1970" s="2" t="s">
        <v>87</v>
      </c>
      <c r="C1970" s="2">
        <v>1</v>
      </c>
      <c r="D1970" s="2">
        <f>YEAR(cukier[[#This Row],[date]])</f>
        <v>2014</v>
      </c>
      <c r="E1970" s="2">
        <f>MONTH(cukier[[#This Row],[date]])</f>
        <v>2</v>
      </c>
      <c r="F1970" s="2">
        <f>VLOOKUP(cukier[[#This Row],[year]],cennik[#All],2)</f>
        <v>2.23</v>
      </c>
      <c r="G1970" s="2">
        <f>cukier[[#This Row],[sugar_bought_kg]]*cukier[[#This Row],[price]]</f>
        <v>2.23</v>
      </c>
      <c r="H1970" s="2">
        <f>SUMIF($B$2:B1970,B1970,$C$2:C1970)</f>
        <v>55</v>
      </c>
      <c r="I1970" s="2">
        <f>IF(cukier[[#This Row],[bought_so_far]]&lt;100,0,IF(cukier[[#This Row],[bought_so_far]]&lt;1000,0.05,IF(cukier[[#This Row],[bought_so_far]]&lt;10000,0.1,0.2)))*cukier[[#This Row],[sugar_bought_kg]]</f>
        <v>0</v>
      </c>
      <c r="J1970" s="6">
        <f t="shared" si="151"/>
        <v>3370</v>
      </c>
      <c r="K1970" s="6">
        <f t="shared" si="150"/>
        <v>3369</v>
      </c>
      <c r="L1970" s="6" t="b">
        <f t="shared" si="152"/>
        <v>0</v>
      </c>
      <c r="M1970" s="6">
        <f t="shared" si="153"/>
        <v>2</v>
      </c>
      <c r="N1970" s="6">
        <f t="shared" si="154"/>
        <v>0</v>
      </c>
    </row>
    <row r="1971" spans="1:14" x14ac:dyDescent="0.25">
      <c r="A1971" s="1">
        <v>41692</v>
      </c>
      <c r="B1971" s="2" t="s">
        <v>71</v>
      </c>
      <c r="C1971" s="2">
        <v>90</v>
      </c>
      <c r="D1971" s="2">
        <f>YEAR(cukier[[#This Row],[date]])</f>
        <v>2014</v>
      </c>
      <c r="E1971" s="2">
        <f>MONTH(cukier[[#This Row],[date]])</f>
        <v>2</v>
      </c>
      <c r="F1971" s="2">
        <f>VLOOKUP(cukier[[#This Row],[year]],cennik[#All],2)</f>
        <v>2.23</v>
      </c>
      <c r="G1971" s="2">
        <f>cukier[[#This Row],[sugar_bought_kg]]*cukier[[#This Row],[price]]</f>
        <v>200.7</v>
      </c>
      <c r="H1971" s="2">
        <f>SUMIF($B$2:B1971,B1971,$C$2:C1971)</f>
        <v>2781</v>
      </c>
      <c r="I1971" s="2">
        <f>IF(cukier[[#This Row],[bought_so_far]]&lt;100,0,IF(cukier[[#This Row],[bought_so_far]]&lt;1000,0.05,IF(cukier[[#This Row],[bought_so_far]]&lt;10000,0.1,0.2)))*cukier[[#This Row],[sugar_bought_kg]]</f>
        <v>9</v>
      </c>
      <c r="J1971" s="7">
        <f t="shared" si="151"/>
        <v>3369</v>
      </c>
      <c r="K1971" s="7">
        <f t="shared" si="150"/>
        <v>3279</v>
      </c>
      <c r="L1971" s="7" t="b">
        <f t="shared" si="152"/>
        <v>0</v>
      </c>
      <c r="M1971" s="7">
        <f t="shared" si="153"/>
        <v>2</v>
      </c>
      <c r="N1971" s="7">
        <f t="shared" si="154"/>
        <v>0</v>
      </c>
    </row>
    <row r="1972" spans="1:14" x14ac:dyDescent="0.25">
      <c r="A1972" s="1">
        <v>41696</v>
      </c>
      <c r="B1972" s="2" t="s">
        <v>9</v>
      </c>
      <c r="C1972" s="2">
        <v>234</v>
      </c>
      <c r="D1972" s="2">
        <f>YEAR(cukier[[#This Row],[date]])</f>
        <v>2014</v>
      </c>
      <c r="E1972" s="2">
        <f>MONTH(cukier[[#This Row],[date]])</f>
        <v>2</v>
      </c>
      <c r="F1972" s="2">
        <f>VLOOKUP(cukier[[#This Row],[year]],cennik[#All],2)</f>
        <v>2.23</v>
      </c>
      <c r="G1972" s="2">
        <f>cukier[[#This Row],[sugar_bought_kg]]*cukier[[#This Row],[price]]</f>
        <v>521.82000000000005</v>
      </c>
      <c r="H1972" s="2">
        <f>SUMIF($B$2:B1972,B1972,$C$2:C1972)</f>
        <v>24874</v>
      </c>
      <c r="I1972" s="2">
        <f>IF(cukier[[#This Row],[bought_so_far]]&lt;100,0,IF(cukier[[#This Row],[bought_so_far]]&lt;1000,0.05,IF(cukier[[#This Row],[bought_so_far]]&lt;10000,0.1,0.2)))*cukier[[#This Row],[sugar_bought_kg]]</f>
        <v>46.800000000000004</v>
      </c>
      <c r="J1972" s="6">
        <f t="shared" si="151"/>
        <v>3279</v>
      </c>
      <c r="K1972" s="6">
        <f t="shared" si="150"/>
        <v>3045</v>
      </c>
      <c r="L1972" s="6" t="b">
        <f t="shared" si="152"/>
        <v>1</v>
      </c>
      <c r="M1972" s="6">
        <f t="shared" si="153"/>
        <v>2</v>
      </c>
      <c r="N1972" s="6">
        <f t="shared" si="154"/>
        <v>2000</v>
      </c>
    </row>
    <row r="1973" spans="1:14" x14ac:dyDescent="0.25">
      <c r="A1973" s="1">
        <v>41699</v>
      </c>
      <c r="B1973" s="2" t="s">
        <v>45</v>
      </c>
      <c r="C1973" s="2">
        <v>212</v>
      </c>
      <c r="D1973" s="2">
        <f>YEAR(cukier[[#This Row],[date]])</f>
        <v>2014</v>
      </c>
      <c r="E1973" s="2">
        <f>MONTH(cukier[[#This Row],[date]])</f>
        <v>3</v>
      </c>
      <c r="F1973" s="2">
        <f>VLOOKUP(cukier[[#This Row],[year]],cennik[#All],2)</f>
        <v>2.23</v>
      </c>
      <c r="G1973" s="2">
        <f>cukier[[#This Row],[sugar_bought_kg]]*cukier[[#This Row],[price]]</f>
        <v>472.76</v>
      </c>
      <c r="H1973" s="2">
        <f>SUMIF($B$2:B1973,B1973,$C$2:C1973)</f>
        <v>23855</v>
      </c>
      <c r="I1973" s="2">
        <f>IF(cukier[[#This Row],[bought_so_far]]&lt;100,0,IF(cukier[[#This Row],[bought_so_far]]&lt;1000,0.05,IF(cukier[[#This Row],[bought_so_far]]&lt;10000,0.1,0.2)))*cukier[[#This Row],[sugar_bought_kg]]</f>
        <v>42.400000000000006</v>
      </c>
      <c r="J1973" s="7">
        <f t="shared" si="151"/>
        <v>5045</v>
      </c>
      <c r="K1973" s="7">
        <f t="shared" si="150"/>
        <v>4833</v>
      </c>
      <c r="L1973" s="7" t="b">
        <f t="shared" si="152"/>
        <v>0</v>
      </c>
      <c r="M1973" s="7">
        <f t="shared" si="153"/>
        <v>1</v>
      </c>
      <c r="N1973" s="7">
        <f t="shared" si="154"/>
        <v>0</v>
      </c>
    </row>
    <row r="1974" spans="1:14" x14ac:dyDescent="0.25">
      <c r="A1974" s="1">
        <v>41701</v>
      </c>
      <c r="B1974" s="2" t="s">
        <v>45</v>
      </c>
      <c r="C1974" s="2">
        <v>372</v>
      </c>
      <c r="D1974" s="2">
        <f>YEAR(cukier[[#This Row],[date]])</f>
        <v>2014</v>
      </c>
      <c r="E1974" s="2">
        <f>MONTH(cukier[[#This Row],[date]])</f>
        <v>3</v>
      </c>
      <c r="F1974" s="2">
        <f>VLOOKUP(cukier[[#This Row],[year]],cennik[#All],2)</f>
        <v>2.23</v>
      </c>
      <c r="G1974" s="2">
        <f>cukier[[#This Row],[sugar_bought_kg]]*cukier[[#This Row],[price]]</f>
        <v>829.56</v>
      </c>
      <c r="H1974" s="2">
        <f>SUMIF($B$2:B1974,B1974,$C$2:C1974)</f>
        <v>24227</v>
      </c>
      <c r="I1974" s="2">
        <f>IF(cukier[[#This Row],[bought_so_far]]&lt;100,0,IF(cukier[[#This Row],[bought_so_far]]&lt;1000,0.05,IF(cukier[[#This Row],[bought_so_far]]&lt;10000,0.1,0.2)))*cukier[[#This Row],[sugar_bought_kg]]</f>
        <v>74.400000000000006</v>
      </c>
      <c r="J1974" s="6">
        <f t="shared" si="151"/>
        <v>4833</v>
      </c>
      <c r="K1974" s="6">
        <f t="shared" si="150"/>
        <v>4461</v>
      </c>
      <c r="L1974" s="6" t="b">
        <f t="shared" si="152"/>
        <v>0</v>
      </c>
      <c r="M1974" s="6">
        <f t="shared" si="153"/>
        <v>1</v>
      </c>
      <c r="N1974" s="6">
        <f t="shared" si="154"/>
        <v>0</v>
      </c>
    </row>
    <row r="1975" spans="1:14" x14ac:dyDescent="0.25">
      <c r="A1975" s="1">
        <v>41701</v>
      </c>
      <c r="B1975" s="2" t="s">
        <v>35</v>
      </c>
      <c r="C1975" s="2">
        <v>102</v>
      </c>
      <c r="D1975" s="2">
        <f>YEAR(cukier[[#This Row],[date]])</f>
        <v>2014</v>
      </c>
      <c r="E1975" s="2">
        <f>MONTH(cukier[[#This Row],[date]])</f>
        <v>3</v>
      </c>
      <c r="F1975" s="2">
        <f>VLOOKUP(cukier[[#This Row],[year]],cennik[#All],2)</f>
        <v>2.23</v>
      </c>
      <c r="G1975" s="2">
        <f>cukier[[#This Row],[sugar_bought_kg]]*cukier[[#This Row],[price]]</f>
        <v>227.46</v>
      </c>
      <c r="H1975" s="2">
        <f>SUMIF($B$2:B1975,B1975,$C$2:C1975)</f>
        <v>4092</v>
      </c>
      <c r="I1975" s="2">
        <f>IF(cukier[[#This Row],[bought_so_far]]&lt;100,0,IF(cukier[[#This Row],[bought_so_far]]&lt;1000,0.05,IF(cukier[[#This Row],[bought_so_far]]&lt;10000,0.1,0.2)))*cukier[[#This Row],[sugar_bought_kg]]</f>
        <v>10.200000000000001</v>
      </c>
      <c r="J1975" s="7">
        <f t="shared" si="151"/>
        <v>4461</v>
      </c>
      <c r="K1975" s="7">
        <f t="shared" si="150"/>
        <v>4359</v>
      </c>
      <c r="L1975" s="7" t="b">
        <f t="shared" si="152"/>
        <v>0</v>
      </c>
      <c r="M1975" s="7">
        <f t="shared" si="153"/>
        <v>1</v>
      </c>
      <c r="N1975" s="7">
        <f t="shared" si="154"/>
        <v>0</v>
      </c>
    </row>
    <row r="1976" spans="1:14" x14ac:dyDescent="0.25">
      <c r="A1976" s="1">
        <v>41701</v>
      </c>
      <c r="B1976" s="2" t="s">
        <v>10</v>
      </c>
      <c r="C1976" s="2">
        <v>69</v>
      </c>
      <c r="D1976" s="2">
        <f>YEAR(cukier[[#This Row],[date]])</f>
        <v>2014</v>
      </c>
      <c r="E1976" s="2">
        <f>MONTH(cukier[[#This Row],[date]])</f>
        <v>3</v>
      </c>
      <c r="F1976" s="2">
        <f>VLOOKUP(cukier[[#This Row],[year]],cennik[#All],2)</f>
        <v>2.23</v>
      </c>
      <c r="G1976" s="2">
        <f>cukier[[#This Row],[sugar_bought_kg]]*cukier[[#This Row],[price]]</f>
        <v>153.87</v>
      </c>
      <c r="H1976" s="2">
        <f>SUMIF($B$2:B1976,B1976,$C$2:C1976)</f>
        <v>4663</v>
      </c>
      <c r="I1976" s="2">
        <f>IF(cukier[[#This Row],[bought_so_far]]&lt;100,0,IF(cukier[[#This Row],[bought_so_far]]&lt;1000,0.05,IF(cukier[[#This Row],[bought_so_far]]&lt;10000,0.1,0.2)))*cukier[[#This Row],[sugar_bought_kg]]</f>
        <v>6.9</v>
      </c>
      <c r="J1976" s="6">
        <f t="shared" si="151"/>
        <v>4359</v>
      </c>
      <c r="K1976" s="6">
        <f t="shared" si="150"/>
        <v>4290</v>
      </c>
      <c r="L1976" s="6" t="b">
        <f t="shared" si="152"/>
        <v>0</v>
      </c>
      <c r="M1976" s="6">
        <f t="shared" si="153"/>
        <v>1</v>
      </c>
      <c r="N1976" s="6">
        <f t="shared" si="154"/>
        <v>0</v>
      </c>
    </row>
    <row r="1977" spans="1:14" x14ac:dyDescent="0.25">
      <c r="A1977" s="1">
        <v>41708</v>
      </c>
      <c r="B1977" s="2" t="s">
        <v>175</v>
      </c>
      <c r="C1977" s="2">
        <v>5</v>
      </c>
      <c r="D1977" s="2">
        <f>YEAR(cukier[[#This Row],[date]])</f>
        <v>2014</v>
      </c>
      <c r="E1977" s="2">
        <f>MONTH(cukier[[#This Row],[date]])</f>
        <v>3</v>
      </c>
      <c r="F1977" s="2">
        <f>VLOOKUP(cukier[[#This Row],[year]],cennik[#All],2)</f>
        <v>2.23</v>
      </c>
      <c r="G1977" s="2">
        <f>cukier[[#This Row],[sugar_bought_kg]]*cukier[[#This Row],[price]]</f>
        <v>11.15</v>
      </c>
      <c r="H1977" s="2">
        <f>SUMIF($B$2:B1977,B1977,$C$2:C1977)</f>
        <v>59</v>
      </c>
      <c r="I1977" s="2">
        <f>IF(cukier[[#This Row],[bought_so_far]]&lt;100,0,IF(cukier[[#This Row],[bought_so_far]]&lt;1000,0.05,IF(cukier[[#This Row],[bought_so_far]]&lt;10000,0.1,0.2)))*cukier[[#This Row],[sugar_bought_kg]]</f>
        <v>0</v>
      </c>
      <c r="J1977" s="7">
        <f t="shared" si="151"/>
        <v>4290</v>
      </c>
      <c r="K1977" s="7">
        <f t="shared" si="150"/>
        <v>4285</v>
      </c>
      <c r="L1977" s="7" t="b">
        <f t="shared" si="152"/>
        <v>0</v>
      </c>
      <c r="M1977" s="7">
        <f t="shared" si="153"/>
        <v>1</v>
      </c>
      <c r="N1977" s="7">
        <f t="shared" si="154"/>
        <v>0</v>
      </c>
    </row>
    <row r="1978" spans="1:14" x14ac:dyDescent="0.25">
      <c r="A1978" s="1">
        <v>41713</v>
      </c>
      <c r="B1978" s="2" t="s">
        <v>69</v>
      </c>
      <c r="C1978" s="2">
        <v>146</v>
      </c>
      <c r="D1978" s="2">
        <f>YEAR(cukier[[#This Row],[date]])</f>
        <v>2014</v>
      </c>
      <c r="E1978" s="2">
        <f>MONTH(cukier[[#This Row],[date]])</f>
        <v>3</v>
      </c>
      <c r="F1978" s="2">
        <f>VLOOKUP(cukier[[#This Row],[year]],cennik[#All],2)</f>
        <v>2.23</v>
      </c>
      <c r="G1978" s="2">
        <f>cukier[[#This Row],[sugar_bought_kg]]*cukier[[#This Row],[price]]</f>
        <v>325.58</v>
      </c>
      <c r="H1978" s="2">
        <f>SUMIF($B$2:B1978,B1978,$C$2:C1978)</f>
        <v>3302</v>
      </c>
      <c r="I1978" s="2">
        <f>IF(cukier[[#This Row],[bought_so_far]]&lt;100,0,IF(cukier[[#This Row],[bought_so_far]]&lt;1000,0.05,IF(cukier[[#This Row],[bought_so_far]]&lt;10000,0.1,0.2)))*cukier[[#This Row],[sugar_bought_kg]]</f>
        <v>14.600000000000001</v>
      </c>
      <c r="J1978" s="6">
        <f t="shared" si="151"/>
        <v>4285</v>
      </c>
      <c r="K1978" s="6">
        <f t="shared" si="150"/>
        <v>4139</v>
      </c>
      <c r="L1978" s="6" t="b">
        <f t="shared" si="152"/>
        <v>0</v>
      </c>
      <c r="M1978" s="6">
        <f t="shared" si="153"/>
        <v>1</v>
      </c>
      <c r="N1978" s="6">
        <f t="shared" si="154"/>
        <v>0</v>
      </c>
    </row>
    <row r="1979" spans="1:14" x14ac:dyDescent="0.25">
      <c r="A1979" s="1">
        <v>41714</v>
      </c>
      <c r="B1979" s="2" t="s">
        <v>20</v>
      </c>
      <c r="C1979" s="2">
        <v>114</v>
      </c>
      <c r="D1979" s="2">
        <f>YEAR(cukier[[#This Row],[date]])</f>
        <v>2014</v>
      </c>
      <c r="E1979" s="2">
        <f>MONTH(cukier[[#This Row],[date]])</f>
        <v>3</v>
      </c>
      <c r="F1979" s="2">
        <f>VLOOKUP(cukier[[#This Row],[year]],cennik[#All],2)</f>
        <v>2.23</v>
      </c>
      <c r="G1979" s="2">
        <f>cukier[[#This Row],[sugar_bought_kg]]*cukier[[#This Row],[price]]</f>
        <v>254.22</v>
      </c>
      <c r="H1979" s="2">
        <f>SUMIF($B$2:B1979,B1979,$C$2:C1979)</f>
        <v>1431</v>
      </c>
      <c r="I1979" s="2">
        <f>IF(cukier[[#This Row],[bought_so_far]]&lt;100,0,IF(cukier[[#This Row],[bought_so_far]]&lt;1000,0.05,IF(cukier[[#This Row],[bought_so_far]]&lt;10000,0.1,0.2)))*cukier[[#This Row],[sugar_bought_kg]]</f>
        <v>11.4</v>
      </c>
      <c r="J1979" s="7">
        <f t="shared" si="151"/>
        <v>4139</v>
      </c>
      <c r="K1979" s="7">
        <f t="shared" si="150"/>
        <v>4025</v>
      </c>
      <c r="L1979" s="7" t="b">
        <f t="shared" si="152"/>
        <v>0</v>
      </c>
      <c r="M1979" s="7">
        <f t="shared" si="153"/>
        <v>1</v>
      </c>
      <c r="N1979" s="7">
        <f t="shared" si="154"/>
        <v>0</v>
      </c>
    </row>
    <row r="1980" spans="1:14" x14ac:dyDescent="0.25">
      <c r="A1980" s="1">
        <v>41716</v>
      </c>
      <c r="B1980" s="2" t="s">
        <v>14</v>
      </c>
      <c r="C1980" s="2">
        <v>265</v>
      </c>
      <c r="D1980" s="2">
        <f>YEAR(cukier[[#This Row],[date]])</f>
        <v>2014</v>
      </c>
      <c r="E1980" s="2">
        <f>MONTH(cukier[[#This Row],[date]])</f>
        <v>3</v>
      </c>
      <c r="F1980" s="2">
        <f>VLOOKUP(cukier[[#This Row],[year]],cennik[#All],2)</f>
        <v>2.23</v>
      </c>
      <c r="G1980" s="2">
        <f>cukier[[#This Row],[sugar_bought_kg]]*cukier[[#This Row],[price]]</f>
        <v>590.95000000000005</v>
      </c>
      <c r="H1980" s="2">
        <f>SUMIF($B$2:B1980,B1980,$C$2:C1980)</f>
        <v>21873</v>
      </c>
      <c r="I1980" s="2">
        <f>IF(cukier[[#This Row],[bought_so_far]]&lt;100,0,IF(cukier[[#This Row],[bought_so_far]]&lt;1000,0.05,IF(cukier[[#This Row],[bought_so_far]]&lt;10000,0.1,0.2)))*cukier[[#This Row],[sugar_bought_kg]]</f>
        <v>53</v>
      </c>
      <c r="J1980" s="6">
        <f t="shared" si="151"/>
        <v>4025</v>
      </c>
      <c r="K1980" s="6">
        <f t="shared" si="150"/>
        <v>3760</v>
      </c>
      <c r="L1980" s="6" t="b">
        <f t="shared" si="152"/>
        <v>0</v>
      </c>
      <c r="M1980" s="6">
        <f t="shared" si="153"/>
        <v>2</v>
      </c>
      <c r="N1980" s="6">
        <f t="shared" si="154"/>
        <v>0</v>
      </c>
    </row>
    <row r="1981" spans="1:14" x14ac:dyDescent="0.25">
      <c r="A1981" s="1">
        <v>41716</v>
      </c>
      <c r="B1981" s="2" t="s">
        <v>128</v>
      </c>
      <c r="C1981" s="2">
        <v>1</v>
      </c>
      <c r="D1981" s="2">
        <f>YEAR(cukier[[#This Row],[date]])</f>
        <v>2014</v>
      </c>
      <c r="E1981" s="2">
        <f>MONTH(cukier[[#This Row],[date]])</f>
        <v>3</v>
      </c>
      <c r="F1981" s="2">
        <f>VLOOKUP(cukier[[#This Row],[year]],cennik[#All],2)</f>
        <v>2.23</v>
      </c>
      <c r="G1981" s="2">
        <f>cukier[[#This Row],[sugar_bought_kg]]*cukier[[#This Row],[price]]</f>
        <v>2.23</v>
      </c>
      <c r="H1981" s="2">
        <f>SUMIF($B$2:B1981,B1981,$C$2:C1981)</f>
        <v>7</v>
      </c>
      <c r="I1981" s="2">
        <f>IF(cukier[[#This Row],[bought_so_far]]&lt;100,0,IF(cukier[[#This Row],[bought_so_far]]&lt;1000,0.05,IF(cukier[[#This Row],[bought_so_far]]&lt;10000,0.1,0.2)))*cukier[[#This Row],[sugar_bought_kg]]</f>
        <v>0</v>
      </c>
      <c r="J1981" s="7">
        <f t="shared" si="151"/>
        <v>3760</v>
      </c>
      <c r="K1981" s="7">
        <f t="shared" si="150"/>
        <v>3759</v>
      </c>
      <c r="L1981" s="7" t="b">
        <f t="shared" si="152"/>
        <v>0</v>
      </c>
      <c r="M1981" s="7">
        <f t="shared" si="153"/>
        <v>2</v>
      </c>
      <c r="N1981" s="7">
        <f t="shared" si="154"/>
        <v>0</v>
      </c>
    </row>
    <row r="1982" spans="1:14" x14ac:dyDescent="0.25">
      <c r="A1982" s="1">
        <v>41719</v>
      </c>
      <c r="B1982" s="2" t="s">
        <v>156</v>
      </c>
      <c r="C1982" s="2">
        <v>16</v>
      </c>
      <c r="D1982" s="2">
        <f>YEAR(cukier[[#This Row],[date]])</f>
        <v>2014</v>
      </c>
      <c r="E1982" s="2">
        <f>MONTH(cukier[[#This Row],[date]])</f>
        <v>3</v>
      </c>
      <c r="F1982" s="2">
        <f>VLOOKUP(cukier[[#This Row],[year]],cennik[#All],2)</f>
        <v>2.23</v>
      </c>
      <c r="G1982" s="2">
        <f>cukier[[#This Row],[sugar_bought_kg]]*cukier[[#This Row],[price]]</f>
        <v>35.68</v>
      </c>
      <c r="H1982" s="2">
        <f>SUMIF($B$2:B1982,B1982,$C$2:C1982)</f>
        <v>31</v>
      </c>
      <c r="I1982" s="2">
        <f>IF(cukier[[#This Row],[bought_so_far]]&lt;100,0,IF(cukier[[#This Row],[bought_so_far]]&lt;1000,0.05,IF(cukier[[#This Row],[bought_so_far]]&lt;10000,0.1,0.2)))*cukier[[#This Row],[sugar_bought_kg]]</f>
        <v>0</v>
      </c>
      <c r="J1982" s="6">
        <f t="shared" si="151"/>
        <v>3759</v>
      </c>
      <c r="K1982" s="6">
        <f t="shared" si="150"/>
        <v>3743</v>
      </c>
      <c r="L1982" s="6" t="b">
        <f t="shared" si="152"/>
        <v>0</v>
      </c>
      <c r="M1982" s="6">
        <f t="shared" si="153"/>
        <v>2</v>
      </c>
      <c r="N1982" s="6">
        <f t="shared" si="154"/>
        <v>0</v>
      </c>
    </row>
    <row r="1983" spans="1:14" x14ac:dyDescent="0.25">
      <c r="A1983" s="1">
        <v>41721</v>
      </c>
      <c r="B1983" s="2" t="s">
        <v>191</v>
      </c>
      <c r="C1983" s="2">
        <v>11</v>
      </c>
      <c r="D1983" s="2">
        <f>YEAR(cukier[[#This Row],[date]])</f>
        <v>2014</v>
      </c>
      <c r="E1983" s="2">
        <f>MONTH(cukier[[#This Row],[date]])</f>
        <v>3</v>
      </c>
      <c r="F1983" s="2">
        <f>VLOOKUP(cukier[[#This Row],[year]],cennik[#All],2)</f>
        <v>2.23</v>
      </c>
      <c r="G1983" s="2">
        <f>cukier[[#This Row],[sugar_bought_kg]]*cukier[[#This Row],[price]]</f>
        <v>24.53</v>
      </c>
      <c r="H1983" s="2">
        <f>SUMIF($B$2:B1983,B1983,$C$2:C1983)</f>
        <v>18</v>
      </c>
      <c r="I1983" s="2">
        <f>IF(cukier[[#This Row],[bought_so_far]]&lt;100,0,IF(cukier[[#This Row],[bought_so_far]]&lt;1000,0.05,IF(cukier[[#This Row],[bought_so_far]]&lt;10000,0.1,0.2)))*cukier[[#This Row],[sugar_bought_kg]]</f>
        <v>0</v>
      </c>
      <c r="J1983" s="7">
        <f t="shared" si="151"/>
        <v>3743</v>
      </c>
      <c r="K1983" s="7">
        <f t="shared" si="150"/>
        <v>3732</v>
      </c>
      <c r="L1983" s="7" t="b">
        <f t="shared" si="152"/>
        <v>0</v>
      </c>
      <c r="M1983" s="7">
        <f t="shared" si="153"/>
        <v>2</v>
      </c>
      <c r="N1983" s="7">
        <f t="shared" si="154"/>
        <v>0</v>
      </c>
    </row>
    <row r="1984" spans="1:14" x14ac:dyDescent="0.25">
      <c r="A1984" s="1">
        <v>41721</v>
      </c>
      <c r="B1984" s="2" t="s">
        <v>22</v>
      </c>
      <c r="C1984" s="2">
        <v>118</v>
      </c>
      <c r="D1984" s="2">
        <f>YEAR(cukier[[#This Row],[date]])</f>
        <v>2014</v>
      </c>
      <c r="E1984" s="2">
        <f>MONTH(cukier[[#This Row],[date]])</f>
        <v>3</v>
      </c>
      <c r="F1984" s="2">
        <f>VLOOKUP(cukier[[#This Row],[year]],cennik[#All],2)</f>
        <v>2.23</v>
      </c>
      <c r="G1984" s="2">
        <f>cukier[[#This Row],[sugar_bought_kg]]*cukier[[#This Row],[price]]</f>
        <v>263.14</v>
      </c>
      <c r="H1984" s="2">
        <f>SUMIF($B$2:B1984,B1984,$C$2:C1984)</f>
        <v>21597</v>
      </c>
      <c r="I1984" s="2">
        <f>IF(cukier[[#This Row],[bought_so_far]]&lt;100,0,IF(cukier[[#This Row],[bought_so_far]]&lt;1000,0.05,IF(cukier[[#This Row],[bought_so_far]]&lt;10000,0.1,0.2)))*cukier[[#This Row],[sugar_bought_kg]]</f>
        <v>23.6</v>
      </c>
      <c r="J1984" s="6">
        <f t="shared" si="151"/>
        <v>3732</v>
      </c>
      <c r="K1984" s="6">
        <f t="shared" si="150"/>
        <v>3614</v>
      </c>
      <c r="L1984" s="6" t="b">
        <f t="shared" si="152"/>
        <v>0</v>
      </c>
      <c r="M1984" s="6">
        <f t="shared" si="153"/>
        <v>2</v>
      </c>
      <c r="N1984" s="6">
        <f t="shared" si="154"/>
        <v>0</v>
      </c>
    </row>
    <row r="1985" spans="1:14" x14ac:dyDescent="0.25">
      <c r="A1985" s="1">
        <v>41728</v>
      </c>
      <c r="B1985" s="2" t="s">
        <v>45</v>
      </c>
      <c r="C1985" s="2">
        <v>213</v>
      </c>
      <c r="D1985" s="2">
        <f>YEAR(cukier[[#This Row],[date]])</f>
        <v>2014</v>
      </c>
      <c r="E1985" s="2">
        <f>MONTH(cukier[[#This Row],[date]])</f>
        <v>3</v>
      </c>
      <c r="F1985" s="2">
        <f>VLOOKUP(cukier[[#This Row],[year]],cennik[#All],2)</f>
        <v>2.23</v>
      </c>
      <c r="G1985" s="2">
        <f>cukier[[#This Row],[sugar_bought_kg]]*cukier[[#This Row],[price]]</f>
        <v>474.99</v>
      </c>
      <c r="H1985" s="2">
        <f>SUMIF($B$2:B1985,B1985,$C$2:C1985)</f>
        <v>24440</v>
      </c>
      <c r="I1985" s="2">
        <f>IF(cukier[[#This Row],[bought_so_far]]&lt;100,0,IF(cukier[[#This Row],[bought_so_far]]&lt;1000,0.05,IF(cukier[[#This Row],[bought_so_far]]&lt;10000,0.1,0.2)))*cukier[[#This Row],[sugar_bought_kg]]</f>
        <v>42.6</v>
      </c>
      <c r="J1985" s="7">
        <f t="shared" si="151"/>
        <v>3614</v>
      </c>
      <c r="K1985" s="7">
        <f t="shared" si="150"/>
        <v>3401</v>
      </c>
      <c r="L1985" s="7" t="b">
        <f t="shared" si="152"/>
        <v>1</v>
      </c>
      <c r="M1985" s="7">
        <f t="shared" si="153"/>
        <v>2</v>
      </c>
      <c r="N1985" s="7">
        <f t="shared" si="154"/>
        <v>2000</v>
      </c>
    </row>
    <row r="1986" spans="1:14" x14ac:dyDescent="0.25">
      <c r="A1986" s="1">
        <v>41732</v>
      </c>
      <c r="B1986" s="2" t="s">
        <v>9</v>
      </c>
      <c r="C1986" s="2">
        <v>146</v>
      </c>
      <c r="D1986" s="2">
        <f>YEAR(cukier[[#This Row],[date]])</f>
        <v>2014</v>
      </c>
      <c r="E1986" s="2">
        <f>MONTH(cukier[[#This Row],[date]])</f>
        <v>4</v>
      </c>
      <c r="F1986" s="2">
        <f>VLOOKUP(cukier[[#This Row],[year]],cennik[#All],2)</f>
        <v>2.23</v>
      </c>
      <c r="G1986" s="2">
        <f>cukier[[#This Row],[sugar_bought_kg]]*cukier[[#This Row],[price]]</f>
        <v>325.58</v>
      </c>
      <c r="H1986" s="2">
        <f>SUMIF($B$2:B1986,B1986,$C$2:C1986)</f>
        <v>25020</v>
      </c>
      <c r="I1986" s="2">
        <f>IF(cukier[[#This Row],[bought_so_far]]&lt;100,0,IF(cukier[[#This Row],[bought_so_far]]&lt;1000,0.05,IF(cukier[[#This Row],[bought_so_far]]&lt;10000,0.1,0.2)))*cukier[[#This Row],[sugar_bought_kg]]</f>
        <v>29.200000000000003</v>
      </c>
      <c r="J1986" s="6">
        <f t="shared" si="151"/>
        <v>5401</v>
      </c>
      <c r="K1986" s="6">
        <f t="shared" si="150"/>
        <v>5255</v>
      </c>
      <c r="L1986" s="6" t="b">
        <f t="shared" si="152"/>
        <v>0</v>
      </c>
      <c r="M1986" s="6">
        <f t="shared" si="153"/>
        <v>-1</v>
      </c>
      <c r="N1986" s="6">
        <f t="shared" si="154"/>
        <v>0</v>
      </c>
    </row>
    <row r="1987" spans="1:14" x14ac:dyDescent="0.25">
      <c r="A1987" s="1">
        <v>41734</v>
      </c>
      <c r="B1987" s="2" t="s">
        <v>124</v>
      </c>
      <c r="C1987" s="2">
        <v>6</v>
      </c>
      <c r="D1987" s="2">
        <f>YEAR(cukier[[#This Row],[date]])</f>
        <v>2014</v>
      </c>
      <c r="E1987" s="2">
        <f>MONTH(cukier[[#This Row],[date]])</f>
        <v>4</v>
      </c>
      <c r="F1987" s="2">
        <f>VLOOKUP(cukier[[#This Row],[year]],cennik[#All],2)</f>
        <v>2.23</v>
      </c>
      <c r="G1987" s="2">
        <f>cukier[[#This Row],[sugar_bought_kg]]*cukier[[#This Row],[price]]</f>
        <v>13.379999999999999</v>
      </c>
      <c r="H1987" s="2">
        <f>SUMIF($B$2:B1987,B1987,$C$2:C1987)</f>
        <v>17</v>
      </c>
      <c r="I1987" s="2">
        <f>IF(cukier[[#This Row],[bought_so_far]]&lt;100,0,IF(cukier[[#This Row],[bought_so_far]]&lt;1000,0.05,IF(cukier[[#This Row],[bought_so_far]]&lt;10000,0.1,0.2)))*cukier[[#This Row],[sugar_bought_kg]]</f>
        <v>0</v>
      </c>
      <c r="J1987" s="7">
        <f t="shared" si="151"/>
        <v>5255</v>
      </c>
      <c r="K1987" s="7">
        <f t="shared" ref="K1987:K2050" si="155">J1987-C1987</f>
        <v>5249</v>
      </c>
      <c r="L1987" s="7" t="b">
        <f t="shared" si="152"/>
        <v>0</v>
      </c>
      <c r="M1987" s="7">
        <f t="shared" si="153"/>
        <v>-1</v>
      </c>
      <c r="N1987" s="7">
        <f t="shared" si="154"/>
        <v>0</v>
      </c>
    </row>
    <row r="1988" spans="1:14" x14ac:dyDescent="0.25">
      <c r="A1988" s="1">
        <v>41736</v>
      </c>
      <c r="B1988" s="2" t="s">
        <v>45</v>
      </c>
      <c r="C1988" s="2">
        <v>392</v>
      </c>
      <c r="D1988" s="2">
        <f>YEAR(cukier[[#This Row],[date]])</f>
        <v>2014</v>
      </c>
      <c r="E1988" s="2">
        <f>MONTH(cukier[[#This Row],[date]])</f>
        <v>4</v>
      </c>
      <c r="F1988" s="2">
        <f>VLOOKUP(cukier[[#This Row],[year]],cennik[#All],2)</f>
        <v>2.23</v>
      </c>
      <c r="G1988" s="2">
        <f>cukier[[#This Row],[sugar_bought_kg]]*cukier[[#This Row],[price]]</f>
        <v>874.16</v>
      </c>
      <c r="H1988" s="2">
        <f>SUMIF($B$2:B1988,B1988,$C$2:C1988)</f>
        <v>24832</v>
      </c>
      <c r="I1988" s="2">
        <f>IF(cukier[[#This Row],[bought_so_far]]&lt;100,0,IF(cukier[[#This Row],[bought_so_far]]&lt;1000,0.05,IF(cukier[[#This Row],[bought_so_far]]&lt;10000,0.1,0.2)))*cukier[[#This Row],[sugar_bought_kg]]</f>
        <v>78.400000000000006</v>
      </c>
      <c r="J1988" s="6">
        <f t="shared" ref="J1988:J2051" si="156">K1987+N1987</f>
        <v>5249</v>
      </c>
      <c r="K1988" s="6">
        <f t="shared" si="155"/>
        <v>4857</v>
      </c>
      <c r="L1988" s="6" t="b">
        <f t="shared" ref="L1988:L2051" si="157">AND(E1988&lt;&gt;E1989,K1988&lt;5000)</f>
        <v>0</v>
      </c>
      <c r="M1988" s="6">
        <f t="shared" ref="M1988:M2051" si="158">ROUNDUP((5000-K1988)/1000,0)</f>
        <v>1</v>
      </c>
      <c r="N1988" s="6">
        <f t="shared" ref="N1988:N2051" si="159">IF(L1988,M1988*1000,0)</f>
        <v>0</v>
      </c>
    </row>
    <row r="1989" spans="1:14" x14ac:dyDescent="0.25">
      <c r="A1989" s="1">
        <v>41736</v>
      </c>
      <c r="B1989" s="2" t="s">
        <v>102</v>
      </c>
      <c r="C1989" s="2">
        <v>422</v>
      </c>
      <c r="D1989" s="2">
        <f>YEAR(cukier[[#This Row],[date]])</f>
        <v>2014</v>
      </c>
      <c r="E1989" s="2">
        <f>MONTH(cukier[[#This Row],[date]])</f>
        <v>4</v>
      </c>
      <c r="F1989" s="2">
        <f>VLOOKUP(cukier[[#This Row],[year]],cennik[#All],2)</f>
        <v>2.23</v>
      </c>
      <c r="G1989" s="2">
        <f>cukier[[#This Row],[sugar_bought_kg]]*cukier[[#This Row],[price]]</f>
        <v>941.06</v>
      </c>
      <c r="H1989" s="2">
        <f>SUMIF($B$2:B1989,B1989,$C$2:C1989)</f>
        <v>6908</v>
      </c>
      <c r="I1989" s="2">
        <f>IF(cukier[[#This Row],[bought_so_far]]&lt;100,0,IF(cukier[[#This Row],[bought_so_far]]&lt;1000,0.05,IF(cukier[[#This Row],[bought_so_far]]&lt;10000,0.1,0.2)))*cukier[[#This Row],[sugar_bought_kg]]</f>
        <v>42.2</v>
      </c>
      <c r="J1989" s="7">
        <f t="shared" si="156"/>
        <v>4857</v>
      </c>
      <c r="K1989" s="7">
        <f t="shared" si="155"/>
        <v>4435</v>
      </c>
      <c r="L1989" s="7" t="b">
        <f t="shared" si="157"/>
        <v>0</v>
      </c>
      <c r="M1989" s="7">
        <f t="shared" si="158"/>
        <v>1</v>
      </c>
      <c r="N1989" s="7">
        <f t="shared" si="159"/>
        <v>0</v>
      </c>
    </row>
    <row r="1990" spans="1:14" x14ac:dyDescent="0.25">
      <c r="A1990" s="1">
        <v>41740</v>
      </c>
      <c r="B1990" s="2" t="s">
        <v>22</v>
      </c>
      <c r="C1990" s="2">
        <v>474</v>
      </c>
      <c r="D1990" s="2">
        <f>YEAR(cukier[[#This Row],[date]])</f>
        <v>2014</v>
      </c>
      <c r="E1990" s="2">
        <f>MONTH(cukier[[#This Row],[date]])</f>
        <v>4</v>
      </c>
      <c r="F1990" s="2">
        <f>VLOOKUP(cukier[[#This Row],[year]],cennik[#All],2)</f>
        <v>2.23</v>
      </c>
      <c r="G1990" s="2">
        <f>cukier[[#This Row],[sugar_bought_kg]]*cukier[[#This Row],[price]]</f>
        <v>1057.02</v>
      </c>
      <c r="H1990" s="2">
        <f>SUMIF($B$2:B1990,B1990,$C$2:C1990)</f>
        <v>22071</v>
      </c>
      <c r="I1990" s="2">
        <f>IF(cukier[[#This Row],[bought_so_far]]&lt;100,0,IF(cukier[[#This Row],[bought_so_far]]&lt;1000,0.05,IF(cukier[[#This Row],[bought_so_far]]&lt;10000,0.1,0.2)))*cukier[[#This Row],[sugar_bought_kg]]</f>
        <v>94.800000000000011</v>
      </c>
      <c r="J1990" s="6">
        <f t="shared" si="156"/>
        <v>4435</v>
      </c>
      <c r="K1990" s="6">
        <f t="shared" si="155"/>
        <v>3961</v>
      </c>
      <c r="L1990" s="6" t="b">
        <f t="shared" si="157"/>
        <v>0</v>
      </c>
      <c r="M1990" s="6">
        <f t="shared" si="158"/>
        <v>2</v>
      </c>
      <c r="N1990" s="6">
        <f t="shared" si="159"/>
        <v>0</v>
      </c>
    </row>
    <row r="1991" spans="1:14" x14ac:dyDescent="0.25">
      <c r="A1991" s="1">
        <v>41741</v>
      </c>
      <c r="B1991" s="2" t="s">
        <v>55</v>
      </c>
      <c r="C1991" s="2">
        <v>166</v>
      </c>
      <c r="D1991" s="2">
        <f>YEAR(cukier[[#This Row],[date]])</f>
        <v>2014</v>
      </c>
      <c r="E1991" s="2">
        <f>MONTH(cukier[[#This Row],[date]])</f>
        <v>4</v>
      </c>
      <c r="F1991" s="2">
        <f>VLOOKUP(cukier[[#This Row],[year]],cennik[#All],2)</f>
        <v>2.23</v>
      </c>
      <c r="G1991" s="2">
        <f>cukier[[#This Row],[sugar_bought_kg]]*cukier[[#This Row],[price]]</f>
        <v>370.18</v>
      </c>
      <c r="H1991" s="2">
        <f>SUMIF($B$2:B1991,B1991,$C$2:C1991)</f>
        <v>4322</v>
      </c>
      <c r="I1991" s="2">
        <f>IF(cukier[[#This Row],[bought_so_far]]&lt;100,0,IF(cukier[[#This Row],[bought_so_far]]&lt;1000,0.05,IF(cukier[[#This Row],[bought_so_far]]&lt;10000,0.1,0.2)))*cukier[[#This Row],[sugar_bought_kg]]</f>
        <v>16.600000000000001</v>
      </c>
      <c r="J1991" s="7">
        <f t="shared" si="156"/>
        <v>3961</v>
      </c>
      <c r="K1991" s="7">
        <f t="shared" si="155"/>
        <v>3795</v>
      </c>
      <c r="L1991" s="7" t="b">
        <f t="shared" si="157"/>
        <v>0</v>
      </c>
      <c r="M1991" s="7">
        <f t="shared" si="158"/>
        <v>2</v>
      </c>
      <c r="N1991" s="7">
        <f t="shared" si="159"/>
        <v>0</v>
      </c>
    </row>
    <row r="1992" spans="1:14" x14ac:dyDescent="0.25">
      <c r="A1992" s="1">
        <v>41743</v>
      </c>
      <c r="B1992" s="2" t="s">
        <v>55</v>
      </c>
      <c r="C1992" s="2">
        <v>121</v>
      </c>
      <c r="D1992" s="2">
        <f>YEAR(cukier[[#This Row],[date]])</f>
        <v>2014</v>
      </c>
      <c r="E1992" s="2">
        <f>MONTH(cukier[[#This Row],[date]])</f>
        <v>4</v>
      </c>
      <c r="F1992" s="2">
        <f>VLOOKUP(cukier[[#This Row],[year]],cennik[#All],2)</f>
        <v>2.23</v>
      </c>
      <c r="G1992" s="2">
        <f>cukier[[#This Row],[sugar_bought_kg]]*cukier[[#This Row],[price]]</f>
        <v>269.83</v>
      </c>
      <c r="H1992" s="2">
        <f>SUMIF($B$2:B1992,B1992,$C$2:C1992)</f>
        <v>4443</v>
      </c>
      <c r="I1992" s="2">
        <f>IF(cukier[[#This Row],[bought_so_far]]&lt;100,0,IF(cukier[[#This Row],[bought_so_far]]&lt;1000,0.05,IF(cukier[[#This Row],[bought_so_far]]&lt;10000,0.1,0.2)))*cukier[[#This Row],[sugar_bought_kg]]</f>
        <v>12.100000000000001</v>
      </c>
      <c r="J1992" s="6">
        <f t="shared" si="156"/>
        <v>3795</v>
      </c>
      <c r="K1992" s="6">
        <f t="shared" si="155"/>
        <v>3674</v>
      </c>
      <c r="L1992" s="6" t="b">
        <f t="shared" si="157"/>
        <v>0</v>
      </c>
      <c r="M1992" s="6">
        <f t="shared" si="158"/>
        <v>2</v>
      </c>
      <c r="N1992" s="6">
        <f t="shared" si="159"/>
        <v>0</v>
      </c>
    </row>
    <row r="1993" spans="1:14" x14ac:dyDescent="0.25">
      <c r="A1993" s="1">
        <v>41744</v>
      </c>
      <c r="B1993" s="2" t="s">
        <v>17</v>
      </c>
      <c r="C1993" s="2">
        <v>406</v>
      </c>
      <c r="D1993" s="2">
        <f>YEAR(cukier[[#This Row],[date]])</f>
        <v>2014</v>
      </c>
      <c r="E1993" s="2">
        <f>MONTH(cukier[[#This Row],[date]])</f>
        <v>4</v>
      </c>
      <c r="F1993" s="2">
        <f>VLOOKUP(cukier[[#This Row],[year]],cennik[#All],2)</f>
        <v>2.23</v>
      </c>
      <c r="G1993" s="2">
        <f>cukier[[#This Row],[sugar_bought_kg]]*cukier[[#This Row],[price]]</f>
        <v>905.38</v>
      </c>
      <c r="H1993" s="2">
        <f>SUMIF($B$2:B1993,B1993,$C$2:C1993)</f>
        <v>17592</v>
      </c>
      <c r="I1993" s="2">
        <f>IF(cukier[[#This Row],[bought_so_far]]&lt;100,0,IF(cukier[[#This Row],[bought_so_far]]&lt;1000,0.05,IF(cukier[[#This Row],[bought_so_far]]&lt;10000,0.1,0.2)))*cukier[[#This Row],[sugar_bought_kg]]</f>
        <v>81.2</v>
      </c>
      <c r="J1993" s="7">
        <f t="shared" si="156"/>
        <v>3674</v>
      </c>
      <c r="K1993" s="7">
        <f t="shared" si="155"/>
        <v>3268</v>
      </c>
      <c r="L1993" s="7" t="b">
        <f t="shared" si="157"/>
        <v>0</v>
      </c>
      <c r="M1993" s="7">
        <f t="shared" si="158"/>
        <v>2</v>
      </c>
      <c r="N1993" s="7">
        <f t="shared" si="159"/>
        <v>0</v>
      </c>
    </row>
    <row r="1994" spans="1:14" x14ac:dyDescent="0.25">
      <c r="A1994" s="1">
        <v>41746</v>
      </c>
      <c r="B1994" s="2" t="s">
        <v>26</v>
      </c>
      <c r="C1994" s="2">
        <v>41</v>
      </c>
      <c r="D1994" s="2">
        <f>YEAR(cukier[[#This Row],[date]])</f>
        <v>2014</v>
      </c>
      <c r="E1994" s="2">
        <f>MONTH(cukier[[#This Row],[date]])</f>
        <v>4</v>
      </c>
      <c r="F1994" s="2">
        <f>VLOOKUP(cukier[[#This Row],[year]],cennik[#All],2)</f>
        <v>2.23</v>
      </c>
      <c r="G1994" s="2">
        <f>cukier[[#This Row],[sugar_bought_kg]]*cukier[[#This Row],[price]]</f>
        <v>91.429999999999993</v>
      </c>
      <c r="H1994" s="2">
        <f>SUMIF($B$2:B1994,B1994,$C$2:C1994)</f>
        <v>2286</v>
      </c>
      <c r="I1994" s="2">
        <f>IF(cukier[[#This Row],[bought_so_far]]&lt;100,0,IF(cukier[[#This Row],[bought_so_far]]&lt;1000,0.05,IF(cukier[[#This Row],[bought_so_far]]&lt;10000,0.1,0.2)))*cukier[[#This Row],[sugar_bought_kg]]</f>
        <v>4.1000000000000005</v>
      </c>
      <c r="J1994" s="6">
        <f t="shared" si="156"/>
        <v>3268</v>
      </c>
      <c r="K1994" s="6">
        <f t="shared" si="155"/>
        <v>3227</v>
      </c>
      <c r="L1994" s="6" t="b">
        <f t="shared" si="157"/>
        <v>0</v>
      </c>
      <c r="M1994" s="6">
        <f t="shared" si="158"/>
        <v>2</v>
      </c>
      <c r="N1994" s="6">
        <f t="shared" si="159"/>
        <v>0</v>
      </c>
    </row>
    <row r="1995" spans="1:14" x14ac:dyDescent="0.25">
      <c r="A1995" s="1">
        <v>41750</v>
      </c>
      <c r="B1995" s="2" t="s">
        <v>50</v>
      </c>
      <c r="C1995" s="2">
        <v>254</v>
      </c>
      <c r="D1995" s="2">
        <f>YEAR(cukier[[#This Row],[date]])</f>
        <v>2014</v>
      </c>
      <c r="E1995" s="2">
        <f>MONTH(cukier[[#This Row],[date]])</f>
        <v>4</v>
      </c>
      <c r="F1995" s="2">
        <f>VLOOKUP(cukier[[#This Row],[year]],cennik[#All],2)</f>
        <v>2.23</v>
      </c>
      <c r="G1995" s="2">
        <f>cukier[[#This Row],[sugar_bought_kg]]*cukier[[#This Row],[price]]</f>
        <v>566.41999999999996</v>
      </c>
      <c r="H1995" s="2">
        <f>SUMIF($B$2:B1995,B1995,$C$2:C1995)</f>
        <v>21355</v>
      </c>
      <c r="I1995" s="2">
        <f>IF(cukier[[#This Row],[bought_so_far]]&lt;100,0,IF(cukier[[#This Row],[bought_so_far]]&lt;1000,0.05,IF(cukier[[#This Row],[bought_so_far]]&lt;10000,0.1,0.2)))*cukier[[#This Row],[sugar_bought_kg]]</f>
        <v>50.800000000000004</v>
      </c>
      <c r="J1995" s="7">
        <f t="shared" si="156"/>
        <v>3227</v>
      </c>
      <c r="K1995" s="7">
        <f t="shared" si="155"/>
        <v>2973</v>
      </c>
      <c r="L1995" s="7" t="b">
        <f t="shared" si="157"/>
        <v>0</v>
      </c>
      <c r="M1995" s="7">
        <f t="shared" si="158"/>
        <v>3</v>
      </c>
      <c r="N1995" s="7">
        <f t="shared" si="159"/>
        <v>0</v>
      </c>
    </row>
    <row r="1996" spans="1:14" x14ac:dyDescent="0.25">
      <c r="A1996" s="1">
        <v>41750</v>
      </c>
      <c r="B1996" s="2" t="s">
        <v>9</v>
      </c>
      <c r="C1996" s="2">
        <v>246</v>
      </c>
      <c r="D1996" s="2">
        <f>YEAR(cukier[[#This Row],[date]])</f>
        <v>2014</v>
      </c>
      <c r="E1996" s="2">
        <f>MONTH(cukier[[#This Row],[date]])</f>
        <v>4</v>
      </c>
      <c r="F1996" s="2">
        <f>VLOOKUP(cukier[[#This Row],[year]],cennik[#All],2)</f>
        <v>2.23</v>
      </c>
      <c r="G1996" s="2">
        <f>cukier[[#This Row],[sugar_bought_kg]]*cukier[[#This Row],[price]]</f>
        <v>548.58000000000004</v>
      </c>
      <c r="H1996" s="2">
        <f>SUMIF($B$2:B1996,B1996,$C$2:C1996)</f>
        <v>25266</v>
      </c>
      <c r="I1996" s="2">
        <f>IF(cukier[[#This Row],[bought_so_far]]&lt;100,0,IF(cukier[[#This Row],[bought_so_far]]&lt;1000,0.05,IF(cukier[[#This Row],[bought_so_far]]&lt;10000,0.1,0.2)))*cukier[[#This Row],[sugar_bought_kg]]</f>
        <v>49.2</v>
      </c>
      <c r="J1996" s="6">
        <f t="shared" si="156"/>
        <v>2973</v>
      </c>
      <c r="K1996" s="6">
        <f t="shared" si="155"/>
        <v>2727</v>
      </c>
      <c r="L1996" s="6" t="b">
        <f t="shared" si="157"/>
        <v>0</v>
      </c>
      <c r="M1996" s="6">
        <f t="shared" si="158"/>
        <v>3</v>
      </c>
      <c r="N1996" s="6">
        <f t="shared" si="159"/>
        <v>0</v>
      </c>
    </row>
    <row r="1997" spans="1:14" x14ac:dyDescent="0.25">
      <c r="A1997" s="1">
        <v>41755</v>
      </c>
      <c r="B1997" s="2" t="s">
        <v>19</v>
      </c>
      <c r="C1997" s="2">
        <v>148</v>
      </c>
      <c r="D1997" s="2">
        <f>YEAR(cukier[[#This Row],[date]])</f>
        <v>2014</v>
      </c>
      <c r="E1997" s="2">
        <f>MONTH(cukier[[#This Row],[date]])</f>
        <v>4</v>
      </c>
      <c r="F1997" s="2">
        <f>VLOOKUP(cukier[[#This Row],[year]],cennik[#All],2)</f>
        <v>2.23</v>
      </c>
      <c r="G1997" s="2">
        <f>cukier[[#This Row],[sugar_bought_kg]]*cukier[[#This Row],[price]]</f>
        <v>330.04</v>
      </c>
      <c r="H1997" s="2">
        <f>SUMIF($B$2:B1997,B1997,$C$2:C1997)</f>
        <v>4593</v>
      </c>
      <c r="I1997" s="2">
        <f>IF(cukier[[#This Row],[bought_so_far]]&lt;100,0,IF(cukier[[#This Row],[bought_so_far]]&lt;1000,0.05,IF(cukier[[#This Row],[bought_so_far]]&lt;10000,0.1,0.2)))*cukier[[#This Row],[sugar_bought_kg]]</f>
        <v>14.8</v>
      </c>
      <c r="J1997" s="7">
        <f t="shared" si="156"/>
        <v>2727</v>
      </c>
      <c r="K1997" s="7">
        <f t="shared" si="155"/>
        <v>2579</v>
      </c>
      <c r="L1997" s="7" t="b">
        <f t="shared" si="157"/>
        <v>0</v>
      </c>
      <c r="M1997" s="7">
        <f t="shared" si="158"/>
        <v>3</v>
      </c>
      <c r="N1997" s="7">
        <f t="shared" si="159"/>
        <v>0</v>
      </c>
    </row>
    <row r="1998" spans="1:14" x14ac:dyDescent="0.25">
      <c r="A1998" s="1">
        <v>41755</v>
      </c>
      <c r="B1998" s="2" t="s">
        <v>5</v>
      </c>
      <c r="C1998" s="2">
        <v>365</v>
      </c>
      <c r="D1998" s="2">
        <f>YEAR(cukier[[#This Row],[date]])</f>
        <v>2014</v>
      </c>
      <c r="E1998" s="2">
        <f>MONTH(cukier[[#This Row],[date]])</f>
        <v>4</v>
      </c>
      <c r="F1998" s="2">
        <f>VLOOKUP(cukier[[#This Row],[year]],cennik[#All],2)</f>
        <v>2.23</v>
      </c>
      <c r="G1998" s="2">
        <f>cukier[[#This Row],[sugar_bought_kg]]*cukier[[#This Row],[price]]</f>
        <v>813.95</v>
      </c>
      <c r="H1998" s="2">
        <f>SUMIF($B$2:B1998,B1998,$C$2:C1998)</f>
        <v>11096</v>
      </c>
      <c r="I1998" s="2">
        <f>IF(cukier[[#This Row],[bought_so_far]]&lt;100,0,IF(cukier[[#This Row],[bought_so_far]]&lt;1000,0.05,IF(cukier[[#This Row],[bought_so_far]]&lt;10000,0.1,0.2)))*cukier[[#This Row],[sugar_bought_kg]]</f>
        <v>73</v>
      </c>
      <c r="J1998" s="6">
        <f t="shared" si="156"/>
        <v>2579</v>
      </c>
      <c r="K1998" s="6">
        <f t="shared" si="155"/>
        <v>2214</v>
      </c>
      <c r="L1998" s="6" t="b">
        <f t="shared" si="157"/>
        <v>0</v>
      </c>
      <c r="M1998" s="6">
        <f t="shared" si="158"/>
        <v>3</v>
      </c>
      <c r="N1998" s="6">
        <f t="shared" si="159"/>
        <v>0</v>
      </c>
    </row>
    <row r="1999" spans="1:14" x14ac:dyDescent="0.25">
      <c r="A1999" s="1">
        <v>41756</v>
      </c>
      <c r="B1999" s="2" t="s">
        <v>20</v>
      </c>
      <c r="C1999" s="2">
        <v>20</v>
      </c>
      <c r="D1999" s="2">
        <f>YEAR(cukier[[#This Row],[date]])</f>
        <v>2014</v>
      </c>
      <c r="E1999" s="2">
        <f>MONTH(cukier[[#This Row],[date]])</f>
        <v>4</v>
      </c>
      <c r="F1999" s="2">
        <f>VLOOKUP(cukier[[#This Row],[year]],cennik[#All],2)</f>
        <v>2.23</v>
      </c>
      <c r="G1999" s="2">
        <f>cukier[[#This Row],[sugar_bought_kg]]*cukier[[#This Row],[price]]</f>
        <v>44.6</v>
      </c>
      <c r="H1999" s="2">
        <f>SUMIF($B$2:B1999,B1999,$C$2:C1999)</f>
        <v>1451</v>
      </c>
      <c r="I1999" s="2">
        <f>IF(cukier[[#This Row],[bought_so_far]]&lt;100,0,IF(cukier[[#This Row],[bought_so_far]]&lt;1000,0.05,IF(cukier[[#This Row],[bought_so_far]]&lt;10000,0.1,0.2)))*cukier[[#This Row],[sugar_bought_kg]]</f>
        <v>2</v>
      </c>
      <c r="J1999" s="7">
        <f t="shared" si="156"/>
        <v>2214</v>
      </c>
      <c r="K1999" s="7">
        <f t="shared" si="155"/>
        <v>2194</v>
      </c>
      <c r="L1999" s="7" t="b">
        <f t="shared" si="157"/>
        <v>1</v>
      </c>
      <c r="M1999" s="7">
        <f t="shared" si="158"/>
        <v>3</v>
      </c>
      <c r="N1999" s="7">
        <f t="shared" si="159"/>
        <v>3000</v>
      </c>
    </row>
    <row r="2000" spans="1:14" x14ac:dyDescent="0.25">
      <c r="A2000" s="1">
        <v>41761</v>
      </c>
      <c r="B2000" s="2" t="s">
        <v>137</v>
      </c>
      <c r="C2000" s="2">
        <v>4</v>
      </c>
      <c r="D2000" s="2">
        <f>YEAR(cukier[[#This Row],[date]])</f>
        <v>2014</v>
      </c>
      <c r="E2000" s="2">
        <f>MONTH(cukier[[#This Row],[date]])</f>
        <v>5</v>
      </c>
      <c r="F2000" s="2">
        <f>VLOOKUP(cukier[[#This Row],[year]],cennik[#All],2)</f>
        <v>2.23</v>
      </c>
      <c r="G2000" s="2">
        <f>cukier[[#This Row],[sugar_bought_kg]]*cukier[[#This Row],[price]]</f>
        <v>8.92</v>
      </c>
      <c r="H2000" s="2">
        <f>SUMIF($B$2:B2000,B2000,$C$2:C2000)</f>
        <v>39</v>
      </c>
      <c r="I2000" s="2">
        <f>IF(cukier[[#This Row],[bought_so_far]]&lt;100,0,IF(cukier[[#This Row],[bought_so_far]]&lt;1000,0.05,IF(cukier[[#This Row],[bought_so_far]]&lt;10000,0.1,0.2)))*cukier[[#This Row],[sugar_bought_kg]]</f>
        <v>0</v>
      </c>
      <c r="J2000" s="6">
        <f t="shared" si="156"/>
        <v>5194</v>
      </c>
      <c r="K2000" s="6">
        <f t="shared" si="155"/>
        <v>5190</v>
      </c>
      <c r="L2000" s="6" t="b">
        <f t="shared" si="157"/>
        <v>0</v>
      </c>
      <c r="M2000" s="6">
        <f t="shared" si="158"/>
        <v>-1</v>
      </c>
      <c r="N2000" s="6">
        <f t="shared" si="159"/>
        <v>0</v>
      </c>
    </row>
    <row r="2001" spans="1:14" x14ac:dyDescent="0.25">
      <c r="A2001" s="1">
        <v>41764</v>
      </c>
      <c r="B2001" s="2" t="s">
        <v>45</v>
      </c>
      <c r="C2001" s="2">
        <v>215</v>
      </c>
      <c r="D2001" s="2">
        <f>YEAR(cukier[[#This Row],[date]])</f>
        <v>2014</v>
      </c>
      <c r="E2001" s="2">
        <f>MONTH(cukier[[#This Row],[date]])</f>
        <v>5</v>
      </c>
      <c r="F2001" s="2">
        <f>VLOOKUP(cukier[[#This Row],[year]],cennik[#All],2)</f>
        <v>2.23</v>
      </c>
      <c r="G2001" s="2">
        <f>cukier[[#This Row],[sugar_bought_kg]]*cukier[[#This Row],[price]]</f>
        <v>479.45</v>
      </c>
      <c r="H2001" s="2">
        <f>SUMIF($B$2:B2001,B2001,$C$2:C2001)</f>
        <v>25047</v>
      </c>
      <c r="I2001" s="2">
        <f>IF(cukier[[#This Row],[bought_so_far]]&lt;100,0,IF(cukier[[#This Row],[bought_so_far]]&lt;1000,0.05,IF(cukier[[#This Row],[bought_so_far]]&lt;10000,0.1,0.2)))*cukier[[#This Row],[sugar_bought_kg]]</f>
        <v>43</v>
      </c>
      <c r="J2001" s="7">
        <f t="shared" si="156"/>
        <v>5190</v>
      </c>
      <c r="K2001" s="7">
        <f t="shared" si="155"/>
        <v>4975</v>
      </c>
      <c r="L2001" s="7" t="b">
        <f t="shared" si="157"/>
        <v>0</v>
      </c>
      <c r="M2001" s="7">
        <f t="shared" si="158"/>
        <v>1</v>
      </c>
      <c r="N2001" s="7">
        <f t="shared" si="159"/>
        <v>0</v>
      </c>
    </row>
    <row r="2002" spans="1:14" x14ac:dyDescent="0.25">
      <c r="A2002" s="1">
        <v>41766</v>
      </c>
      <c r="B2002" s="2" t="s">
        <v>12</v>
      </c>
      <c r="C2002" s="2">
        <v>138</v>
      </c>
      <c r="D2002" s="2">
        <f>YEAR(cukier[[#This Row],[date]])</f>
        <v>2014</v>
      </c>
      <c r="E2002" s="2">
        <f>MONTH(cukier[[#This Row],[date]])</f>
        <v>5</v>
      </c>
      <c r="F2002" s="2">
        <f>VLOOKUP(cukier[[#This Row],[year]],cennik[#All],2)</f>
        <v>2.23</v>
      </c>
      <c r="G2002" s="2">
        <f>cukier[[#This Row],[sugar_bought_kg]]*cukier[[#This Row],[price]]</f>
        <v>307.74</v>
      </c>
      <c r="H2002" s="2">
        <f>SUMIF($B$2:B2002,B2002,$C$2:C2002)</f>
        <v>4522</v>
      </c>
      <c r="I2002" s="2">
        <f>IF(cukier[[#This Row],[bought_so_far]]&lt;100,0,IF(cukier[[#This Row],[bought_so_far]]&lt;1000,0.05,IF(cukier[[#This Row],[bought_so_far]]&lt;10000,0.1,0.2)))*cukier[[#This Row],[sugar_bought_kg]]</f>
        <v>13.8</v>
      </c>
      <c r="J2002" s="6">
        <f t="shared" si="156"/>
        <v>4975</v>
      </c>
      <c r="K2002" s="6">
        <f t="shared" si="155"/>
        <v>4837</v>
      </c>
      <c r="L2002" s="6" t="b">
        <f t="shared" si="157"/>
        <v>0</v>
      </c>
      <c r="M2002" s="6">
        <f t="shared" si="158"/>
        <v>1</v>
      </c>
      <c r="N2002" s="6">
        <f t="shared" si="159"/>
        <v>0</v>
      </c>
    </row>
    <row r="2003" spans="1:14" x14ac:dyDescent="0.25">
      <c r="A2003" s="1">
        <v>41766</v>
      </c>
      <c r="B2003" s="2" t="s">
        <v>7</v>
      </c>
      <c r="C2003" s="2">
        <v>496</v>
      </c>
      <c r="D2003" s="2">
        <f>YEAR(cukier[[#This Row],[date]])</f>
        <v>2014</v>
      </c>
      <c r="E2003" s="2">
        <f>MONTH(cukier[[#This Row],[date]])</f>
        <v>5</v>
      </c>
      <c r="F2003" s="2">
        <f>VLOOKUP(cukier[[#This Row],[year]],cennik[#All],2)</f>
        <v>2.23</v>
      </c>
      <c r="G2003" s="2">
        <f>cukier[[#This Row],[sugar_bought_kg]]*cukier[[#This Row],[price]]</f>
        <v>1106.08</v>
      </c>
      <c r="H2003" s="2">
        <f>SUMIF($B$2:B2003,B2003,$C$2:C2003)</f>
        <v>25284</v>
      </c>
      <c r="I2003" s="2">
        <f>IF(cukier[[#This Row],[bought_so_far]]&lt;100,0,IF(cukier[[#This Row],[bought_so_far]]&lt;1000,0.05,IF(cukier[[#This Row],[bought_so_far]]&lt;10000,0.1,0.2)))*cukier[[#This Row],[sugar_bought_kg]]</f>
        <v>99.2</v>
      </c>
      <c r="J2003" s="7">
        <f t="shared" si="156"/>
        <v>4837</v>
      </c>
      <c r="K2003" s="7">
        <f t="shared" si="155"/>
        <v>4341</v>
      </c>
      <c r="L2003" s="7" t="b">
        <f t="shared" si="157"/>
        <v>0</v>
      </c>
      <c r="M2003" s="7">
        <f t="shared" si="158"/>
        <v>1</v>
      </c>
      <c r="N2003" s="7">
        <f t="shared" si="159"/>
        <v>0</v>
      </c>
    </row>
    <row r="2004" spans="1:14" x14ac:dyDescent="0.25">
      <c r="A2004" s="1">
        <v>41767</v>
      </c>
      <c r="B2004" s="2" t="s">
        <v>37</v>
      </c>
      <c r="C2004" s="2">
        <v>155</v>
      </c>
      <c r="D2004" s="2">
        <f>YEAR(cukier[[#This Row],[date]])</f>
        <v>2014</v>
      </c>
      <c r="E2004" s="2">
        <f>MONTH(cukier[[#This Row],[date]])</f>
        <v>5</v>
      </c>
      <c r="F2004" s="2">
        <f>VLOOKUP(cukier[[#This Row],[year]],cennik[#All],2)</f>
        <v>2.23</v>
      </c>
      <c r="G2004" s="2">
        <f>cukier[[#This Row],[sugar_bought_kg]]*cukier[[#This Row],[price]]</f>
        <v>345.65</v>
      </c>
      <c r="H2004" s="2">
        <f>SUMIF($B$2:B2004,B2004,$C$2:C2004)</f>
        <v>4842</v>
      </c>
      <c r="I2004" s="2">
        <f>IF(cukier[[#This Row],[bought_so_far]]&lt;100,0,IF(cukier[[#This Row],[bought_so_far]]&lt;1000,0.05,IF(cukier[[#This Row],[bought_so_far]]&lt;10000,0.1,0.2)))*cukier[[#This Row],[sugar_bought_kg]]</f>
        <v>15.5</v>
      </c>
      <c r="J2004" s="6">
        <f t="shared" si="156"/>
        <v>4341</v>
      </c>
      <c r="K2004" s="6">
        <f t="shared" si="155"/>
        <v>4186</v>
      </c>
      <c r="L2004" s="6" t="b">
        <f t="shared" si="157"/>
        <v>0</v>
      </c>
      <c r="M2004" s="6">
        <f t="shared" si="158"/>
        <v>1</v>
      </c>
      <c r="N2004" s="6">
        <f t="shared" si="159"/>
        <v>0</v>
      </c>
    </row>
    <row r="2005" spans="1:14" x14ac:dyDescent="0.25">
      <c r="A2005" s="1">
        <v>41770</v>
      </c>
      <c r="B2005" s="2" t="s">
        <v>24</v>
      </c>
      <c r="C2005" s="2">
        <v>386</v>
      </c>
      <c r="D2005" s="2">
        <f>YEAR(cukier[[#This Row],[date]])</f>
        <v>2014</v>
      </c>
      <c r="E2005" s="2">
        <f>MONTH(cukier[[#This Row],[date]])</f>
        <v>5</v>
      </c>
      <c r="F2005" s="2">
        <f>VLOOKUP(cukier[[#This Row],[year]],cennik[#All],2)</f>
        <v>2.23</v>
      </c>
      <c r="G2005" s="2">
        <f>cukier[[#This Row],[sugar_bought_kg]]*cukier[[#This Row],[price]]</f>
        <v>860.78</v>
      </c>
      <c r="H2005" s="2">
        <f>SUMIF($B$2:B2005,B2005,$C$2:C2005)</f>
        <v>5465</v>
      </c>
      <c r="I2005" s="2">
        <f>IF(cukier[[#This Row],[bought_so_far]]&lt;100,0,IF(cukier[[#This Row],[bought_so_far]]&lt;1000,0.05,IF(cukier[[#This Row],[bought_so_far]]&lt;10000,0.1,0.2)))*cukier[[#This Row],[sugar_bought_kg]]</f>
        <v>38.6</v>
      </c>
      <c r="J2005" s="7">
        <f t="shared" si="156"/>
        <v>4186</v>
      </c>
      <c r="K2005" s="7">
        <f t="shared" si="155"/>
        <v>3800</v>
      </c>
      <c r="L2005" s="7" t="b">
        <f t="shared" si="157"/>
        <v>0</v>
      </c>
      <c r="M2005" s="7">
        <f t="shared" si="158"/>
        <v>2</v>
      </c>
      <c r="N2005" s="7">
        <f t="shared" si="159"/>
        <v>0</v>
      </c>
    </row>
    <row r="2006" spans="1:14" x14ac:dyDescent="0.25">
      <c r="A2006" s="1">
        <v>41773</v>
      </c>
      <c r="B2006" s="2" t="s">
        <v>71</v>
      </c>
      <c r="C2006" s="2">
        <v>124</v>
      </c>
      <c r="D2006" s="2">
        <f>YEAR(cukier[[#This Row],[date]])</f>
        <v>2014</v>
      </c>
      <c r="E2006" s="2">
        <f>MONTH(cukier[[#This Row],[date]])</f>
        <v>5</v>
      </c>
      <c r="F2006" s="2">
        <f>VLOOKUP(cukier[[#This Row],[year]],cennik[#All],2)</f>
        <v>2.23</v>
      </c>
      <c r="G2006" s="2">
        <f>cukier[[#This Row],[sugar_bought_kg]]*cukier[[#This Row],[price]]</f>
        <v>276.52</v>
      </c>
      <c r="H2006" s="2">
        <f>SUMIF($B$2:B2006,B2006,$C$2:C2006)</f>
        <v>2905</v>
      </c>
      <c r="I2006" s="2">
        <f>IF(cukier[[#This Row],[bought_so_far]]&lt;100,0,IF(cukier[[#This Row],[bought_so_far]]&lt;1000,0.05,IF(cukier[[#This Row],[bought_so_far]]&lt;10000,0.1,0.2)))*cukier[[#This Row],[sugar_bought_kg]]</f>
        <v>12.4</v>
      </c>
      <c r="J2006" s="6">
        <f t="shared" si="156"/>
        <v>3800</v>
      </c>
      <c r="K2006" s="6">
        <f t="shared" si="155"/>
        <v>3676</v>
      </c>
      <c r="L2006" s="6" t="b">
        <f t="shared" si="157"/>
        <v>0</v>
      </c>
      <c r="M2006" s="6">
        <f t="shared" si="158"/>
        <v>2</v>
      </c>
      <c r="N2006" s="6">
        <f t="shared" si="159"/>
        <v>0</v>
      </c>
    </row>
    <row r="2007" spans="1:14" x14ac:dyDescent="0.25">
      <c r="A2007" s="1">
        <v>41774</v>
      </c>
      <c r="B2007" s="2" t="s">
        <v>14</v>
      </c>
      <c r="C2007" s="2">
        <v>173</v>
      </c>
      <c r="D2007" s="2">
        <f>YEAR(cukier[[#This Row],[date]])</f>
        <v>2014</v>
      </c>
      <c r="E2007" s="2">
        <f>MONTH(cukier[[#This Row],[date]])</f>
        <v>5</v>
      </c>
      <c r="F2007" s="2">
        <f>VLOOKUP(cukier[[#This Row],[year]],cennik[#All],2)</f>
        <v>2.23</v>
      </c>
      <c r="G2007" s="2">
        <f>cukier[[#This Row],[sugar_bought_kg]]*cukier[[#This Row],[price]]</f>
        <v>385.79</v>
      </c>
      <c r="H2007" s="2">
        <f>SUMIF($B$2:B2007,B2007,$C$2:C2007)</f>
        <v>22046</v>
      </c>
      <c r="I2007" s="2">
        <f>IF(cukier[[#This Row],[bought_so_far]]&lt;100,0,IF(cukier[[#This Row],[bought_so_far]]&lt;1000,0.05,IF(cukier[[#This Row],[bought_so_far]]&lt;10000,0.1,0.2)))*cukier[[#This Row],[sugar_bought_kg]]</f>
        <v>34.6</v>
      </c>
      <c r="J2007" s="7">
        <f t="shared" si="156"/>
        <v>3676</v>
      </c>
      <c r="K2007" s="7">
        <f t="shared" si="155"/>
        <v>3503</v>
      </c>
      <c r="L2007" s="7" t="b">
        <f t="shared" si="157"/>
        <v>0</v>
      </c>
      <c r="M2007" s="7">
        <f t="shared" si="158"/>
        <v>2</v>
      </c>
      <c r="N2007" s="7">
        <f t="shared" si="159"/>
        <v>0</v>
      </c>
    </row>
    <row r="2008" spans="1:14" x14ac:dyDescent="0.25">
      <c r="A2008" s="1">
        <v>41776</v>
      </c>
      <c r="B2008" s="2" t="s">
        <v>35</v>
      </c>
      <c r="C2008" s="2">
        <v>161</v>
      </c>
      <c r="D2008" s="2">
        <f>YEAR(cukier[[#This Row],[date]])</f>
        <v>2014</v>
      </c>
      <c r="E2008" s="2">
        <f>MONTH(cukier[[#This Row],[date]])</f>
        <v>5</v>
      </c>
      <c r="F2008" s="2">
        <f>VLOOKUP(cukier[[#This Row],[year]],cennik[#All],2)</f>
        <v>2.23</v>
      </c>
      <c r="G2008" s="2">
        <f>cukier[[#This Row],[sugar_bought_kg]]*cukier[[#This Row],[price]]</f>
        <v>359.03</v>
      </c>
      <c r="H2008" s="2">
        <f>SUMIF($B$2:B2008,B2008,$C$2:C2008)</f>
        <v>4253</v>
      </c>
      <c r="I2008" s="2">
        <f>IF(cukier[[#This Row],[bought_so_far]]&lt;100,0,IF(cukier[[#This Row],[bought_so_far]]&lt;1000,0.05,IF(cukier[[#This Row],[bought_so_far]]&lt;10000,0.1,0.2)))*cukier[[#This Row],[sugar_bought_kg]]</f>
        <v>16.100000000000001</v>
      </c>
      <c r="J2008" s="6">
        <f t="shared" si="156"/>
        <v>3503</v>
      </c>
      <c r="K2008" s="6">
        <f t="shared" si="155"/>
        <v>3342</v>
      </c>
      <c r="L2008" s="6" t="b">
        <f t="shared" si="157"/>
        <v>0</v>
      </c>
      <c r="M2008" s="6">
        <f t="shared" si="158"/>
        <v>2</v>
      </c>
      <c r="N2008" s="6">
        <f t="shared" si="159"/>
        <v>0</v>
      </c>
    </row>
    <row r="2009" spans="1:14" x14ac:dyDescent="0.25">
      <c r="A2009" s="1">
        <v>41778</v>
      </c>
      <c r="B2009" s="2" t="s">
        <v>69</v>
      </c>
      <c r="C2009" s="2">
        <v>147</v>
      </c>
      <c r="D2009" s="2">
        <f>YEAR(cukier[[#This Row],[date]])</f>
        <v>2014</v>
      </c>
      <c r="E2009" s="2">
        <f>MONTH(cukier[[#This Row],[date]])</f>
        <v>5</v>
      </c>
      <c r="F2009" s="2">
        <f>VLOOKUP(cukier[[#This Row],[year]],cennik[#All],2)</f>
        <v>2.23</v>
      </c>
      <c r="G2009" s="2">
        <f>cukier[[#This Row],[sugar_bought_kg]]*cukier[[#This Row],[price]]</f>
        <v>327.81</v>
      </c>
      <c r="H2009" s="2">
        <f>SUMIF($B$2:B2009,B2009,$C$2:C2009)</f>
        <v>3449</v>
      </c>
      <c r="I2009" s="2">
        <f>IF(cukier[[#This Row],[bought_so_far]]&lt;100,0,IF(cukier[[#This Row],[bought_so_far]]&lt;1000,0.05,IF(cukier[[#This Row],[bought_so_far]]&lt;10000,0.1,0.2)))*cukier[[#This Row],[sugar_bought_kg]]</f>
        <v>14.700000000000001</v>
      </c>
      <c r="J2009" s="7">
        <f t="shared" si="156"/>
        <v>3342</v>
      </c>
      <c r="K2009" s="7">
        <f t="shared" si="155"/>
        <v>3195</v>
      </c>
      <c r="L2009" s="7" t="b">
        <f t="shared" si="157"/>
        <v>0</v>
      </c>
      <c r="M2009" s="7">
        <f t="shared" si="158"/>
        <v>2</v>
      </c>
      <c r="N2009" s="7">
        <f t="shared" si="159"/>
        <v>0</v>
      </c>
    </row>
    <row r="2010" spans="1:14" x14ac:dyDescent="0.25">
      <c r="A2010" s="1">
        <v>41784</v>
      </c>
      <c r="B2010" s="2" t="s">
        <v>22</v>
      </c>
      <c r="C2010" s="2">
        <v>401</v>
      </c>
      <c r="D2010" s="2">
        <f>YEAR(cukier[[#This Row],[date]])</f>
        <v>2014</v>
      </c>
      <c r="E2010" s="2">
        <f>MONTH(cukier[[#This Row],[date]])</f>
        <v>5</v>
      </c>
      <c r="F2010" s="2">
        <f>VLOOKUP(cukier[[#This Row],[year]],cennik[#All],2)</f>
        <v>2.23</v>
      </c>
      <c r="G2010" s="2">
        <f>cukier[[#This Row],[sugar_bought_kg]]*cukier[[#This Row],[price]]</f>
        <v>894.23</v>
      </c>
      <c r="H2010" s="2">
        <f>SUMIF($B$2:B2010,B2010,$C$2:C2010)</f>
        <v>22472</v>
      </c>
      <c r="I2010" s="2">
        <f>IF(cukier[[#This Row],[bought_so_far]]&lt;100,0,IF(cukier[[#This Row],[bought_so_far]]&lt;1000,0.05,IF(cukier[[#This Row],[bought_so_far]]&lt;10000,0.1,0.2)))*cukier[[#This Row],[sugar_bought_kg]]</f>
        <v>80.2</v>
      </c>
      <c r="J2010" s="6">
        <f t="shared" si="156"/>
        <v>3195</v>
      </c>
      <c r="K2010" s="6">
        <f t="shared" si="155"/>
        <v>2794</v>
      </c>
      <c r="L2010" s="6" t="b">
        <f t="shared" si="157"/>
        <v>0</v>
      </c>
      <c r="M2010" s="6">
        <f t="shared" si="158"/>
        <v>3</v>
      </c>
      <c r="N2010" s="6">
        <f t="shared" si="159"/>
        <v>0</v>
      </c>
    </row>
    <row r="2011" spans="1:14" x14ac:dyDescent="0.25">
      <c r="A2011" s="1">
        <v>41784</v>
      </c>
      <c r="B2011" s="2" t="s">
        <v>50</v>
      </c>
      <c r="C2011" s="2">
        <v>101</v>
      </c>
      <c r="D2011" s="2">
        <f>YEAR(cukier[[#This Row],[date]])</f>
        <v>2014</v>
      </c>
      <c r="E2011" s="2">
        <f>MONTH(cukier[[#This Row],[date]])</f>
        <v>5</v>
      </c>
      <c r="F2011" s="2">
        <f>VLOOKUP(cukier[[#This Row],[year]],cennik[#All],2)</f>
        <v>2.23</v>
      </c>
      <c r="G2011" s="2">
        <f>cukier[[#This Row],[sugar_bought_kg]]*cukier[[#This Row],[price]]</f>
        <v>225.23</v>
      </c>
      <c r="H2011" s="2">
        <f>SUMIF($B$2:B2011,B2011,$C$2:C2011)</f>
        <v>21456</v>
      </c>
      <c r="I2011" s="2">
        <f>IF(cukier[[#This Row],[bought_so_far]]&lt;100,0,IF(cukier[[#This Row],[bought_so_far]]&lt;1000,0.05,IF(cukier[[#This Row],[bought_so_far]]&lt;10000,0.1,0.2)))*cukier[[#This Row],[sugar_bought_kg]]</f>
        <v>20.200000000000003</v>
      </c>
      <c r="J2011" s="7">
        <f t="shared" si="156"/>
        <v>2794</v>
      </c>
      <c r="K2011" s="7">
        <f t="shared" si="155"/>
        <v>2693</v>
      </c>
      <c r="L2011" s="7" t="b">
        <f t="shared" si="157"/>
        <v>0</v>
      </c>
      <c r="M2011" s="7">
        <f t="shared" si="158"/>
        <v>3</v>
      </c>
      <c r="N2011" s="7">
        <f t="shared" si="159"/>
        <v>0</v>
      </c>
    </row>
    <row r="2012" spans="1:14" x14ac:dyDescent="0.25">
      <c r="A2012" s="1">
        <v>41785</v>
      </c>
      <c r="B2012" s="2" t="s">
        <v>22</v>
      </c>
      <c r="C2012" s="2">
        <v>169</v>
      </c>
      <c r="D2012" s="2">
        <f>YEAR(cukier[[#This Row],[date]])</f>
        <v>2014</v>
      </c>
      <c r="E2012" s="2">
        <f>MONTH(cukier[[#This Row],[date]])</f>
        <v>5</v>
      </c>
      <c r="F2012" s="2">
        <f>VLOOKUP(cukier[[#This Row],[year]],cennik[#All],2)</f>
        <v>2.23</v>
      </c>
      <c r="G2012" s="2">
        <f>cukier[[#This Row],[sugar_bought_kg]]*cukier[[#This Row],[price]]</f>
        <v>376.87</v>
      </c>
      <c r="H2012" s="2">
        <f>SUMIF($B$2:B2012,B2012,$C$2:C2012)</f>
        <v>22641</v>
      </c>
      <c r="I2012" s="2">
        <f>IF(cukier[[#This Row],[bought_so_far]]&lt;100,0,IF(cukier[[#This Row],[bought_so_far]]&lt;1000,0.05,IF(cukier[[#This Row],[bought_so_far]]&lt;10000,0.1,0.2)))*cukier[[#This Row],[sugar_bought_kg]]</f>
        <v>33.800000000000004</v>
      </c>
      <c r="J2012" s="6">
        <f t="shared" si="156"/>
        <v>2693</v>
      </c>
      <c r="K2012" s="6">
        <f t="shared" si="155"/>
        <v>2524</v>
      </c>
      <c r="L2012" s="6" t="b">
        <f t="shared" si="157"/>
        <v>0</v>
      </c>
      <c r="M2012" s="6">
        <f t="shared" si="158"/>
        <v>3</v>
      </c>
      <c r="N2012" s="6">
        <f t="shared" si="159"/>
        <v>0</v>
      </c>
    </row>
    <row r="2013" spans="1:14" x14ac:dyDescent="0.25">
      <c r="A2013" s="1">
        <v>41786</v>
      </c>
      <c r="B2013" s="2" t="s">
        <v>14</v>
      </c>
      <c r="C2013" s="2">
        <v>324</v>
      </c>
      <c r="D2013" s="2">
        <f>YEAR(cukier[[#This Row],[date]])</f>
        <v>2014</v>
      </c>
      <c r="E2013" s="2">
        <f>MONTH(cukier[[#This Row],[date]])</f>
        <v>5</v>
      </c>
      <c r="F2013" s="2">
        <f>VLOOKUP(cukier[[#This Row],[year]],cennik[#All],2)</f>
        <v>2.23</v>
      </c>
      <c r="G2013" s="2">
        <f>cukier[[#This Row],[sugar_bought_kg]]*cukier[[#This Row],[price]]</f>
        <v>722.52</v>
      </c>
      <c r="H2013" s="2">
        <f>SUMIF($B$2:B2013,B2013,$C$2:C2013)</f>
        <v>22370</v>
      </c>
      <c r="I2013" s="2">
        <f>IF(cukier[[#This Row],[bought_so_far]]&lt;100,0,IF(cukier[[#This Row],[bought_so_far]]&lt;1000,0.05,IF(cukier[[#This Row],[bought_so_far]]&lt;10000,0.1,0.2)))*cukier[[#This Row],[sugar_bought_kg]]</f>
        <v>64.8</v>
      </c>
      <c r="J2013" s="7">
        <f t="shared" si="156"/>
        <v>2524</v>
      </c>
      <c r="K2013" s="7">
        <f t="shared" si="155"/>
        <v>2200</v>
      </c>
      <c r="L2013" s="7" t="b">
        <f t="shared" si="157"/>
        <v>0</v>
      </c>
      <c r="M2013" s="7">
        <f t="shared" si="158"/>
        <v>3</v>
      </c>
      <c r="N2013" s="7">
        <f t="shared" si="159"/>
        <v>0</v>
      </c>
    </row>
    <row r="2014" spans="1:14" x14ac:dyDescent="0.25">
      <c r="A2014" s="1">
        <v>41787</v>
      </c>
      <c r="B2014" s="2" t="s">
        <v>219</v>
      </c>
      <c r="C2014" s="2">
        <v>16</v>
      </c>
      <c r="D2014" s="2">
        <f>YEAR(cukier[[#This Row],[date]])</f>
        <v>2014</v>
      </c>
      <c r="E2014" s="2">
        <f>MONTH(cukier[[#This Row],[date]])</f>
        <v>5</v>
      </c>
      <c r="F2014" s="2">
        <f>VLOOKUP(cukier[[#This Row],[year]],cennik[#All],2)</f>
        <v>2.23</v>
      </c>
      <c r="G2014" s="2">
        <f>cukier[[#This Row],[sugar_bought_kg]]*cukier[[#This Row],[price]]</f>
        <v>35.68</v>
      </c>
      <c r="H2014" s="2">
        <f>SUMIF($B$2:B2014,B2014,$C$2:C2014)</f>
        <v>29</v>
      </c>
      <c r="I2014" s="2">
        <f>IF(cukier[[#This Row],[bought_so_far]]&lt;100,0,IF(cukier[[#This Row],[bought_so_far]]&lt;1000,0.05,IF(cukier[[#This Row],[bought_so_far]]&lt;10000,0.1,0.2)))*cukier[[#This Row],[sugar_bought_kg]]</f>
        <v>0</v>
      </c>
      <c r="J2014" s="6">
        <f t="shared" si="156"/>
        <v>2200</v>
      </c>
      <c r="K2014" s="6">
        <f t="shared" si="155"/>
        <v>2184</v>
      </c>
      <c r="L2014" s="6" t="b">
        <f t="shared" si="157"/>
        <v>0</v>
      </c>
      <c r="M2014" s="6">
        <f t="shared" si="158"/>
        <v>3</v>
      </c>
      <c r="N2014" s="6">
        <f t="shared" si="159"/>
        <v>0</v>
      </c>
    </row>
    <row r="2015" spans="1:14" x14ac:dyDescent="0.25">
      <c r="A2015" s="1">
        <v>41788</v>
      </c>
      <c r="B2015" s="2" t="s">
        <v>71</v>
      </c>
      <c r="C2015" s="2">
        <v>194</v>
      </c>
      <c r="D2015" s="2">
        <f>YEAR(cukier[[#This Row],[date]])</f>
        <v>2014</v>
      </c>
      <c r="E2015" s="2">
        <f>MONTH(cukier[[#This Row],[date]])</f>
        <v>5</v>
      </c>
      <c r="F2015" s="2">
        <f>VLOOKUP(cukier[[#This Row],[year]],cennik[#All],2)</f>
        <v>2.23</v>
      </c>
      <c r="G2015" s="2">
        <f>cukier[[#This Row],[sugar_bought_kg]]*cukier[[#This Row],[price]]</f>
        <v>432.62</v>
      </c>
      <c r="H2015" s="2">
        <f>SUMIF($B$2:B2015,B2015,$C$2:C2015)</f>
        <v>3099</v>
      </c>
      <c r="I2015" s="2">
        <f>IF(cukier[[#This Row],[bought_so_far]]&lt;100,0,IF(cukier[[#This Row],[bought_so_far]]&lt;1000,0.05,IF(cukier[[#This Row],[bought_so_far]]&lt;10000,0.1,0.2)))*cukier[[#This Row],[sugar_bought_kg]]</f>
        <v>19.400000000000002</v>
      </c>
      <c r="J2015" s="7">
        <f t="shared" si="156"/>
        <v>2184</v>
      </c>
      <c r="K2015" s="7">
        <f t="shared" si="155"/>
        <v>1990</v>
      </c>
      <c r="L2015" s="7" t="b">
        <f t="shared" si="157"/>
        <v>0</v>
      </c>
      <c r="M2015" s="7">
        <f t="shared" si="158"/>
        <v>4</v>
      </c>
      <c r="N2015" s="7">
        <f t="shared" si="159"/>
        <v>0</v>
      </c>
    </row>
    <row r="2016" spans="1:14" x14ac:dyDescent="0.25">
      <c r="A2016" s="1">
        <v>41789</v>
      </c>
      <c r="B2016" s="2" t="s">
        <v>102</v>
      </c>
      <c r="C2016" s="2">
        <v>197</v>
      </c>
      <c r="D2016" s="2">
        <f>YEAR(cukier[[#This Row],[date]])</f>
        <v>2014</v>
      </c>
      <c r="E2016" s="2">
        <f>MONTH(cukier[[#This Row],[date]])</f>
        <v>5</v>
      </c>
      <c r="F2016" s="2">
        <f>VLOOKUP(cukier[[#This Row],[year]],cennik[#All],2)</f>
        <v>2.23</v>
      </c>
      <c r="G2016" s="2">
        <f>cukier[[#This Row],[sugar_bought_kg]]*cukier[[#This Row],[price]]</f>
        <v>439.31</v>
      </c>
      <c r="H2016" s="2">
        <f>SUMIF($B$2:B2016,B2016,$C$2:C2016)</f>
        <v>7105</v>
      </c>
      <c r="I2016" s="2">
        <f>IF(cukier[[#This Row],[bought_so_far]]&lt;100,0,IF(cukier[[#This Row],[bought_so_far]]&lt;1000,0.05,IF(cukier[[#This Row],[bought_so_far]]&lt;10000,0.1,0.2)))*cukier[[#This Row],[sugar_bought_kg]]</f>
        <v>19.700000000000003</v>
      </c>
      <c r="J2016" s="6">
        <f t="shared" si="156"/>
        <v>1990</v>
      </c>
      <c r="K2016" s="6">
        <f t="shared" si="155"/>
        <v>1793</v>
      </c>
      <c r="L2016" s="6" t="b">
        <f t="shared" si="157"/>
        <v>0</v>
      </c>
      <c r="M2016" s="6">
        <f t="shared" si="158"/>
        <v>4</v>
      </c>
      <c r="N2016" s="6">
        <f t="shared" si="159"/>
        <v>0</v>
      </c>
    </row>
    <row r="2017" spans="1:14" x14ac:dyDescent="0.25">
      <c r="A2017" s="1">
        <v>41789</v>
      </c>
      <c r="B2017" s="2" t="s">
        <v>23</v>
      </c>
      <c r="C2017" s="2">
        <v>23</v>
      </c>
      <c r="D2017" s="2">
        <f>YEAR(cukier[[#This Row],[date]])</f>
        <v>2014</v>
      </c>
      <c r="E2017" s="2">
        <f>MONTH(cukier[[#This Row],[date]])</f>
        <v>5</v>
      </c>
      <c r="F2017" s="2">
        <f>VLOOKUP(cukier[[#This Row],[year]],cennik[#All],2)</f>
        <v>2.23</v>
      </c>
      <c r="G2017" s="2">
        <f>cukier[[#This Row],[sugar_bought_kg]]*cukier[[#This Row],[price]]</f>
        <v>51.29</v>
      </c>
      <c r="H2017" s="2">
        <f>SUMIF($B$2:B2017,B2017,$C$2:C2017)</f>
        <v>3799</v>
      </c>
      <c r="I2017" s="2">
        <f>IF(cukier[[#This Row],[bought_so_far]]&lt;100,0,IF(cukier[[#This Row],[bought_so_far]]&lt;1000,0.05,IF(cukier[[#This Row],[bought_so_far]]&lt;10000,0.1,0.2)))*cukier[[#This Row],[sugar_bought_kg]]</f>
        <v>2.3000000000000003</v>
      </c>
      <c r="J2017" s="7">
        <f t="shared" si="156"/>
        <v>1793</v>
      </c>
      <c r="K2017" s="7">
        <f t="shared" si="155"/>
        <v>1770</v>
      </c>
      <c r="L2017" s="7" t="b">
        <f t="shared" si="157"/>
        <v>0</v>
      </c>
      <c r="M2017" s="7">
        <f t="shared" si="158"/>
        <v>4</v>
      </c>
      <c r="N2017" s="7">
        <f t="shared" si="159"/>
        <v>0</v>
      </c>
    </row>
    <row r="2018" spans="1:14" x14ac:dyDescent="0.25">
      <c r="A2018" s="1">
        <v>41790</v>
      </c>
      <c r="B2018" s="2" t="s">
        <v>12</v>
      </c>
      <c r="C2018" s="2">
        <v>138</v>
      </c>
      <c r="D2018" s="2">
        <f>YEAR(cukier[[#This Row],[date]])</f>
        <v>2014</v>
      </c>
      <c r="E2018" s="2">
        <f>MONTH(cukier[[#This Row],[date]])</f>
        <v>5</v>
      </c>
      <c r="F2018" s="2">
        <f>VLOOKUP(cukier[[#This Row],[year]],cennik[#All],2)</f>
        <v>2.23</v>
      </c>
      <c r="G2018" s="2">
        <f>cukier[[#This Row],[sugar_bought_kg]]*cukier[[#This Row],[price]]</f>
        <v>307.74</v>
      </c>
      <c r="H2018" s="2">
        <f>SUMIF($B$2:B2018,B2018,$C$2:C2018)</f>
        <v>4660</v>
      </c>
      <c r="I2018" s="2">
        <f>IF(cukier[[#This Row],[bought_so_far]]&lt;100,0,IF(cukier[[#This Row],[bought_so_far]]&lt;1000,0.05,IF(cukier[[#This Row],[bought_so_far]]&lt;10000,0.1,0.2)))*cukier[[#This Row],[sugar_bought_kg]]</f>
        <v>13.8</v>
      </c>
      <c r="J2018" s="6">
        <f t="shared" si="156"/>
        <v>1770</v>
      </c>
      <c r="K2018" s="6">
        <f t="shared" si="155"/>
        <v>1632</v>
      </c>
      <c r="L2018" s="6" t="b">
        <f t="shared" si="157"/>
        <v>1</v>
      </c>
      <c r="M2018" s="6">
        <f t="shared" si="158"/>
        <v>4</v>
      </c>
      <c r="N2018" s="6">
        <f t="shared" si="159"/>
        <v>4000</v>
      </c>
    </row>
    <row r="2019" spans="1:14" x14ac:dyDescent="0.25">
      <c r="A2019" s="1">
        <v>41791</v>
      </c>
      <c r="B2019" s="2" t="s">
        <v>61</v>
      </c>
      <c r="C2019" s="2">
        <v>121</v>
      </c>
      <c r="D2019" s="2">
        <f>YEAR(cukier[[#This Row],[date]])</f>
        <v>2014</v>
      </c>
      <c r="E2019" s="2">
        <f>MONTH(cukier[[#This Row],[date]])</f>
        <v>6</v>
      </c>
      <c r="F2019" s="2">
        <f>VLOOKUP(cukier[[#This Row],[year]],cennik[#All],2)</f>
        <v>2.23</v>
      </c>
      <c r="G2019" s="2">
        <f>cukier[[#This Row],[sugar_bought_kg]]*cukier[[#This Row],[price]]</f>
        <v>269.83</v>
      </c>
      <c r="H2019" s="2">
        <f>SUMIF($B$2:B2019,B2019,$C$2:C2019)</f>
        <v>3050</v>
      </c>
      <c r="I2019" s="2">
        <f>IF(cukier[[#This Row],[bought_so_far]]&lt;100,0,IF(cukier[[#This Row],[bought_so_far]]&lt;1000,0.05,IF(cukier[[#This Row],[bought_so_far]]&lt;10000,0.1,0.2)))*cukier[[#This Row],[sugar_bought_kg]]</f>
        <v>12.100000000000001</v>
      </c>
      <c r="J2019" s="7">
        <f t="shared" si="156"/>
        <v>5632</v>
      </c>
      <c r="K2019" s="7">
        <f t="shared" si="155"/>
        <v>5511</v>
      </c>
      <c r="L2019" s="7" t="b">
        <f t="shared" si="157"/>
        <v>0</v>
      </c>
      <c r="M2019" s="7">
        <f t="shared" si="158"/>
        <v>-1</v>
      </c>
      <c r="N2019" s="7">
        <f t="shared" si="159"/>
        <v>0</v>
      </c>
    </row>
    <row r="2020" spans="1:14" x14ac:dyDescent="0.25">
      <c r="A2020" s="1">
        <v>41793</v>
      </c>
      <c r="B2020" s="2" t="s">
        <v>204</v>
      </c>
      <c r="C2020" s="2">
        <v>10</v>
      </c>
      <c r="D2020" s="2">
        <f>YEAR(cukier[[#This Row],[date]])</f>
        <v>2014</v>
      </c>
      <c r="E2020" s="2">
        <f>MONTH(cukier[[#This Row],[date]])</f>
        <v>6</v>
      </c>
      <c r="F2020" s="2">
        <f>VLOOKUP(cukier[[#This Row],[year]],cennik[#All],2)</f>
        <v>2.23</v>
      </c>
      <c r="G2020" s="2">
        <f>cukier[[#This Row],[sugar_bought_kg]]*cukier[[#This Row],[price]]</f>
        <v>22.3</v>
      </c>
      <c r="H2020" s="2">
        <f>SUMIF($B$2:B2020,B2020,$C$2:C2020)</f>
        <v>16</v>
      </c>
      <c r="I2020" s="2">
        <f>IF(cukier[[#This Row],[bought_so_far]]&lt;100,0,IF(cukier[[#This Row],[bought_so_far]]&lt;1000,0.05,IF(cukier[[#This Row],[bought_so_far]]&lt;10000,0.1,0.2)))*cukier[[#This Row],[sugar_bought_kg]]</f>
        <v>0</v>
      </c>
      <c r="J2020" s="6">
        <f t="shared" si="156"/>
        <v>5511</v>
      </c>
      <c r="K2020" s="6">
        <f t="shared" si="155"/>
        <v>5501</v>
      </c>
      <c r="L2020" s="6" t="b">
        <f t="shared" si="157"/>
        <v>0</v>
      </c>
      <c r="M2020" s="6">
        <f t="shared" si="158"/>
        <v>-1</v>
      </c>
      <c r="N2020" s="6">
        <f t="shared" si="159"/>
        <v>0</v>
      </c>
    </row>
    <row r="2021" spans="1:14" x14ac:dyDescent="0.25">
      <c r="A2021" s="1">
        <v>41795</v>
      </c>
      <c r="B2021" s="2" t="s">
        <v>130</v>
      </c>
      <c r="C2021" s="2">
        <v>9</v>
      </c>
      <c r="D2021" s="2">
        <f>YEAR(cukier[[#This Row],[date]])</f>
        <v>2014</v>
      </c>
      <c r="E2021" s="2">
        <f>MONTH(cukier[[#This Row],[date]])</f>
        <v>6</v>
      </c>
      <c r="F2021" s="2">
        <f>VLOOKUP(cukier[[#This Row],[year]],cennik[#All],2)</f>
        <v>2.23</v>
      </c>
      <c r="G2021" s="2">
        <f>cukier[[#This Row],[sugar_bought_kg]]*cukier[[#This Row],[price]]</f>
        <v>20.07</v>
      </c>
      <c r="H2021" s="2">
        <f>SUMIF($B$2:B2021,B2021,$C$2:C2021)</f>
        <v>41</v>
      </c>
      <c r="I2021" s="2">
        <f>IF(cukier[[#This Row],[bought_so_far]]&lt;100,0,IF(cukier[[#This Row],[bought_so_far]]&lt;1000,0.05,IF(cukier[[#This Row],[bought_so_far]]&lt;10000,0.1,0.2)))*cukier[[#This Row],[sugar_bought_kg]]</f>
        <v>0</v>
      </c>
      <c r="J2021" s="7">
        <f t="shared" si="156"/>
        <v>5501</v>
      </c>
      <c r="K2021" s="7">
        <f t="shared" si="155"/>
        <v>5492</v>
      </c>
      <c r="L2021" s="7" t="b">
        <f t="shared" si="157"/>
        <v>0</v>
      </c>
      <c r="M2021" s="7">
        <f t="shared" si="158"/>
        <v>-1</v>
      </c>
      <c r="N2021" s="7">
        <f t="shared" si="159"/>
        <v>0</v>
      </c>
    </row>
    <row r="2022" spans="1:14" x14ac:dyDescent="0.25">
      <c r="A2022" s="1">
        <v>41798</v>
      </c>
      <c r="B2022" s="2" t="s">
        <v>52</v>
      </c>
      <c r="C2022" s="2">
        <v>35</v>
      </c>
      <c r="D2022" s="2">
        <f>YEAR(cukier[[#This Row],[date]])</f>
        <v>2014</v>
      </c>
      <c r="E2022" s="2">
        <f>MONTH(cukier[[#This Row],[date]])</f>
        <v>6</v>
      </c>
      <c r="F2022" s="2">
        <f>VLOOKUP(cukier[[#This Row],[year]],cennik[#All],2)</f>
        <v>2.23</v>
      </c>
      <c r="G2022" s="2">
        <f>cukier[[#This Row],[sugar_bought_kg]]*cukier[[#This Row],[price]]</f>
        <v>78.05</v>
      </c>
      <c r="H2022" s="2">
        <f>SUMIF($B$2:B2022,B2022,$C$2:C2022)</f>
        <v>5181</v>
      </c>
      <c r="I2022" s="2">
        <f>IF(cukier[[#This Row],[bought_so_far]]&lt;100,0,IF(cukier[[#This Row],[bought_so_far]]&lt;1000,0.05,IF(cukier[[#This Row],[bought_so_far]]&lt;10000,0.1,0.2)))*cukier[[#This Row],[sugar_bought_kg]]</f>
        <v>3.5</v>
      </c>
      <c r="J2022" s="6">
        <f t="shared" si="156"/>
        <v>5492</v>
      </c>
      <c r="K2022" s="6">
        <f t="shared" si="155"/>
        <v>5457</v>
      </c>
      <c r="L2022" s="6" t="b">
        <f t="shared" si="157"/>
        <v>0</v>
      </c>
      <c r="M2022" s="6">
        <f t="shared" si="158"/>
        <v>-1</v>
      </c>
      <c r="N2022" s="6">
        <f t="shared" si="159"/>
        <v>0</v>
      </c>
    </row>
    <row r="2023" spans="1:14" x14ac:dyDescent="0.25">
      <c r="A2023" s="1">
        <v>41802</v>
      </c>
      <c r="B2023" s="2" t="s">
        <v>35</v>
      </c>
      <c r="C2023" s="2">
        <v>154</v>
      </c>
      <c r="D2023" s="2">
        <f>YEAR(cukier[[#This Row],[date]])</f>
        <v>2014</v>
      </c>
      <c r="E2023" s="2">
        <f>MONTH(cukier[[#This Row],[date]])</f>
        <v>6</v>
      </c>
      <c r="F2023" s="2">
        <f>VLOOKUP(cukier[[#This Row],[year]],cennik[#All],2)</f>
        <v>2.23</v>
      </c>
      <c r="G2023" s="2">
        <f>cukier[[#This Row],[sugar_bought_kg]]*cukier[[#This Row],[price]]</f>
        <v>343.42</v>
      </c>
      <c r="H2023" s="2">
        <f>SUMIF($B$2:B2023,B2023,$C$2:C2023)</f>
        <v>4407</v>
      </c>
      <c r="I2023" s="2">
        <f>IF(cukier[[#This Row],[bought_so_far]]&lt;100,0,IF(cukier[[#This Row],[bought_so_far]]&lt;1000,0.05,IF(cukier[[#This Row],[bought_so_far]]&lt;10000,0.1,0.2)))*cukier[[#This Row],[sugar_bought_kg]]</f>
        <v>15.4</v>
      </c>
      <c r="J2023" s="7">
        <f t="shared" si="156"/>
        <v>5457</v>
      </c>
      <c r="K2023" s="7">
        <f t="shared" si="155"/>
        <v>5303</v>
      </c>
      <c r="L2023" s="7" t="b">
        <f t="shared" si="157"/>
        <v>0</v>
      </c>
      <c r="M2023" s="7">
        <f t="shared" si="158"/>
        <v>-1</v>
      </c>
      <c r="N2023" s="7">
        <f t="shared" si="159"/>
        <v>0</v>
      </c>
    </row>
    <row r="2024" spans="1:14" x14ac:dyDescent="0.25">
      <c r="A2024" s="1">
        <v>41806</v>
      </c>
      <c r="B2024" s="2" t="s">
        <v>113</v>
      </c>
      <c r="C2024" s="2">
        <v>1</v>
      </c>
      <c r="D2024" s="2">
        <f>YEAR(cukier[[#This Row],[date]])</f>
        <v>2014</v>
      </c>
      <c r="E2024" s="2">
        <f>MONTH(cukier[[#This Row],[date]])</f>
        <v>6</v>
      </c>
      <c r="F2024" s="2">
        <f>VLOOKUP(cukier[[#This Row],[year]],cennik[#All],2)</f>
        <v>2.23</v>
      </c>
      <c r="G2024" s="2">
        <f>cukier[[#This Row],[sugar_bought_kg]]*cukier[[#This Row],[price]]</f>
        <v>2.23</v>
      </c>
      <c r="H2024" s="2">
        <f>SUMIF($B$2:B2024,B2024,$C$2:C2024)</f>
        <v>47</v>
      </c>
      <c r="I2024" s="2">
        <f>IF(cukier[[#This Row],[bought_so_far]]&lt;100,0,IF(cukier[[#This Row],[bought_so_far]]&lt;1000,0.05,IF(cukier[[#This Row],[bought_so_far]]&lt;10000,0.1,0.2)))*cukier[[#This Row],[sugar_bought_kg]]</f>
        <v>0</v>
      </c>
      <c r="J2024" s="6">
        <f t="shared" si="156"/>
        <v>5303</v>
      </c>
      <c r="K2024" s="6">
        <f t="shared" si="155"/>
        <v>5302</v>
      </c>
      <c r="L2024" s="6" t="b">
        <f t="shared" si="157"/>
        <v>0</v>
      </c>
      <c r="M2024" s="6">
        <f t="shared" si="158"/>
        <v>-1</v>
      </c>
      <c r="N2024" s="6">
        <f t="shared" si="159"/>
        <v>0</v>
      </c>
    </row>
    <row r="2025" spans="1:14" x14ac:dyDescent="0.25">
      <c r="A2025" s="1">
        <v>41807</v>
      </c>
      <c r="B2025" s="2" t="s">
        <v>14</v>
      </c>
      <c r="C2025" s="2">
        <v>249</v>
      </c>
      <c r="D2025" s="2">
        <f>YEAR(cukier[[#This Row],[date]])</f>
        <v>2014</v>
      </c>
      <c r="E2025" s="2">
        <f>MONTH(cukier[[#This Row],[date]])</f>
        <v>6</v>
      </c>
      <c r="F2025" s="2">
        <f>VLOOKUP(cukier[[#This Row],[year]],cennik[#All],2)</f>
        <v>2.23</v>
      </c>
      <c r="G2025" s="2">
        <f>cukier[[#This Row],[sugar_bought_kg]]*cukier[[#This Row],[price]]</f>
        <v>555.27</v>
      </c>
      <c r="H2025" s="2">
        <f>SUMIF($B$2:B2025,B2025,$C$2:C2025)</f>
        <v>22619</v>
      </c>
      <c r="I2025" s="2">
        <f>IF(cukier[[#This Row],[bought_so_far]]&lt;100,0,IF(cukier[[#This Row],[bought_so_far]]&lt;1000,0.05,IF(cukier[[#This Row],[bought_so_far]]&lt;10000,0.1,0.2)))*cukier[[#This Row],[sugar_bought_kg]]</f>
        <v>49.800000000000004</v>
      </c>
      <c r="J2025" s="7">
        <f t="shared" si="156"/>
        <v>5302</v>
      </c>
      <c r="K2025" s="7">
        <f t="shared" si="155"/>
        <v>5053</v>
      </c>
      <c r="L2025" s="7" t="b">
        <f t="shared" si="157"/>
        <v>0</v>
      </c>
      <c r="M2025" s="7">
        <f t="shared" si="158"/>
        <v>-1</v>
      </c>
      <c r="N2025" s="7">
        <f t="shared" si="159"/>
        <v>0</v>
      </c>
    </row>
    <row r="2026" spans="1:14" x14ac:dyDescent="0.25">
      <c r="A2026" s="1">
        <v>41807</v>
      </c>
      <c r="B2026" s="2" t="s">
        <v>37</v>
      </c>
      <c r="C2026" s="2">
        <v>27</v>
      </c>
      <c r="D2026" s="2">
        <f>YEAR(cukier[[#This Row],[date]])</f>
        <v>2014</v>
      </c>
      <c r="E2026" s="2">
        <f>MONTH(cukier[[#This Row],[date]])</f>
        <v>6</v>
      </c>
      <c r="F2026" s="2">
        <f>VLOOKUP(cukier[[#This Row],[year]],cennik[#All],2)</f>
        <v>2.23</v>
      </c>
      <c r="G2026" s="2">
        <f>cukier[[#This Row],[sugar_bought_kg]]*cukier[[#This Row],[price]]</f>
        <v>60.21</v>
      </c>
      <c r="H2026" s="2">
        <f>SUMIF($B$2:B2026,B2026,$C$2:C2026)</f>
        <v>4869</v>
      </c>
      <c r="I2026" s="2">
        <f>IF(cukier[[#This Row],[bought_so_far]]&lt;100,0,IF(cukier[[#This Row],[bought_so_far]]&lt;1000,0.05,IF(cukier[[#This Row],[bought_so_far]]&lt;10000,0.1,0.2)))*cukier[[#This Row],[sugar_bought_kg]]</f>
        <v>2.7</v>
      </c>
      <c r="J2026" s="6">
        <f t="shared" si="156"/>
        <v>5053</v>
      </c>
      <c r="K2026" s="6">
        <f t="shared" si="155"/>
        <v>5026</v>
      </c>
      <c r="L2026" s="6" t="b">
        <f t="shared" si="157"/>
        <v>0</v>
      </c>
      <c r="M2026" s="6">
        <f t="shared" si="158"/>
        <v>-1</v>
      </c>
      <c r="N2026" s="6">
        <f t="shared" si="159"/>
        <v>0</v>
      </c>
    </row>
    <row r="2027" spans="1:14" x14ac:dyDescent="0.25">
      <c r="A2027" s="1">
        <v>41809</v>
      </c>
      <c r="B2027" s="2" t="s">
        <v>12</v>
      </c>
      <c r="C2027" s="2">
        <v>167</v>
      </c>
      <c r="D2027" s="2">
        <f>YEAR(cukier[[#This Row],[date]])</f>
        <v>2014</v>
      </c>
      <c r="E2027" s="2">
        <f>MONTH(cukier[[#This Row],[date]])</f>
        <v>6</v>
      </c>
      <c r="F2027" s="2">
        <f>VLOOKUP(cukier[[#This Row],[year]],cennik[#All],2)</f>
        <v>2.23</v>
      </c>
      <c r="G2027" s="2">
        <f>cukier[[#This Row],[sugar_bought_kg]]*cukier[[#This Row],[price]]</f>
        <v>372.41</v>
      </c>
      <c r="H2027" s="2">
        <f>SUMIF($B$2:B2027,B2027,$C$2:C2027)</f>
        <v>4827</v>
      </c>
      <c r="I2027" s="2">
        <f>IF(cukier[[#This Row],[bought_so_far]]&lt;100,0,IF(cukier[[#This Row],[bought_so_far]]&lt;1000,0.05,IF(cukier[[#This Row],[bought_so_far]]&lt;10000,0.1,0.2)))*cukier[[#This Row],[sugar_bought_kg]]</f>
        <v>16.7</v>
      </c>
      <c r="J2027" s="7">
        <f t="shared" si="156"/>
        <v>5026</v>
      </c>
      <c r="K2027" s="7">
        <f t="shared" si="155"/>
        <v>4859</v>
      </c>
      <c r="L2027" s="7" t="b">
        <f t="shared" si="157"/>
        <v>0</v>
      </c>
      <c r="M2027" s="7">
        <f t="shared" si="158"/>
        <v>1</v>
      </c>
      <c r="N2027" s="7">
        <f t="shared" si="159"/>
        <v>0</v>
      </c>
    </row>
    <row r="2028" spans="1:14" x14ac:dyDescent="0.25">
      <c r="A2028" s="1">
        <v>41810</v>
      </c>
      <c r="B2028" s="2" t="s">
        <v>12</v>
      </c>
      <c r="C2028" s="2">
        <v>71</v>
      </c>
      <c r="D2028" s="2">
        <f>YEAR(cukier[[#This Row],[date]])</f>
        <v>2014</v>
      </c>
      <c r="E2028" s="2">
        <f>MONTH(cukier[[#This Row],[date]])</f>
        <v>6</v>
      </c>
      <c r="F2028" s="2">
        <f>VLOOKUP(cukier[[#This Row],[year]],cennik[#All],2)</f>
        <v>2.23</v>
      </c>
      <c r="G2028" s="2">
        <f>cukier[[#This Row],[sugar_bought_kg]]*cukier[[#This Row],[price]]</f>
        <v>158.33000000000001</v>
      </c>
      <c r="H2028" s="2">
        <f>SUMIF($B$2:B2028,B2028,$C$2:C2028)</f>
        <v>4898</v>
      </c>
      <c r="I2028" s="2">
        <f>IF(cukier[[#This Row],[bought_so_far]]&lt;100,0,IF(cukier[[#This Row],[bought_so_far]]&lt;1000,0.05,IF(cukier[[#This Row],[bought_so_far]]&lt;10000,0.1,0.2)))*cukier[[#This Row],[sugar_bought_kg]]</f>
        <v>7.1000000000000005</v>
      </c>
      <c r="J2028" s="6">
        <f t="shared" si="156"/>
        <v>4859</v>
      </c>
      <c r="K2028" s="6">
        <f t="shared" si="155"/>
        <v>4788</v>
      </c>
      <c r="L2028" s="6" t="b">
        <f t="shared" si="157"/>
        <v>0</v>
      </c>
      <c r="M2028" s="6">
        <f t="shared" si="158"/>
        <v>1</v>
      </c>
      <c r="N2028" s="6">
        <f t="shared" si="159"/>
        <v>0</v>
      </c>
    </row>
    <row r="2029" spans="1:14" x14ac:dyDescent="0.25">
      <c r="A2029" s="1">
        <v>41810</v>
      </c>
      <c r="B2029" s="2" t="s">
        <v>83</v>
      </c>
      <c r="C2029" s="2">
        <v>13</v>
      </c>
      <c r="D2029" s="2">
        <f>YEAR(cukier[[#This Row],[date]])</f>
        <v>2014</v>
      </c>
      <c r="E2029" s="2">
        <f>MONTH(cukier[[#This Row],[date]])</f>
        <v>6</v>
      </c>
      <c r="F2029" s="2">
        <f>VLOOKUP(cukier[[#This Row],[year]],cennik[#All],2)</f>
        <v>2.23</v>
      </c>
      <c r="G2029" s="2">
        <f>cukier[[#This Row],[sugar_bought_kg]]*cukier[[#This Row],[price]]</f>
        <v>28.99</v>
      </c>
      <c r="H2029" s="2">
        <f>SUMIF($B$2:B2029,B2029,$C$2:C2029)</f>
        <v>16</v>
      </c>
      <c r="I2029" s="2">
        <f>IF(cukier[[#This Row],[bought_so_far]]&lt;100,0,IF(cukier[[#This Row],[bought_so_far]]&lt;1000,0.05,IF(cukier[[#This Row],[bought_so_far]]&lt;10000,0.1,0.2)))*cukier[[#This Row],[sugar_bought_kg]]</f>
        <v>0</v>
      </c>
      <c r="J2029" s="7">
        <f t="shared" si="156"/>
        <v>4788</v>
      </c>
      <c r="K2029" s="7">
        <f t="shared" si="155"/>
        <v>4775</v>
      </c>
      <c r="L2029" s="7" t="b">
        <f t="shared" si="157"/>
        <v>0</v>
      </c>
      <c r="M2029" s="7">
        <f t="shared" si="158"/>
        <v>1</v>
      </c>
      <c r="N2029" s="7">
        <f t="shared" si="159"/>
        <v>0</v>
      </c>
    </row>
    <row r="2030" spans="1:14" x14ac:dyDescent="0.25">
      <c r="A2030" s="1">
        <v>41811</v>
      </c>
      <c r="B2030" s="2" t="s">
        <v>30</v>
      </c>
      <c r="C2030" s="2">
        <v>90</v>
      </c>
      <c r="D2030" s="2">
        <f>YEAR(cukier[[#This Row],[date]])</f>
        <v>2014</v>
      </c>
      <c r="E2030" s="2">
        <f>MONTH(cukier[[#This Row],[date]])</f>
        <v>6</v>
      </c>
      <c r="F2030" s="2">
        <f>VLOOKUP(cukier[[#This Row],[year]],cennik[#All],2)</f>
        <v>2.23</v>
      </c>
      <c r="G2030" s="2">
        <f>cukier[[#This Row],[sugar_bought_kg]]*cukier[[#This Row],[price]]</f>
        <v>200.7</v>
      </c>
      <c r="H2030" s="2">
        <f>SUMIF($B$2:B2030,B2030,$C$2:C2030)</f>
        <v>5120</v>
      </c>
      <c r="I2030" s="2">
        <f>IF(cukier[[#This Row],[bought_so_far]]&lt;100,0,IF(cukier[[#This Row],[bought_so_far]]&lt;1000,0.05,IF(cukier[[#This Row],[bought_so_far]]&lt;10000,0.1,0.2)))*cukier[[#This Row],[sugar_bought_kg]]</f>
        <v>9</v>
      </c>
      <c r="J2030" s="6">
        <f t="shared" si="156"/>
        <v>4775</v>
      </c>
      <c r="K2030" s="6">
        <f t="shared" si="155"/>
        <v>4685</v>
      </c>
      <c r="L2030" s="6" t="b">
        <f t="shared" si="157"/>
        <v>0</v>
      </c>
      <c r="M2030" s="6">
        <f t="shared" si="158"/>
        <v>1</v>
      </c>
      <c r="N2030" s="6">
        <f t="shared" si="159"/>
        <v>0</v>
      </c>
    </row>
    <row r="2031" spans="1:14" x14ac:dyDescent="0.25">
      <c r="A2031" s="1">
        <v>41814</v>
      </c>
      <c r="B2031" s="2" t="s">
        <v>9</v>
      </c>
      <c r="C2031" s="2">
        <v>106</v>
      </c>
      <c r="D2031" s="2">
        <f>YEAR(cukier[[#This Row],[date]])</f>
        <v>2014</v>
      </c>
      <c r="E2031" s="2">
        <f>MONTH(cukier[[#This Row],[date]])</f>
        <v>6</v>
      </c>
      <c r="F2031" s="2">
        <f>VLOOKUP(cukier[[#This Row],[year]],cennik[#All],2)</f>
        <v>2.23</v>
      </c>
      <c r="G2031" s="2">
        <f>cukier[[#This Row],[sugar_bought_kg]]*cukier[[#This Row],[price]]</f>
        <v>236.38</v>
      </c>
      <c r="H2031" s="2">
        <f>SUMIF($B$2:B2031,B2031,$C$2:C2031)</f>
        <v>25372</v>
      </c>
      <c r="I2031" s="2">
        <f>IF(cukier[[#This Row],[bought_so_far]]&lt;100,0,IF(cukier[[#This Row],[bought_so_far]]&lt;1000,0.05,IF(cukier[[#This Row],[bought_so_far]]&lt;10000,0.1,0.2)))*cukier[[#This Row],[sugar_bought_kg]]</f>
        <v>21.200000000000003</v>
      </c>
      <c r="J2031" s="7">
        <f t="shared" si="156"/>
        <v>4685</v>
      </c>
      <c r="K2031" s="7">
        <f t="shared" si="155"/>
        <v>4579</v>
      </c>
      <c r="L2031" s="7" t="b">
        <f t="shared" si="157"/>
        <v>0</v>
      </c>
      <c r="M2031" s="7">
        <f t="shared" si="158"/>
        <v>1</v>
      </c>
      <c r="N2031" s="7">
        <f t="shared" si="159"/>
        <v>0</v>
      </c>
    </row>
    <row r="2032" spans="1:14" x14ac:dyDescent="0.25">
      <c r="A2032" s="1">
        <v>41815</v>
      </c>
      <c r="B2032" s="2" t="s">
        <v>66</v>
      </c>
      <c r="C2032" s="2">
        <v>57</v>
      </c>
      <c r="D2032" s="2">
        <f>YEAR(cukier[[#This Row],[date]])</f>
        <v>2014</v>
      </c>
      <c r="E2032" s="2">
        <f>MONTH(cukier[[#This Row],[date]])</f>
        <v>6</v>
      </c>
      <c r="F2032" s="2">
        <f>VLOOKUP(cukier[[#This Row],[year]],cennik[#All],2)</f>
        <v>2.23</v>
      </c>
      <c r="G2032" s="2">
        <f>cukier[[#This Row],[sugar_bought_kg]]*cukier[[#This Row],[price]]</f>
        <v>127.11</v>
      </c>
      <c r="H2032" s="2">
        <f>SUMIF($B$2:B2032,B2032,$C$2:C2032)</f>
        <v>3795</v>
      </c>
      <c r="I2032" s="2">
        <f>IF(cukier[[#This Row],[bought_so_far]]&lt;100,0,IF(cukier[[#This Row],[bought_so_far]]&lt;1000,0.05,IF(cukier[[#This Row],[bought_so_far]]&lt;10000,0.1,0.2)))*cukier[[#This Row],[sugar_bought_kg]]</f>
        <v>5.7</v>
      </c>
      <c r="J2032" s="6">
        <f t="shared" si="156"/>
        <v>4579</v>
      </c>
      <c r="K2032" s="6">
        <f t="shared" si="155"/>
        <v>4522</v>
      </c>
      <c r="L2032" s="6" t="b">
        <f t="shared" si="157"/>
        <v>0</v>
      </c>
      <c r="M2032" s="6">
        <f t="shared" si="158"/>
        <v>1</v>
      </c>
      <c r="N2032" s="6">
        <f t="shared" si="159"/>
        <v>0</v>
      </c>
    </row>
    <row r="2033" spans="1:14" x14ac:dyDescent="0.25">
      <c r="A2033" s="1">
        <v>41815</v>
      </c>
      <c r="B2033" s="2" t="s">
        <v>18</v>
      </c>
      <c r="C2033" s="2">
        <v>59</v>
      </c>
      <c r="D2033" s="2">
        <f>YEAR(cukier[[#This Row],[date]])</f>
        <v>2014</v>
      </c>
      <c r="E2033" s="2">
        <f>MONTH(cukier[[#This Row],[date]])</f>
        <v>6</v>
      </c>
      <c r="F2033" s="2">
        <f>VLOOKUP(cukier[[#This Row],[year]],cennik[#All],2)</f>
        <v>2.23</v>
      </c>
      <c r="G2033" s="2">
        <f>cukier[[#This Row],[sugar_bought_kg]]*cukier[[#This Row],[price]]</f>
        <v>131.57</v>
      </c>
      <c r="H2033" s="2">
        <f>SUMIF($B$2:B2033,B2033,$C$2:C2033)</f>
        <v>5051</v>
      </c>
      <c r="I2033" s="2">
        <f>IF(cukier[[#This Row],[bought_so_far]]&lt;100,0,IF(cukier[[#This Row],[bought_so_far]]&lt;1000,0.05,IF(cukier[[#This Row],[bought_so_far]]&lt;10000,0.1,0.2)))*cukier[[#This Row],[sugar_bought_kg]]</f>
        <v>5.9</v>
      </c>
      <c r="J2033" s="7">
        <f t="shared" si="156"/>
        <v>4522</v>
      </c>
      <c r="K2033" s="7">
        <f t="shared" si="155"/>
        <v>4463</v>
      </c>
      <c r="L2033" s="7" t="b">
        <f t="shared" si="157"/>
        <v>0</v>
      </c>
      <c r="M2033" s="7">
        <f t="shared" si="158"/>
        <v>1</v>
      </c>
      <c r="N2033" s="7">
        <f t="shared" si="159"/>
        <v>0</v>
      </c>
    </row>
    <row r="2034" spans="1:14" x14ac:dyDescent="0.25">
      <c r="A2034" s="1">
        <v>41817</v>
      </c>
      <c r="B2034" s="2" t="s">
        <v>79</v>
      </c>
      <c r="C2034" s="2">
        <v>11</v>
      </c>
      <c r="D2034" s="2">
        <f>YEAR(cukier[[#This Row],[date]])</f>
        <v>2014</v>
      </c>
      <c r="E2034" s="2">
        <f>MONTH(cukier[[#This Row],[date]])</f>
        <v>6</v>
      </c>
      <c r="F2034" s="2">
        <f>VLOOKUP(cukier[[#This Row],[year]],cennik[#All],2)</f>
        <v>2.23</v>
      </c>
      <c r="G2034" s="2">
        <f>cukier[[#This Row],[sugar_bought_kg]]*cukier[[#This Row],[price]]</f>
        <v>24.53</v>
      </c>
      <c r="H2034" s="2">
        <f>SUMIF($B$2:B2034,B2034,$C$2:C2034)</f>
        <v>56</v>
      </c>
      <c r="I2034" s="2">
        <f>IF(cukier[[#This Row],[bought_so_far]]&lt;100,0,IF(cukier[[#This Row],[bought_so_far]]&lt;1000,0.05,IF(cukier[[#This Row],[bought_so_far]]&lt;10000,0.1,0.2)))*cukier[[#This Row],[sugar_bought_kg]]</f>
        <v>0</v>
      </c>
      <c r="J2034" s="6">
        <f t="shared" si="156"/>
        <v>4463</v>
      </c>
      <c r="K2034" s="6">
        <f t="shared" si="155"/>
        <v>4452</v>
      </c>
      <c r="L2034" s="6" t="b">
        <f t="shared" si="157"/>
        <v>0</v>
      </c>
      <c r="M2034" s="6">
        <f t="shared" si="158"/>
        <v>1</v>
      </c>
      <c r="N2034" s="6">
        <f t="shared" si="159"/>
        <v>0</v>
      </c>
    </row>
    <row r="2035" spans="1:14" x14ac:dyDescent="0.25">
      <c r="A2035" s="1">
        <v>41818</v>
      </c>
      <c r="B2035" s="2" t="s">
        <v>102</v>
      </c>
      <c r="C2035" s="2">
        <v>361</v>
      </c>
      <c r="D2035" s="2">
        <f>YEAR(cukier[[#This Row],[date]])</f>
        <v>2014</v>
      </c>
      <c r="E2035" s="2">
        <f>MONTH(cukier[[#This Row],[date]])</f>
        <v>6</v>
      </c>
      <c r="F2035" s="2">
        <f>VLOOKUP(cukier[[#This Row],[year]],cennik[#All],2)</f>
        <v>2.23</v>
      </c>
      <c r="G2035" s="2">
        <f>cukier[[#This Row],[sugar_bought_kg]]*cukier[[#This Row],[price]]</f>
        <v>805.03</v>
      </c>
      <c r="H2035" s="2">
        <f>SUMIF($B$2:B2035,B2035,$C$2:C2035)</f>
        <v>7466</v>
      </c>
      <c r="I2035" s="2">
        <f>IF(cukier[[#This Row],[bought_so_far]]&lt;100,0,IF(cukier[[#This Row],[bought_so_far]]&lt;1000,0.05,IF(cukier[[#This Row],[bought_so_far]]&lt;10000,0.1,0.2)))*cukier[[#This Row],[sugar_bought_kg]]</f>
        <v>36.1</v>
      </c>
      <c r="J2035" s="7">
        <f t="shared" si="156"/>
        <v>4452</v>
      </c>
      <c r="K2035" s="7">
        <f t="shared" si="155"/>
        <v>4091</v>
      </c>
      <c r="L2035" s="7" t="b">
        <f t="shared" si="157"/>
        <v>0</v>
      </c>
      <c r="M2035" s="7">
        <f t="shared" si="158"/>
        <v>1</v>
      </c>
      <c r="N2035" s="7">
        <f t="shared" si="159"/>
        <v>0</v>
      </c>
    </row>
    <row r="2036" spans="1:14" x14ac:dyDescent="0.25">
      <c r="A2036" s="1">
        <v>41819</v>
      </c>
      <c r="B2036" s="2" t="s">
        <v>8</v>
      </c>
      <c r="C2036" s="2">
        <v>153</v>
      </c>
      <c r="D2036" s="2">
        <f>YEAR(cukier[[#This Row],[date]])</f>
        <v>2014</v>
      </c>
      <c r="E2036" s="2">
        <f>MONTH(cukier[[#This Row],[date]])</f>
        <v>6</v>
      </c>
      <c r="F2036" s="2">
        <f>VLOOKUP(cukier[[#This Row],[year]],cennik[#All],2)</f>
        <v>2.23</v>
      </c>
      <c r="G2036" s="2">
        <f>cukier[[#This Row],[sugar_bought_kg]]*cukier[[#This Row],[price]]</f>
        <v>341.19</v>
      </c>
      <c r="H2036" s="2">
        <f>SUMIF($B$2:B2036,B2036,$C$2:C2036)</f>
        <v>2982</v>
      </c>
      <c r="I2036" s="2">
        <f>IF(cukier[[#This Row],[bought_so_far]]&lt;100,0,IF(cukier[[#This Row],[bought_so_far]]&lt;1000,0.05,IF(cukier[[#This Row],[bought_so_far]]&lt;10000,0.1,0.2)))*cukier[[#This Row],[sugar_bought_kg]]</f>
        <v>15.3</v>
      </c>
      <c r="J2036" s="6">
        <f t="shared" si="156"/>
        <v>4091</v>
      </c>
      <c r="K2036" s="6">
        <f t="shared" si="155"/>
        <v>3938</v>
      </c>
      <c r="L2036" s="6" t="b">
        <f t="shared" si="157"/>
        <v>0</v>
      </c>
      <c r="M2036" s="6">
        <f t="shared" si="158"/>
        <v>2</v>
      </c>
      <c r="N2036" s="6">
        <f t="shared" si="159"/>
        <v>0</v>
      </c>
    </row>
    <row r="2037" spans="1:14" x14ac:dyDescent="0.25">
      <c r="A2037" s="1">
        <v>41820</v>
      </c>
      <c r="B2037" s="2" t="s">
        <v>147</v>
      </c>
      <c r="C2037" s="2">
        <v>7</v>
      </c>
      <c r="D2037" s="2">
        <f>YEAR(cukier[[#This Row],[date]])</f>
        <v>2014</v>
      </c>
      <c r="E2037" s="2">
        <f>MONTH(cukier[[#This Row],[date]])</f>
        <v>6</v>
      </c>
      <c r="F2037" s="2">
        <f>VLOOKUP(cukier[[#This Row],[year]],cennik[#All],2)</f>
        <v>2.23</v>
      </c>
      <c r="G2037" s="2">
        <f>cukier[[#This Row],[sugar_bought_kg]]*cukier[[#This Row],[price]]</f>
        <v>15.61</v>
      </c>
      <c r="H2037" s="2">
        <f>SUMIF($B$2:B2037,B2037,$C$2:C2037)</f>
        <v>35</v>
      </c>
      <c r="I2037" s="2">
        <f>IF(cukier[[#This Row],[bought_so_far]]&lt;100,0,IF(cukier[[#This Row],[bought_so_far]]&lt;1000,0.05,IF(cukier[[#This Row],[bought_so_far]]&lt;10000,0.1,0.2)))*cukier[[#This Row],[sugar_bought_kg]]</f>
        <v>0</v>
      </c>
      <c r="J2037" s="7">
        <f t="shared" si="156"/>
        <v>3938</v>
      </c>
      <c r="K2037" s="7">
        <f t="shared" si="155"/>
        <v>3931</v>
      </c>
      <c r="L2037" s="7" t="b">
        <f t="shared" si="157"/>
        <v>1</v>
      </c>
      <c r="M2037" s="7">
        <f t="shared" si="158"/>
        <v>2</v>
      </c>
      <c r="N2037" s="7">
        <f t="shared" si="159"/>
        <v>2000</v>
      </c>
    </row>
    <row r="2038" spans="1:14" x14ac:dyDescent="0.25">
      <c r="A2038" s="1">
        <v>41821</v>
      </c>
      <c r="B2038" s="2" t="s">
        <v>71</v>
      </c>
      <c r="C2038" s="2">
        <v>65</v>
      </c>
      <c r="D2038" s="2">
        <f>YEAR(cukier[[#This Row],[date]])</f>
        <v>2014</v>
      </c>
      <c r="E2038" s="2">
        <f>MONTH(cukier[[#This Row],[date]])</f>
        <v>7</v>
      </c>
      <c r="F2038" s="2">
        <f>VLOOKUP(cukier[[#This Row],[year]],cennik[#All],2)</f>
        <v>2.23</v>
      </c>
      <c r="G2038" s="2">
        <f>cukier[[#This Row],[sugar_bought_kg]]*cukier[[#This Row],[price]]</f>
        <v>144.94999999999999</v>
      </c>
      <c r="H2038" s="2">
        <f>SUMIF($B$2:B2038,B2038,$C$2:C2038)</f>
        <v>3164</v>
      </c>
      <c r="I2038" s="2">
        <f>IF(cukier[[#This Row],[bought_so_far]]&lt;100,0,IF(cukier[[#This Row],[bought_so_far]]&lt;1000,0.05,IF(cukier[[#This Row],[bought_so_far]]&lt;10000,0.1,0.2)))*cukier[[#This Row],[sugar_bought_kg]]</f>
        <v>6.5</v>
      </c>
      <c r="J2038" s="6">
        <f t="shared" si="156"/>
        <v>5931</v>
      </c>
      <c r="K2038" s="6">
        <f t="shared" si="155"/>
        <v>5866</v>
      </c>
      <c r="L2038" s="6" t="b">
        <f t="shared" si="157"/>
        <v>0</v>
      </c>
      <c r="M2038" s="6">
        <f t="shared" si="158"/>
        <v>-1</v>
      </c>
      <c r="N2038" s="6">
        <f t="shared" si="159"/>
        <v>0</v>
      </c>
    </row>
    <row r="2039" spans="1:14" x14ac:dyDescent="0.25">
      <c r="A2039" s="1">
        <v>41823</v>
      </c>
      <c r="B2039" s="2" t="s">
        <v>9</v>
      </c>
      <c r="C2039" s="2">
        <v>409</v>
      </c>
      <c r="D2039" s="2">
        <f>YEAR(cukier[[#This Row],[date]])</f>
        <v>2014</v>
      </c>
      <c r="E2039" s="2">
        <f>MONTH(cukier[[#This Row],[date]])</f>
        <v>7</v>
      </c>
      <c r="F2039" s="2">
        <f>VLOOKUP(cukier[[#This Row],[year]],cennik[#All],2)</f>
        <v>2.23</v>
      </c>
      <c r="G2039" s="2">
        <f>cukier[[#This Row],[sugar_bought_kg]]*cukier[[#This Row],[price]]</f>
        <v>912.06999999999994</v>
      </c>
      <c r="H2039" s="2">
        <f>SUMIF($B$2:B2039,B2039,$C$2:C2039)</f>
        <v>25781</v>
      </c>
      <c r="I2039" s="2">
        <f>IF(cukier[[#This Row],[bought_so_far]]&lt;100,0,IF(cukier[[#This Row],[bought_so_far]]&lt;1000,0.05,IF(cukier[[#This Row],[bought_so_far]]&lt;10000,0.1,0.2)))*cukier[[#This Row],[sugar_bought_kg]]</f>
        <v>81.800000000000011</v>
      </c>
      <c r="J2039" s="7">
        <f t="shared" si="156"/>
        <v>5866</v>
      </c>
      <c r="K2039" s="7">
        <f t="shared" si="155"/>
        <v>5457</v>
      </c>
      <c r="L2039" s="7" t="b">
        <f t="shared" si="157"/>
        <v>0</v>
      </c>
      <c r="M2039" s="7">
        <f t="shared" si="158"/>
        <v>-1</v>
      </c>
      <c r="N2039" s="7">
        <f t="shared" si="159"/>
        <v>0</v>
      </c>
    </row>
    <row r="2040" spans="1:14" x14ac:dyDescent="0.25">
      <c r="A2040" s="1">
        <v>41825</v>
      </c>
      <c r="B2040" s="2" t="s">
        <v>63</v>
      </c>
      <c r="C2040" s="2">
        <v>63</v>
      </c>
      <c r="D2040" s="2">
        <f>YEAR(cukier[[#This Row],[date]])</f>
        <v>2014</v>
      </c>
      <c r="E2040" s="2">
        <f>MONTH(cukier[[#This Row],[date]])</f>
        <v>7</v>
      </c>
      <c r="F2040" s="2">
        <f>VLOOKUP(cukier[[#This Row],[year]],cennik[#All],2)</f>
        <v>2.23</v>
      </c>
      <c r="G2040" s="2">
        <f>cukier[[#This Row],[sugar_bought_kg]]*cukier[[#This Row],[price]]</f>
        <v>140.49</v>
      </c>
      <c r="H2040" s="2">
        <f>SUMIF($B$2:B2040,B2040,$C$2:C2040)</f>
        <v>1002</v>
      </c>
      <c r="I2040" s="2">
        <f>IF(cukier[[#This Row],[bought_so_far]]&lt;100,0,IF(cukier[[#This Row],[bought_so_far]]&lt;1000,0.05,IF(cukier[[#This Row],[bought_so_far]]&lt;10000,0.1,0.2)))*cukier[[#This Row],[sugar_bought_kg]]</f>
        <v>6.3000000000000007</v>
      </c>
      <c r="J2040" s="6">
        <f t="shared" si="156"/>
        <v>5457</v>
      </c>
      <c r="K2040" s="6">
        <f t="shared" si="155"/>
        <v>5394</v>
      </c>
      <c r="L2040" s="6" t="b">
        <f t="shared" si="157"/>
        <v>0</v>
      </c>
      <c r="M2040" s="6">
        <f t="shared" si="158"/>
        <v>-1</v>
      </c>
      <c r="N2040" s="6">
        <f t="shared" si="159"/>
        <v>0</v>
      </c>
    </row>
    <row r="2041" spans="1:14" x14ac:dyDescent="0.25">
      <c r="A2041" s="1">
        <v>41826</v>
      </c>
      <c r="B2041" s="2" t="s">
        <v>7</v>
      </c>
      <c r="C2041" s="2">
        <v>441</v>
      </c>
      <c r="D2041" s="2">
        <f>YEAR(cukier[[#This Row],[date]])</f>
        <v>2014</v>
      </c>
      <c r="E2041" s="2">
        <f>MONTH(cukier[[#This Row],[date]])</f>
        <v>7</v>
      </c>
      <c r="F2041" s="2">
        <f>VLOOKUP(cukier[[#This Row],[year]],cennik[#All],2)</f>
        <v>2.23</v>
      </c>
      <c r="G2041" s="2">
        <f>cukier[[#This Row],[sugar_bought_kg]]*cukier[[#This Row],[price]]</f>
        <v>983.43</v>
      </c>
      <c r="H2041" s="2">
        <f>SUMIF($B$2:B2041,B2041,$C$2:C2041)</f>
        <v>25725</v>
      </c>
      <c r="I2041" s="2">
        <f>IF(cukier[[#This Row],[bought_so_far]]&lt;100,0,IF(cukier[[#This Row],[bought_so_far]]&lt;1000,0.05,IF(cukier[[#This Row],[bought_so_far]]&lt;10000,0.1,0.2)))*cukier[[#This Row],[sugar_bought_kg]]</f>
        <v>88.2</v>
      </c>
      <c r="J2041" s="7">
        <f t="shared" si="156"/>
        <v>5394</v>
      </c>
      <c r="K2041" s="7">
        <f t="shared" si="155"/>
        <v>4953</v>
      </c>
      <c r="L2041" s="7" t="b">
        <f t="shared" si="157"/>
        <v>0</v>
      </c>
      <c r="M2041" s="7">
        <f t="shared" si="158"/>
        <v>1</v>
      </c>
      <c r="N2041" s="7">
        <f t="shared" si="159"/>
        <v>0</v>
      </c>
    </row>
    <row r="2042" spans="1:14" x14ac:dyDescent="0.25">
      <c r="A2042" s="1">
        <v>41830</v>
      </c>
      <c r="B2042" s="2" t="s">
        <v>52</v>
      </c>
      <c r="C2042" s="2">
        <v>91</v>
      </c>
      <c r="D2042" s="2">
        <f>YEAR(cukier[[#This Row],[date]])</f>
        <v>2014</v>
      </c>
      <c r="E2042" s="2">
        <f>MONTH(cukier[[#This Row],[date]])</f>
        <v>7</v>
      </c>
      <c r="F2042" s="2">
        <f>VLOOKUP(cukier[[#This Row],[year]],cennik[#All],2)</f>
        <v>2.23</v>
      </c>
      <c r="G2042" s="2">
        <f>cukier[[#This Row],[sugar_bought_kg]]*cukier[[#This Row],[price]]</f>
        <v>202.93</v>
      </c>
      <c r="H2042" s="2">
        <f>SUMIF($B$2:B2042,B2042,$C$2:C2042)</f>
        <v>5272</v>
      </c>
      <c r="I2042" s="2">
        <f>IF(cukier[[#This Row],[bought_so_far]]&lt;100,0,IF(cukier[[#This Row],[bought_so_far]]&lt;1000,0.05,IF(cukier[[#This Row],[bought_so_far]]&lt;10000,0.1,0.2)))*cukier[[#This Row],[sugar_bought_kg]]</f>
        <v>9.1</v>
      </c>
      <c r="J2042" s="6">
        <f t="shared" si="156"/>
        <v>4953</v>
      </c>
      <c r="K2042" s="6">
        <f t="shared" si="155"/>
        <v>4862</v>
      </c>
      <c r="L2042" s="6" t="b">
        <f t="shared" si="157"/>
        <v>0</v>
      </c>
      <c r="M2042" s="6">
        <f t="shared" si="158"/>
        <v>1</v>
      </c>
      <c r="N2042" s="6">
        <f t="shared" si="159"/>
        <v>0</v>
      </c>
    </row>
    <row r="2043" spans="1:14" x14ac:dyDescent="0.25">
      <c r="A2043" s="1">
        <v>41831</v>
      </c>
      <c r="B2043" s="2" t="s">
        <v>12</v>
      </c>
      <c r="C2043" s="2">
        <v>73</v>
      </c>
      <c r="D2043" s="2">
        <f>YEAR(cukier[[#This Row],[date]])</f>
        <v>2014</v>
      </c>
      <c r="E2043" s="2">
        <f>MONTH(cukier[[#This Row],[date]])</f>
        <v>7</v>
      </c>
      <c r="F2043" s="2">
        <f>VLOOKUP(cukier[[#This Row],[year]],cennik[#All],2)</f>
        <v>2.23</v>
      </c>
      <c r="G2043" s="2">
        <f>cukier[[#This Row],[sugar_bought_kg]]*cukier[[#This Row],[price]]</f>
        <v>162.79</v>
      </c>
      <c r="H2043" s="2">
        <f>SUMIF($B$2:B2043,B2043,$C$2:C2043)</f>
        <v>4971</v>
      </c>
      <c r="I2043" s="2">
        <f>IF(cukier[[#This Row],[bought_so_far]]&lt;100,0,IF(cukier[[#This Row],[bought_so_far]]&lt;1000,0.05,IF(cukier[[#This Row],[bought_so_far]]&lt;10000,0.1,0.2)))*cukier[[#This Row],[sugar_bought_kg]]</f>
        <v>7.3000000000000007</v>
      </c>
      <c r="J2043" s="7">
        <f t="shared" si="156"/>
        <v>4862</v>
      </c>
      <c r="K2043" s="7">
        <f t="shared" si="155"/>
        <v>4789</v>
      </c>
      <c r="L2043" s="7" t="b">
        <f t="shared" si="157"/>
        <v>0</v>
      </c>
      <c r="M2043" s="7">
        <f t="shared" si="158"/>
        <v>1</v>
      </c>
      <c r="N2043" s="7">
        <f t="shared" si="159"/>
        <v>0</v>
      </c>
    </row>
    <row r="2044" spans="1:14" x14ac:dyDescent="0.25">
      <c r="A2044" s="1">
        <v>41832</v>
      </c>
      <c r="B2044" s="2" t="s">
        <v>6</v>
      </c>
      <c r="C2044" s="2">
        <v>184</v>
      </c>
      <c r="D2044" s="2">
        <f>YEAR(cukier[[#This Row],[date]])</f>
        <v>2014</v>
      </c>
      <c r="E2044" s="2">
        <f>MONTH(cukier[[#This Row],[date]])</f>
        <v>7</v>
      </c>
      <c r="F2044" s="2">
        <f>VLOOKUP(cukier[[#This Row],[year]],cennik[#All],2)</f>
        <v>2.23</v>
      </c>
      <c r="G2044" s="2">
        <f>cukier[[#This Row],[sugar_bought_kg]]*cukier[[#This Row],[price]]</f>
        <v>410.32</v>
      </c>
      <c r="H2044" s="2">
        <f>SUMIF($B$2:B2044,B2044,$C$2:C2044)</f>
        <v>4309</v>
      </c>
      <c r="I2044" s="2">
        <f>IF(cukier[[#This Row],[bought_so_far]]&lt;100,0,IF(cukier[[#This Row],[bought_so_far]]&lt;1000,0.05,IF(cukier[[#This Row],[bought_so_far]]&lt;10000,0.1,0.2)))*cukier[[#This Row],[sugar_bought_kg]]</f>
        <v>18.400000000000002</v>
      </c>
      <c r="J2044" s="6">
        <f t="shared" si="156"/>
        <v>4789</v>
      </c>
      <c r="K2044" s="6">
        <f t="shared" si="155"/>
        <v>4605</v>
      </c>
      <c r="L2044" s="6" t="b">
        <f t="shared" si="157"/>
        <v>0</v>
      </c>
      <c r="M2044" s="6">
        <f t="shared" si="158"/>
        <v>1</v>
      </c>
      <c r="N2044" s="6">
        <f t="shared" si="159"/>
        <v>0</v>
      </c>
    </row>
    <row r="2045" spans="1:14" x14ac:dyDescent="0.25">
      <c r="A2045" s="1">
        <v>41836</v>
      </c>
      <c r="B2045" s="2" t="s">
        <v>61</v>
      </c>
      <c r="C2045" s="2">
        <v>191</v>
      </c>
      <c r="D2045" s="2">
        <f>YEAR(cukier[[#This Row],[date]])</f>
        <v>2014</v>
      </c>
      <c r="E2045" s="2">
        <f>MONTH(cukier[[#This Row],[date]])</f>
        <v>7</v>
      </c>
      <c r="F2045" s="2">
        <f>VLOOKUP(cukier[[#This Row],[year]],cennik[#All],2)</f>
        <v>2.23</v>
      </c>
      <c r="G2045" s="2">
        <f>cukier[[#This Row],[sugar_bought_kg]]*cukier[[#This Row],[price]]</f>
        <v>425.93</v>
      </c>
      <c r="H2045" s="2">
        <f>SUMIF($B$2:B2045,B2045,$C$2:C2045)</f>
        <v>3241</v>
      </c>
      <c r="I2045" s="2">
        <f>IF(cukier[[#This Row],[bought_so_far]]&lt;100,0,IF(cukier[[#This Row],[bought_so_far]]&lt;1000,0.05,IF(cukier[[#This Row],[bought_so_far]]&lt;10000,0.1,0.2)))*cukier[[#This Row],[sugar_bought_kg]]</f>
        <v>19.100000000000001</v>
      </c>
      <c r="J2045" s="7">
        <f t="shared" si="156"/>
        <v>4605</v>
      </c>
      <c r="K2045" s="7">
        <f t="shared" si="155"/>
        <v>4414</v>
      </c>
      <c r="L2045" s="7" t="b">
        <f t="shared" si="157"/>
        <v>0</v>
      </c>
      <c r="M2045" s="7">
        <f t="shared" si="158"/>
        <v>1</v>
      </c>
      <c r="N2045" s="7">
        <f t="shared" si="159"/>
        <v>0</v>
      </c>
    </row>
    <row r="2046" spans="1:14" x14ac:dyDescent="0.25">
      <c r="A2046" s="1">
        <v>41837</v>
      </c>
      <c r="B2046" s="2" t="s">
        <v>17</v>
      </c>
      <c r="C2046" s="2">
        <v>371</v>
      </c>
      <c r="D2046" s="2">
        <f>YEAR(cukier[[#This Row],[date]])</f>
        <v>2014</v>
      </c>
      <c r="E2046" s="2">
        <f>MONTH(cukier[[#This Row],[date]])</f>
        <v>7</v>
      </c>
      <c r="F2046" s="2">
        <f>VLOOKUP(cukier[[#This Row],[year]],cennik[#All],2)</f>
        <v>2.23</v>
      </c>
      <c r="G2046" s="2">
        <f>cukier[[#This Row],[sugar_bought_kg]]*cukier[[#This Row],[price]]</f>
        <v>827.33</v>
      </c>
      <c r="H2046" s="2">
        <f>SUMIF($B$2:B2046,B2046,$C$2:C2046)</f>
        <v>17963</v>
      </c>
      <c r="I2046" s="2">
        <f>IF(cukier[[#This Row],[bought_so_far]]&lt;100,0,IF(cukier[[#This Row],[bought_so_far]]&lt;1000,0.05,IF(cukier[[#This Row],[bought_so_far]]&lt;10000,0.1,0.2)))*cukier[[#This Row],[sugar_bought_kg]]</f>
        <v>74.2</v>
      </c>
      <c r="J2046" s="6">
        <f t="shared" si="156"/>
        <v>4414</v>
      </c>
      <c r="K2046" s="6">
        <f t="shared" si="155"/>
        <v>4043</v>
      </c>
      <c r="L2046" s="6" t="b">
        <f t="shared" si="157"/>
        <v>0</v>
      </c>
      <c r="M2046" s="6">
        <f t="shared" si="158"/>
        <v>1</v>
      </c>
      <c r="N2046" s="6">
        <f t="shared" si="159"/>
        <v>0</v>
      </c>
    </row>
    <row r="2047" spans="1:14" x14ac:dyDescent="0.25">
      <c r="A2047" s="1">
        <v>41838</v>
      </c>
      <c r="B2047" s="2" t="s">
        <v>22</v>
      </c>
      <c r="C2047" s="2">
        <v>485</v>
      </c>
      <c r="D2047" s="2">
        <f>YEAR(cukier[[#This Row],[date]])</f>
        <v>2014</v>
      </c>
      <c r="E2047" s="2">
        <f>MONTH(cukier[[#This Row],[date]])</f>
        <v>7</v>
      </c>
      <c r="F2047" s="2">
        <f>VLOOKUP(cukier[[#This Row],[year]],cennik[#All],2)</f>
        <v>2.23</v>
      </c>
      <c r="G2047" s="2">
        <f>cukier[[#This Row],[sugar_bought_kg]]*cukier[[#This Row],[price]]</f>
        <v>1081.55</v>
      </c>
      <c r="H2047" s="2">
        <f>SUMIF($B$2:B2047,B2047,$C$2:C2047)</f>
        <v>23126</v>
      </c>
      <c r="I2047" s="2">
        <f>IF(cukier[[#This Row],[bought_so_far]]&lt;100,0,IF(cukier[[#This Row],[bought_so_far]]&lt;1000,0.05,IF(cukier[[#This Row],[bought_so_far]]&lt;10000,0.1,0.2)))*cukier[[#This Row],[sugar_bought_kg]]</f>
        <v>97</v>
      </c>
      <c r="J2047" s="7">
        <f t="shared" si="156"/>
        <v>4043</v>
      </c>
      <c r="K2047" s="7">
        <f t="shared" si="155"/>
        <v>3558</v>
      </c>
      <c r="L2047" s="7" t="b">
        <f t="shared" si="157"/>
        <v>0</v>
      </c>
      <c r="M2047" s="7">
        <f t="shared" si="158"/>
        <v>2</v>
      </c>
      <c r="N2047" s="7">
        <f t="shared" si="159"/>
        <v>0</v>
      </c>
    </row>
    <row r="2048" spans="1:14" x14ac:dyDescent="0.25">
      <c r="A2048" s="1">
        <v>41838</v>
      </c>
      <c r="B2048" s="2" t="s">
        <v>37</v>
      </c>
      <c r="C2048" s="2">
        <v>92</v>
      </c>
      <c r="D2048" s="2">
        <f>YEAR(cukier[[#This Row],[date]])</f>
        <v>2014</v>
      </c>
      <c r="E2048" s="2">
        <f>MONTH(cukier[[#This Row],[date]])</f>
        <v>7</v>
      </c>
      <c r="F2048" s="2">
        <f>VLOOKUP(cukier[[#This Row],[year]],cennik[#All],2)</f>
        <v>2.23</v>
      </c>
      <c r="G2048" s="2">
        <f>cukier[[#This Row],[sugar_bought_kg]]*cukier[[#This Row],[price]]</f>
        <v>205.16</v>
      </c>
      <c r="H2048" s="2">
        <f>SUMIF($B$2:B2048,B2048,$C$2:C2048)</f>
        <v>4961</v>
      </c>
      <c r="I2048" s="2">
        <f>IF(cukier[[#This Row],[bought_so_far]]&lt;100,0,IF(cukier[[#This Row],[bought_so_far]]&lt;1000,0.05,IF(cukier[[#This Row],[bought_so_far]]&lt;10000,0.1,0.2)))*cukier[[#This Row],[sugar_bought_kg]]</f>
        <v>9.2000000000000011</v>
      </c>
      <c r="J2048" s="6">
        <f t="shared" si="156"/>
        <v>3558</v>
      </c>
      <c r="K2048" s="6">
        <f t="shared" si="155"/>
        <v>3466</v>
      </c>
      <c r="L2048" s="6" t="b">
        <f t="shared" si="157"/>
        <v>0</v>
      </c>
      <c r="M2048" s="6">
        <f t="shared" si="158"/>
        <v>2</v>
      </c>
      <c r="N2048" s="6">
        <f t="shared" si="159"/>
        <v>0</v>
      </c>
    </row>
    <row r="2049" spans="1:14" x14ac:dyDescent="0.25">
      <c r="A2049" s="1">
        <v>41840</v>
      </c>
      <c r="B2049" s="2" t="s">
        <v>17</v>
      </c>
      <c r="C2049" s="2">
        <v>442</v>
      </c>
      <c r="D2049" s="2">
        <f>YEAR(cukier[[#This Row],[date]])</f>
        <v>2014</v>
      </c>
      <c r="E2049" s="2">
        <f>MONTH(cukier[[#This Row],[date]])</f>
        <v>7</v>
      </c>
      <c r="F2049" s="2">
        <f>VLOOKUP(cukier[[#This Row],[year]],cennik[#All],2)</f>
        <v>2.23</v>
      </c>
      <c r="G2049" s="2">
        <f>cukier[[#This Row],[sugar_bought_kg]]*cukier[[#This Row],[price]]</f>
        <v>985.66</v>
      </c>
      <c r="H2049" s="2">
        <f>SUMIF($B$2:B2049,B2049,$C$2:C2049)</f>
        <v>18405</v>
      </c>
      <c r="I2049" s="2">
        <f>IF(cukier[[#This Row],[bought_so_far]]&lt;100,0,IF(cukier[[#This Row],[bought_so_far]]&lt;1000,0.05,IF(cukier[[#This Row],[bought_so_far]]&lt;10000,0.1,0.2)))*cukier[[#This Row],[sugar_bought_kg]]</f>
        <v>88.4</v>
      </c>
      <c r="J2049" s="7">
        <f t="shared" si="156"/>
        <v>3466</v>
      </c>
      <c r="K2049" s="7">
        <f t="shared" si="155"/>
        <v>3024</v>
      </c>
      <c r="L2049" s="7" t="b">
        <f t="shared" si="157"/>
        <v>0</v>
      </c>
      <c r="M2049" s="7">
        <f t="shared" si="158"/>
        <v>2</v>
      </c>
      <c r="N2049" s="7">
        <f t="shared" si="159"/>
        <v>0</v>
      </c>
    </row>
    <row r="2050" spans="1:14" x14ac:dyDescent="0.25">
      <c r="A2050" s="1">
        <v>41841</v>
      </c>
      <c r="B2050" s="2" t="s">
        <v>8</v>
      </c>
      <c r="C2050" s="2">
        <v>44</v>
      </c>
      <c r="D2050" s="2">
        <f>YEAR(cukier[[#This Row],[date]])</f>
        <v>2014</v>
      </c>
      <c r="E2050" s="2">
        <f>MONTH(cukier[[#This Row],[date]])</f>
        <v>7</v>
      </c>
      <c r="F2050" s="2">
        <f>VLOOKUP(cukier[[#This Row],[year]],cennik[#All],2)</f>
        <v>2.23</v>
      </c>
      <c r="G2050" s="2">
        <f>cukier[[#This Row],[sugar_bought_kg]]*cukier[[#This Row],[price]]</f>
        <v>98.12</v>
      </c>
      <c r="H2050" s="2">
        <f>SUMIF($B$2:B2050,B2050,$C$2:C2050)</f>
        <v>3026</v>
      </c>
      <c r="I2050" s="2">
        <f>IF(cukier[[#This Row],[bought_so_far]]&lt;100,0,IF(cukier[[#This Row],[bought_so_far]]&lt;1000,0.05,IF(cukier[[#This Row],[bought_so_far]]&lt;10000,0.1,0.2)))*cukier[[#This Row],[sugar_bought_kg]]</f>
        <v>4.4000000000000004</v>
      </c>
      <c r="J2050" s="6">
        <f t="shared" si="156"/>
        <v>3024</v>
      </c>
      <c r="K2050" s="6">
        <f t="shared" si="155"/>
        <v>2980</v>
      </c>
      <c r="L2050" s="6" t="b">
        <f t="shared" si="157"/>
        <v>0</v>
      </c>
      <c r="M2050" s="6">
        <f t="shared" si="158"/>
        <v>3</v>
      </c>
      <c r="N2050" s="6">
        <f t="shared" si="159"/>
        <v>0</v>
      </c>
    </row>
    <row r="2051" spans="1:14" x14ac:dyDescent="0.25">
      <c r="A2051" s="1">
        <v>41843</v>
      </c>
      <c r="B2051" s="2" t="s">
        <v>39</v>
      </c>
      <c r="C2051" s="2">
        <v>39</v>
      </c>
      <c r="D2051" s="2">
        <f>YEAR(cukier[[#This Row],[date]])</f>
        <v>2014</v>
      </c>
      <c r="E2051" s="2">
        <f>MONTH(cukier[[#This Row],[date]])</f>
        <v>7</v>
      </c>
      <c r="F2051" s="2">
        <f>VLOOKUP(cukier[[#This Row],[year]],cennik[#All],2)</f>
        <v>2.23</v>
      </c>
      <c r="G2051" s="2">
        <f>cukier[[#This Row],[sugar_bought_kg]]*cukier[[#This Row],[price]]</f>
        <v>86.97</v>
      </c>
      <c r="H2051" s="2">
        <f>SUMIF($B$2:B2051,B2051,$C$2:C2051)</f>
        <v>1995</v>
      </c>
      <c r="I2051" s="2">
        <f>IF(cukier[[#This Row],[bought_so_far]]&lt;100,0,IF(cukier[[#This Row],[bought_so_far]]&lt;1000,0.05,IF(cukier[[#This Row],[bought_so_far]]&lt;10000,0.1,0.2)))*cukier[[#This Row],[sugar_bought_kg]]</f>
        <v>3.9000000000000004</v>
      </c>
      <c r="J2051" s="7">
        <f t="shared" si="156"/>
        <v>2980</v>
      </c>
      <c r="K2051" s="7">
        <f t="shared" ref="K2051:K2114" si="160">J2051-C2051</f>
        <v>2941</v>
      </c>
      <c r="L2051" s="7" t="b">
        <f t="shared" si="157"/>
        <v>0</v>
      </c>
      <c r="M2051" s="7">
        <f t="shared" si="158"/>
        <v>3</v>
      </c>
      <c r="N2051" s="7">
        <f t="shared" si="159"/>
        <v>0</v>
      </c>
    </row>
    <row r="2052" spans="1:14" x14ac:dyDescent="0.25">
      <c r="A2052" s="1">
        <v>41848</v>
      </c>
      <c r="B2052" s="2" t="s">
        <v>17</v>
      </c>
      <c r="C2052" s="2">
        <v>288</v>
      </c>
      <c r="D2052" s="2">
        <f>YEAR(cukier[[#This Row],[date]])</f>
        <v>2014</v>
      </c>
      <c r="E2052" s="2">
        <f>MONTH(cukier[[#This Row],[date]])</f>
        <v>7</v>
      </c>
      <c r="F2052" s="2">
        <f>VLOOKUP(cukier[[#This Row],[year]],cennik[#All],2)</f>
        <v>2.23</v>
      </c>
      <c r="G2052" s="2">
        <f>cukier[[#This Row],[sugar_bought_kg]]*cukier[[#This Row],[price]]</f>
        <v>642.24</v>
      </c>
      <c r="H2052" s="2">
        <f>SUMIF($B$2:B2052,B2052,$C$2:C2052)</f>
        <v>18693</v>
      </c>
      <c r="I2052" s="2">
        <f>IF(cukier[[#This Row],[bought_so_far]]&lt;100,0,IF(cukier[[#This Row],[bought_so_far]]&lt;1000,0.05,IF(cukier[[#This Row],[bought_so_far]]&lt;10000,0.1,0.2)))*cukier[[#This Row],[sugar_bought_kg]]</f>
        <v>57.6</v>
      </c>
      <c r="J2052" s="6">
        <f t="shared" ref="J2052:J2115" si="161">K2051+N2051</f>
        <v>2941</v>
      </c>
      <c r="K2052" s="6">
        <f t="shared" si="160"/>
        <v>2653</v>
      </c>
      <c r="L2052" s="6" t="b">
        <f t="shared" ref="L2052:L2115" si="162">AND(E2052&lt;&gt;E2053,K2052&lt;5000)</f>
        <v>0</v>
      </c>
      <c r="M2052" s="6">
        <f t="shared" ref="M2052:M2115" si="163">ROUNDUP((5000-K2052)/1000,0)</f>
        <v>3</v>
      </c>
      <c r="N2052" s="6">
        <f t="shared" ref="N2052:N2115" si="164">IF(L2052,M2052*1000,0)</f>
        <v>0</v>
      </c>
    </row>
    <row r="2053" spans="1:14" x14ac:dyDescent="0.25">
      <c r="A2053" s="1">
        <v>41848</v>
      </c>
      <c r="B2053" s="2" t="s">
        <v>190</v>
      </c>
      <c r="C2053" s="2">
        <v>4</v>
      </c>
      <c r="D2053" s="2">
        <f>YEAR(cukier[[#This Row],[date]])</f>
        <v>2014</v>
      </c>
      <c r="E2053" s="2">
        <f>MONTH(cukier[[#This Row],[date]])</f>
        <v>7</v>
      </c>
      <c r="F2053" s="2">
        <f>VLOOKUP(cukier[[#This Row],[year]],cennik[#All],2)</f>
        <v>2.23</v>
      </c>
      <c r="G2053" s="2">
        <f>cukier[[#This Row],[sugar_bought_kg]]*cukier[[#This Row],[price]]</f>
        <v>8.92</v>
      </c>
      <c r="H2053" s="2">
        <f>SUMIF($B$2:B2053,B2053,$C$2:C2053)</f>
        <v>21</v>
      </c>
      <c r="I2053" s="2">
        <f>IF(cukier[[#This Row],[bought_so_far]]&lt;100,0,IF(cukier[[#This Row],[bought_so_far]]&lt;1000,0.05,IF(cukier[[#This Row],[bought_so_far]]&lt;10000,0.1,0.2)))*cukier[[#This Row],[sugar_bought_kg]]</f>
        <v>0</v>
      </c>
      <c r="J2053" s="7">
        <f t="shared" si="161"/>
        <v>2653</v>
      </c>
      <c r="K2053" s="7">
        <f t="shared" si="160"/>
        <v>2649</v>
      </c>
      <c r="L2053" s="7" t="b">
        <f t="shared" si="162"/>
        <v>0</v>
      </c>
      <c r="M2053" s="7">
        <f t="shared" si="163"/>
        <v>3</v>
      </c>
      <c r="N2053" s="7">
        <f t="shared" si="164"/>
        <v>0</v>
      </c>
    </row>
    <row r="2054" spans="1:14" x14ac:dyDescent="0.25">
      <c r="A2054" s="1">
        <v>41851</v>
      </c>
      <c r="B2054" s="2" t="s">
        <v>238</v>
      </c>
      <c r="C2054" s="2">
        <v>6</v>
      </c>
      <c r="D2054" s="2">
        <f>YEAR(cukier[[#This Row],[date]])</f>
        <v>2014</v>
      </c>
      <c r="E2054" s="2">
        <f>MONTH(cukier[[#This Row],[date]])</f>
        <v>7</v>
      </c>
      <c r="F2054" s="2">
        <f>VLOOKUP(cukier[[#This Row],[year]],cennik[#All],2)</f>
        <v>2.23</v>
      </c>
      <c r="G2054" s="2">
        <f>cukier[[#This Row],[sugar_bought_kg]]*cukier[[#This Row],[price]]</f>
        <v>13.379999999999999</v>
      </c>
      <c r="H2054" s="2">
        <f>SUMIF($B$2:B2054,B2054,$C$2:C2054)</f>
        <v>6</v>
      </c>
      <c r="I2054" s="2">
        <f>IF(cukier[[#This Row],[bought_so_far]]&lt;100,0,IF(cukier[[#This Row],[bought_so_far]]&lt;1000,0.05,IF(cukier[[#This Row],[bought_so_far]]&lt;10000,0.1,0.2)))*cukier[[#This Row],[sugar_bought_kg]]</f>
        <v>0</v>
      </c>
      <c r="J2054" s="6">
        <f t="shared" si="161"/>
        <v>2649</v>
      </c>
      <c r="K2054" s="6">
        <f t="shared" si="160"/>
        <v>2643</v>
      </c>
      <c r="L2054" s="6" t="b">
        <f t="shared" si="162"/>
        <v>0</v>
      </c>
      <c r="M2054" s="6">
        <f t="shared" si="163"/>
        <v>3</v>
      </c>
      <c r="N2054" s="6">
        <f t="shared" si="164"/>
        <v>0</v>
      </c>
    </row>
    <row r="2055" spans="1:14" x14ac:dyDescent="0.25">
      <c r="A2055" s="1">
        <v>41851</v>
      </c>
      <c r="B2055" s="2" t="s">
        <v>116</v>
      </c>
      <c r="C2055" s="2">
        <v>9</v>
      </c>
      <c r="D2055" s="2">
        <f>YEAR(cukier[[#This Row],[date]])</f>
        <v>2014</v>
      </c>
      <c r="E2055" s="2">
        <f>MONTH(cukier[[#This Row],[date]])</f>
        <v>7</v>
      </c>
      <c r="F2055" s="2">
        <f>VLOOKUP(cukier[[#This Row],[year]],cennik[#All],2)</f>
        <v>2.23</v>
      </c>
      <c r="G2055" s="2">
        <f>cukier[[#This Row],[sugar_bought_kg]]*cukier[[#This Row],[price]]</f>
        <v>20.07</v>
      </c>
      <c r="H2055" s="2">
        <f>SUMIF($B$2:B2055,B2055,$C$2:C2055)</f>
        <v>36</v>
      </c>
      <c r="I2055" s="2">
        <f>IF(cukier[[#This Row],[bought_so_far]]&lt;100,0,IF(cukier[[#This Row],[bought_so_far]]&lt;1000,0.05,IF(cukier[[#This Row],[bought_so_far]]&lt;10000,0.1,0.2)))*cukier[[#This Row],[sugar_bought_kg]]</f>
        <v>0</v>
      </c>
      <c r="J2055" s="7">
        <f t="shared" si="161"/>
        <v>2643</v>
      </c>
      <c r="K2055" s="7">
        <f t="shared" si="160"/>
        <v>2634</v>
      </c>
      <c r="L2055" s="7" t="b">
        <f t="shared" si="162"/>
        <v>1</v>
      </c>
      <c r="M2055" s="7">
        <f t="shared" si="163"/>
        <v>3</v>
      </c>
      <c r="N2055" s="7">
        <f t="shared" si="164"/>
        <v>3000</v>
      </c>
    </row>
    <row r="2056" spans="1:14" x14ac:dyDescent="0.25">
      <c r="A2056" s="1">
        <v>41852</v>
      </c>
      <c r="B2056" s="2" t="s">
        <v>37</v>
      </c>
      <c r="C2056" s="2">
        <v>178</v>
      </c>
      <c r="D2056" s="2">
        <f>YEAR(cukier[[#This Row],[date]])</f>
        <v>2014</v>
      </c>
      <c r="E2056" s="2">
        <f>MONTH(cukier[[#This Row],[date]])</f>
        <v>8</v>
      </c>
      <c r="F2056" s="2">
        <f>VLOOKUP(cukier[[#This Row],[year]],cennik[#All],2)</f>
        <v>2.23</v>
      </c>
      <c r="G2056" s="2">
        <f>cukier[[#This Row],[sugar_bought_kg]]*cukier[[#This Row],[price]]</f>
        <v>396.94</v>
      </c>
      <c r="H2056" s="2">
        <f>SUMIF($B$2:B2056,B2056,$C$2:C2056)</f>
        <v>5139</v>
      </c>
      <c r="I2056" s="2">
        <f>IF(cukier[[#This Row],[bought_so_far]]&lt;100,0,IF(cukier[[#This Row],[bought_so_far]]&lt;1000,0.05,IF(cukier[[#This Row],[bought_so_far]]&lt;10000,0.1,0.2)))*cukier[[#This Row],[sugar_bought_kg]]</f>
        <v>17.8</v>
      </c>
      <c r="J2056" s="6">
        <f t="shared" si="161"/>
        <v>5634</v>
      </c>
      <c r="K2056" s="6">
        <f t="shared" si="160"/>
        <v>5456</v>
      </c>
      <c r="L2056" s="6" t="b">
        <f t="shared" si="162"/>
        <v>0</v>
      </c>
      <c r="M2056" s="6">
        <f t="shared" si="163"/>
        <v>-1</v>
      </c>
      <c r="N2056" s="6">
        <f t="shared" si="164"/>
        <v>0</v>
      </c>
    </row>
    <row r="2057" spans="1:14" x14ac:dyDescent="0.25">
      <c r="A2057" s="1">
        <v>41853</v>
      </c>
      <c r="B2057" s="2" t="s">
        <v>50</v>
      </c>
      <c r="C2057" s="2">
        <v>455</v>
      </c>
      <c r="D2057" s="2">
        <f>YEAR(cukier[[#This Row],[date]])</f>
        <v>2014</v>
      </c>
      <c r="E2057" s="2">
        <f>MONTH(cukier[[#This Row],[date]])</f>
        <v>8</v>
      </c>
      <c r="F2057" s="2">
        <f>VLOOKUP(cukier[[#This Row],[year]],cennik[#All],2)</f>
        <v>2.23</v>
      </c>
      <c r="G2057" s="2">
        <f>cukier[[#This Row],[sugar_bought_kg]]*cukier[[#This Row],[price]]</f>
        <v>1014.65</v>
      </c>
      <c r="H2057" s="2">
        <f>SUMIF($B$2:B2057,B2057,$C$2:C2057)</f>
        <v>21911</v>
      </c>
      <c r="I2057" s="2">
        <f>IF(cukier[[#This Row],[bought_so_far]]&lt;100,0,IF(cukier[[#This Row],[bought_so_far]]&lt;1000,0.05,IF(cukier[[#This Row],[bought_so_far]]&lt;10000,0.1,0.2)))*cukier[[#This Row],[sugar_bought_kg]]</f>
        <v>91</v>
      </c>
      <c r="J2057" s="7">
        <f t="shared" si="161"/>
        <v>5456</v>
      </c>
      <c r="K2057" s="7">
        <f t="shared" si="160"/>
        <v>5001</v>
      </c>
      <c r="L2057" s="7" t="b">
        <f t="shared" si="162"/>
        <v>0</v>
      </c>
      <c r="M2057" s="7">
        <f t="shared" si="163"/>
        <v>-1</v>
      </c>
      <c r="N2057" s="7">
        <f t="shared" si="164"/>
        <v>0</v>
      </c>
    </row>
    <row r="2058" spans="1:14" x14ac:dyDescent="0.25">
      <c r="A2058" s="1">
        <v>41854</v>
      </c>
      <c r="B2058" s="2" t="s">
        <v>78</v>
      </c>
      <c r="C2058" s="2">
        <v>56</v>
      </c>
      <c r="D2058" s="2">
        <f>YEAR(cukier[[#This Row],[date]])</f>
        <v>2014</v>
      </c>
      <c r="E2058" s="2">
        <f>MONTH(cukier[[#This Row],[date]])</f>
        <v>8</v>
      </c>
      <c r="F2058" s="2">
        <f>VLOOKUP(cukier[[#This Row],[year]],cennik[#All],2)</f>
        <v>2.23</v>
      </c>
      <c r="G2058" s="2">
        <f>cukier[[#This Row],[sugar_bought_kg]]*cukier[[#This Row],[price]]</f>
        <v>124.88</v>
      </c>
      <c r="H2058" s="2">
        <f>SUMIF($B$2:B2058,B2058,$C$2:C2058)</f>
        <v>2123</v>
      </c>
      <c r="I2058" s="2">
        <f>IF(cukier[[#This Row],[bought_so_far]]&lt;100,0,IF(cukier[[#This Row],[bought_so_far]]&lt;1000,0.05,IF(cukier[[#This Row],[bought_so_far]]&lt;10000,0.1,0.2)))*cukier[[#This Row],[sugar_bought_kg]]</f>
        <v>5.6000000000000005</v>
      </c>
      <c r="J2058" s="6">
        <f t="shared" si="161"/>
        <v>5001</v>
      </c>
      <c r="K2058" s="6">
        <f t="shared" si="160"/>
        <v>4945</v>
      </c>
      <c r="L2058" s="6" t="b">
        <f t="shared" si="162"/>
        <v>0</v>
      </c>
      <c r="M2058" s="6">
        <f t="shared" si="163"/>
        <v>1</v>
      </c>
      <c r="N2058" s="6">
        <f t="shared" si="164"/>
        <v>0</v>
      </c>
    </row>
    <row r="2059" spans="1:14" x14ac:dyDescent="0.25">
      <c r="A2059" s="1">
        <v>41858</v>
      </c>
      <c r="B2059" s="2" t="s">
        <v>61</v>
      </c>
      <c r="C2059" s="2">
        <v>46</v>
      </c>
      <c r="D2059" s="2">
        <f>YEAR(cukier[[#This Row],[date]])</f>
        <v>2014</v>
      </c>
      <c r="E2059" s="2">
        <f>MONTH(cukier[[#This Row],[date]])</f>
        <v>8</v>
      </c>
      <c r="F2059" s="2">
        <f>VLOOKUP(cukier[[#This Row],[year]],cennik[#All],2)</f>
        <v>2.23</v>
      </c>
      <c r="G2059" s="2">
        <f>cukier[[#This Row],[sugar_bought_kg]]*cukier[[#This Row],[price]]</f>
        <v>102.58</v>
      </c>
      <c r="H2059" s="2">
        <f>SUMIF($B$2:B2059,B2059,$C$2:C2059)</f>
        <v>3287</v>
      </c>
      <c r="I2059" s="2">
        <f>IF(cukier[[#This Row],[bought_so_far]]&lt;100,0,IF(cukier[[#This Row],[bought_so_far]]&lt;1000,0.05,IF(cukier[[#This Row],[bought_so_far]]&lt;10000,0.1,0.2)))*cukier[[#This Row],[sugar_bought_kg]]</f>
        <v>4.6000000000000005</v>
      </c>
      <c r="J2059" s="7">
        <f t="shared" si="161"/>
        <v>4945</v>
      </c>
      <c r="K2059" s="7">
        <f t="shared" si="160"/>
        <v>4899</v>
      </c>
      <c r="L2059" s="7" t="b">
        <f t="shared" si="162"/>
        <v>0</v>
      </c>
      <c r="M2059" s="7">
        <f t="shared" si="163"/>
        <v>1</v>
      </c>
      <c r="N2059" s="7">
        <f t="shared" si="164"/>
        <v>0</v>
      </c>
    </row>
    <row r="2060" spans="1:14" x14ac:dyDescent="0.25">
      <c r="A2060" s="1">
        <v>41859</v>
      </c>
      <c r="B2060" s="2" t="s">
        <v>124</v>
      </c>
      <c r="C2060" s="2">
        <v>15</v>
      </c>
      <c r="D2060" s="2">
        <f>YEAR(cukier[[#This Row],[date]])</f>
        <v>2014</v>
      </c>
      <c r="E2060" s="2">
        <f>MONTH(cukier[[#This Row],[date]])</f>
        <v>8</v>
      </c>
      <c r="F2060" s="2">
        <f>VLOOKUP(cukier[[#This Row],[year]],cennik[#All],2)</f>
        <v>2.23</v>
      </c>
      <c r="G2060" s="2">
        <f>cukier[[#This Row],[sugar_bought_kg]]*cukier[[#This Row],[price]]</f>
        <v>33.450000000000003</v>
      </c>
      <c r="H2060" s="2">
        <f>SUMIF($B$2:B2060,B2060,$C$2:C2060)</f>
        <v>32</v>
      </c>
      <c r="I2060" s="2">
        <f>IF(cukier[[#This Row],[bought_so_far]]&lt;100,0,IF(cukier[[#This Row],[bought_so_far]]&lt;1000,0.05,IF(cukier[[#This Row],[bought_so_far]]&lt;10000,0.1,0.2)))*cukier[[#This Row],[sugar_bought_kg]]</f>
        <v>0</v>
      </c>
      <c r="J2060" s="6">
        <f t="shared" si="161"/>
        <v>4899</v>
      </c>
      <c r="K2060" s="6">
        <f t="shared" si="160"/>
        <v>4884</v>
      </c>
      <c r="L2060" s="6" t="b">
        <f t="shared" si="162"/>
        <v>0</v>
      </c>
      <c r="M2060" s="6">
        <f t="shared" si="163"/>
        <v>1</v>
      </c>
      <c r="N2060" s="6">
        <f t="shared" si="164"/>
        <v>0</v>
      </c>
    </row>
    <row r="2061" spans="1:14" x14ac:dyDescent="0.25">
      <c r="A2061" s="1">
        <v>41860</v>
      </c>
      <c r="B2061" s="2" t="s">
        <v>8</v>
      </c>
      <c r="C2061" s="2">
        <v>130</v>
      </c>
      <c r="D2061" s="2">
        <f>YEAR(cukier[[#This Row],[date]])</f>
        <v>2014</v>
      </c>
      <c r="E2061" s="2">
        <f>MONTH(cukier[[#This Row],[date]])</f>
        <v>8</v>
      </c>
      <c r="F2061" s="2">
        <f>VLOOKUP(cukier[[#This Row],[year]],cennik[#All],2)</f>
        <v>2.23</v>
      </c>
      <c r="G2061" s="2">
        <f>cukier[[#This Row],[sugar_bought_kg]]*cukier[[#This Row],[price]]</f>
        <v>289.89999999999998</v>
      </c>
      <c r="H2061" s="2">
        <f>SUMIF($B$2:B2061,B2061,$C$2:C2061)</f>
        <v>3156</v>
      </c>
      <c r="I2061" s="2">
        <f>IF(cukier[[#This Row],[bought_so_far]]&lt;100,0,IF(cukier[[#This Row],[bought_so_far]]&lt;1000,0.05,IF(cukier[[#This Row],[bought_so_far]]&lt;10000,0.1,0.2)))*cukier[[#This Row],[sugar_bought_kg]]</f>
        <v>13</v>
      </c>
      <c r="J2061" s="7">
        <f t="shared" si="161"/>
        <v>4884</v>
      </c>
      <c r="K2061" s="7">
        <f t="shared" si="160"/>
        <v>4754</v>
      </c>
      <c r="L2061" s="7" t="b">
        <f t="shared" si="162"/>
        <v>0</v>
      </c>
      <c r="M2061" s="7">
        <f t="shared" si="163"/>
        <v>1</v>
      </c>
      <c r="N2061" s="7">
        <f t="shared" si="164"/>
        <v>0</v>
      </c>
    </row>
    <row r="2062" spans="1:14" x14ac:dyDescent="0.25">
      <c r="A2062" s="1">
        <v>41861</v>
      </c>
      <c r="B2062" s="2" t="s">
        <v>20</v>
      </c>
      <c r="C2062" s="2">
        <v>154</v>
      </c>
      <c r="D2062" s="2">
        <f>YEAR(cukier[[#This Row],[date]])</f>
        <v>2014</v>
      </c>
      <c r="E2062" s="2">
        <f>MONTH(cukier[[#This Row],[date]])</f>
        <v>8</v>
      </c>
      <c r="F2062" s="2">
        <f>VLOOKUP(cukier[[#This Row],[year]],cennik[#All],2)</f>
        <v>2.23</v>
      </c>
      <c r="G2062" s="2">
        <f>cukier[[#This Row],[sugar_bought_kg]]*cukier[[#This Row],[price]]</f>
        <v>343.42</v>
      </c>
      <c r="H2062" s="2">
        <f>SUMIF($B$2:B2062,B2062,$C$2:C2062)</f>
        <v>1605</v>
      </c>
      <c r="I2062" s="2">
        <f>IF(cukier[[#This Row],[bought_so_far]]&lt;100,0,IF(cukier[[#This Row],[bought_so_far]]&lt;1000,0.05,IF(cukier[[#This Row],[bought_so_far]]&lt;10000,0.1,0.2)))*cukier[[#This Row],[sugar_bought_kg]]</f>
        <v>15.4</v>
      </c>
      <c r="J2062" s="6">
        <f t="shared" si="161"/>
        <v>4754</v>
      </c>
      <c r="K2062" s="6">
        <f t="shared" si="160"/>
        <v>4600</v>
      </c>
      <c r="L2062" s="6" t="b">
        <f t="shared" si="162"/>
        <v>0</v>
      </c>
      <c r="M2062" s="6">
        <f t="shared" si="163"/>
        <v>1</v>
      </c>
      <c r="N2062" s="6">
        <f t="shared" si="164"/>
        <v>0</v>
      </c>
    </row>
    <row r="2063" spans="1:14" x14ac:dyDescent="0.25">
      <c r="A2063" s="1">
        <v>41861</v>
      </c>
      <c r="B2063" s="2" t="s">
        <v>8</v>
      </c>
      <c r="C2063" s="2">
        <v>137</v>
      </c>
      <c r="D2063" s="2">
        <f>YEAR(cukier[[#This Row],[date]])</f>
        <v>2014</v>
      </c>
      <c r="E2063" s="2">
        <f>MONTH(cukier[[#This Row],[date]])</f>
        <v>8</v>
      </c>
      <c r="F2063" s="2">
        <f>VLOOKUP(cukier[[#This Row],[year]],cennik[#All],2)</f>
        <v>2.23</v>
      </c>
      <c r="G2063" s="2">
        <f>cukier[[#This Row],[sugar_bought_kg]]*cukier[[#This Row],[price]]</f>
        <v>305.51</v>
      </c>
      <c r="H2063" s="2">
        <f>SUMIF($B$2:B2063,B2063,$C$2:C2063)</f>
        <v>3293</v>
      </c>
      <c r="I2063" s="2">
        <f>IF(cukier[[#This Row],[bought_so_far]]&lt;100,0,IF(cukier[[#This Row],[bought_so_far]]&lt;1000,0.05,IF(cukier[[#This Row],[bought_so_far]]&lt;10000,0.1,0.2)))*cukier[[#This Row],[sugar_bought_kg]]</f>
        <v>13.700000000000001</v>
      </c>
      <c r="J2063" s="7">
        <f t="shared" si="161"/>
        <v>4600</v>
      </c>
      <c r="K2063" s="7">
        <f t="shared" si="160"/>
        <v>4463</v>
      </c>
      <c r="L2063" s="7" t="b">
        <f t="shared" si="162"/>
        <v>0</v>
      </c>
      <c r="M2063" s="7">
        <f t="shared" si="163"/>
        <v>1</v>
      </c>
      <c r="N2063" s="7">
        <f t="shared" si="164"/>
        <v>0</v>
      </c>
    </row>
    <row r="2064" spans="1:14" x14ac:dyDescent="0.25">
      <c r="A2064" s="1">
        <v>41863</v>
      </c>
      <c r="B2064" s="2" t="s">
        <v>58</v>
      </c>
      <c r="C2064" s="2">
        <v>119</v>
      </c>
      <c r="D2064" s="2">
        <f>YEAR(cukier[[#This Row],[date]])</f>
        <v>2014</v>
      </c>
      <c r="E2064" s="2">
        <f>MONTH(cukier[[#This Row],[date]])</f>
        <v>8</v>
      </c>
      <c r="F2064" s="2">
        <f>VLOOKUP(cukier[[#This Row],[year]],cennik[#All],2)</f>
        <v>2.23</v>
      </c>
      <c r="G2064" s="2">
        <f>cukier[[#This Row],[sugar_bought_kg]]*cukier[[#This Row],[price]]</f>
        <v>265.37</v>
      </c>
      <c r="H2064" s="2">
        <f>SUMIF($B$2:B2064,B2064,$C$2:C2064)</f>
        <v>1097</v>
      </c>
      <c r="I2064" s="2">
        <f>IF(cukier[[#This Row],[bought_so_far]]&lt;100,0,IF(cukier[[#This Row],[bought_so_far]]&lt;1000,0.05,IF(cukier[[#This Row],[bought_so_far]]&lt;10000,0.1,0.2)))*cukier[[#This Row],[sugar_bought_kg]]</f>
        <v>11.9</v>
      </c>
      <c r="J2064" s="6">
        <f t="shared" si="161"/>
        <v>4463</v>
      </c>
      <c r="K2064" s="6">
        <f t="shared" si="160"/>
        <v>4344</v>
      </c>
      <c r="L2064" s="6" t="b">
        <f t="shared" si="162"/>
        <v>0</v>
      </c>
      <c r="M2064" s="6">
        <f t="shared" si="163"/>
        <v>1</v>
      </c>
      <c r="N2064" s="6">
        <f t="shared" si="164"/>
        <v>0</v>
      </c>
    </row>
    <row r="2065" spans="1:14" x14ac:dyDescent="0.25">
      <c r="A2065" s="1">
        <v>41863</v>
      </c>
      <c r="B2065" s="2" t="s">
        <v>50</v>
      </c>
      <c r="C2065" s="2">
        <v>138</v>
      </c>
      <c r="D2065" s="2">
        <f>YEAR(cukier[[#This Row],[date]])</f>
        <v>2014</v>
      </c>
      <c r="E2065" s="2">
        <f>MONTH(cukier[[#This Row],[date]])</f>
        <v>8</v>
      </c>
      <c r="F2065" s="2">
        <f>VLOOKUP(cukier[[#This Row],[year]],cennik[#All],2)</f>
        <v>2.23</v>
      </c>
      <c r="G2065" s="2">
        <f>cukier[[#This Row],[sugar_bought_kg]]*cukier[[#This Row],[price]]</f>
        <v>307.74</v>
      </c>
      <c r="H2065" s="2">
        <f>SUMIF($B$2:B2065,B2065,$C$2:C2065)</f>
        <v>22049</v>
      </c>
      <c r="I2065" s="2">
        <f>IF(cukier[[#This Row],[bought_so_far]]&lt;100,0,IF(cukier[[#This Row],[bought_so_far]]&lt;1000,0.05,IF(cukier[[#This Row],[bought_so_far]]&lt;10000,0.1,0.2)))*cukier[[#This Row],[sugar_bought_kg]]</f>
        <v>27.6</v>
      </c>
      <c r="J2065" s="7">
        <f t="shared" si="161"/>
        <v>4344</v>
      </c>
      <c r="K2065" s="7">
        <f t="shared" si="160"/>
        <v>4206</v>
      </c>
      <c r="L2065" s="7" t="b">
        <f t="shared" si="162"/>
        <v>0</v>
      </c>
      <c r="M2065" s="7">
        <f t="shared" si="163"/>
        <v>1</v>
      </c>
      <c r="N2065" s="7">
        <f t="shared" si="164"/>
        <v>0</v>
      </c>
    </row>
    <row r="2066" spans="1:14" x14ac:dyDescent="0.25">
      <c r="A2066" s="1">
        <v>41864</v>
      </c>
      <c r="B2066" s="2" t="s">
        <v>50</v>
      </c>
      <c r="C2066" s="2">
        <v>303</v>
      </c>
      <c r="D2066" s="2">
        <f>YEAR(cukier[[#This Row],[date]])</f>
        <v>2014</v>
      </c>
      <c r="E2066" s="2">
        <f>MONTH(cukier[[#This Row],[date]])</f>
        <v>8</v>
      </c>
      <c r="F2066" s="2">
        <f>VLOOKUP(cukier[[#This Row],[year]],cennik[#All],2)</f>
        <v>2.23</v>
      </c>
      <c r="G2066" s="2">
        <f>cukier[[#This Row],[sugar_bought_kg]]*cukier[[#This Row],[price]]</f>
        <v>675.68999999999994</v>
      </c>
      <c r="H2066" s="2">
        <f>SUMIF($B$2:B2066,B2066,$C$2:C2066)</f>
        <v>22352</v>
      </c>
      <c r="I2066" s="2">
        <f>IF(cukier[[#This Row],[bought_so_far]]&lt;100,0,IF(cukier[[#This Row],[bought_so_far]]&lt;1000,0.05,IF(cukier[[#This Row],[bought_so_far]]&lt;10000,0.1,0.2)))*cukier[[#This Row],[sugar_bought_kg]]</f>
        <v>60.6</v>
      </c>
      <c r="J2066" s="6">
        <f t="shared" si="161"/>
        <v>4206</v>
      </c>
      <c r="K2066" s="6">
        <f t="shared" si="160"/>
        <v>3903</v>
      </c>
      <c r="L2066" s="6" t="b">
        <f t="shared" si="162"/>
        <v>0</v>
      </c>
      <c r="M2066" s="6">
        <f t="shared" si="163"/>
        <v>2</v>
      </c>
      <c r="N2066" s="6">
        <f t="shared" si="164"/>
        <v>0</v>
      </c>
    </row>
    <row r="2067" spans="1:14" x14ac:dyDescent="0.25">
      <c r="A2067" s="1">
        <v>41866</v>
      </c>
      <c r="B2067" s="2" t="s">
        <v>18</v>
      </c>
      <c r="C2067" s="2">
        <v>73</v>
      </c>
      <c r="D2067" s="2">
        <f>YEAR(cukier[[#This Row],[date]])</f>
        <v>2014</v>
      </c>
      <c r="E2067" s="2">
        <f>MONTH(cukier[[#This Row],[date]])</f>
        <v>8</v>
      </c>
      <c r="F2067" s="2">
        <f>VLOOKUP(cukier[[#This Row],[year]],cennik[#All],2)</f>
        <v>2.23</v>
      </c>
      <c r="G2067" s="2">
        <f>cukier[[#This Row],[sugar_bought_kg]]*cukier[[#This Row],[price]]</f>
        <v>162.79</v>
      </c>
      <c r="H2067" s="2">
        <f>SUMIF($B$2:B2067,B2067,$C$2:C2067)</f>
        <v>5124</v>
      </c>
      <c r="I2067" s="2">
        <f>IF(cukier[[#This Row],[bought_so_far]]&lt;100,0,IF(cukier[[#This Row],[bought_so_far]]&lt;1000,0.05,IF(cukier[[#This Row],[bought_so_far]]&lt;10000,0.1,0.2)))*cukier[[#This Row],[sugar_bought_kg]]</f>
        <v>7.3000000000000007</v>
      </c>
      <c r="J2067" s="7">
        <f t="shared" si="161"/>
        <v>3903</v>
      </c>
      <c r="K2067" s="7">
        <f t="shared" si="160"/>
        <v>3830</v>
      </c>
      <c r="L2067" s="7" t="b">
        <f t="shared" si="162"/>
        <v>0</v>
      </c>
      <c r="M2067" s="7">
        <f t="shared" si="163"/>
        <v>2</v>
      </c>
      <c r="N2067" s="7">
        <f t="shared" si="164"/>
        <v>0</v>
      </c>
    </row>
    <row r="2068" spans="1:14" x14ac:dyDescent="0.25">
      <c r="A2068" s="1">
        <v>41868</v>
      </c>
      <c r="B2068" s="2" t="s">
        <v>55</v>
      </c>
      <c r="C2068" s="2">
        <v>35</v>
      </c>
      <c r="D2068" s="2">
        <f>YEAR(cukier[[#This Row],[date]])</f>
        <v>2014</v>
      </c>
      <c r="E2068" s="2">
        <f>MONTH(cukier[[#This Row],[date]])</f>
        <v>8</v>
      </c>
      <c r="F2068" s="2">
        <f>VLOOKUP(cukier[[#This Row],[year]],cennik[#All],2)</f>
        <v>2.23</v>
      </c>
      <c r="G2068" s="2">
        <f>cukier[[#This Row],[sugar_bought_kg]]*cukier[[#This Row],[price]]</f>
        <v>78.05</v>
      </c>
      <c r="H2068" s="2">
        <f>SUMIF($B$2:B2068,B2068,$C$2:C2068)</f>
        <v>4478</v>
      </c>
      <c r="I2068" s="2">
        <f>IF(cukier[[#This Row],[bought_so_far]]&lt;100,0,IF(cukier[[#This Row],[bought_so_far]]&lt;1000,0.05,IF(cukier[[#This Row],[bought_so_far]]&lt;10000,0.1,0.2)))*cukier[[#This Row],[sugar_bought_kg]]</f>
        <v>3.5</v>
      </c>
      <c r="J2068" s="6">
        <f t="shared" si="161"/>
        <v>3830</v>
      </c>
      <c r="K2068" s="6">
        <f t="shared" si="160"/>
        <v>3795</v>
      </c>
      <c r="L2068" s="6" t="b">
        <f t="shared" si="162"/>
        <v>0</v>
      </c>
      <c r="M2068" s="6">
        <f t="shared" si="163"/>
        <v>2</v>
      </c>
      <c r="N2068" s="6">
        <f t="shared" si="164"/>
        <v>0</v>
      </c>
    </row>
    <row r="2069" spans="1:14" x14ac:dyDescent="0.25">
      <c r="A2069" s="1">
        <v>41868</v>
      </c>
      <c r="B2069" s="2" t="s">
        <v>14</v>
      </c>
      <c r="C2069" s="2">
        <v>435</v>
      </c>
      <c r="D2069" s="2">
        <f>YEAR(cukier[[#This Row],[date]])</f>
        <v>2014</v>
      </c>
      <c r="E2069" s="2">
        <f>MONTH(cukier[[#This Row],[date]])</f>
        <v>8</v>
      </c>
      <c r="F2069" s="2">
        <f>VLOOKUP(cukier[[#This Row],[year]],cennik[#All],2)</f>
        <v>2.23</v>
      </c>
      <c r="G2069" s="2">
        <f>cukier[[#This Row],[sugar_bought_kg]]*cukier[[#This Row],[price]]</f>
        <v>970.05</v>
      </c>
      <c r="H2069" s="2">
        <f>SUMIF($B$2:B2069,B2069,$C$2:C2069)</f>
        <v>23054</v>
      </c>
      <c r="I2069" s="2">
        <f>IF(cukier[[#This Row],[bought_so_far]]&lt;100,0,IF(cukier[[#This Row],[bought_so_far]]&lt;1000,0.05,IF(cukier[[#This Row],[bought_so_far]]&lt;10000,0.1,0.2)))*cukier[[#This Row],[sugar_bought_kg]]</f>
        <v>87</v>
      </c>
      <c r="J2069" s="7">
        <f t="shared" si="161"/>
        <v>3795</v>
      </c>
      <c r="K2069" s="7">
        <f t="shared" si="160"/>
        <v>3360</v>
      </c>
      <c r="L2069" s="7" t="b">
        <f t="shared" si="162"/>
        <v>0</v>
      </c>
      <c r="M2069" s="7">
        <f t="shared" si="163"/>
        <v>2</v>
      </c>
      <c r="N2069" s="7">
        <f t="shared" si="164"/>
        <v>0</v>
      </c>
    </row>
    <row r="2070" spans="1:14" x14ac:dyDescent="0.25">
      <c r="A2070" s="1">
        <v>41871</v>
      </c>
      <c r="B2070" s="2" t="s">
        <v>9</v>
      </c>
      <c r="C2070" s="2">
        <v>476</v>
      </c>
      <c r="D2070" s="2">
        <f>YEAR(cukier[[#This Row],[date]])</f>
        <v>2014</v>
      </c>
      <c r="E2070" s="2">
        <f>MONTH(cukier[[#This Row],[date]])</f>
        <v>8</v>
      </c>
      <c r="F2070" s="2">
        <f>VLOOKUP(cukier[[#This Row],[year]],cennik[#All],2)</f>
        <v>2.23</v>
      </c>
      <c r="G2070" s="2">
        <f>cukier[[#This Row],[sugar_bought_kg]]*cukier[[#This Row],[price]]</f>
        <v>1061.48</v>
      </c>
      <c r="H2070" s="2">
        <f>SUMIF($B$2:B2070,B2070,$C$2:C2070)</f>
        <v>26257</v>
      </c>
      <c r="I2070" s="2">
        <f>IF(cukier[[#This Row],[bought_so_far]]&lt;100,0,IF(cukier[[#This Row],[bought_so_far]]&lt;1000,0.05,IF(cukier[[#This Row],[bought_so_far]]&lt;10000,0.1,0.2)))*cukier[[#This Row],[sugar_bought_kg]]</f>
        <v>95.2</v>
      </c>
      <c r="J2070" s="6">
        <f t="shared" si="161"/>
        <v>3360</v>
      </c>
      <c r="K2070" s="6">
        <f t="shared" si="160"/>
        <v>2884</v>
      </c>
      <c r="L2070" s="6" t="b">
        <f t="shared" si="162"/>
        <v>0</v>
      </c>
      <c r="M2070" s="6">
        <f t="shared" si="163"/>
        <v>3</v>
      </c>
      <c r="N2070" s="6">
        <f t="shared" si="164"/>
        <v>0</v>
      </c>
    </row>
    <row r="2071" spans="1:14" x14ac:dyDescent="0.25">
      <c r="A2071" s="1">
        <v>41874</v>
      </c>
      <c r="B2071" s="2" t="s">
        <v>7</v>
      </c>
      <c r="C2071" s="2">
        <v>386</v>
      </c>
      <c r="D2071" s="2">
        <f>YEAR(cukier[[#This Row],[date]])</f>
        <v>2014</v>
      </c>
      <c r="E2071" s="2">
        <f>MONTH(cukier[[#This Row],[date]])</f>
        <v>8</v>
      </c>
      <c r="F2071" s="2">
        <f>VLOOKUP(cukier[[#This Row],[year]],cennik[#All],2)</f>
        <v>2.23</v>
      </c>
      <c r="G2071" s="2">
        <f>cukier[[#This Row],[sugar_bought_kg]]*cukier[[#This Row],[price]]</f>
        <v>860.78</v>
      </c>
      <c r="H2071" s="2">
        <f>SUMIF($B$2:B2071,B2071,$C$2:C2071)</f>
        <v>26111</v>
      </c>
      <c r="I2071" s="2">
        <f>IF(cukier[[#This Row],[bought_so_far]]&lt;100,0,IF(cukier[[#This Row],[bought_so_far]]&lt;1000,0.05,IF(cukier[[#This Row],[bought_so_far]]&lt;10000,0.1,0.2)))*cukier[[#This Row],[sugar_bought_kg]]</f>
        <v>77.2</v>
      </c>
      <c r="J2071" s="7">
        <f t="shared" si="161"/>
        <v>2884</v>
      </c>
      <c r="K2071" s="7">
        <f t="shared" si="160"/>
        <v>2498</v>
      </c>
      <c r="L2071" s="7" t="b">
        <f t="shared" si="162"/>
        <v>0</v>
      </c>
      <c r="M2071" s="7">
        <f t="shared" si="163"/>
        <v>3</v>
      </c>
      <c r="N2071" s="7">
        <f t="shared" si="164"/>
        <v>0</v>
      </c>
    </row>
    <row r="2072" spans="1:14" x14ac:dyDescent="0.25">
      <c r="A2072" s="1">
        <v>41877</v>
      </c>
      <c r="B2072" s="2" t="s">
        <v>10</v>
      </c>
      <c r="C2072" s="2">
        <v>147</v>
      </c>
      <c r="D2072" s="2">
        <f>YEAR(cukier[[#This Row],[date]])</f>
        <v>2014</v>
      </c>
      <c r="E2072" s="2">
        <f>MONTH(cukier[[#This Row],[date]])</f>
        <v>8</v>
      </c>
      <c r="F2072" s="2">
        <f>VLOOKUP(cukier[[#This Row],[year]],cennik[#All],2)</f>
        <v>2.23</v>
      </c>
      <c r="G2072" s="2">
        <f>cukier[[#This Row],[sugar_bought_kg]]*cukier[[#This Row],[price]]</f>
        <v>327.81</v>
      </c>
      <c r="H2072" s="2">
        <f>SUMIF($B$2:B2072,B2072,$C$2:C2072)</f>
        <v>4810</v>
      </c>
      <c r="I2072" s="2">
        <f>IF(cukier[[#This Row],[bought_so_far]]&lt;100,0,IF(cukier[[#This Row],[bought_so_far]]&lt;1000,0.05,IF(cukier[[#This Row],[bought_so_far]]&lt;10000,0.1,0.2)))*cukier[[#This Row],[sugar_bought_kg]]</f>
        <v>14.700000000000001</v>
      </c>
      <c r="J2072" s="6">
        <f t="shared" si="161"/>
        <v>2498</v>
      </c>
      <c r="K2072" s="6">
        <f t="shared" si="160"/>
        <v>2351</v>
      </c>
      <c r="L2072" s="6" t="b">
        <f t="shared" si="162"/>
        <v>0</v>
      </c>
      <c r="M2072" s="6">
        <f t="shared" si="163"/>
        <v>3</v>
      </c>
      <c r="N2072" s="6">
        <f t="shared" si="164"/>
        <v>0</v>
      </c>
    </row>
    <row r="2073" spans="1:14" x14ac:dyDescent="0.25">
      <c r="A2073" s="1">
        <v>41880</v>
      </c>
      <c r="B2073" s="2" t="s">
        <v>14</v>
      </c>
      <c r="C2073" s="2">
        <v>112</v>
      </c>
      <c r="D2073" s="2">
        <f>YEAR(cukier[[#This Row],[date]])</f>
        <v>2014</v>
      </c>
      <c r="E2073" s="2">
        <f>MONTH(cukier[[#This Row],[date]])</f>
        <v>8</v>
      </c>
      <c r="F2073" s="2">
        <f>VLOOKUP(cukier[[#This Row],[year]],cennik[#All],2)</f>
        <v>2.23</v>
      </c>
      <c r="G2073" s="2">
        <f>cukier[[#This Row],[sugar_bought_kg]]*cukier[[#This Row],[price]]</f>
        <v>249.76</v>
      </c>
      <c r="H2073" s="2">
        <f>SUMIF($B$2:B2073,B2073,$C$2:C2073)</f>
        <v>23166</v>
      </c>
      <c r="I2073" s="2">
        <f>IF(cukier[[#This Row],[bought_so_far]]&lt;100,0,IF(cukier[[#This Row],[bought_so_far]]&lt;1000,0.05,IF(cukier[[#This Row],[bought_so_far]]&lt;10000,0.1,0.2)))*cukier[[#This Row],[sugar_bought_kg]]</f>
        <v>22.400000000000002</v>
      </c>
      <c r="J2073" s="7">
        <f t="shared" si="161"/>
        <v>2351</v>
      </c>
      <c r="K2073" s="7">
        <f t="shared" si="160"/>
        <v>2239</v>
      </c>
      <c r="L2073" s="7" t="b">
        <f t="shared" si="162"/>
        <v>1</v>
      </c>
      <c r="M2073" s="7">
        <f t="shared" si="163"/>
        <v>3</v>
      </c>
      <c r="N2073" s="7">
        <f t="shared" si="164"/>
        <v>3000</v>
      </c>
    </row>
    <row r="2074" spans="1:14" x14ac:dyDescent="0.25">
      <c r="A2074" s="1">
        <v>41885</v>
      </c>
      <c r="B2074" s="2" t="s">
        <v>61</v>
      </c>
      <c r="C2074" s="2">
        <v>156</v>
      </c>
      <c r="D2074" s="2">
        <f>YEAR(cukier[[#This Row],[date]])</f>
        <v>2014</v>
      </c>
      <c r="E2074" s="2">
        <f>MONTH(cukier[[#This Row],[date]])</f>
        <v>9</v>
      </c>
      <c r="F2074" s="2">
        <f>VLOOKUP(cukier[[#This Row],[year]],cennik[#All],2)</f>
        <v>2.23</v>
      </c>
      <c r="G2074" s="2">
        <f>cukier[[#This Row],[sugar_bought_kg]]*cukier[[#This Row],[price]]</f>
        <v>347.88</v>
      </c>
      <c r="H2074" s="2">
        <f>SUMIF($B$2:B2074,B2074,$C$2:C2074)</f>
        <v>3443</v>
      </c>
      <c r="I2074" s="2">
        <f>IF(cukier[[#This Row],[bought_so_far]]&lt;100,0,IF(cukier[[#This Row],[bought_so_far]]&lt;1000,0.05,IF(cukier[[#This Row],[bought_so_far]]&lt;10000,0.1,0.2)))*cukier[[#This Row],[sugar_bought_kg]]</f>
        <v>15.600000000000001</v>
      </c>
      <c r="J2074" s="6">
        <f t="shared" si="161"/>
        <v>5239</v>
      </c>
      <c r="K2074" s="6">
        <f t="shared" si="160"/>
        <v>5083</v>
      </c>
      <c r="L2074" s="6" t="b">
        <f t="shared" si="162"/>
        <v>0</v>
      </c>
      <c r="M2074" s="6">
        <f t="shared" si="163"/>
        <v>-1</v>
      </c>
      <c r="N2074" s="6">
        <f t="shared" si="164"/>
        <v>0</v>
      </c>
    </row>
    <row r="2075" spans="1:14" x14ac:dyDescent="0.25">
      <c r="A2075" s="1">
        <v>41886</v>
      </c>
      <c r="B2075" s="2" t="s">
        <v>102</v>
      </c>
      <c r="C2075" s="2">
        <v>106</v>
      </c>
      <c r="D2075" s="2">
        <f>YEAR(cukier[[#This Row],[date]])</f>
        <v>2014</v>
      </c>
      <c r="E2075" s="2">
        <f>MONTH(cukier[[#This Row],[date]])</f>
        <v>9</v>
      </c>
      <c r="F2075" s="2">
        <f>VLOOKUP(cukier[[#This Row],[year]],cennik[#All],2)</f>
        <v>2.23</v>
      </c>
      <c r="G2075" s="2">
        <f>cukier[[#This Row],[sugar_bought_kg]]*cukier[[#This Row],[price]]</f>
        <v>236.38</v>
      </c>
      <c r="H2075" s="2">
        <f>SUMIF($B$2:B2075,B2075,$C$2:C2075)</f>
        <v>7572</v>
      </c>
      <c r="I2075" s="2">
        <f>IF(cukier[[#This Row],[bought_so_far]]&lt;100,0,IF(cukier[[#This Row],[bought_so_far]]&lt;1000,0.05,IF(cukier[[#This Row],[bought_so_far]]&lt;10000,0.1,0.2)))*cukier[[#This Row],[sugar_bought_kg]]</f>
        <v>10.600000000000001</v>
      </c>
      <c r="J2075" s="7">
        <f t="shared" si="161"/>
        <v>5083</v>
      </c>
      <c r="K2075" s="7">
        <f t="shared" si="160"/>
        <v>4977</v>
      </c>
      <c r="L2075" s="7" t="b">
        <f t="shared" si="162"/>
        <v>0</v>
      </c>
      <c r="M2075" s="7">
        <f t="shared" si="163"/>
        <v>1</v>
      </c>
      <c r="N2075" s="7">
        <f t="shared" si="164"/>
        <v>0</v>
      </c>
    </row>
    <row r="2076" spans="1:14" x14ac:dyDescent="0.25">
      <c r="A2076" s="1">
        <v>41888</v>
      </c>
      <c r="B2076" s="2" t="s">
        <v>139</v>
      </c>
      <c r="C2076" s="2">
        <v>2</v>
      </c>
      <c r="D2076" s="2">
        <f>YEAR(cukier[[#This Row],[date]])</f>
        <v>2014</v>
      </c>
      <c r="E2076" s="2">
        <f>MONTH(cukier[[#This Row],[date]])</f>
        <v>9</v>
      </c>
      <c r="F2076" s="2">
        <f>VLOOKUP(cukier[[#This Row],[year]],cennik[#All],2)</f>
        <v>2.23</v>
      </c>
      <c r="G2076" s="2">
        <f>cukier[[#This Row],[sugar_bought_kg]]*cukier[[#This Row],[price]]</f>
        <v>4.46</v>
      </c>
      <c r="H2076" s="2">
        <f>SUMIF($B$2:B2076,B2076,$C$2:C2076)</f>
        <v>20</v>
      </c>
      <c r="I2076" s="2">
        <f>IF(cukier[[#This Row],[bought_so_far]]&lt;100,0,IF(cukier[[#This Row],[bought_so_far]]&lt;1000,0.05,IF(cukier[[#This Row],[bought_so_far]]&lt;10000,0.1,0.2)))*cukier[[#This Row],[sugar_bought_kg]]</f>
        <v>0</v>
      </c>
      <c r="J2076" s="6">
        <f t="shared" si="161"/>
        <v>4977</v>
      </c>
      <c r="K2076" s="6">
        <f t="shared" si="160"/>
        <v>4975</v>
      </c>
      <c r="L2076" s="6" t="b">
        <f t="shared" si="162"/>
        <v>0</v>
      </c>
      <c r="M2076" s="6">
        <f t="shared" si="163"/>
        <v>1</v>
      </c>
      <c r="N2076" s="6">
        <f t="shared" si="164"/>
        <v>0</v>
      </c>
    </row>
    <row r="2077" spans="1:14" x14ac:dyDescent="0.25">
      <c r="A2077" s="1">
        <v>41888</v>
      </c>
      <c r="B2077" s="2" t="s">
        <v>86</v>
      </c>
      <c r="C2077" s="2">
        <v>19</v>
      </c>
      <c r="D2077" s="2">
        <f>YEAR(cukier[[#This Row],[date]])</f>
        <v>2014</v>
      </c>
      <c r="E2077" s="2">
        <f>MONTH(cukier[[#This Row],[date]])</f>
        <v>9</v>
      </c>
      <c r="F2077" s="2">
        <f>VLOOKUP(cukier[[#This Row],[year]],cennik[#All],2)</f>
        <v>2.23</v>
      </c>
      <c r="G2077" s="2">
        <f>cukier[[#This Row],[sugar_bought_kg]]*cukier[[#This Row],[price]]</f>
        <v>42.37</v>
      </c>
      <c r="H2077" s="2">
        <f>SUMIF($B$2:B2077,B2077,$C$2:C2077)</f>
        <v>56</v>
      </c>
      <c r="I2077" s="2">
        <f>IF(cukier[[#This Row],[bought_so_far]]&lt;100,0,IF(cukier[[#This Row],[bought_so_far]]&lt;1000,0.05,IF(cukier[[#This Row],[bought_so_far]]&lt;10000,0.1,0.2)))*cukier[[#This Row],[sugar_bought_kg]]</f>
        <v>0</v>
      </c>
      <c r="J2077" s="7">
        <f t="shared" si="161"/>
        <v>4975</v>
      </c>
      <c r="K2077" s="7">
        <f t="shared" si="160"/>
        <v>4956</v>
      </c>
      <c r="L2077" s="7" t="b">
        <f t="shared" si="162"/>
        <v>0</v>
      </c>
      <c r="M2077" s="7">
        <f t="shared" si="163"/>
        <v>1</v>
      </c>
      <c r="N2077" s="7">
        <f t="shared" si="164"/>
        <v>0</v>
      </c>
    </row>
    <row r="2078" spans="1:14" x14ac:dyDescent="0.25">
      <c r="A2078" s="1">
        <v>41889</v>
      </c>
      <c r="B2078" s="2" t="s">
        <v>59</v>
      </c>
      <c r="C2078" s="2">
        <v>18</v>
      </c>
      <c r="D2078" s="2">
        <f>YEAR(cukier[[#This Row],[date]])</f>
        <v>2014</v>
      </c>
      <c r="E2078" s="2">
        <f>MONTH(cukier[[#This Row],[date]])</f>
        <v>9</v>
      </c>
      <c r="F2078" s="2">
        <f>VLOOKUP(cukier[[#This Row],[year]],cennik[#All],2)</f>
        <v>2.23</v>
      </c>
      <c r="G2078" s="2">
        <f>cukier[[#This Row],[sugar_bought_kg]]*cukier[[#This Row],[price]]</f>
        <v>40.14</v>
      </c>
      <c r="H2078" s="2">
        <f>SUMIF($B$2:B2078,B2078,$C$2:C2078)</f>
        <v>36</v>
      </c>
      <c r="I2078" s="2">
        <f>IF(cukier[[#This Row],[bought_so_far]]&lt;100,0,IF(cukier[[#This Row],[bought_so_far]]&lt;1000,0.05,IF(cukier[[#This Row],[bought_so_far]]&lt;10000,0.1,0.2)))*cukier[[#This Row],[sugar_bought_kg]]</f>
        <v>0</v>
      </c>
      <c r="J2078" s="6">
        <f t="shared" si="161"/>
        <v>4956</v>
      </c>
      <c r="K2078" s="6">
        <f t="shared" si="160"/>
        <v>4938</v>
      </c>
      <c r="L2078" s="6" t="b">
        <f t="shared" si="162"/>
        <v>0</v>
      </c>
      <c r="M2078" s="6">
        <f t="shared" si="163"/>
        <v>1</v>
      </c>
      <c r="N2078" s="6">
        <f t="shared" si="164"/>
        <v>0</v>
      </c>
    </row>
    <row r="2079" spans="1:14" x14ac:dyDescent="0.25">
      <c r="A2079" s="1">
        <v>41892</v>
      </c>
      <c r="B2079" s="2" t="s">
        <v>102</v>
      </c>
      <c r="C2079" s="2">
        <v>332</v>
      </c>
      <c r="D2079" s="2">
        <f>YEAR(cukier[[#This Row],[date]])</f>
        <v>2014</v>
      </c>
      <c r="E2079" s="2">
        <f>MONTH(cukier[[#This Row],[date]])</f>
        <v>9</v>
      </c>
      <c r="F2079" s="2">
        <f>VLOOKUP(cukier[[#This Row],[year]],cennik[#All],2)</f>
        <v>2.23</v>
      </c>
      <c r="G2079" s="2">
        <f>cukier[[#This Row],[sugar_bought_kg]]*cukier[[#This Row],[price]]</f>
        <v>740.36</v>
      </c>
      <c r="H2079" s="2">
        <f>SUMIF($B$2:B2079,B2079,$C$2:C2079)</f>
        <v>7904</v>
      </c>
      <c r="I2079" s="2">
        <f>IF(cukier[[#This Row],[bought_so_far]]&lt;100,0,IF(cukier[[#This Row],[bought_so_far]]&lt;1000,0.05,IF(cukier[[#This Row],[bought_so_far]]&lt;10000,0.1,0.2)))*cukier[[#This Row],[sugar_bought_kg]]</f>
        <v>33.200000000000003</v>
      </c>
      <c r="J2079" s="7">
        <f t="shared" si="161"/>
        <v>4938</v>
      </c>
      <c r="K2079" s="7">
        <f t="shared" si="160"/>
        <v>4606</v>
      </c>
      <c r="L2079" s="7" t="b">
        <f t="shared" si="162"/>
        <v>0</v>
      </c>
      <c r="M2079" s="7">
        <f t="shared" si="163"/>
        <v>1</v>
      </c>
      <c r="N2079" s="7">
        <f t="shared" si="164"/>
        <v>0</v>
      </c>
    </row>
    <row r="2080" spans="1:14" x14ac:dyDescent="0.25">
      <c r="A2080" s="1">
        <v>41893</v>
      </c>
      <c r="B2080" s="2" t="s">
        <v>110</v>
      </c>
      <c r="C2080" s="2">
        <v>1</v>
      </c>
      <c r="D2080" s="2">
        <f>YEAR(cukier[[#This Row],[date]])</f>
        <v>2014</v>
      </c>
      <c r="E2080" s="2">
        <f>MONTH(cukier[[#This Row],[date]])</f>
        <v>9</v>
      </c>
      <c r="F2080" s="2">
        <f>VLOOKUP(cukier[[#This Row],[year]],cennik[#All],2)</f>
        <v>2.23</v>
      </c>
      <c r="G2080" s="2">
        <f>cukier[[#This Row],[sugar_bought_kg]]*cukier[[#This Row],[price]]</f>
        <v>2.23</v>
      </c>
      <c r="H2080" s="2">
        <f>SUMIF($B$2:B2080,B2080,$C$2:C2080)</f>
        <v>18</v>
      </c>
      <c r="I2080" s="2">
        <f>IF(cukier[[#This Row],[bought_so_far]]&lt;100,0,IF(cukier[[#This Row],[bought_so_far]]&lt;1000,0.05,IF(cukier[[#This Row],[bought_so_far]]&lt;10000,0.1,0.2)))*cukier[[#This Row],[sugar_bought_kg]]</f>
        <v>0</v>
      </c>
      <c r="J2080" s="6">
        <f t="shared" si="161"/>
        <v>4606</v>
      </c>
      <c r="K2080" s="6">
        <f t="shared" si="160"/>
        <v>4605</v>
      </c>
      <c r="L2080" s="6" t="b">
        <f t="shared" si="162"/>
        <v>0</v>
      </c>
      <c r="M2080" s="6">
        <f t="shared" si="163"/>
        <v>1</v>
      </c>
      <c r="N2080" s="6">
        <f t="shared" si="164"/>
        <v>0</v>
      </c>
    </row>
    <row r="2081" spans="1:14" x14ac:dyDescent="0.25">
      <c r="A2081" s="1">
        <v>41894</v>
      </c>
      <c r="B2081" s="2" t="s">
        <v>17</v>
      </c>
      <c r="C2081" s="2">
        <v>438</v>
      </c>
      <c r="D2081" s="2">
        <f>YEAR(cukier[[#This Row],[date]])</f>
        <v>2014</v>
      </c>
      <c r="E2081" s="2">
        <f>MONTH(cukier[[#This Row],[date]])</f>
        <v>9</v>
      </c>
      <c r="F2081" s="2">
        <f>VLOOKUP(cukier[[#This Row],[year]],cennik[#All],2)</f>
        <v>2.23</v>
      </c>
      <c r="G2081" s="2">
        <f>cukier[[#This Row],[sugar_bought_kg]]*cukier[[#This Row],[price]]</f>
        <v>976.74</v>
      </c>
      <c r="H2081" s="2">
        <f>SUMIF($B$2:B2081,B2081,$C$2:C2081)</f>
        <v>19131</v>
      </c>
      <c r="I2081" s="2">
        <f>IF(cukier[[#This Row],[bought_so_far]]&lt;100,0,IF(cukier[[#This Row],[bought_so_far]]&lt;1000,0.05,IF(cukier[[#This Row],[bought_so_far]]&lt;10000,0.1,0.2)))*cukier[[#This Row],[sugar_bought_kg]]</f>
        <v>87.600000000000009</v>
      </c>
      <c r="J2081" s="7">
        <f t="shared" si="161"/>
        <v>4605</v>
      </c>
      <c r="K2081" s="7">
        <f t="shared" si="160"/>
        <v>4167</v>
      </c>
      <c r="L2081" s="7" t="b">
        <f t="shared" si="162"/>
        <v>0</v>
      </c>
      <c r="M2081" s="7">
        <f t="shared" si="163"/>
        <v>1</v>
      </c>
      <c r="N2081" s="7">
        <f t="shared" si="164"/>
        <v>0</v>
      </c>
    </row>
    <row r="2082" spans="1:14" x14ac:dyDescent="0.25">
      <c r="A2082" s="1">
        <v>41895</v>
      </c>
      <c r="B2082" s="2" t="s">
        <v>19</v>
      </c>
      <c r="C2082" s="2">
        <v>25</v>
      </c>
      <c r="D2082" s="2">
        <f>YEAR(cukier[[#This Row],[date]])</f>
        <v>2014</v>
      </c>
      <c r="E2082" s="2">
        <f>MONTH(cukier[[#This Row],[date]])</f>
        <v>9</v>
      </c>
      <c r="F2082" s="2">
        <f>VLOOKUP(cukier[[#This Row],[year]],cennik[#All],2)</f>
        <v>2.23</v>
      </c>
      <c r="G2082" s="2">
        <f>cukier[[#This Row],[sugar_bought_kg]]*cukier[[#This Row],[price]]</f>
        <v>55.75</v>
      </c>
      <c r="H2082" s="2">
        <f>SUMIF($B$2:B2082,B2082,$C$2:C2082)</f>
        <v>4618</v>
      </c>
      <c r="I2082" s="2">
        <f>IF(cukier[[#This Row],[bought_so_far]]&lt;100,0,IF(cukier[[#This Row],[bought_so_far]]&lt;1000,0.05,IF(cukier[[#This Row],[bought_so_far]]&lt;10000,0.1,0.2)))*cukier[[#This Row],[sugar_bought_kg]]</f>
        <v>2.5</v>
      </c>
      <c r="J2082" s="6">
        <f t="shared" si="161"/>
        <v>4167</v>
      </c>
      <c r="K2082" s="6">
        <f t="shared" si="160"/>
        <v>4142</v>
      </c>
      <c r="L2082" s="6" t="b">
        <f t="shared" si="162"/>
        <v>0</v>
      </c>
      <c r="M2082" s="6">
        <f t="shared" si="163"/>
        <v>1</v>
      </c>
      <c r="N2082" s="6">
        <f t="shared" si="164"/>
        <v>0</v>
      </c>
    </row>
    <row r="2083" spans="1:14" x14ac:dyDescent="0.25">
      <c r="A2083" s="1">
        <v>41897</v>
      </c>
      <c r="B2083" s="2" t="s">
        <v>14</v>
      </c>
      <c r="C2083" s="2">
        <v>220</v>
      </c>
      <c r="D2083" s="2">
        <f>YEAR(cukier[[#This Row],[date]])</f>
        <v>2014</v>
      </c>
      <c r="E2083" s="2">
        <f>MONTH(cukier[[#This Row],[date]])</f>
        <v>9</v>
      </c>
      <c r="F2083" s="2">
        <f>VLOOKUP(cukier[[#This Row],[year]],cennik[#All],2)</f>
        <v>2.23</v>
      </c>
      <c r="G2083" s="2">
        <f>cukier[[#This Row],[sugar_bought_kg]]*cukier[[#This Row],[price]]</f>
        <v>490.6</v>
      </c>
      <c r="H2083" s="2">
        <f>SUMIF($B$2:B2083,B2083,$C$2:C2083)</f>
        <v>23386</v>
      </c>
      <c r="I2083" s="2">
        <f>IF(cukier[[#This Row],[bought_so_far]]&lt;100,0,IF(cukier[[#This Row],[bought_so_far]]&lt;1000,0.05,IF(cukier[[#This Row],[bought_so_far]]&lt;10000,0.1,0.2)))*cukier[[#This Row],[sugar_bought_kg]]</f>
        <v>44</v>
      </c>
      <c r="J2083" s="7">
        <f t="shared" si="161"/>
        <v>4142</v>
      </c>
      <c r="K2083" s="7">
        <f t="shared" si="160"/>
        <v>3922</v>
      </c>
      <c r="L2083" s="7" t="b">
        <f t="shared" si="162"/>
        <v>0</v>
      </c>
      <c r="M2083" s="7">
        <f t="shared" si="163"/>
        <v>2</v>
      </c>
      <c r="N2083" s="7">
        <f t="shared" si="164"/>
        <v>0</v>
      </c>
    </row>
    <row r="2084" spans="1:14" x14ac:dyDescent="0.25">
      <c r="A2084" s="1">
        <v>41897</v>
      </c>
      <c r="B2084" s="2" t="s">
        <v>39</v>
      </c>
      <c r="C2084" s="2">
        <v>47</v>
      </c>
      <c r="D2084" s="2">
        <f>YEAR(cukier[[#This Row],[date]])</f>
        <v>2014</v>
      </c>
      <c r="E2084" s="2">
        <f>MONTH(cukier[[#This Row],[date]])</f>
        <v>9</v>
      </c>
      <c r="F2084" s="2">
        <f>VLOOKUP(cukier[[#This Row],[year]],cennik[#All],2)</f>
        <v>2.23</v>
      </c>
      <c r="G2084" s="2">
        <f>cukier[[#This Row],[sugar_bought_kg]]*cukier[[#This Row],[price]]</f>
        <v>104.81</v>
      </c>
      <c r="H2084" s="2">
        <f>SUMIF($B$2:B2084,B2084,$C$2:C2084)</f>
        <v>2042</v>
      </c>
      <c r="I2084" s="2">
        <f>IF(cukier[[#This Row],[bought_so_far]]&lt;100,0,IF(cukier[[#This Row],[bought_so_far]]&lt;1000,0.05,IF(cukier[[#This Row],[bought_so_far]]&lt;10000,0.1,0.2)))*cukier[[#This Row],[sugar_bought_kg]]</f>
        <v>4.7</v>
      </c>
      <c r="J2084" s="6">
        <f t="shared" si="161"/>
        <v>3922</v>
      </c>
      <c r="K2084" s="6">
        <f t="shared" si="160"/>
        <v>3875</v>
      </c>
      <c r="L2084" s="6" t="b">
        <f t="shared" si="162"/>
        <v>0</v>
      </c>
      <c r="M2084" s="6">
        <f t="shared" si="163"/>
        <v>2</v>
      </c>
      <c r="N2084" s="6">
        <f t="shared" si="164"/>
        <v>0</v>
      </c>
    </row>
    <row r="2085" spans="1:14" x14ac:dyDescent="0.25">
      <c r="A2085" s="1">
        <v>41897</v>
      </c>
      <c r="B2085" s="2" t="s">
        <v>239</v>
      </c>
      <c r="C2085" s="2">
        <v>1</v>
      </c>
      <c r="D2085" s="2">
        <f>YEAR(cukier[[#This Row],[date]])</f>
        <v>2014</v>
      </c>
      <c r="E2085" s="2">
        <f>MONTH(cukier[[#This Row],[date]])</f>
        <v>9</v>
      </c>
      <c r="F2085" s="2">
        <f>VLOOKUP(cukier[[#This Row],[year]],cennik[#All],2)</f>
        <v>2.23</v>
      </c>
      <c r="G2085" s="2">
        <f>cukier[[#This Row],[sugar_bought_kg]]*cukier[[#This Row],[price]]</f>
        <v>2.23</v>
      </c>
      <c r="H2085" s="2">
        <f>SUMIF($B$2:B2085,B2085,$C$2:C2085)</f>
        <v>1</v>
      </c>
      <c r="I2085" s="2">
        <f>IF(cukier[[#This Row],[bought_so_far]]&lt;100,0,IF(cukier[[#This Row],[bought_so_far]]&lt;1000,0.05,IF(cukier[[#This Row],[bought_so_far]]&lt;10000,0.1,0.2)))*cukier[[#This Row],[sugar_bought_kg]]</f>
        <v>0</v>
      </c>
      <c r="J2085" s="7">
        <f t="shared" si="161"/>
        <v>3875</v>
      </c>
      <c r="K2085" s="7">
        <f t="shared" si="160"/>
        <v>3874</v>
      </c>
      <c r="L2085" s="7" t="b">
        <f t="shared" si="162"/>
        <v>0</v>
      </c>
      <c r="M2085" s="7">
        <f t="shared" si="163"/>
        <v>2</v>
      </c>
      <c r="N2085" s="7">
        <f t="shared" si="164"/>
        <v>0</v>
      </c>
    </row>
    <row r="2086" spans="1:14" x14ac:dyDescent="0.25">
      <c r="A2086" s="1">
        <v>41898</v>
      </c>
      <c r="B2086" s="2" t="s">
        <v>186</v>
      </c>
      <c r="C2086" s="2">
        <v>14</v>
      </c>
      <c r="D2086" s="2">
        <f>YEAR(cukier[[#This Row],[date]])</f>
        <v>2014</v>
      </c>
      <c r="E2086" s="2">
        <f>MONTH(cukier[[#This Row],[date]])</f>
        <v>9</v>
      </c>
      <c r="F2086" s="2">
        <f>VLOOKUP(cukier[[#This Row],[year]],cennik[#All],2)</f>
        <v>2.23</v>
      </c>
      <c r="G2086" s="2">
        <f>cukier[[#This Row],[sugar_bought_kg]]*cukier[[#This Row],[price]]</f>
        <v>31.22</v>
      </c>
      <c r="H2086" s="2">
        <f>SUMIF($B$2:B2086,B2086,$C$2:C2086)</f>
        <v>29</v>
      </c>
      <c r="I2086" s="2">
        <f>IF(cukier[[#This Row],[bought_so_far]]&lt;100,0,IF(cukier[[#This Row],[bought_so_far]]&lt;1000,0.05,IF(cukier[[#This Row],[bought_so_far]]&lt;10000,0.1,0.2)))*cukier[[#This Row],[sugar_bought_kg]]</f>
        <v>0</v>
      </c>
      <c r="J2086" s="6">
        <f t="shared" si="161"/>
        <v>3874</v>
      </c>
      <c r="K2086" s="6">
        <f t="shared" si="160"/>
        <v>3860</v>
      </c>
      <c r="L2086" s="6" t="b">
        <f t="shared" si="162"/>
        <v>0</v>
      </c>
      <c r="M2086" s="6">
        <f t="shared" si="163"/>
        <v>2</v>
      </c>
      <c r="N2086" s="6">
        <f t="shared" si="164"/>
        <v>0</v>
      </c>
    </row>
    <row r="2087" spans="1:14" x14ac:dyDescent="0.25">
      <c r="A2087" s="1">
        <v>41899</v>
      </c>
      <c r="B2087" s="2" t="s">
        <v>9</v>
      </c>
      <c r="C2087" s="2">
        <v>132</v>
      </c>
      <c r="D2087" s="2">
        <f>YEAR(cukier[[#This Row],[date]])</f>
        <v>2014</v>
      </c>
      <c r="E2087" s="2">
        <f>MONTH(cukier[[#This Row],[date]])</f>
        <v>9</v>
      </c>
      <c r="F2087" s="2">
        <f>VLOOKUP(cukier[[#This Row],[year]],cennik[#All],2)</f>
        <v>2.23</v>
      </c>
      <c r="G2087" s="2">
        <f>cukier[[#This Row],[sugar_bought_kg]]*cukier[[#This Row],[price]]</f>
        <v>294.36</v>
      </c>
      <c r="H2087" s="2">
        <f>SUMIF($B$2:B2087,B2087,$C$2:C2087)</f>
        <v>26389</v>
      </c>
      <c r="I2087" s="2">
        <f>IF(cukier[[#This Row],[bought_so_far]]&lt;100,0,IF(cukier[[#This Row],[bought_so_far]]&lt;1000,0.05,IF(cukier[[#This Row],[bought_so_far]]&lt;10000,0.1,0.2)))*cukier[[#This Row],[sugar_bought_kg]]</f>
        <v>26.400000000000002</v>
      </c>
      <c r="J2087" s="7">
        <f t="shared" si="161"/>
        <v>3860</v>
      </c>
      <c r="K2087" s="7">
        <f t="shared" si="160"/>
        <v>3728</v>
      </c>
      <c r="L2087" s="7" t="b">
        <f t="shared" si="162"/>
        <v>0</v>
      </c>
      <c r="M2087" s="7">
        <f t="shared" si="163"/>
        <v>2</v>
      </c>
      <c r="N2087" s="7">
        <f t="shared" si="164"/>
        <v>0</v>
      </c>
    </row>
    <row r="2088" spans="1:14" x14ac:dyDescent="0.25">
      <c r="A2088" s="1">
        <v>41904</v>
      </c>
      <c r="B2088" s="2" t="s">
        <v>146</v>
      </c>
      <c r="C2088" s="2">
        <v>18</v>
      </c>
      <c r="D2088" s="2">
        <f>YEAR(cukier[[#This Row],[date]])</f>
        <v>2014</v>
      </c>
      <c r="E2088" s="2">
        <f>MONTH(cukier[[#This Row],[date]])</f>
        <v>9</v>
      </c>
      <c r="F2088" s="2">
        <f>VLOOKUP(cukier[[#This Row],[year]],cennik[#All],2)</f>
        <v>2.23</v>
      </c>
      <c r="G2088" s="2">
        <f>cukier[[#This Row],[sugar_bought_kg]]*cukier[[#This Row],[price]]</f>
        <v>40.14</v>
      </c>
      <c r="H2088" s="2">
        <f>SUMIF($B$2:B2088,B2088,$C$2:C2088)</f>
        <v>50</v>
      </c>
      <c r="I2088" s="2">
        <f>IF(cukier[[#This Row],[bought_so_far]]&lt;100,0,IF(cukier[[#This Row],[bought_so_far]]&lt;1000,0.05,IF(cukier[[#This Row],[bought_so_far]]&lt;10000,0.1,0.2)))*cukier[[#This Row],[sugar_bought_kg]]</f>
        <v>0</v>
      </c>
      <c r="J2088" s="6">
        <f t="shared" si="161"/>
        <v>3728</v>
      </c>
      <c r="K2088" s="6">
        <f t="shared" si="160"/>
        <v>3710</v>
      </c>
      <c r="L2088" s="6" t="b">
        <f t="shared" si="162"/>
        <v>0</v>
      </c>
      <c r="M2088" s="6">
        <f t="shared" si="163"/>
        <v>2</v>
      </c>
      <c r="N2088" s="6">
        <f t="shared" si="164"/>
        <v>0</v>
      </c>
    </row>
    <row r="2089" spans="1:14" x14ac:dyDescent="0.25">
      <c r="A2089" s="1">
        <v>41906</v>
      </c>
      <c r="B2089" s="2" t="s">
        <v>9</v>
      </c>
      <c r="C2089" s="2">
        <v>266</v>
      </c>
      <c r="D2089" s="2">
        <f>YEAR(cukier[[#This Row],[date]])</f>
        <v>2014</v>
      </c>
      <c r="E2089" s="2">
        <f>MONTH(cukier[[#This Row],[date]])</f>
        <v>9</v>
      </c>
      <c r="F2089" s="2">
        <f>VLOOKUP(cukier[[#This Row],[year]],cennik[#All],2)</f>
        <v>2.23</v>
      </c>
      <c r="G2089" s="2">
        <f>cukier[[#This Row],[sugar_bought_kg]]*cukier[[#This Row],[price]]</f>
        <v>593.17999999999995</v>
      </c>
      <c r="H2089" s="2">
        <f>SUMIF($B$2:B2089,B2089,$C$2:C2089)</f>
        <v>26655</v>
      </c>
      <c r="I2089" s="2">
        <f>IF(cukier[[#This Row],[bought_so_far]]&lt;100,0,IF(cukier[[#This Row],[bought_so_far]]&lt;1000,0.05,IF(cukier[[#This Row],[bought_so_far]]&lt;10000,0.1,0.2)))*cukier[[#This Row],[sugar_bought_kg]]</f>
        <v>53.2</v>
      </c>
      <c r="J2089" s="7">
        <f t="shared" si="161"/>
        <v>3710</v>
      </c>
      <c r="K2089" s="7">
        <f t="shared" si="160"/>
        <v>3444</v>
      </c>
      <c r="L2089" s="7" t="b">
        <f t="shared" si="162"/>
        <v>0</v>
      </c>
      <c r="M2089" s="7">
        <f t="shared" si="163"/>
        <v>2</v>
      </c>
      <c r="N2089" s="7">
        <f t="shared" si="164"/>
        <v>0</v>
      </c>
    </row>
    <row r="2090" spans="1:14" x14ac:dyDescent="0.25">
      <c r="A2090" s="1">
        <v>41907</v>
      </c>
      <c r="B2090" s="2" t="s">
        <v>8</v>
      </c>
      <c r="C2090" s="2">
        <v>30</v>
      </c>
      <c r="D2090" s="2">
        <f>YEAR(cukier[[#This Row],[date]])</f>
        <v>2014</v>
      </c>
      <c r="E2090" s="2">
        <f>MONTH(cukier[[#This Row],[date]])</f>
        <v>9</v>
      </c>
      <c r="F2090" s="2">
        <f>VLOOKUP(cukier[[#This Row],[year]],cennik[#All],2)</f>
        <v>2.23</v>
      </c>
      <c r="G2090" s="2">
        <f>cukier[[#This Row],[sugar_bought_kg]]*cukier[[#This Row],[price]]</f>
        <v>66.900000000000006</v>
      </c>
      <c r="H2090" s="2">
        <f>SUMIF($B$2:B2090,B2090,$C$2:C2090)</f>
        <v>3323</v>
      </c>
      <c r="I2090" s="2">
        <f>IF(cukier[[#This Row],[bought_so_far]]&lt;100,0,IF(cukier[[#This Row],[bought_so_far]]&lt;1000,0.05,IF(cukier[[#This Row],[bought_so_far]]&lt;10000,0.1,0.2)))*cukier[[#This Row],[sugar_bought_kg]]</f>
        <v>3</v>
      </c>
      <c r="J2090" s="6">
        <f t="shared" si="161"/>
        <v>3444</v>
      </c>
      <c r="K2090" s="6">
        <f t="shared" si="160"/>
        <v>3414</v>
      </c>
      <c r="L2090" s="6" t="b">
        <f t="shared" si="162"/>
        <v>0</v>
      </c>
      <c r="M2090" s="6">
        <f t="shared" si="163"/>
        <v>2</v>
      </c>
      <c r="N2090" s="6">
        <f t="shared" si="164"/>
        <v>0</v>
      </c>
    </row>
    <row r="2091" spans="1:14" x14ac:dyDescent="0.25">
      <c r="A2091" s="1">
        <v>41909</v>
      </c>
      <c r="B2091" s="2" t="s">
        <v>45</v>
      </c>
      <c r="C2091" s="2">
        <v>452</v>
      </c>
      <c r="D2091" s="2">
        <f>YEAR(cukier[[#This Row],[date]])</f>
        <v>2014</v>
      </c>
      <c r="E2091" s="2">
        <f>MONTH(cukier[[#This Row],[date]])</f>
        <v>9</v>
      </c>
      <c r="F2091" s="2">
        <f>VLOOKUP(cukier[[#This Row],[year]],cennik[#All],2)</f>
        <v>2.23</v>
      </c>
      <c r="G2091" s="2">
        <f>cukier[[#This Row],[sugar_bought_kg]]*cukier[[#This Row],[price]]</f>
        <v>1007.96</v>
      </c>
      <c r="H2091" s="2">
        <f>SUMIF($B$2:B2091,B2091,$C$2:C2091)</f>
        <v>25499</v>
      </c>
      <c r="I2091" s="2">
        <f>IF(cukier[[#This Row],[bought_so_far]]&lt;100,0,IF(cukier[[#This Row],[bought_so_far]]&lt;1000,0.05,IF(cukier[[#This Row],[bought_so_far]]&lt;10000,0.1,0.2)))*cukier[[#This Row],[sugar_bought_kg]]</f>
        <v>90.4</v>
      </c>
      <c r="J2091" s="7">
        <f t="shared" si="161"/>
        <v>3414</v>
      </c>
      <c r="K2091" s="7">
        <f t="shared" si="160"/>
        <v>2962</v>
      </c>
      <c r="L2091" s="7" t="b">
        <f t="shared" si="162"/>
        <v>0</v>
      </c>
      <c r="M2091" s="7">
        <f t="shared" si="163"/>
        <v>3</v>
      </c>
      <c r="N2091" s="7">
        <f t="shared" si="164"/>
        <v>0</v>
      </c>
    </row>
    <row r="2092" spans="1:14" x14ac:dyDescent="0.25">
      <c r="A2092" s="1">
        <v>41911</v>
      </c>
      <c r="B2092" s="2" t="s">
        <v>5</v>
      </c>
      <c r="C2092" s="2">
        <v>306</v>
      </c>
      <c r="D2092" s="2">
        <f>YEAR(cukier[[#This Row],[date]])</f>
        <v>2014</v>
      </c>
      <c r="E2092" s="2">
        <f>MONTH(cukier[[#This Row],[date]])</f>
        <v>9</v>
      </c>
      <c r="F2092" s="2">
        <f>VLOOKUP(cukier[[#This Row],[year]],cennik[#All],2)</f>
        <v>2.23</v>
      </c>
      <c r="G2092" s="2">
        <f>cukier[[#This Row],[sugar_bought_kg]]*cukier[[#This Row],[price]]</f>
        <v>682.38</v>
      </c>
      <c r="H2092" s="2">
        <f>SUMIF($B$2:B2092,B2092,$C$2:C2092)</f>
        <v>11402</v>
      </c>
      <c r="I2092" s="2">
        <f>IF(cukier[[#This Row],[bought_so_far]]&lt;100,0,IF(cukier[[#This Row],[bought_so_far]]&lt;1000,0.05,IF(cukier[[#This Row],[bought_so_far]]&lt;10000,0.1,0.2)))*cukier[[#This Row],[sugar_bought_kg]]</f>
        <v>61.2</v>
      </c>
      <c r="J2092" s="6">
        <f t="shared" si="161"/>
        <v>2962</v>
      </c>
      <c r="K2092" s="6">
        <f t="shared" si="160"/>
        <v>2656</v>
      </c>
      <c r="L2092" s="6" t="b">
        <f t="shared" si="162"/>
        <v>0</v>
      </c>
      <c r="M2092" s="6">
        <f t="shared" si="163"/>
        <v>3</v>
      </c>
      <c r="N2092" s="6">
        <f t="shared" si="164"/>
        <v>0</v>
      </c>
    </row>
    <row r="2093" spans="1:14" x14ac:dyDescent="0.25">
      <c r="A2093" s="1">
        <v>41912</v>
      </c>
      <c r="B2093" s="2" t="s">
        <v>61</v>
      </c>
      <c r="C2093" s="2">
        <v>98</v>
      </c>
      <c r="D2093" s="2">
        <f>YEAR(cukier[[#This Row],[date]])</f>
        <v>2014</v>
      </c>
      <c r="E2093" s="2">
        <f>MONTH(cukier[[#This Row],[date]])</f>
        <v>9</v>
      </c>
      <c r="F2093" s="2">
        <f>VLOOKUP(cukier[[#This Row],[year]],cennik[#All],2)</f>
        <v>2.23</v>
      </c>
      <c r="G2093" s="2">
        <f>cukier[[#This Row],[sugar_bought_kg]]*cukier[[#This Row],[price]]</f>
        <v>218.54</v>
      </c>
      <c r="H2093" s="2">
        <f>SUMIF($B$2:B2093,B2093,$C$2:C2093)</f>
        <v>3541</v>
      </c>
      <c r="I2093" s="2">
        <f>IF(cukier[[#This Row],[bought_so_far]]&lt;100,0,IF(cukier[[#This Row],[bought_so_far]]&lt;1000,0.05,IF(cukier[[#This Row],[bought_so_far]]&lt;10000,0.1,0.2)))*cukier[[#This Row],[sugar_bought_kg]]</f>
        <v>9.8000000000000007</v>
      </c>
      <c r="J2093" s="7">
        <f t="shared" si="161"/>
        <v>2656</v>
      </c>
      <c r="K2093" s="7">
        <f t="shared" si="160"/>
        <v>2558</v>
      </c>
      <c r="L2093" s="7" t="b">
        <f t="shared" si="162"/>
        <v>1</v>
      </c>
      <c r="M2093" s="7">
        <f t="shared" si="163"/>
        <v>3</v>
      </c>
      <c r="N2093" s="7">
        <f t="shared" si="164"/>
        <v>3000</v>
      </c>
    </row>
    <row r="2094" spans="1:14" x14ac:dyDescent="0.25">
      <c r="A2094" s="1">
        <v>41913</v>
      </c>
      <c r="B2094" s="2" t="s">
        <v>58</v>
      </c>
      <c r="C2094" s="2">
        <v>110</v>
      </c>
      <c r="D2094" s="2">
        <f>YEAR(cukier[[#This Row],[date]])</f>
        <v>2014</v>
      </c>
      <c r="E2094" s="2">
        <f>MONTH(cukier[[#This Row],[date]])</f>
        <v>10</v>
      </c>
      <c r="F2094" s="2">
        <f>VLOOKUP(cukier[[#This Row],[year]],cennik[#All],2)</f>
        <v>2.23</v>
      </c>
      <c r="G2094" s="2">
        <f>cukier[[#This Row],[sugar_bought_kg]]*cukier[[#This Row],[price]]</f>
        <v>245.3</v>
      </c>
      <c r="H2094" s="2">
        <f>SUMIF($B$2:B2094,B2094,$C$2:C2094)</f>
        <v>1207</v>
      </c>
      <c r="I2094" s="2">
        <f>IF(cukier[[#This Row],[bought_so_far]]&lt;100,0,IF(cukier[[#This Row],[bought_so_far]]&lt;1000,0.05,IF(cukier[[#This Row],[bought_so_far]]&lt;10000,0.1,0.2)))*cukier[[#This Row],[sugar_bought_kg]]</f>
        <v>11</v>
      </c>
      <c r="J2094" s="6">
        <f t="shared" si="161"/>
        <v>5558</v>
      </c>
      <c r="K2094" s="6">
        <f t="shared" si="160"/>
        <v>5448</v>
      </c>
      <c r="L2094" s="6" t="b">
        <f t="shared" si="162"/>
        <v>0</v>
      </c>
      <c r="M2094" s="6">
        <f t="shared" si="163"/>
        <v>-1</v>
      </c>
      <c r="N2094" s="6">
        <f t="shared" si="164"/>
        <v>0</v>
      </c>
    </row>
    <row r="2095" spans="1:14" x14ac:dyDescent="0.25">
      <c r="A2095" s="1">
        <v>41913</v>
      </c>
      <c r="B2095" s="2" t="s">
        <v>8</v>
      </c>
      <c r="C2095" s="2">
        <v>57</v>
      </c>
      <c r="D2095" s="2">
        <f>YEAR(cukier[[#This Row],[date]])</f>
        <v>2014</v>
      </c>
      <c r="E2095" s="2">
        <f>MONTH(cukier[[#This Row],[date]])</f>
        <v>10</v>
      </c>
      <c r="F2095" s="2">
        <f>VLOOKUP(cukier[[#This Row],[year]],cennik[#All],2)</f>
        <v>2.23</v>
      </c>
      <c r="G2095" s="2">
        <f>cukier[[#This Row],[sugar_bought_kg]]*cukier[[#This Row],[price]]</f>
        <v>127.11</v>
      </c>
      <c r="H2095" s="2">
        <f>SUMIF($B$2:B2095,B2095,$C$2:C2095)</f>
        <v>3380</v>
      </c>
      <c r="I2095" s="2">
        <f>IF(cukier[[#This Row],[bought_so_far]]&lt;100,0,IF(cukier[[#This Row],[bought_so_far]]&lt;1000,0.05,IF(cukier[[#This Row],[bought_so_far]]&lt;10000,0.1,0.2)))*cukier[[#This Row],[sugar_bought_kg]]</f>
        <v>5.7</v>
      </c>
      <c r="J2095" s="7">
        <f t="shared" si="161"/>
        <v>5448</v>
      </c>
      <c r="K2095" s="7">
        <f t="shared" si="160"/>
        <v>5391</v>
      </c>
      <c r="L2095" s="7" t="b">
        <f t="shared" si="162"/>
        <v>0</v>
      </c>
      <c r="M2095" s="7">
        <f t="shared" si="163"/>
        <v>-1</v>
      </c>
      <c r="N2095" s="7">
        <f t="shared" si="164"/>
        <v>0</v>
      </c>
    </row>
    <row r="2096" spans="1:14" x14ac:dyDescent="0.25">
      <c r="A2096" s="1">
        <v>41913</v>
      </c>
      <c r="B2096" s="2" t="s">
        <v>157</v>
      </c>
      <c r="C2096" s="2">
        <v>16</v>
      </c>
      <c r="D2096" s="2">
        <f>YEAR(cukier[[#This Row],[date]])</f>
        <v>2014</v>
      </c>
      <c r="E2096" s="2">
        <f>MONTH(cukier[[#This Row],[date]])</f>
        <v>10</v>
      </c>
      <c r="F2096" s="2">
        <f>VLOOKUP(cukier[[#This Row],[year]],cennik[#All],2)</f>
        <v>2.23</v>
      </c>
      <c r="G2096" s="2">
        <f>cukier[[#This Row],[sugar_bought_kg]]*cukier[[#This Row],[price]]</f>
        <v>35.68</v>
      </c>
      <c r="H2096" s="2">
        <f>SUMIF($B$2:B2096,B2096,$C$2:C2096)</f>
        <v>20</v>
      </c>
      <c r="I2096" s="2">
        <f>IF(cukier[[#This Row],[bought_so_far]]&lt;100,0,IF(cukier[[#This Row],[bought_so_far]]&lt;1000,0.05,IF(cukier[[#This Row],[bought_so_far]]&lt;10000,0.1,0.2)))*cukier[[#This Row],[sugar_bought_kg]]</f>
        <v>0</v>
      </c>
      <c r="J2096" s="6">
        <f t="shared" si="161"/>
        <v>5391</v>
      </c>
      <c r="K2096" s="6">
        <f t="shared" si="160"/>
        <v>5375</v>
      </c>
      <c r="L2096" s="6" t="b">
        <f t="shared" si="162"/>
        <v>0</v>
      </c>
      <c r="M2096" s="6">
        <f t="shared" si="163"/>
        <v>-1</v>
      </c>
      <c r="N2096" s="6">
        <f t="shared" si="164"/>
        <v>0</v>
      </c>
    </row>
    <row r="2097" spans="1:14" x14ac:dyDescent="0.25">
      <c r="A2097" s="1">
        <v>41916</v>
      </c>
      <c r="B2097" s="2" t="s">
        <v>104</v>
      </c>
      <c r="C2097" s="2">
        <v>5</v>
      </c>
      <c r="D2097" s="2">
        <f>YEAR(cukier[[#This Row],[date]])</f>
        <v>2014</v>
      </c>
      <c r="E2097" s="2">
        <f>MONTH(cukier[[#This Row],[date]])</f>
        <v>10</v>
      </c>
      <c r="F2097" s="2">
        <f>VLOOKUP(cukier[[#This Row],[year]],cennik[#All],2)</f>
        <v>2.23</v>
      </c>
      <c r="G2097" s="2">
        <f>cukier[[#This Row],[sugar_bought_kg]]*cukier[[#This Row],[price]]</f>
        <v>11.15</v>
      </c>
      <c r="H2097" s="2">
        <f>SUMIF($B$2:B2097,B2097,$C$2:C2097)</f>
        <v>28</v>
      </c>
      <c r="I2097" s="2">
        <f>IF(cukier[[#This Row],[bought_so_far]]&lt;100,0,IF(cukier[[#This Row],[bought_so_far]]&lt;1000,0.05,IF(cukier[[#This Row],[bought_so_far]]&lt;10000,0.1,0.2)))*cukier[[#This Row],[sugar_bought_kg]]</f>
        <v>0</v>
      </c>
      <c r="J2097" s="7">
        <f t="shared" si="161"/>
        <v>5375</v>
      </c>
      <c r="K2097" s="7">
        <f t="shared" si="160"/>
        <v>5370</v>
      </c>
      <c r="L2097" s="7" t="b">
        <f t="shared" si="162"/>
        <v>0</v>
      </c>
      <c r="M2097" s="7">
        <f t="shared" si="163"/>
        <v>-1</v>
      </c>
      <c r="N2097" s="7">
        <f t="shared" si="164"/>
        <v>0</v>
      </c>
    </row>
    <row r="2098" spans="1:14" x14ac:dyDescent="0.25">
      <c r="A2098" s="1">
        <v>41919</v>
      </c>
      <c r="B2098" s="2" t="s">
        <v>22</v>
      </c>
      <c r="C2098" s="2">
        <v>433</v>
      </c>
      <c r="D2098" s="2">
        <f>YEAR(cukier[[#This Row],[date]])</f>
        <v>2014</v>
      </c>
      <c r="E2098" s="2">
        <f>MONTH(cukier[[#This Row],[date]])</f>
        <v>10</v>
      </c>
      <c r="F2098" s="2">
        <f>VLOOKUP(cukier[[#This Row],[year]],cennik[#All],2)</f>
        <v>2.23</v>
      </c>
      <c r="G2098" s="2">
        <f>cukier[[#This Row],[sugar_bought_kg]]*cukier[[#This Row],[price]]</f>
        <v>965.59</v>
      </c>
      <c r="H2098" s="2">
        <f>SUMIF($B$2:B2098,B2098,$C$2:C2098)</f>
        <v>23559</v>
      </c>
      <c r="I2098" s="2">
        <f>IF(cukier[[#This Row],[bought_so_far]]&lt;100,0,IF(cukier[[#This Row],[bought_so_far]]&lt;1000,0.05,IF(cukier[[#This Row],[bought_so_far]]&lt;10000,0.1,0.2)))*cukier[[#This Row],[sugar_bought_kg]]</f>
        <v>86.600000000000009</v>
      </c>
      <c r="J2098" s="6">
        <f t="shared" si="161"/>
        <v>5370</v>
      </c>
      <c r="K2098" s="6">
        <f t="shared" si="160"/>
        <v>4937</v>
      </c>
      <c r="L2098" s="6" t="b">
        <f t="shared" si="162"/>
        <v>0</v>
      </c>
      <c r="M2098" s="6">
        <f t="shared" si="163"/>
        <v>1</v>
      </c>
      <c r="N2098" s="6">
        <f t="shared" si="164"/>
        <v>0</v>
      </c>
    </row>
    <row r="2099" spans="1:14" x14ac:dyDescent="0.25">
      <c r="A2099" s="1">
        <v>41920</v>
      </c>
      <c r="B2099" s="2" t="s">
        <v>69</v>
      </c>
      <c r="C2099" s="2">
        <v>180</v>
      </c>
      <c r="D2099" s="2">
        <f>YEAR(cukier[[#This Row],[date]])</f>
        <v>2014</v>
      </c>
      <c r="E2099" s="2">
        <f>MONTH(cukier[[#This Row],[date]])</f>
        <v>10</v>
      </c>
      <c r="F2099" s="2">
        <f>VLOOKUP(cukier[[#This Row],[year]],cennik[#All],2)</f>
        <v>2.23</v>
      </c>
      <c r="G2099" s="2">
        <f>cukier[[#This Row],[sugar_bought_kg]]*cukier[[#This Row],[price]]</f>
        <v>401.4</v>
      </c>
      <c r="H2099" s="2">
        <f>SUMIF($B$2:B2099,B2099,$C$2:C2099)</f>
        <v>3629</v>
      </c>
      <c r="I2099" s="2">
        <f>IF(cukier[[#This Row],[bought_so_far]]&lt;100,0,IF(cukier[[#This Row],[bought_so_far]]&lt;1000,0.05,IF(cukier[[#This Row],[bought_so_far]]&lt;10000,0.1,0.2)))*cukier[[#This Row],[sugar_bought_kg]]</f>
        <v>18</v>
      </c>
      <c r="J2099" s="7">
        <f t="shared" si="161"/>
        <v>4937</v>
      </c>
      <c r="K2099" s="7">
        <f t="shared" si="160"/>
        <v>4757</v>
      </c>
      <c r="L2099" s="7" t="b">
        <f t="shared" si="162"/>
        <v>0</v>
      </c>
      <c r="M2099" s="7">
        <f t="shared" si="163"/>
        <v>1</v>
      </c>
      <c r="N2099" s="7">
        <f t="shared" si="164"/>
        <v>0</v>
      </c>
    </row>
    <row r="2100" spans="1:14" x14ac:dyDescent="0.25">
      <c r="A2100" s="1">
        <v>41920</v>
      </c>
      <c r="B2100" s="2" t="s">
        <v>22</v>
      </c>
      <c r="C2100" s="2">
        <v>381</v>
      </c>
      <c r="D2100" s="2">
        <f>YEAR(cukier[[#This Row],[date]])</f>
        <v>2014</v>
      </c>
      <c r="E2100" s="2">
        <f>MONTH(cukier[[#This Row],[date]])</f>
        <v>10</v>
      </c>
      <c r="F2100" s="2">
        <f>VLOOKUP(cukier[[#This Row],[year]],cennik[#All],2)</f>
        <v>2.23</v>
      </c>
      <c r="G2100" s="2">
        <f>cukier[[#This Row],[sugar_bought_kg]]*cukier[[#This Row],[price]]</f>
        <v>849.63</v>
      </c>
      <c r="H2100" s="2">
        <f>SUMIF($B$2:B2100,B2100,$C$2:C2100)</f>
        <v>23940</v>
      </c>
      <c r="I2100" s="2">
        <f>IF(cukier[[#This Row],[bought_so_far]]&lt;100,0,IF(cukier[[#This Row],[bought_so_far]]&lt;1000,0.05,IF(cukier[[#This Row],[bought_so_far]]&lt;10000,0.1,0.2)))*cukier[[#This Row],[sugar_bought_kg]]</f>
        <v>76.2</v>
      </c>
      <c r="J2100" s="6">
        <f t="shared" si="161"/>
        <v>4757</v>
      </c>
      <c r="K2100" s="6">
        <f t="shared" si="160"/>
        <v>4376</v>
      </c>
      <c r="L2100" s="6" t="b">
        <f t="shared" si="162"/>
        <v>0</v>
      </c>
      <c r="M2100" s="6">
        <f t="shared" si="163"/>
        <v>1</v>
      </c>
      <c r="N2100" s="6">
        <f t="shared" si="164"/>
        <v>0</v>
      </c>
    </row>
    <row r="2101" spans="1:14" x14ac:dyDescent="0.25">
      <c r="A2101" s="1">
        <v>41921</v>
      </c>
      <c r="B2101" s="2" t="s">
        <v>70</v>
      </c>
      <c r="C2101" s="2">
        <v>16</v>
      </c>
      <c r="D2101" s="2">
        <f>YEAR(cukier[[#This Row],[date]])</f>
        <v>2014</v>
      </c>
      <c r="E2101" s="2">
        <f>MONTH(cukier[[#This Row],[date]])</f>
        <v>10</v>
      </c>
      <c r="F2101" s="2">
        <f>VLOOKUP(cukier[[#This Row],[year]],cennik[#All],2)</f>
        <v>2.23</v>
      </c>
      <c r="G2101" s="2">
        <f>cukier[[#This Row],[sugar_bought_kg]]*cukier[[#This Row],[price]]</f>
        <v>35.68</v>
      </c>
      <c r="H2101" s="2">
        <f>SUMIF($B$2:B2101,B2101,$C$2:C2101)</f>
        <v>55</v>
      </c>
      <c r="I2101" s="2">
        <f>IF(cukier[[#This Row],[bought_so_far]]&lt;100,0,IF(cukier[[#This Row],[bought_so_far]]&lt;1000,0.05,IF(cukier[[#This Row],[bought_so_far]]&lt;10000,0.1,0.2)))*cukier[[#This Row],[sugar_bought_kg]]</f>
        <v>0</v>
      </c>
      <c r="J2101" s="7">
        <f t="shared" si="161"/>
        <v>4376</v>
      </c>
      <c r="K2101" s="7">
        <f t="shared" si="160"/>
        <v>4360</v>
      </c>
      <c r="L2101" s="7" t="b">
        <f t="shared" si="162"/>
        <v>0</v>
      </c>
      <c r="M2101" s="7">
        <f t="shared" si="163"/>
        <v>1</v>
      </c>
      <c r="N2101" s="7">
        <f t="shared" si="164"/>
        <v>0</v>
      </c>
    </row>
    <row r="2102" spans="1:14" x14ac:dyDescent="0.25">
      <c r="A2102" s="1">
        <v>41921</v>
      </c>
      <c r="B2102" s="2" t="s">
        <v>28</v>
      </c>
      <c r="C2102" s="2">
        <v>85</v>
      </c>
      <c r="D2102" s="2">
        <f>YEAR(cukier[[#This Row],[date]])</f>
        <v>2014</v>
      </c>
      <c r="E2102" s="2">
        <f>MONTH(cukier[[#This Row],[date]])</f>
        <v>10</v>
      </c>
      <c r="F2102" s="2">
        <f>VLOOKUP(cukier[[#This Row],[year]],cennik[#All],2)</f>
        <v>2.23</v>
      </c>
      <c r="G2102" s="2">
        <f>cukier[[#This Row],[sugar_bought_kg]]*cukier[[#This Row],[price]]</f>
        <v>189.55</v>
      </c>
      <c r="H2102" s="2">
        <f>SUMIF($B$2:B2102,B2102,$C$2:C2102)</f>
        <v>4324</v>
      </c>
      <c r="I2102" s="2">
        <f>IF(cukier[[#This Row],[bought_so_far]]&lt;100,0,IF(cukier[[#This Row],[bought_so_far]]&lt;1000,0.05,IF(cukier[[#This Row],[bought_so_far]]&lt;10000,0.1,0.2)))*cukier[[#This Row],[sugar_bought_kg]]</f>
        <v>8.5</v>
      </c>
      <c r="J2102" s="6">
        <f t="shared" si="161"/>
        <v>4360</v>
      </c>
      <c r="K2102" s="6">
        <f t="shared" si="160"/>
        <v>4275</v>
      </c>
      <c r="L2102" s="6" t="b">
        <f t="shared" si="162"/>
        <v>0</v>
      </c>
      <c r="M2102" s="6">
        <f t="shared" si="163"/>
        <v>1</v>
      </c>
      <c r="N2102" s="6">
        <f t="shared" si="164"/>
        <v>0</v>
      </c>
    </row>
    <row r="2103" spans="1:14" x14ac:dyDescent="0.25">
      <c r="A2103" s="1">
        <v>41921</v>
      </c>
      <c r="B2103" s="2" t="s">
        <v>25</v>
      </c>
      <c r="C2103" s="2">
        <v>37</v>
      </c>
      <c r="D2103" s="2">
        <f>YEAR(cukier[[#This Row],[date]])</f>
        <v>2014</v>
      </c>
      <c r="E2103" s="2">
        <f>MONTH(cukier[[#This Row],[date]])</f>
        <v>10</v>
      </c>
      <c r="F2103" s="2">
        <f>VLOOKUP(cukier[[#This Row],[year]],cennik[#All],2)</f>
        <v>2.23</v>
      </c>
      <c r="G2103" s="2">
        <f>cukier[[#This Row],[sugar_bought_kg]]*cukier[[#This Row],[price]]</f>
        <v>82.51</v>
      </c>
      <c r="H2103" s="2">
        <f>SUMIF($B$2:B2103,B2103,$C$2:C2103)</f>
        <v>2520</v>
      </c>
      <c r="I2103" s="2">
        <f>IF(cukier[[#This Row],[bought_so_far]]&lt;100,0,IF(cukier[[#This Row],[bought_so_far]]&lt;1000,0.05,IF(cukier[[#This Row],[bought_so_far]]&lt;10000,0.1,0.2)))*cukier[[#This Row],[sugar_bought_kg]]</f>
        <v>3.7</v>
      </c>
      <c r="J2103" s="7">
        <f t="shared" si="161"/>
        <v>4275</v>
      </c>
      <c r="K2103" s="7">
        <f t="shared" si="160"/>
        <v>4238</v>
      </c>
      <c r="L2103" s="7" t="b">
        <f t="shared" si="162"/>
        <v>0</v>
      </c>
      <c r="M2103" s="7">
        <f t="shared" si="163"/>
        <v>1</v>
      </c>
      <c r="N2103" s="7">
        <f t="shared" si="164"/>
        <v>0</v>
      </c>
    </row>
    <row r="2104" spans="1:14" x14ac:dyDescent="0.25">
      <c r="A2104" s="1">
        <v>41924</v>
      </c>
      <c r="B2104" s="2" t="s">
        <v>20</v>
      </c>
      <c r="C2104" s="2">
        <v>69</v>
      </c>
      <c r="D2104" s="2">
        <f>YEAR(cukier[[#This Row],[date]])</f>
        <v>2014</v>
      </c>
      <c r="E2104" s="2">
        <f>MONTH(cukier[[#This Row],[date]])</f>
        <v>10</v>
      </c>
      <c r="F2104" s="2">
        <f>VLOOKUP(cukier[[#This Row],[year]],cennik[#All],2)</f>
        <v>2.23</v>
      </c>
      <c r="G2104" s="2">
        <f>cukier[[#This Row],[sugar_bought_kg]]*cukier[[#This Row],[price]]</f>
        <v>153.87</v>
      </c>
      <c r="H2104" s="2">
        <f>SUMIF($B$2:B2104,B2104,$C$2:C2104)</f>
        <v>1674</v>
      </c>
      <c r="I2104" s="2">
        <f>IF(cukier[[#This Row],[bought_so_far]]&lt;100,0,IF(cukier[[#This Row],[bought_so_far]]&lt;1000,0.05,IF(cukier[[#This Row],[bought_so_far]]&lt;10000,0.1,0.2)))*cukier[[#This Row],[sugar_bought_kg]]</f>
        <v>6.9</v>
      </c>
      <c r="J2104" s="6">
        <f t="shared" si="161"/>
        <v>4238</v>
      </c>
      <c r="K2104" s="6">
        <f t="shared" si="160"/>
        <v>4169</v>
      </c>
      <c r="L2104" s="6" t="b">
        <f t="shared" si="162"/>
        <v>0</v>
      </c>
      <c r="M2104" s="6">
        <f t="shared" si="163"/>
        <v>1</v>
      </c>
      <c r="N2104" s="6">
        <f t="shared" si="164"/>
        <v>0</v>
      </c>
    </row>
    <row r="2105" spans="1:14" x14ac:dyDescent="0.25">
      <c r="A2105" s="1">
        <v>41925</v>
      </c>
      <c r="B2105" s="2" t="s">
        <v>7</v>
      </c>
      <c r="C2105" s="2">
        <v>304</v>
      </c>
      <c r="D2105" s="2">
        <f>YEAR(cukier[[#This Row],[date]])</f>
        <v>2014</v>
      </c>
      <c r="E2105" s="2">
        <f>MONTH(cukier[[#This Row],[date]])</f>
        <v>10</v>
      </c>
      <c r="F2105" s="2">
        <f>VLOOKUP(cukier[[#This Row],[year]],cennik[#All],2)</f>
        <v>2.23</v>
      </c>
      <c r="G2105" s="2">
        <f>cukier[[#This Row],[sugar_bought_kg]]*cukier[[#This Row],[price]]</f>
        <v>677.92</v>
      </c>
      <c r="H2105" s="2">
        <f>SUMIF($B$2:B2105,B2105,$C$2:C2105)</f>
        <v>26415</v>
      </c>
      <c r="I2105" s="2">
        <f>IF(cukier[[#This Row],[bought_so_far]]&lt;100,0,IF(cukier[[#This Row],[bought_so_far]]&lt;1000,0.05,IF(cukier[[#This Row],[bought_so_far]]&lt;10000,0.1,0.2)))*cukier[[#This Row],[sugar_bought_kg]]</f>
        <v>60.800000000000004</v>
      </c>
      <c r="J2105" s="7">
        <f t="shared" si="161"/>
        <v>4169</v>
      </c>
      <c r="K2105" s="7">
        <f t="shared" si="160"/>
        <v>3865</v>
      </c>
      <c r="L2105" s="7" t="b">
        <f t="shared" si="162"/>
        <v>0</v>
      </c>
      <c r="M2105" s="7">
        <f t="shared" si="163"/>
        <v>2</v>
      </c>
      <c r="N2105" s="7">
        <f t="shared" si="164"/>
        <v>0</v>
      </c>
    </row>
    <row r="2106" spans="1:14" x14ac:dyDescent="0.25">
      <c r="A2106" s="1">
        <v>41928</v>
      </c>
      <c r="B2106" s="2" t="s">
        <v>22</v>
      </c>
      <c r="C2106" s="2">
        <v>491</v>
      </c>
      <c r="D2106" s="2">
        <f>YEAR(cukier[[#This Row],[date]])</f>
        <v>2014</v>
      </c>
      <c r="E2106" s="2">
        <f>MONTH(cukier[[#This Row],[date]])</f>
        <v>10</v>
      </c>
      <c r="F2106" s="2">
        <f>VLOOKUP(cukier[[#This Row],[year]],cennik[#All],2)</f>
        <v>2.23</v>
      </c>
      <c r="G2106" s="2">
        <f>cukier[[#This Row],[sugar_bought_kg]]*cukier[[#This Row],[price]]</f>
        <v>1094.93</v>
      </c>
      <c r="H2106" s="2">
        <f>SUMIF($B$2:B2106,B2106,$C$2:C2106)</f>
        <v>24431</v>
      </c>
      <c r="I2106" s="2">
        <f>IF(cukier[[#This Row],[bought_so_far]]&lt;100,0,IF(cukier[[#This Row],[bought_so_far]]&lt;1000,0.05,IF(cukier[[#This Row],[bought_so_far]]&lt;10000,0.1,0.2)))*cukier[[#This Row],[sugar_bought_kg]]</f>
        <v>98.2</v>
      </c>
      <c r="J2106" s="6">
        <f t="shared" si="161"/>
        <v>3865</v>
      </c>
      <c r="K2106" s="6">
        <f t="shared" si="160"/>
        <v>3374</v>
      </c>
      <c r="L2106" s="6" t="b">
        <f t="shared" si="162"/>
        <v>0</v>
      </c>
      <c r="M2106" s="6">
        <f t="shared" si="163"/>
        <v>2</v>
      </c>
      <c r="N2106" s="6">
        <f t="shared" si="164"/>
        <v>0</v>
      </c>
    </row>
    <row r="2107" spans="1:14" x14ac:dyDescent="0.25">
      <c r="A2107" s="1">
        <v>41931</v>
      </c>
      <c r="B2107" s="2" t="s">
        <v>23</v>
      </c>
      <c r="C2107" s="2">
        <v>106</v>
      </c>
      <c r="D2107" s="2">
        <f>YEAR(cukier[[#This Row],[date]])</f>
        <v>2014</v>
      </c>
      <c r="E2107" s="2">
        <f>MONTH(cukier[[#This Row],[date]])</f>
        <v>10</v>
      </c>
      <c r="F2107" s="2">
        <f>VLOOKUP(cukier[[#This Row],[year]],cennik[#All],2)</f>
        <v>2.23</v>
      </c>
      <c r="G2107" s="2">
        <f>cukier[[#This Row],[sugar_bought_kg]]*cukier[[#This Row],[price]]</f>
        <v>236.38</v>
      </c>
      <c r="H2107" s="2">
        <f>SUMIF($B$2:B2107,B2107,$C$2:C2107)</f>
        <v>3905</v>
      </c>
      <c r="I2107" s="2">
        <f>IF(cukier[[#This Row],[bought_so_far]]&lt;100,0,IF(cukier[[#This Row],[bought_so_far]]&lt;1000,0.05,IF(cukier[[#This Row],[bought_so_far]]&lt;10000,0.1,0.2)))*cukier[[#This Row],[sugar_bought_kg]]</f>
        <v>10.600000000000001</v>
      </c>
      <c r="J2107" s="7">
        <f t="shared" si="161"/>
        <v>3374</v>
      </c>
      <c r="K2107" s="7">
        <f t="shared" si="160"/>
        <v>3268</v>
      </c>
      <c r="L2107" s="7" t="b">
        <f t="shared" si="162"/>
        <v>0</v>
      </c>
      <c r="M2107" s="7">
        <f t="shared" si="163"/>
        <v>2</v>
      </c>
      <c r="N2107" s="7">
        <f t="shared" si="164"/>
        <v>0</v>
      </c>
    </row>
    <row r="2108" spans="1:14" x14ac:dyDescent="0.25">
      <c r="A2108" s="1">
        <v>41935</v>
      </c>
      <c r="B2108" s="2" t="s">
        <v>52</v>
      </c>
      <c r="C2108" s="2">
        <v>188</v>
      </c>
      <c r="D2108" s="2">
        <f>YEAR(cukier[[#This Row],[date]])</f>
        <v>2014</v>
      </c>
      <c r="E2108" s="2">
        <f>MONTH(cukier[[#This Row],[date]])</f>
        <v>10</v>
      </c>
      <c r="F2108" s="2">
        <f>VLOOKUP(cukier[[#This Row],[year]],cennik[#All],2)</f>
        <v>2.23</v>
      </c>
      <c r="G2108" s="2">
        <f>cukier[[#This Row],[sugar_bought_kg]]*cukier[[#This Row],[price]]</f>
        <v>419.24</v>
      </c>
      <c r="H2108" s="2">
        <f>SUMIF($B$2:B2108,B2108,$C$2:C2108)</f>
        <v>5460</v>
      </c>
      <c r="I2108" s="2">
        <f>IF(cukier[[#This Row],[bought_so_far]]&lt;100,0,IF(cukier[[#This Row],[bought_so_far]]&lt;1000,0.05,IF(cukier[[#This Row],[bought_so_far]]&lt;10000,0.1,0.2)))*cukier[[#This Row],[sugar_bought_kg]]</f>
        <v>18.8</v>
      </c>
      <c r="J2108" s="6">
        <f t="shared" si="161"/>
        <v>3268</v>
      </c>
      <c r="K2108" s="6">
        <f t="shared" si="160"/>
        <v>3080</v>
      </c>
      <c r="L2108" s="6" t="b">
        <f t="shared" si="162"/>
        <v>0</v>
      </c>
      <c r="M2108" s="6">
        <f t="shared" si="163"/>
        <v>2</v>
      </c>
      <c r="N2108" s="6">
        <f t="shared" si="164"/>
        <v>0</v>
      </c>
    </row>
    <row r="2109" spans="1:14" x14ac:dyDescent="0.25">
      <c r="A2109" s="1">
        <v>41935</v>
      </c>
      <c r="B2109" s="2" t="s">
        <v>8</v>
      </c>
      <c r="C2109" s="2">
        <v>131</v>
      </c>
      <c r="D2109" s="2">
        <f>YEAR(cukier[[#This Row],[date]])</f>
        <v>2014</v>
      </c>
      <c r="E2109" s="2">
        <f>MONTH(cukier[[#This Row],[date]])</f>
        <v>10</v>
      </c>
      <c r="F2109" s="2">
        <f>VLOOKUP(cukier[[#This Row],[year]],cennik[#All],2)</f>
        <v>2.23</v>
      </c>
      <c r="G2109" s="2">
        <f>cukier[[#This Row],[sugar_bought_kg]]*cukier[[#This Row],[price]]</f>
        <v>292.13</v>
      </c>
      <c r="H2109" s="2">
        <f>SUMIF($B$2:B2109,B2109,$C$2:C2109)</f>
        <v>3511</v>
      </c>
      <c r="I2109" s="2">
        <f>IF(cukier[[#This Row],[bought_so_far]]&lt;100,0,IF(cukier[[#This Row],[bought_so_far]]&lt;1000,0.05,IF(cukier[[#This Row],[bought_so_far]]&lt;10000,0.1,0.2)))*cukier[[#This Row],[sugar_bought_kg]]</f>
        <v>13.100000000000001</v>
      </c>
      <c r="J2109" s="7">
        <f t="shared" si="161"/>
        <v>3080</v>
      </c>
      <c r="K2109" s="7">
        <f t="shared" si="160"/>
        <v>2949</v>
      </c>
      <c r="L2109" s="7" t="b">
        <f t="shared" si="162"/>
        <v>0</v>
      </c>
      <c r="M2109" s="7">
        <f t="shared" si="163"/>
        <v>3</v>
      </c>
      <c r="N2109" s="7">
        <f t="shared" si="164"/>
        <v>0</v>
      </c>
    </row>
    <row r="2110" spans="1:14" x14ac:dyDescent="0.25">
      <c r="A2110" s="1">
        <v>41936</v>
      </c>
      <c r="B2110" s="2" t="s">
        <v>148</v>
      </c>
      <c r="C2110" s="2">
        <v>9</v>
      </c>
      <c r="D2110" s="2">
        <f>YEAR(cukier[[#This Row],[date]])</f>
        <v>2014</v>
      </c>
      <c r="E2110" s="2">
        <f>MONTH(cukier[[#This Row],[date]])</f>
        <v>10</v>
      </c>
      <c r="F2110" s="2">
        <f>VLOOKUP(cukier[[#This Row],[year]],cennik[#All],2)</f>
        <v>2.23</v>
      </c>
      <c r="G2110" s="2">
        <f>cukier[[#This Row],[sugar_bought_kg]]*cukier[[#This Row],[price]]</f>
        <v>20.07</v>
      </c>
      <c r="H2110" s="2">
        <f>SUMIF($B$2:B2110,B2110,$C$2:C2110)</f>
        <v>26</v>
      </c>
      <c r="I2110" s="2">
        <f>IF(cukier[[#This Row],[bought_so_far]]&lt;100,0,IF(cukier[[#This Row],[bought_so_far]]&lt;1000,0.05,IF(cukier[[#This Row],[bought_so_far]]&lt;10000,0.1,0.2)))*cukier[[#This Row],[sugar_bought_kg]]</f>
        <v>0</v>
      </c>
      <c r="J2110" s="6">
        <f t="shared" si="161"/>
        <v>2949</v>
      </c>
      <c r="K2110" s="6">
        <f t="shared" si="160"/>
        <v>2940</v>
      </c>
      <c r="L2110" s="6" t="b">
        <f t="shared" si="162"/>
        <v>0</v>
      </c>
      <c r="M2110" s="6">
        <f t="shared" si="163"/>
        <v>3</v>
      </c>
      <c r="N2110" s="6">
        <f t="shared" si="164"/>
        <v>0</v>
      </c>
    </row>
    <row r="2111" spans="1:14" x14ac:dyDescent="0.25">
      <c r="A2111" s="1">
        <v>41938</v>
      </c>
      <c r="B2111" s="2" t="s">
        <v>45</v>
      </c>
      <c r="C2111" s="2">
        <v>245</v>
      </c>
      <c r="D2111" s="2">
        <f>YEAR(cukier[[#This Row],[date]])</f>
        <v>2014</v>
      </c>
      <c r="E2111" s="2">
        <f>MONTH(cukier[[#This Row],[date]])</f>
        <v>10</v>
      </c>
      <c r="F2111" s="2">
        <f>VLOOKUP(cukier[[#This Row],[year]],cennik[#All],2)</f>
        <v>2.23</v>
      </c>
      <c r="G2111" s="2">
        <f>cukier[[#This Row],[sugar_bought_kg]]*cukier[[#This Row],[price]]</f>
        <v>546.35</v>
      </c>
      <c r="H2111" s="2">
        <f>SUMIF($B$2:B2111,B2111,$C$2:C2111)</f>
        <v>25744</v>
      </c>
      <c r="I2111" s="2">
        <f>IF(cukier[[#This Row],[bought_so_far]]&lt;100,0,IF(cukier[[#This Row],[bought_so_far]]&lt;1000,0.05,IF(cukier[[#This Row],[bought_so_far]]&lt;10000,0.1,0.2)))*cukier[[#This Row],[sugar_bought_kg]]</f>
        <v>49</v>
      </c>
      <c r="J2111" s="7">
        <f t="shared" si="161"/>
        <v>2940</v>
      </c>
      <c r="K2111" s="7">
        <f t="shared" si="160"/>
        <v>2695</v>
      </c>
      <c r="L2111" s="7" t="b">
        <f t="shared" si="162"/>
        <v>0</v>
      </c>
      <c r="M2111" s="7">
        <f t="shared" si="163"/>
        <v>3</v>
      </c>
      <c r="N2111" s="7">
        <f t="shared" si="164"/>
        <v>0</v>
      </c>
    </row>
    <row r="2112" spans="1:14" x14ac:dyDescent="0.25">
      <c r="A2112" s="1">
        <v>41943</v>
      </c>
      <c r="B2112" s="2" t="s">
        <v>22</v>
      </c>
      <c r="C2112" s="2">
        <v>166</v>
      </c>
      <c r="D2112" s="2">
        <f>YEAR(cukier[[#This Row],[date]])</f>
        <v>2014</v>
      </c>
      <c r="E2112" s="2">
        <f>MONTH(cukier[[#This Row],[date]])</f>
        <v>10</v>
      </c>
      <c r="F2112" s="2">
        <f>VLOOKUP(cukier[[#This Row],[year]],cennik[#All],2)</f>
        <v>2.23</v>
      </c>
      <c r="G2112" s="2">
        <f>cukier[[#This Row],[sugar_bought_kg]]*cukier[[#This Row],[price]]</f>
        <v>370.18</v>
      </c>
      <c r="H2112" s="2">
        <f>SUMIF($B$2:B2112,B2112,$C$2:C2112)</f>
        <v>24597</v>
      </c>
      <c r="I2112" s="2">
        <f>IF(cukier[[#This Row],[bought_so_far]]&lt;100,0,IF(cukier[[#This Row],[bought_so_far]]&lt;1000,0.05,IF(cukier[[#This Row],[bought_so_far]]&lt;10000,0.1,0.2)))*cukier[[#This Row],[sugar_bought_kg]]</f>
        <v>33.200000000000003</v>
      </c>
      <c r="J2112" s="6">
        <f t="shared" si="161"/>
        <v>2695</v>
      </c>
      <c r="K2112" s="6">
        <f t="shared" si="160"/>
        <v>2529</v>
      </c>
      <c r="L2112" s="6" t="b">
        <f t="shared" si="162"/>
        <v>1</v>
      </c>
      <c r="M2112" s="6">
        <f t="shared" si="163"/>
        <v>3</v>
      </c>
      <c r="N2112" s="6">
        <f t="shared" si="164"/>
        <v>3000</v>
      </c>
    </row>
    <row r="2113" spans="1:14" x14ac:dyDescent="0.25">
      <c r="A2113" s="1">
        <v>41945</v>
      </c>
      <c r="B2113" s="2" t="s">
        <v>55</v>
      </c>
      <c r="C2113" s="2">
        <v>171</v>
      </c>
      <c r="D2113" s="2">
        <f>YEAR(cukier[[#This Row],[date]])</f>
        <v>2014</v>
      </c>
      <c r="E2113" s="2">
        <f>MONTH(cukier[[#This Row],[date]])</f>
        <v>11</v>
      </c>
      <c r="F2113" s="2">
        <f>VLOOKUP(cukier[[#This Row],[year]],cennik[#All],2)</f>
        <v>2.23</v>
      </c>
      <c r="G2113" s="2">
        <f>cukier[[#This Row],[sugar_bought_kg]]*cukier[[#This Row],[price]]</f>
        <v>381.33</v>
      </c>
      <c r="H2113" s="2">
        <f>SUMIF($B$2:B2113,B2113,$C$2:C2113)</f>
        <v>4649</v>
      </c>
      <c r="I2113" s="2">
        <f>IF(cukier[[#This Row],[bought_so_far]]&lt;100,0,IF(cukier[[#This Row],[bought_so_far]]&lt;1000,0.05,IF(cukier[[#This Row],[bought_so_far]]&lt;10000,0.1,0.2)))*cukier[[#This Row],[sugar_bought_kg]]</f>
        <v>17.100000000000001</v>
      </c>
      <c r="J2113" s="7">
        <f t="shared" si="161"/>
        <v>5529</v>
      </c>
      <c r="K2113" s="7">
        <f t="shared" si="160"/>
        <v>5358</v>
      </c>
      <c r="L2113" s="7" t="b">
        <f t="shared" si="162"/>
        <v>0</v>
      </c>
      <c r="M2113" s="7">
        <f t="shared" si="163"/>
        <v>-1</v>
      </c>
      <c r="N2113" s="7">
        <f t="shared" si="164"/>
        <v>0</v>
      </c>
    </row>
    <row r="2114" spans="1:14" x14ac:dyDescent="0.25">
      <c r="A2114" s="1">
        <v>41945</v>
      </c>
      <c r="B2114" s="2" t="s">
        <v>119</v>
      </c>
      <c r="C2114" s="2">
        <v>11</v>
      </c>
      <c r="D2114" s="2">
        <f>YEAR(cukier[[#This Row],[date]])</f>
        <v>2014</v>
      </c>
      <c r="E2114" s="2">
        <f>MONTH(cukier[[#This Row],[date]])</f>
        <v>11</v>
      </c>
      <c r="F2114" s="2">
        <f>VLOOKUP(cukier[[#This Row],[year]],cennik[#All],2)</f>
        <v>2.23</v>
      </c>
      <c r="G2114" s="2">
        <f>cukier[[#This Row],[sugar_bought_kg]]*cukier[[#This Row],[price]]</f>
        <v>24.53</v>
      </c>
      <c r="H2114" s="2">
        <f>SUMIF($B$2:B2114,B2114,$C$2:C2114)</f>
        <v>36</v>
      </c>
      <c r="I2114" s="2">
        <f>IF(cukier[[#This Row],[bought_so_far]]&lt;100,0,IF(cukier[[#This Row],[bought_so_far]]&lt;1000,0.05,IF(cukier[[#This Row],[bought_so_far]]&lt;10000,0.1,0.2)))*cukier[[#This Row],[sugar_bought_kg]]</f>
        <v>0</v>
      </c>
      <c r="J2114" s="6">
        <f t="shared" si="161"/>
        <v>5358</v>
      </c>
      <c r="K2114" s="6">
        <f t="shared" si="160"/>
        <v>5347</v>
      </c>
      <c r="L2114" s="6" t="b">
        <f t="shared" si="162"/>
        <v>0</v>
      </c>
      <c r="M2114" s="6">
        <f t="shared" si="163"/>
        <v>-1</v>
      </c>
      <c r="N2114" s="6">
        <f t="shared" si="164"/>
        <v>0</v>
      </c>
    </row>
    <row r="2115" spans="1:14" x14ac:dyDescent="0.25">
      <c r="A2115" s="1">
        <v>41946</v>
      </c>
      <c r="B2115" s="2" t="s">
        <v>20</v>
      </c>
      <c r="C2115" s="2">
        <v>52</v>
      </c>
      <c r="D2115" s="2">
        <f>YEAR(cukier[[#This Row],[date]])</f>
        <v>2014</v>
      </c>
      <c r="E2115" s="2">
        <f>MONTH(cukier[[#This Row],[date]])</f>
        <v>11</v>
      </c>
      <c r="F2115" s="2">
        <f>VLOOKUP(cukier[[#This Row],[year]],cennik[#All],2)</f>
        <v>2.23</v>
      </c>
      <c r="G2115" s="2">
        <f>cukier[[#This Row],[sugar_bought_kg]]*cukier[[#This Row],[price]]</f>
        <v>115.96</v>
      </c>
      <c r="H2115" s="2">
        <f>SUMIF($B$2:B2115,B2115,$C$2:C2115)</f>
        <v>1726</v>
      </c>
      <c r="I2115" s="2">
        <f>IF(cukier[[#This Row],[bought_so_far]]&lt;100,0,IF(cukier[[#This Row],[bought_so_far]]&lt;1000,0.05,IF(cukier[[#This Row],[bought_so_far]]&lt;10000,0.1,0.2)))*cukier[[#This Row],[sugar_bought_kg]]</f>
        <v>5.2</v>
      </c>
      <c r="J2115" s="7">
        <f t="shared" si="161"/>
        <v>5347</v>
      </c>
      <c r="K2115" s="7">
        <f t="shared" ref="K2115:K2163" si="165">J2115-C2115</f>
        <v>5295</v>
      </c>
      <c r="L2115" s="7" t="b">
        <f t="shared" si="162"/>
        <v>0</v>
      </c>
      <c r="M2115" s="7">
        <f t="shared" si="163"/>
        <v>-1</v>
      </c>
      <c r="N2115" s="7">
        <f t="shared" si="164"/>
        <v>0</v>
      </c>
    </row>
    <row r="2116" spans="1:14" x14ac:dyDescent="0.25">
      <c r="A2116" s="1">
        <v>41949</v>
      </c>
      <c r="B2116" s="2" t="s">
        <v>120</v>
      </c>
      <c r="C2116" s="2">
        <v>56</v>
      </c>
      <c r="D2116" s="2">
        <f>YEAR(cukier[[#This Row],[date]])</f>
        <v>2014</v>
      </c>
      <c r="E2116" s="2">
        <f>MONTH(cukier[[#This Row],[date]])</f>
        <v>11</v>
      </c>
      <c r="F2116" s="2">
        <f>VLOOKUP(cukier[[#This Row],[year]],cennik[#All],2)</f>
        <v>2.23</v>
      </c>
      <c r="G2116" s="2">
        <f>cukier[[#This Row],[sugar_bought_kg]]*cukier[[#This Row],[price]]</f>
        <v>124.88</v>
      </c>
      <c r="H2116" s="2">
        <f>SUMIF($B$2:B2116,B2116,$C$2:C2116)</f>
        <v>815</v>
      </c>
      <c r="I2116" s="2">
        <f>IF(cukier[[#This Row],[bought_so_far]]&lt;100,0,IF(cukier[[#This Row],[bought_so_far]]&lt;1000,0.05,IF(cukier[[#This Row],[bought_so_far]]&lt;10000,0.1,0.2)))*cukier[[#This Row],[sugar_bought_kg]]</f>
        <v>2.8000000000000003</v>
      </c>
      <c r="J2116" s="6">
        <f t="shared" ref="J2116:J2163" si="166">K2115+N2115</f>
        <v>5295</v>
      </c>
      <c r="K2116" s="6">
        <f t="shared" si="165"/>
        <v>5239</v>
      </c>
      <c r="L2116" s="6" t="b">
        <f t="shared" ref="L2116:L2163" si="167">AND(E2116&lt;&gt;E2117,K2116&lt;5000)</f>
        <v>0</v>
      </c>
      <c r="M2116" s="6">
        <f t="shared" ref="M2116:M2163" si="168">ROUNDUP((5000-K2116)/1000,0)</f>
        <v>-1</v>
      </c>
      <c r="N2116" s="6">
        <f t="shared" ref="N2116:N2163" si="169">IF(L2116,M2116*1000,0)</f>
        <v>0</v>
      </c>
    </row>
    <row r="2117" spans="1:14" x14ac:dyDescent="0.25">
      <c r="A2117" s="1">
        <v>41950</v>
      </c>
      <c r="B2117" s="2" t="s">
        <v>54</v>
      </c>
      <c r="C2117" s="2">
        <v>6</v>
      </c>
      <c r="D2117" s="2">
        <f>YEAR(cukier[[#This Row],[date]])</f>
        <v>2014</v>
      </c>
      <c r="E2117" s="2">
        <f>MONTH(cukier[[#This Row],[date]])</f>
        <v>11</v>
      </c>
      <c r="F2117" s="2">
        <f>VLOOKUP(cukier[[#This Row],[year]],cennik[#All],2)</f>
        <v>2.23</v>
      </c>
      <c r="G2117" s="2">
        <f>cukier[[#This Row],[sugar_bought_kg]]*cukier[[#This Row],[price]]</f>
        <v>13.379999999999999</v>
      </c>
      <c r="H2117" s="2">
        <f>SUMIF($B$2:B2117,B2117,$C$2:C2117)</f>
        <v>36</v>
      </c>
      <c r="I2117" s="2">
        <f>IF(cukier[[#This Row],[bought_so_far]]&lt;100,0,IF(cukier[[#This Row],[bought_so_far]]&lt;1000,0.05,IF(cukier[[#This Row],[bought_so_far]]&lt;10000,0.1,0.2)))*cukier[[#This Row],[sugar_bought_kg]]</f>
        <v>0</v>
      </c>
      <c r="J2117" s="7">
        <f t="shared" si="166"/>
        <v>5239</v>
      </c>
      <c r="K2117" s="7">
        <f t="shared" si="165"/>
        <v>5233</v>
      </c>
      <c r="L2117" s="7" t="b">
        <f t="shared" si="167"/>
        <v>0</v>
      </c>
      <c r="M2117" s="7">
        <f t="shared" si="168"/>
        <v>-1</v>
      </c>
      <c r="N2117" s="7">
        <f t="shared" si="169"/>
        <v>0</v>
      </c>
    </row>
    <row r="2118" spans="1:14" x14ac:dyDescent="0.25">
      <c r="A2118" s="1">
        <v>41950</v>
      </c>
      <c r="B2118" s="2" t="s">
        <v>55</v>
      </c>
      <c r="C2118" s="2">
        <v>179</v>
      </c>
      <c r="D2118" s="2">
        <f>YEAR(cukier[[#This Row],[date]])</f>
        <v>2014</v>
      </c>
      <c r="E2118" s="2">
        <f>MONTH(cukier[[#This Row],[date]])</f>
        <v>11</v>
      </c>
      <c r="F2118" s="2">
        <f>VLOOKUP(cukier[[#This Row],[year]],cennik[#All],2)</f>
        <v>2.23</v>
      </c>
      <c r="G2118" s="2">
        <f>cukier[[#This Row],[sugar_bought_kg]]*cukier[[#This Row],[price]]</f>
        <v>399.17</v>
      </c>
      <c r="H2118" s="2">
        <f>SUMIF($B$2:B2118,B2118,$C$2:C2118)</f>
        <v>4828</v>
      </c>
      <c r="I2118" s="2">
        <f>IF(cukier[[#This Row],[bought_so_far]]&lt;100,0,IF(cukier[[#This Row],[bought_so_far]]&lt;1000,0.05,IF(cukier[[#This Row],[bought_so_far]]&lt;10000,0.1,0.2)))*cukier[[#This Row],[sugar_bought_kg]]</f>
        <v>17.900000000000002</v>
      </c>
      <c r="J2118" s="6">
        <f t="shared" si="166"/>
        <v>5233</v>
      </c>
      <c r="K2118" s="6">
        <f t="shared" si="165"/>
        <v>5054</v>
      </c>
      <c r="L2118" s="6" t="b">
        <f t="shared" si="167"/>
        <v>0</v>
      </c>
      <c r="M2118" s="6">
        <f t="shared" si="168"/>
        <v>-1</v>
      </c>
      <c r="N2118" s="6">
        <f t="shared" si="169"/>
        <v>0</v>
      </c>
    </row>
    <row r="2119" spans="1:14" x14ac:dyDescent="0.25">
      <c r="A2119" s="1">
        <v>41951</v>
      </c>
      <c r="B2119" s="2" t="s">
        <v>22</v>
      </c>
      <c r="C2119" s="2">
        <v>398</v>
      </c>
      <c r="D2119" s="2">
        <f>YEAR(cukier[[#This Row],[date]])</f>
        <v>2014</v>
      </c>
      <c r="E2119" s="2">
        <f>MONTH(cukier[[#This Row],[date]])</f>
        <v>11</v>
      </c>
      <c r="F2119" s="2">
        <f>VLOOKUP(cukier[[#This Row],[year]],cennik[#All],2)</f>
        <v>2.23</v>
      </c>
      <c r="G2119" s="2">
        <f>cukier[[#This Row],[sugar_bought_kg]]*cukier[[#This Row],[price]]</f>
        <v>887.54</v>
      </c>
      <c r="H2119" s="2">
        <f>SUMIF($B$2:B2119,B2119,$C$2:C2119)</f>
        <v>24995</v>
      </c>
      <c r="I2119" s="2">
        <f>IF(cukier[[#This Row],[bought_so_far]]&lt;100,0,IF(cukier[[#This Row],[bought_so_far]]&lt;1000,0.05,IF(cukier[[#This Row],[bought_so_far]]&lt;10000,0.1,0.2)))*cukier[[#This Row],[sugar_bought_kg]]</f>
        <v>79.600000000000009</v>
      </c>
      <c r="J2119" s="7">
        <f t="shared" si="166"/>
        <v>5054</v>
      </c>
      <c r="K2119" s="7">
        <f t="shared" si="165"/>
        <v>4656</v>
      </c>
      <c r="L2119" s="7" t="b">
        <f t="shared" si="167"/>
        <v>0</v>
      </c>
      <c r="M2119" s="7">
        <f t="shared" si="168"/>
        <v>1</v>
      </c>
      <c r="N2119" s="7">
        <f t="shared" si="169"/>
        <v>0</v>
      </c>
    </row>
    <row r="2120" spans="1:14" x14ac:dyDescent="0.25">
      <c r="A2120" s="1">
        <v>41952</v>
      </c>
      <c r="B2120" s="2" t="s">
        <v>69</v>
      </c>
      <c r="C2120" s="2">
        <v>68</v>
      </c>
      <c r="D2120" s="2">
        <f>YEAR(cukier[[#This Row],[date]])</f>
        <v>2014</v>
      </c>
      <c r="E2120" s="2">
        <f>MONTH(cukier[[#This Row],[date]])</f>
        <v>11</v>
      </c>
      <c r="F2120" s="2">
        <f>VLOOKUP(cukier[[#This Row],[year]],cennik[#All],2)</f>
        <v>2.23</v>
      </c>
      <c r="G2120" s="2">
        <f>cukier[[#This Row],[sugar_bought_kg]]*cukier[[#This Row],[price]]</f>
        <v>151.63999999999999</v>
      </c>
      <c r="H2120" s="2">
        <f>SUMIF($B$2:B2120,B2120,$C$2:C2120)</f>
        <v>3697</v>
      </c>
      <c r="I2120" s="2">
        <f>IF(cukier[[#This Row],[bought_so_far]]&lt;100,0,IF(cukier[[#This Row],[bought_so_far]]&lt;1000,0.05,IF(cukier[[#This Row],[bought_so_far]]&lt;10000,0.1,0.2)))*cukier[[#This Row],[sugar_bought_kg]]</f>
        <v>6.8000000000000007</v>
      </c>
      <c r="J2120" s="6">
        <f t="shared" si="166"/>
        <v>4656</v>
      </c>
      <c r="K2120" s="6">
        <f t="shared" si="165"/>
        <v>4588</v>
      </c>
      <c r="L2120" s="6" t="b">
        <f t="shared" si="167"/>
        <v>0</v>
      </c>
      <c r="M2120" s="6">
        <f t="shared" si="168"/>
        <v>1</v>
      </c>
      <c r="N2120" s="6">
        <f t="shared" si="169"/>
        <v>0</v>
      </c>
    </row>
    <row r="2121" spans="1:14" x14ac:dyDescent="0.25">
      <c r="A2121" s="1">
        <v>41952</v>
      </c>
      <c r="B2121" s="2" t="s">
        <v>12</v>
      </c>
      <c r="C2121" s="2">
        <v>160</v>
      </c>
      <c r="D2121" s="2">
        <f>YEAR(cukier[[#This Row],[date]])</f>
        <v>2014</v>
      </c>
      <c r="E2121" s="2">
        <f>MONTH(cukier[[#This Row],[date]])</f>
        <v>11</v>
      </c>
      <c r="F2121" s="2">
        <f>VLOOKUP(cukier[[#This Row],[year]],cennik[#All],2)</f>
        <v>2.23</v>
      </c>
      <c r="G2121" s="2">
        <f>cukier[[#This Row],[sugar_bought_kg]]*cukier[[#This Row],[price]]</f>
        <v>356.8</v>
      </c>
      <c r="H2121" s="2">
        <f>SUMIF($B$2:B2121,B2121,$C$2:C2121)</f>
        <v>5131</v>
      </c>
      <c r="I2121" s="2">
        <f>IF(cukier[[#This Row],[bought_so_far]]&lt;100,0,IF(cukier[[#This Row],[bought_so_far]]&lt;1000,0.05,IF(cukier[[#This Row],[bought_so_far]]&lt;10000,0.1,0.2)))*cukier[[#This Row],[sugar_bought_kg]]</f>
        <v>16</v>
      </c>
      <c r="J2121" s="7">
        <f t="shared" si="166"/>
        <v>4588</v>
      </c>
      <c r="K2121" s="7">
        <f t="shared" si="165"/>
        <v>4428</v>
      </c>
      <c r="L2121" s="7" t="b">
        <f t="shared" si="167"/>
        <v>0</v>
      </c>
      <c r="M2121" s="7">
        <f t="shared" si="168"/>
        <v>1</v>
      </c>
      <c r="N2121" s="7">
        <f t="shared" si="169"/>
        <v>0</v>
      </c>
    </row>
    <row r="2122" spans="1:14" x14ac:dyDescent="0.25">
      <c r="A2122" s="1">
        <v>41953</v>
      </c>
      <c r="B2122" s="2" t="s">
        <v>12</v>
      </c>
      <c r="C2122" s="2">
        <v>183</v>
      </c>
      <c r="D2122" s="2">
        <f>YEAR(cukier[[#This Row],[date]])</f>
        <v>2014</v>
      </c>
      <c r="E2122" s="2">
        <f>MONTH(cukier[[#This Row],[date]])</f>
        <v>11</v>
      </c>
      <c r="F2122" s="2">
        <f>VLOOKUP(cukier[[#This Row],[year]],cennik[#All],2)</f>
        <v>2.23</v>
      </c>
      <c r="G2122" s="2">
        <f>cukier[[#This Row],[sugar_bought_kg]]*cukier[[#This Row],[price]]</f>
        <v>408.09</v>
      </c>
      <c r="H2122" s="2">
        <f>SUMIF($B$2:B2122,B2122,$C$2:C2122)</f>
        <v>5314</v>
      </c>
      <c r="I2122" s="2">
        <f>IF(cukier[[#This Row],[bought_so_far]]&lt;100,0,IF(cukier[[#This Row],[bought_so_far]]&lt;1000,0.05,IF(cukier[[#This Row],[bought_so_far]]&lt;10000,0.1,0.2)))*cukier[[#This Row],[sugar_bought_kg]]</f>
        <v>18.3</v>
      </c>
      <c r="J2122" s="6">
        <f t="shared" si="166"/>
        <v>4428</v>
      </c>
      <c r="K2122" s="6">
        <f t="shared" si="165"/>
        <v>4245</v>
      </c>
      <c r="L2122" s="6" t="b">
        <f t="shared" si="167"/>
        <v>0</v>
      </c>
      <c r="M2122" s="6">
        <f t="shared" si="168"/>
        <v>1</v>
      </c>
      <c r="N2122" s="6">
        <f t="shared" si="169"/>
        <v>0</v>
      </c>
    </row>
    <row r="2123" spans="1:14" x14ac:dyDescent="0.25">
      <c r="A2123" s="1">
        <v>41954</v>
      </c>
      <c r="B2123" s="2" t="s">
        <v>22</v>
      </c>
      <c r="C2123" s="2">
        <v>178</v>
      </c>
      <c r="D2123" s="2">
        <f>YEAR(cukier[[#This Row],[date]])</f>
        <v>2014</v>
      </c>
      <c r="E2123" s="2">
        <f>MONTH(cukier[[#This Row],[date]])</f>
        <v>11</v>
      </c>
      <c r="F2123" s="2">
        <f>VLOOKUP(cukier[[#This Row],[year]],cennik[#All],2)</f>
        <v>2.23</v>
      </c>
      <c r="G2123" s="2">
        <f>cukier[[#This Row],[sugar_bought_kg]]*cukier[[#This Row],[price]]</f>
        <v>396.94</v>
      </c>
      <c r="H2123" s="2">
        <f>SUMIF($B$2:B2123,B2123,$C$2:C2123)</f>
        <v>25173</v>
      </c>
      <c r="I2123" s="2">
        <f>IF(cukier[[#This Row],[bought_so_far]]&lt;100,0,IF(cukier[[#This Row],[bought_so_far]]&lt;1000,0.05,IF(cukier[[#This Row],[bought_so_far]]&lt;10000,0.1,0.2)))*cukier[[#This Row],[sugar_bought_kg]]</f>
        <v>35.6</v>
      </c>
      <c r="J2123" s="7">
        <f t="shared" si="166"/>
        <v>4245</v>
      </c>
      <c r="K2123" s="7">
        <f t="shared" si="165"/>
        <v>4067</v>
      </c>
      <c r="L2123" s="7" t="b">
        <f t="shared" si="167"/>
        <v>0</v>
      </c>
      <c r="M2123" s="7">
        <f t="shared" si="168"/>
        <v>1</v>
      </c>
      <c r="N2123" s="7">
        <f t="shared" si="169"/>
        <v>0</v>
      </c>
    </row>
    <row r="2124" spans="1:14" x14ac:dyDescent="0.25">
      <c r="A2124" s="1">
        <v>41955</v>
      </c>
      <c r="B2124" s="2" t="s">
        <v>7</v>
      </c>
      <c r="C2124" s="2">
        <v>381</v>
      </c>
      <c r="D2124" s="2">
        <f>YEAR(cukier[[#This Row],[date]])</f>
        <v>2014</v>
      </c>
      <c r="E2124" s="2">
        <f>MONTH(cukier[[#This Row],[date]])</f>
        <v>11</v>
      </c>
      <c r="F2124" s="2">
        <f>VLOOKUP(cukier[[#This Row],[year]],cennik[#All],2)</f>
        <v>2.23</v>
      </c>
      <c r="G2124" s="2">
        <f>cukier[[#This Row],[sugar_bought_kg]]*cukier[[#This Row],[price]]</f>
        <v>849.63</v>
      </c>
      <c r="H2124" s="2">
        <f>SUMIF($B$2:B2124,B2124,$C$2:C2124)</f>
        <v>26796</v>
      </c>
      <c r="I2124" s="2">
        <f>IF(cukier[[#This Row],[bought_so_far]]&lt;100,0,IF(cukier[[#This Row],[bought_so_far]]&lt;1000,0.05,IF(cukier[[#This Row],[bought_so_far]]&lt;10000,0.1,0.2)))*cukier[[#This Row],[sugar_bought_kg]]</f>
        <v>76.2</v>
      </c>
      <c r="J2124" s="6">
        <f t="shared" si="166"/>
        <v>4067</v>
      </c>
      <c r="K2124" s="6">
        <f t="shared" si="165"/>
        <v>3686</v>
      </c>
      <c r="L2124" s="6" t="b">
        <f t="shared" si="167"/>
        <v>0</v>
      </c>
      <c r="M2124" s="6">
        <f t="shared" si="168"/>
        <v>2</v>
      </c>
      <c r="N2124" s="6">
        <f t="shared" si="169"/>
        <v>0</v>
      </c>
    </row>
    <row r="2125" spans="1:14" x14ac:dyDescent="0.25">
      <c r="A2125" s="1">
        <v>41957</v>
      </c>
      <c r="B2125" s="2" t="s">
        <v>62</v>
      </c>
      <c r="C2125" s="2">
        <v>12</v>
      </c>
      <c r="D2125" s="2">
        <f>YEAR(cukier[[#This Row],[date]])</f>
        <v>2014</v>
      </c>
      <c r="E2125" s="2">
        <f>MONTH(cukier[[#This Row],[date]])</f>
        <v>11</v>
      </c>
      <c r="F2125" s="2">
        <f>VLOOKUP(cukier[[#This Row],[year]],cennik[#All],2)</f>
        <v>2.23</v>
      </c>
      <c r="G2125" s="2">
        <f>cukier[[#This Row],[sugar_bought_kg]]*cukier[[#This Row],[price]]</f>
        <v>26.759999999999998</v>
      </c>
      <c r="H2125" s="2">
        <f>SUMIF($B$2:B2125,B2125,$C$2:C2125)</f>
        <v>36</v>
      </c>
      <c r="I2125" s="2">
        <f>IF(cukier[[#This Row],[bought_so_far]]&lt;100,0,IF(cukier[[#This Row],[bought_so_far]]&lt;1000,0.05,IF(cukier[[#This Row],[bought_so_far]]&lt;10000,0.1,0.2)))*cukier[[#This Row],[sugar_bought_kg]]</f>
        <v>0</v>
      </c>
      <c r="J2125" s="7">
        <f t="shared" si="166"/>
        <v>3686</v>
      </c>
      <c r="K2125" s="7">
        <f t="shared" si="165"/>
        <v>3674</v>
      </c>
      <c r="L2125" s="7" t="b">
        <f t="shared" si="167"/>
        <v>0</v>
      </c>
      <c r="M2125" s="7">
        <f t="shared" si="168"/>
        <v>2</v>
      </c>
      <c r="N2125" s="7">
        <f t="shared" si="169"/>
        <v>0</v>
      </c>
    </row>
    <row r="2126" spans="1:14" x14ac:dyDescent="0.25">
      <c r="A2126" s="1">
        <v>41959</v>
      </c>
      <c r="B2126" s="2" t="s">
        <v>28</v>
      </c>
      <c r="C2126" s="2">
        <v>116</v>
      </c>
      <c r="D2126" s="2">
        <f>YEAR(cukier[[#This Row],[date]])</f>
        <v>2014</v>
      </c>
      <c r="E2126" s="2">
        <f>MONTH(cukier[[#This Row],[date]])</f>
        <v>11</v>
      </c>
      <c r="F2126" s="2">
        <f>VLOOKUP(cukier[[#This Row],[year]],cennik[#All],2)</f>
        <v>2.23</v>
      </c>
      <c r="G2126" s="2">
        <f>cukier[[#This Row],[sugar_bought_kg]]*cukier[[#This Row],[price]]</f>
        <v>258.68</v>
      </c>
      <c r="H2126" s="2">
        <f>SUMIF($B$2:B2126,B2126,$C$2:C2126)</f>
        <v>4440</v>
      </c>
      <c r="I2126" s="2">
        <f>IF(cukier[[#This Row],[bought_so_far]]&lt;100,0,IF(cukier[[#This Row],[bought_so_far]]&lt;1000,0.05,IF(cukier[[#This Row],[bought_so_far]]&lt;10000,0.1,0.2)))*cukier[[#This Row],[sugar_bought_kg]]</f>
        <v>11.600000000000001</v>
      </c>
      <c r="J2126" s="6">
        <f t="shared" si="166"/>
        <v>3674</v>
      </c>
      <c r="K2126" s="6">
        <f t="shared" si="165"/>
        <v>3558</v>
      </c>
      <c r="L2126" s="6" t="b">
        <f t="shared" si="167"/>
        <v>0</v>
      </c>
      <c r="M2126" s="6">
        <f t="shared" si="168"/>
        <v>2</v>
      </c>
      <c r="N2126" s="6">
        <f t="shared" si="169"/>
        <v>0</v>
      </c>
    </row>
    <row r="2127" spans="1:14" x14ac:dyDescent="0.25">
      <c r="A2127" s="1">
        <v>41961</v>
      </c>
      <c r="B2127" s="2" t="s">
        <v>7</v>
      </c>
      <c r="C2127" s="2">
        <v>117</v>
      </c>
      <c r="D2127" s="2">
        <f>YEAR(cukier[[#This Row],[date]])</f>
        <v>2014</v>
      </c>
      <c r="E2127" s="2">
        <f>MONTH(cukier[[#This Row],[date]])</f>
        <v>11</v>
      </c>
      <c r="F2127" s="2">
        <f>VLOOKUP(cukier[[#This Row],[year]],cennik[#All],2)</f>
        <v>2.23</v>
      </c>
      <c r="G2127" s="2">
        <f>cukier[[#This Row],[sugar_bought_kg]]*cukier[[#This Row],[price]]</f>
        <v>260.91000000000003</v>
      </c>
      <c r="H2127" s="2">
        <f>SUMIF($B$2:B2127,B2127,$C$2:C2127)</f>
        <v>26913</v>
      </c>
      <c r="I2127" s="2">
        <f>IF(cukier[[#This Row],[bought_so_far]]&lt;100,0,IF(cukier[[#This Row],[bought_so_far]]&lt;1000,0.05,IF(cukier[[#This Row],[bought_so_far]]&lt;10000,0.1,0.2)))*cukier[[#This Row],[sugar_bought_kg]]</f>
        <v>23.400000000000002</v>
      </c>
      <c r="J2127" s="7">
        <f t="shared" si="166"/>
        <v>3558</v>
      </c>
      <c r="K2127" s="7">
        <f t="shared" si="165"/>
        <v>3441</v>
      </c>
      <c r="L2127" s="7" t="b">
        <f t="shared" si="167"/>
        <v>0</v>
      </c>
      <c r="M2127" s="7">
        <f t="shared" si="168"/>
        <v>2</v>
      </c>
      <c r="N2127" s="7">
        <f t="shared" si="169"/>
        <v>0</v>
      </c>
    </row>
    <row r="2128" spans="1:14" x14ac:dyDescent="0.25">
      <c r="A2128" s="1">
        <v>41961</v>
      </c>
      <c r="B2128" s="2" t="s">
        <v>69</v>
      </c>
      <c r="C2128" s="2">
        <v>31</v>
      </c>
      <c r="D2128" s="2">
        <f>YEAR(cukier[[#This Row],[date]])</f>
        <v>2014</v>
      </c>
      <c r="E2128" s="2">
        <f>MONTH(cukier[[#This Row],[date]])</f>
        <v>11</v>
      </c>
      <c r="F2128" s="2">
        <f>VLOOKUP(cukier[[#This Row],[year]],cennik[#All],2)</f>
        <v>2.23</v>
      </c>
      <c r="G2128" s="2">
        <f>cukier[[#This Row],[sugar_bought_kg]]*cukier[[#This Row],[price]]</f>
        <v>69.13</v>
      </c>
      <c r="H2128" s="2">
        <f>SUMIF($B$2:B2128,B2128,$C$2:C2128)</f>
        <v>3728</v>
      </c>
      <c r="I2128" s="2">
        <f>IF(cukier[[#This Row],[bought_so_far]]&lt;100,0,IF(cukier[[#This Row],[bought_so_far]]&lt;1000,0.05,IF(cukier[[#This Row],[bought_so_far]]&lt;10000,0.1,0.2)))*cukier[[#This Row],[sugar_bought_kg]]</f>
        <v>3.1</v>
      </c>
      <c r="J2128" s="6">
        <f t="shared" si="166"/>
        <v>3441</v>
      </c>
      <c r="K2128" s="6">
        <f t="shared" si="165"/>
        <v>3410</v>
      </c>
      <c r="L2128" s="6" t="b">
        <f t="shared" si="167"/>
        <v>0</v>
      </c>
      <c r="M2128" s="6">
        <f t="shared" si="168"/>
        <v>2</v>
      </c>
      <c r="N2128" s="6">
        <f t="shared" si="169"/>
        <v>0</v>
      </c>
    </row>
    <row r="2129" spans="1:14" x14ac:dyDescent="0.25">
      <c r="A2129" s="1">
        <v>41962</v>
      </c>
      <c r="B2129" s="2" t="s">
        <v>8</v>
      </c>
      <c r="C2129" s="2">
        <v>131</v>
      </c>
      <c r="D2129" s="2">
        <f>YEAR(cukier[[#This Row],[date]])</f>
        <v>2014</v>
      </c>
      <c r="E2129" s="2">
        <f>MONTH(cukier[[#This Row],[date]])</f>
        <v>11</v>
      </c>
      <c r="F2129" s="2">
        <f>VLOOKUP(cukier[[#This Row],[year]],cennik[#All],2)</f>
        <v>2.23</v>
      </c>
      <c r="G2129" s="2">
        <f>cukier[[#This Row],[sugar_bought_kg]]*cukier[[#This Row],[price]]</f>
        <v>292.13</v>
      </c>
      <c r="H2129" s="2">
        <f>SUMIF($B$2:B2129,B2129,$C$2:C2129)</f>
        <v>3642</v>
      </c>
      <c r="I2129" s="2">
        <f>IF(cukier[[#This Row],[bought_so_far]]&lt;100,0,IF(cukier[[#This Row],[bought_so_far]]&lt;1000,0.05,IF(cukier[[#This Row],[bought_so_far]]&lt;10000,0.1,0.2)))*cukier[[#This Row],[sugar_bought_kg]]</f>
        <v>13.100000000000001</v>
      </c>
      <c r="J2129" s="7">
        <f t="shared" si="166"/>
        <v>3410</v>
      </c>
      <c r="K2129" s="7">
        <f t="shared" si="165"/>
        <v>3279</v>
      </c>
      <c r="L2129" s="7" t="b">
        <f t="shared" si="167"/>
        <v>0</v>
      </c>
      <c r="M2129" s="7">
        <f t="shared" si="168"/>
        <v>2</v>
      </c>
      <c r="N2129" s="7">
        <f t="shared" si="169"/>
        <v>0</v>
      </c>
    </row>
    <row r="2130" spans="1:14" x14ac:dyDescent="0.25">
      <c r="A2130" s="1">
        <v>41962</v>
      </c>
      <c r="B2130" s="2" t="s">
        <v>10</v>
      </c>
      <c r="C2130" s="2">
        <v>21</v>
      </c>
      <c r="D2130" s="2">
        <f>YEAR(cukier[[#This Row],[date]])</f>
        <v>2014</v>
      </c>
      <c r="E2130" s="2">
        <f>MONTH(cukier[[#This Row],[date]])</f>
        <v>11</v>
      </c>
      <c r="F2130" s="2">
        <f>VLOOKUP(cukier[[#This Row],[year]],cennik[#All],2)</f>
        <v>2.23</v>
      </c>
      <c r="G2130" s="2">
        <f>cukier[[#This Row],[sugar_bought_kg]]*cukier[[#This Row],[price]]</f>
        <v>46.83</v>
      </c>
      <c r="H2130" s="2">
        <f>SUMIF($B$2:B2130,B2130,$C$2:C2130)</f>
        <v>4831</v>
      </c>
      <c r="I2130" s="2">
        <f>IF(cukier[[#This Row],[bought_so_far]]&lt;100,0,IF(cukier[[#This Row],[bought_so_far]]&lt;1000,0.05,IF(cukier[[#This Row],[bought_so_far]]&lt;10000,0.1,0.2)))*cukier[[#This Row],[sugar_bought_kg]]</f>
        <v>2.1</v>
      </c>
      <c r="J2130" s="6">
        <f t="shared" si="166"/>
        <v>3279</v>
      </c>
      <c r="K2130" s="6">
        <f t="shared" si="165"/>
        <v>3258</v>
      </c>
      <c r="L2130" s="6" t="b">
        <f t="shared" si="167"/>
        <v>0</v>
      </c>
      <c r="M2130" s="6">
        <f t="shared" si="168"/>
        <v>2</v>
      </c>
      <c r="N2130" s="6">
        <f t="shared" si="169"/>
        <v>0</v>
      </c>
    </row>
    <row r="2131" spans="1:14" x14ac:dyDescent="0.25">
      <c r="A2131" s="1">
        <v>41963</v>
      </c>
      <c r="B2131" s="2" t="s">
        <v>9</v>
      </c>
      <c r="C2131" s="2">
        <v>300</v>
      </c>
      <c r="D2131" s="2">
        <f>YEAR(cukier[[#This Row],[date]])</f>
        <v>2014</v>
      </c>
      <c r="E2131" s="2">
        <f>MONTH(cukier[[#This Row],[date]])</f>
        <v>11</v>
      </c>
      <c r="F2131" s="2">
        <f>VLOOKUP(cukier[[#This Row],[year]],cennik[#All],2)</f>
        <v>2.23</v>
      </c>
      <c r="G2131" s="2">
        <f>cukier[[#This Row],[sugar_bought_kg]]*cukier[[#This Row],[price]]</f>
        <v>669</v>
      </c>
      <c r="H2131" s="2">
        <f>SUMIF($B$2:B2131,B2131,$C$2:C2131)</f>
        <v>26955</v>
      </c>
      <c r="I2131" s="2">
        <f>IF(cukier[[#This Row],[bought_so_far]]&lt;100,0,IF(cukier[[#This Row],[bought_so_far]]&lt;1000,0.05,IF(cukier[[#This Row],[bought_so_far]]&lt;10000,0.1,0.2)))*cukier[[#This Row],[sugar_bought_kg]]</f>
        <v>60</v>
      </c>
      <c r="J2131" s="7">
        <f t="shared" si="166"/>
        <v>3258</v>
      </c>
      <c r="K2131" s="7">
        <f t="shared" si="165"/>
        <v>2958</v>
      </c>
      <c r="L2131" s="7" t="b">
        <f t="shared" si="167"/>
        <v>0</v>
      </c>
      <c r="M2131" s="7">
        <f t="shared" si="168"/>
        <v>3</v>
      </c>
      <c r="N2131" s="7">
        <f t="shared" si="169"/>
        <v>0</v>
      </c>
    </row>
    <row r="2132" spans="1:14" x14ac:dyDescent="0.25">
      <c r="A2132" s="1">
        <v>41963</v>
      </c>
      <c r="B2132" s="2" t="s">
        <v>18</v>
      </c>
      <c r="C2132" s="2">
        <v>32</v>
      </c>
      <c r="D2132" s="2">
        <f>YEAR(cukier[[#This Row],[date]])</f>
        <v>2014</v>
      </c>
      <c r="E2132" s="2">
        <f>MONTH(cukier[[#This Row],[date]])</f>
        <v>11</v>
      </c>
      <c r="F2132" s="2">
        <f>VLOOKUP(cukier[[#This Row],[year]],cennik[#All],2)</f>
        <v>2.23</v>
      </c>
      <c r="G2132" s="2">
        <f>cukier[[#This Row],[sugar_bought_kg]]*cukier[[#This Row],[price]]</f>
        <v>71.36</v>
      </c>
      <c r="H2132" s="2">
        <f>SUMIF($B$2:B2132,B2132,$C$2:C2132)</f>
        <v>5156</v>
      </c>
      <c r="I2132" s="2">
        <f>IF(cukier[[#This Row],[bought_so_far]]&lt;100,0,IF(cukier[[#This Row],[bought_so_far]]&lt;1000,0.05,IF(cukier[[#This Row],[bought_so_far]]&lt;10000,0.1,0.2)))*cukier[[#This Row],[sugar_bought_kg]]</f>
        <v>3.2</v>
      </c>
      <c r="J2132" s="6">
        <f t="shared" si="166"/>
        <v>2958</v>
      </c>
      <c r="K2132" s="6">
        <f t="shared" si="165"/>
        <v>2926</v>
      </c>
      <c r="L2132" s="6" t="b">
        <f t="shared" si="167"/>
        <v>0</v>
      </c>
      <c r="M2132" s="6">
        <f t="shared" si="168"/>
        <v>3</v>
      </c>
      <c r="N2132" s="6">
        <f t="shared" si="169"/>
        <v>0</v>
      </c>
    </row>
    <row r="2133" spans="1:14" x14ac:dyDescent="0.25">
      <c r="A2133" s="1">
        <v>41966</v>
      </c>
      <c r="B2133" s="2" t="s">
        <v>132</v>
      </c>
      <c r="C2133" s="2">
        <v>4</v>
      </c>
      <c r="D2133" s="2">
        <f>YEAR(cukier[[#This Row],[date]])</f>
        <v>2014</v>
      </c>
      <c r="E2133" s="2">
        <f>MONTH(cukier[[#This Row],[date]])</f>
        <v>11</v>
      </c>
      <c r="F2133" s="2">
        <f>VLOOKUP(cukier[[#This Row],[year]],cennik[#All],2)</f>
        <v>2.23</v>
      </c>
      <c r="G2133" s="2">
        <f>cukier[[#This Row],[sugar_bought_kg]]*cukier[[#This Row],[price]]</f>
        <v>8.92</v>
      </c>
      <c r="H2133" s="2">
        <f>SUMIF($B$2:B2133,B2133,$C$2:C2133)</f>
        <v>31</v>
      </c>
      <c r="I2133" s="2">
        <f>IF(cukier[[#This Row],[bought_so_far]]&lt;100,0,IF(cukier[[#This Row],[bought_so_far]]&lt;1000,0.05,IF(cukier[[#This Row],[bought_so_far]]&lt;10000,0.1,0.2)))*cukier[[#This Row],[sugar_bought_kg]]</f>
        <v>0</v>
      </c>
      <c r="J2133" s="7">
        <f t="shared" si="166"/>
        <v>2926</v>
      </c>
      <c r="K2133" s="7">
        <f t="shared" si="165"/>
        <v>2922</v>
      </c>
      <c r="L2133" s="7" t="b">
        <f t="shared" si="167"/>
        <v>0</v>
      </c>
      <c r="M2133" s="7">
        <f t="shared" si="168"/>
        <v>3</v>
      </c>
      <c r="N2133" s="7">
        <f t="shared" si="169"/>
        <v>0</v>
      </c>
    </row>
    <row r="2134" spans="1:14" x14ac:dyDescent="0.25">
      <c r="A2134" s="1">
        <v>41967</v>
      </c>
      <c r="B2134" s="2" t="s">
        <v>45</v>
      </c>
      <c r="C2134" s="2">
        <v>230</v>
      </c>
      <c r="D2134" s="2">
        <f>YEAR(cukier[[#This Row],[date]])</f>
        <v>2014</v>
      </c>
      <c r="E2134" s="2">
        <f>MONTH(cukier[[#This Row],[date]])</f>
        <v>11</v>
      </c>
      <c r="F2134" s="2">
        <f>VLOOKUP(cukier[[#This Row],[year]],cennik[#All],2)</f>
        <v>2.23</v>
      </c>
      <c r="G2134" s="2">
        <f>cukier[[#This Row],[sugar_bought_kg]]*cukier[[#This Row],[price]]</f>
        <v>512.9</v>
      </c>
      <c r="H2134" s="2">
        <f>SUMIF($B$2:B2134,B2134,$C$2:C2134)</f>
        <v>25974</v>
      </c>
      <c r="I2134" s="2">
        <f>IF(cukier[[#This Row],[bought_so_far]]&lt;100,0,IF(cukier[[#This Row],[bought_so_far]]&lt;1000,0.05,IF(cukier[[#This Row],[bought_so_far]]&lt;10000,0.1,0.2)))*cukier[[#This Row],[sugar_bought_kg]]</f>
        <v>46</v>
      </c>
      <c r="J2134" s="6">
        <f t="shared" si="166"/>
        <v>2922</v>
      </c>
      <c r="K2134" s="6">
        <f t="shared" si="165"/>
        <v>2692</v>
      </c>
      <c r="L2134" s="6" t="b">
        <f t="shared" si="167"/>
        <v>0</v>
      </c>
      <c r="M2134" s="6">
        <f t="shared" si="168"/>
        <v>3</v>
      </c>
      <c r="N2134" s="6">
        <f t="shared" si="169"/>
        <v>0</v>
      </c>
    </row>
    <row r="2135" spans="1:14" x14ac:dyDescent="0.25">
      <c r="A2135" s="1">
        <v>41968</v>
      </c>
      <c r="B2135" s="2" t="s">
        <v>61</v>
      </c>
      <c r="C2135" s="2">
        <v>164</v>
      </c>
      <c r="D2135" s="2">
        <f>YEAR(cukier[[#This Row],[date]])</f>
        <v>2014</v>
      </c>
      <c r="E2135" s="2">
        <f>MONTH(cukier[[#This Row],[date]])</f>
        <v>11</v>
      </c>
      <c r="F2135" s="2">
        <f>VLOOKUP(cukier[[#This Row],[year]],cennik[#All],2)</f>
        <v>2.23</v>
      </c>
      <c r="G2135" s="2">
        <f>cukier[[#This Row],[sugar_bought_kg]]*cukier[[#This Row],[price]]</f>
        <v>365.71999999999997</v>
      </c>
      <c r="H2135" s="2">
        <f>SUMIF($B$2:B2135,B2135,$C$2:C2135)</f>
        <v>3705</v>
      </c>
      <c r="I2135" s="2">
        <f>IF(cukier[[#This Row],[bought_so_far]]&lt;100,0,IF(cukier[[#This Row],[bought_so_far]]&lt;1000,0.05,IF(cukier[[#This Row],[bought_so_far]]&lt;10000,0.1,0.2)))*cukier[[#This Row],[sugar_bought_kg]]</f>
        <v>16.400000000000002</v>
      </c>
      <c r="J2135" s="7">
        <f t="shared" si="166"/>
        <v>2692</v>
      </c>
      <c r="K2135" s="7">
        <f t="shared" si="165"/>
        <v>2528</v>
      </c>
      <c r="L2135" s="7" t="b">
        <f t="shared" si="167"/>
        <v>0</v>
      </c>
      <c r="M2135" s="7">
        <f t="shared" si="168"/>
        <v>3</v>
      </c>
      <c r="N2135" s="7">
        <f t="shared" si="169"/>
        <v>0</v>
      </c>
    </row>
    <row r="2136" spans="1:14" x14ac:dyDescent="0.25">
      <c r="A2136" s="1">
        <v>41969</v>
      </c>
      <c r="B2136" s="2" t="s">
        <v>98</v>
      </c>
      <c r="C2136" s="2">
        <v>4</v>
      </c>
      <c r="D2136" s="2">
        <f>YEAR(cukier[[#This Row],[date]])</f>
        <v>2014</v>
      </c>
      <c r="E2136" s="2">
        <f>MONTH(cukier[[#This Row],[date]])</f>
        <v>11</v>
      </c>
      <c r="F2136" s="2">
        <f>VLOOKUP(cukier[[#This Row],[year]],cennik[#All],2)</f>
        <v>2.23</v>
      </c>
      <c r="G2136" s="2">
        <f>cukier[[#This Row],[sugar_bought_kg]]*cukier[[#This Row],[price]]</f>
        <v>8.92</v>
      </c>
      <c r="H2136" s="2">
        <f>SUMIF($B$2:B2136,B2136,$C$2:C2136)</f>
        <v>55</v>
      </c>
      <c r="I2136" s="2">
        <f>IF(cukier[[#This Row],[bought_so_far]]&lt;100,0,IF(cukier[[#This Row],[bought_so_far]]&lt;1000,0.05,IF(cukier[[#This Row],[bought_so_far]]&lt;10000,0.1,0.2)))*cukier[[#This Row],[sugar_bought_kg]]</f>
        <v>0</v>
      </c>
      <c r="J2136" s="6">
        <f t="shared" si="166"/>
        <v>2528</v>
      </c>
      <c r="K2136" s="6">
        <f t="shared" si="165"/>
        <v>2524</v>
      </c>
      <c r="L2136" s="6" t="b">
        <f t="shared" si="167"/>
        <v>0</v>
      </c>
      <c r="M2136" s="6">
        <f t="shared" si="168"/>
        <v>3</v>
      </c>
      <c r="N2136" s="6">
        <f t="shared" si="169"/>
        <v>0</v>
      </c>
    </row>
    <row r="2137" spans="1:14" x14ac:dyDescent="0.25">
      <c r="A2137" s="1">
        <v>41972</v>
      </c>
      <c r="B2137" s="2" t="s">
        <v>20</v>
      </c>
      <c r="C2137" s="2">
        <v>96</v>
      </c>
      <c r="D2137" s="2">
        <f>YEAR(cukier[[#This Row],[date]])</f>
        <v>2014</v>
      </c>
      <c r="E2137" s="2">
        <f>MONTH(cukier[[#This Row],[date]])</f>
        <v>11</v>
      </c>
      <c r="F2137" s="2">
        <f>VLOOKUP(cukier[[#This Row],[year]],cennik[#All],2)</f>
        <v>2.23</v>
      </c>
      <c r="G2137" s="2">
        <f>cukier[[#This Row],[sugar_bought_kg]]*cukier[[#This Row],[price]]</f>
        <v>214.07999999999998</v>
      </c>
      <c r="H2137" s="2">
        <f>SUMIF($B$2:B2137,B2137,$C$2:C2137)</f>
        <v>1822</v>
      </c>
      <c r="I2137" s="2">
        <f>IF(cukier[[#This Row],[bought_so_far]]&lt;100,0,IF(cukier[[#This Row],[bought_so_far]]&lt;1000,0.05,IF(cukier[[#This Row],[bought_so_far]]&lt;10000,0.1,0.2)))*cukier[[#This Row],[sugar_bought_kg]]</f>
        <v>9.6000000000000014</v>
      </c>
      <c r="J2137" s="7">
        <f t="shared" si="166"/>
        <v>2524</v>
      </c>
      <c r="K2137" s="7">
        <f t="shared" si="165"/>
        <v>2428</v>
      </c>
      <c r="L2137" s="7" t="b">
        <f t="shared" si="167"/>
        <v>1</v>
      </c>
      <c r="M2137" s="7">
        <f t="shared" si="168"/>
        <v>3</v>
      </c>
      <c r="N2137" s="7">
        <f t="shared" si="169"/>
        <v>3000</v>
      </c>
    </row>
    <row r="2138" spans="1:14" x14ac:dyDescent="0.25">
      <c r="A2138" s="1">
        <v>41975</v>
      </c>
      <c r="B2138" s="2" t="s">
        <v>131</v>
      </c>
      <c r="C2138" s="2">
        <v>94</v>
      </c>
      <c r="D2138" s="2">
        <f>YEAR(cukier[[#This Row],[date]])</f>
        <v>2014</v>
      </c>
      <c r="E2138" s="2">
        <f>MONTH(cukier[[#This Row],[date]])</f>
        <v>12</v>
      </c>
      <c r="F2138" s="2">
        <f>VLOOKUP(cukier[[#This Row],[year]],cennik[#All],2)</f>
        <v>2.23</v>
      </c>
      <c r="G2138" s="2">
        <f>cukier[[#This Row],[sugar_bought_kg]]*cukier[[#This Row],[price]]</f>
        <v>209.62</v>
      </c>
      <c r="H2138" s="2">
        <f>SUMIF($B$2:B2138,B2138,$C$2:C2138)</f>
        <v>1503</v>
      </c>
      <c r="I2138" s="2">
        <f>IF(cukier[[#This Row],[bought_so_far]]&lt;100,0,IF(cukier[[#This Row],[bought_so_far]]&lt;1000,0.05,IF(cukier[[#This Row],[bought_so_far]]&lt;10000,0.1,0.2)))*cukier[[#This Row],[sugar_bought_kg]]</f>
        <v>9.4</v>
      </c>
      <c r="J2138" s="6">
        <f t="shared" si="166"/>
        <v>5428</v>
      </c>
      <c r="K2138" s="6">
        <f t="shared" si="165"/>
        <v>5334</v>
      </c>
      <c r="L2138" s="6" t="b">
        <f t="shared" si="167"/>
        <v>0</v>
      </c>
      <c r="M2138" s="6">
        <f t="shared" si="168"/>
        <v>-1</v>
      </c>
      <c r="N2138" s="6">
        <f t="shared" si="169"/>
        <v>0</v>
      </c>
    </row>
    <row r="2139" spans="1:14" x14ac:dyDescent="0.25">
      <c r="A2139" s="1">
        <v>41975</v>
      </c>
      <c r="B2139" s="2" t="s">
        <v>71</v>
      </c>
      <c r="C2139" s="2">
        <v>21</v>
      </c>
      <c r="D2139" s="2">
        <f>YEAR(cukier[[#This Row],[date]])</f>
        <v>2014</v>
      </c>
      <c r="E2139" s="2">
        <f>MONTH(cukier[[#This Row],[date]])</f>
        <v>12</v>
      </c>
      <c r="F2139" s="2">
        <f>VLOOKUP(cukier[[#This Row],[year]],cennik[#All],2)</f>
        <v>2.23</v>
      </c>
      <c r="G2139" s="2">
        <f>cukier[[#This Row],[sugar_bought_kg]]*cukier[[#This Row],[price]]</f>
        <v>46.83</v>
      </c>
      <c r="H2139" s="2">
        <f>SUMIF($B$2:B2139,B2139,$C$2:C2139)</f>
        <v>3185</v>
      </c>
      <c r="I2139" s="2">
        <f>IF(cukier[[#This Row],[bought_so_far]]&lt;100,0,IF(cukier[[#This Row],[bought_so_far]]&lt;1000,0.05,IF(cukier[[#This Row],[bought_so_far]]&lt;10000,0.1,0.2)))*cukier[[#This Row],[sugar_bought_kg]]</f>
        <v>2.1</v>
      </c>
      <c r="J2139" s="7">
        <f t="shared" si="166"/>
        <v>5334</v>
      </c>
      <c r="K2139" s="7">
        <f t="shared" si="165"/>
        <v>5313</v>
      </c>
      <c r="L2139" s="7" t="b">
        <f t="shared" si="167"/>
        <v>0</v>
      </c>
      <c r="M2139" s="7">
        <f t="shared" si="168"/>
        <v>-1</v>
      </c>
      <c r="N2139" s="7">
        <f t="shared" si="169"/>
        <v>0</v>
      </c>
    </row>
    <row r="2140" spans="1:14" x14ac:dyDescent="0.25">
      <c r="A2140" s="1">
        <v>41977</v>
      </c>
      <c r="B2140" s="2" t="s">
        <v>7</v>
      </c>
      <c r="C2140" s="2">
        <v>129</v>
      </c>
      <c r="D2140" s="2">
        <f>YEAR(cukier[[#This Row],[date]])</f>
        <v>2014</v>
      </c>
      <c r="E2140" s="2">
        <f>MONTH(cukier[[#This Row],[date]])</f>
        <v>12</v>
      </c>
      <c r="F2140" s="2">
        <f>VLOOKUP(cukier[[#This Row],[year]],cennik[#All],2)</f>
        <v>2.23</v>
      </c>
      <c r="G2140" s="2">
        <f>cukier[[#This Row],[sugar_bought_kg]]*cukier[[#This Row],[price]]</f>
        <v>287.67</v>
      </c>
      <c r="H2140" s="2">
        <f>SUMIF($B$2:B2140,B2140,$C$2:C2140)</f>
        <v>27042</v>
      </c>
      <c r="I2140" s="2">
        <f>IF(cukier[[#This Row],[bought_so_far]]&lt;100,0,IF(cukier[[#This Row],[bought_so_far]]&lt;1000,0.05,IF(cukier[[#This Row],[bought_so_far]]&lt;10000,0.1,0.2)))*cukier[[#This Row],[sugar_bought_kg]]</f>
        <v>25.8</v>
      </c>
      <c r="J2140" s="6">
        <f t="shared" si="166"/>
        <v>5313</v>
      </c>
      <c r="K2140" s="6">
        <f t="shared" si="165"/>
        <v>5184</v>
      </c>
      <c r="L2140" s="6" t="b">
        <f t="shared" si="167"/>
        <v>0</v>
      </c>
      <c r="M2140" s="6">
        <f t="shared" si="168"/>
        <v>-1</v>
      </c>
      <c r="N2140" s="6">
        <f t="shared" si="169"/>
        <v>0</v>
      </c>
    </row>
    <row r="2141" spans="1:14" x14ac:dyDescent="0.25">
      <c r="A2141" s="1">
        <v>41977</v>
      </c>
      <c r="B2141" s="2" t="s">
        <v>25</v>
      </c>
      <c r="C2141" s="2">
        <v>197</v>
      </c>
      <c r="D2141" s="2">
        <f>YEAR(cukier[[#This Row],[date]])</f>
        <v>2014</v>
      </c>
      <c r="E2141" s="2">
        <f>MONTH(cukier[[#This Row],[date]])</f>
        <v>12</v>
      </c>
      <c r="F2141" s="2">
        <f>VLOOKUP(cukier[[#This Row],[year]],cennik[#All],2)</f>
        <v>2.23</v>
      </c>
      <c r="G2141" s="2">
        <f>cukier[[#This Row],[sugar_bought_kg]]*cukier[[#This Row],[price]]</f>
        <v>439.31</v>
      </c>
      <c r="H2141" s="2">
        <f>SUMIF($B$2:B2141,B2141,$C$2:C2141)</f>
        <v>2717</v>
      </c>
      <c r="I2141" s="2">
        <f>IF(cukier[[#This Row],[bought_so_far]]&lt;100,0,IF(cukier[[#This Row],[bought_so_far]]&lt;1000,0.05,IF(cukier[[#This Row],[bought_so_far]]&lt;10000,0.1,0.2)))*cukier[[#This Row],[sugar_bought_kg]]</f>
        <v>19.700000000000003</v>
      </c>
      <c r="J2141" s="7">
        <f t="shared" si="166"/>
        <v>5184</v>
      </c>
      <c r="K2141" s="7">
        <f t="shared" si="165"/>
        <v>4987</v>
      </c>
      <c r="L2141" s="7" t="b">
        <f t="shared" si="167"/>
        <v>0</v>
      </c>
      <c r="M2141" s="7">
        <f t="shared" si="168"/>
        <v>1</v>
      </c>
      <c r="N2141" s="7">
        <f t="shared" si="169"/>
        <v>0</v>
      </c>
    </row>
    <row r="2142" spans="1:14" x14ac:dyDescent="0.25">
      <c r="A2142" s="1">
        <v>41978</v>
      </c>
      <c r="B2142" s="2" t="s">
        <v>113</v>
      </c>
      <c r="C2142" s="2">
        <v>16</v>
      </c>
      <c r="D2142" s="2">
        <f>YEAR(cukier[[#This Row],[date]])</f>
        <v>2014</v>
      </c>
      <c r="E2142" s="2">
        <f>MONTH(cukier[[#This Row],[date]])</f>
        <v>12</v>
      </c>
      <c r="F2142" s="2">
        <f>VLOOKUP(cukier[[#This Row],[year]],cennik[#All],2)</f>
        <v>2.23</v>
      </c>
      <c r="G2142" s="2">
        <f>cukier[[#This Row],[sugar_bought_kg]]*cukier[[#This Row],[price]]</f>
        <v>35.68</v>
      </c>
      <c r="H2142" s="2">
        <f>SUMIF($B$2:B2142,B2142,$C$2:C2142)</f>
        <v>63</v>
      </c>
      <c r="I2142" s="2">
        <f>IF(cukier[[#This Row],[bought_so_far]]&lt;100,0,IF(cukier[[#This Row],[bought_so_far]]&lt;1000,0.05,IF(cukier[[#This Row],[bought_so_far]]&lt;10000,0.1,0.2)))*cukier[[#This Row],[sugar_bought_kg]]</f>
        <v>0</v>
      </c>
      <c r="J2142" s="6">
        <f t="shared" si="166"/>
        <v>4987</v>
      </c>
      <c r="K2142" s="6">
        <f t="shared" si="165"/>
        <v>4971</v>
      </c>
      <c r="L2142" s="6" t="b">
        <f t="shared" si="167"/>
        <v>0</v>
      </c>
      <c r="M2142" s="6">
        <f t="shared" si="168"/>
        <v>1</v>
      </c>
      <c r="N2142" s="6">
        <f t="shared" si="169"/>
        <v>0</v>
      </c>
    </row>
    <row r="2143" spans="1:14" x14ac:dyDescent="0.25">
      <c r="A2143" s="1">
        <v>41978</v>
      </c>
      <c r="B2143" s="2" t="s">
        <v>24</v>
      </c>
      <c r="C2143" s="2">
        <v>332</v>
      </c>
      <c r="D2143" s="2">
        <f>YEAR(cukier[[#This Row],[date]])</f>
        <v>2014</v>
      </c>
      <c r="E2143" s="2">
        <f>MONTH(cukier[[#This Row],[date]])</f>
        <v>12</v>
      </c>
      <c r="F2143" s="2">
        <f>VLOOKUP(cukier[[#This Row],[year]],cennik[#All],2)</f>
        <v>2.23</v>
      </c>
      <c r="G2143" s="2">
        <f>cukier[[#This Row],[sugar_bought_kg]]*cukier[[#This Row],[price]]</f>
        <v>740.36</v>
      </c>
      <c r="H2143" s="2">
        <f>SUMIF($B$2:B2143,B2143,$C$2:C2143)</f>
        <v>5797</v>
      </c>
      <c r="I2143" s="2">
        <f>IF(cukier[[#This Row],[bought_so_far]]&lt;100,0,IF(cukier[[#This Row],[bought_so_far]]&lt;1000,0.05,IF(cukier[[#This Row],[bought_so_far]]&lt;10000,0.1,0.2)))*cukier[[#This Row],[sugar_bought_kg]]</f>
        <v>33.200000000000003</v>
      </c>
      <c r="J2143" s="7">
        <f t="shared" si="166"/>
        <v>4971</v>
      </c>
      <c r="K2143" s="7">
        <f t="shared" si="165"/>
        <v>4639</v>
      </c>
      <c r="L2143" s="7" t="b">
        <f t="shared" si="167"/>
        <v>0</v>
      </c>
      <c r="M2143" s="7">
        <f t="shared" si="168"/>
        <v>1</v>
      </c>
      <c r="N2143" s="7">
        <f t="shared" si="169"/>
        <v>0</v>
      </c>
    </row>
    <row r="2144" spans="1:14" x14ac:dyDescent="0.25">
      <c r="A2144" s="1">
        <v>41980</v>
      </c>
      <c r="B2144" s="2" t="s">
        <v>69</v>
      </c>
      <c r="C2144" s="2">
        <v>75</v>
      </c>
      <c r="D2144" s="2">
        <f>YEAR(cukier[[#This Row],[date]])</f>
        <v>2014</v>
      </c>
      <c r="E2144" s="2">
        <f>MONTH(cukier[[#This Row],[date]])</f>
        <v>12</v>
      </c>
      <c r="F2144" s="2">
        <f>VLOOKUP(cukier[[#This Row],[year]],cennik[#All],2)</f>
        <v>2.23</v>
      </c>
      <c r="G2144" s="2">
        <f>cukier[[#This Row],[sugar_bought_kg]]*cukier[[#This Row],[price]]</f>
        <v>167.25</v>
      </c>
      <c r="H2144" s="2">
        <f>SUMIF($B$2:B2144,B2144,$C$2:C2144)</f>
        <v>3803</v>
      </c>
      <c r="I2144" s="2">
        <f>IF(cukier[[#This Row],[bought_so_far]]&lt;100,0,IF(cukier[[#This Row],[bought_so_far]]&lt;1000,0.05,IF(cukier[[#This Row],[bought_so_far]]&lt;10000,0.1,0.2)))*cukier[[#This Row],[sugar_bought_kg]]</f>
        <v>7.5</v>
      </c>
      <c r="J2144" s="6">
        <f t="shared" si="166"/>
        <v>4639</v>
      </c>
      <c r="K2144" s="6">
        <f t="shared" si="165"/>
        <v>4564</v>
      </c>
      <c r="L2144" s="6" t="b">
        <f t="shared" si="167"/>
        <v>0</v>
      </c>
      <c r="M2144" s="6">
        <f t="shared" si="168"/>
        <v>1</v>
      </c>
      <c r="N2144" s="6">
        <f t="shared" si="169"/>
        <v>0</v>
      </c>
    </row>
    <row r="2145" spans="1:14" x14ac:dyDescent="0.25">
      <c r="A2145" s="1">
        <v>41981</v>
      </c>
      <c r="B2145" s="2" t="s">
        <v>74</v>
      </c>
      <c r="C2145" s="2">
        <v>10</v>
      </c>
      <c r="D2145" s="2">
        <f>YEAR(cukier[[#This Row],[date]])</f>
        <v>2014</v>
      </c>
      <c r="E2145" s="2">
        <f>MONTH(cukier[[#This Row],[date]])</f>
        <v>12</v>
      </c>
      <c r="F2145" s="2">
        <f>VLOOKUP(cukier[[#This Row],[year]],cennik[#All],2)</f>
        <v>2.23</v>
      </c>
      <c r="G2145" s="2">
        <f>cukier[[#This Row],[sugar_bought_kg]]*cukier[[#This Row],[price]]</f>
        <v>22.3</v>
      </c>
      <c r="H2145" s="2">
        <f>SUMIF($B$2:B2145,B2145,$C$2:C2145)</f>
        <v>38</v>
      </c>
      <c r="I2145" s="2">
        <f>IF(cukier[[#This Row],[bought_so_far]]&lt;100,0,IF(cukier[[#This Row],[bought_so_far]]&lt;1000,0.05,IF(cukier[[#This Row],[bought_so_far]]&lt;10000,0.1,0.2)))*cukier[[#This Row],[sugar_bought_kg]]</f>
        <v>0</v>
      </c>
      <c r="J2145" s="7">
        <f t="shared" si="166"/>
        <v>4564</v>
      </c>
      <c r="K2145" s="7">
        <f t="shared" si="165"/>
        <v>4554</v>
      </c>
      <c r="L2145" s="7" t="b">
        <f t="shared" si="167"/>
        <v>0</v>
      </c>
      <c r="M2145" s="7">
        <f t="shared" si="168"/>
        <v>1</v>
      </c>
      <c r="N2145" s="7">
        <f t="shared" si="169"/>
        <v>0</v>
      </c>
    </row>
    <row r="2146" spans="1:14" x14ac:dyDescent="0.25">
      <c r="A2146" s="1">
        <v>41982</v>
      </c>
      <c r="B2146" s="2" t="s">
        <v>37</v>
      </c>
      <c r="C2146" s="2">
        <v>93</v>
      </c>
      <c r="D2146" s="2">
        <f>YEAR(cukier[[#This Row],[date]])</f>
        <v>2014</v>
      </c>
      <c r="E2146" s="2">
        <f>MONTH(cukier[[#This Row],[date]])</f>
        <v>12</v>
      </c>
      <c r="F2146" s="2">
        <f>VLOOKUP(cukier[[#This Row],[year]],cennik[#All],2)</f>
        <v>2.23</v>
      </c>
      <c r="G2146" s="2">
        <f>cukier[[#This Row],[sugar_bought_kg]]*cukier[[#This Row],[price]]</f>
        <v>207.39</v>
      </c>
      <c r="H2146" s="2">
        <f>SUMIF($B$2:B2146,B2146,$C$2:C2146)</f>
        <v>5232</v>
      </c>
      <c r="I2146" s="2">
        <f>IF(cukier[[#This Row],[bought_so_far]]&lt;100,0,IF(cukier[[#This Row],[bought_so_far]]&lt;1000,0.05,IF(cukier[[#This Row],[bought_so_far]]&lt;10000,0.1,0.2)))*cukier[[#This Row],[sugar_bought_kg]]</f>
        <v>9.3000000000000007</v>
      </c>
      <c r="J2146" s="6">
        <f t="shared" si="166"/>
        <v>4554</v>
      </c>
      <c r="K2146" s="6">
        <f t="shared" si="165"/>
        <v>4461</v>
      </c>
      <c r="L2146" s="6" t="b">
        <f t="shared" si="167"/>
        <v>0</v>
      </c>
      <c r="M2146" s="6">
        <f t="shared" si="168"/>
        <v>1</v>
      </c>
      <c r="N2146" s="6">
        <f t="shared" si="169"/>
        <v>0</v>
      </c>
    </row>
    <row r="2147" spans="1:14" x14ac:dyDescent="0.25">
      <c r="A2147" s="1">
        <v>41983</v>
      </c>
      <c r="B2147" s="2" t="s">
        <v>45</v>
      </c>
      <c r="C2147" s="2">
        <v>146</v>
      </c>
      <c r="D2147" s="2">
        <f>YEAR(cukier[[#This Row],[date]])</f>
        <v>2014</v>
      </c>
      <c r="E2147" s="2">
        <f>MONTH(cukier[[#This Row],[date]])</f>
        <v>12</v>
      </c>
      <c r="F2147" s="2">
        <f>VLOOKUP(cukier[[#This Row],[year]],cennik[#All],2)</f>
        <v>2.23</v>
      </c>
      <c r="G2147" s="2">
        <f>cukier[[#This Row],[sugar_bought_kg]]*cukier[[#This Row],[price]]</f>
        <v>325.58</v>
      </c>
      <c r="H2147" s="2">
        <f>SUMIF($B$2:B2147,B2147,$C$2:C2147)</f>
        <v>26120</v>
      </c>
      <c r="I2147" s="2">
        <f>IF(cukier[[#This Row],[bought_so_far]]&lt;100,0,IF(cukier[[#This Row],[bought_so_far]]&lt;1000,0.05,IF(cukier[[#This Row],[bought_so_far]]&lt;10000,0.1,0.2)))*cukier[[#This Row],[sugar_bought_kg]]</f>
        <v>29.200000000000003</v>
      </c>
      <c r="J2147" s="7">
        <f t="shared" si="166"/>
        <v>4461</v>
      </c>
      <c r="K2147" s="7">
        <f t="shared" si="165"/>
        <v>4315</v>
      </c>
      <c r="L2147" s="7" t="b">
        <f t="shared" si="167"/>
        <v>0</v>
      </c>
      <c r="M2147" s="7">
        <f t="shared" si="168"/>
        <v>1</v>
      </c>
      <c r="N2147" s="7">
        <f t="shared" si="169"/>
        <v>0</v>
      </c>
    </row>
    <row r="2148" spans="1:14" x14ac:dyDescent="0.25">
      <c r="A2148" s="1">
        <v>41984</v>
      </c>
      <c r="B2148" s="2" t="s">
        <v>58</v>
      </c>
      <c r="C2148" s="2">
        <v>197</v>
      </c>
      <c r="D2148" s="2">
        <f>YEAR(cukier[[#This Row],[date]])</f>
        <v>2014</v>
      </c>
      <c r="E2148" s="2">
        <f>MONTH(cukier[[#This Row],[date]])</f>
        <v>12</v>
      </c>
      <c r="F2148" s="2">
        <f>VLOOKUP(cukier[[#This Row],[year]],cennik[#All],2)</f>
        <v>2.23</v>
      </c>
      <c r="G2148" s="2">
        <f>cukier[[#This Row],[sugar_bought_kg]]*cukier[[#This Row],[price]]</f>
        <v>439.31</v>
      </c>
      <c r="H2148" s="2">
        <f>SUMIF($B$2:B2148,B2148,$C$2:C2148)</f>
        <v>1404</v>
      </c>
      <c r="I2148" s="2">
        <f>IF(cukier[[#This Row],[bought_so_far]]&lt;100,0,IF(cukier[[#This Row],[bought_so_far]]&lt;1000,0.05,IF(cukier[[#This Row],[bought_so_far]]&lt;10000,0.1,0.2)))*cukier[[#This Row],[sugar_bought_kg]]</f>
        <v>19.700000000000003</v>
      </c>
      <c r="J2148" s="6">
        <f t="shared" si="166"/>
        <v>4315</v>
      </c>
      <c r="K2148" s="6">
        <f t="shared" si="165"/>
        <v>4118</v>
      </c>
      <c r="L2148" s="6" t="b">
        <f t="shared" si="167"/>
        <v>0</v>
      </c>
      <c r="M2148" s="6">
        <f t="shared" si="168"/>
        <v>1</v>
      </c>
      <c r="N2148" s="6">
        <f t="shared" si="169"/>
        <v>0</v>
      </c>
    </row>
    <row r="2149" spans="1:14" x14ac:dyDescent="0.25">
      <c r="A2149" s="1">
        <v>41986</v>
      </c>
      <c r="B2149" s="2" t="s">
        <v>17</v>
      </c>
      <c r="C2149" s="2">
        <v>482</v>
      </c>
      <c r="D2149" s="2">
        <f>YEAR(cukier[[#This Row],[date]])</f>
        <v>2014</v>
      </c>
      <c r="E2149" s="2">
        <f>MONTH(cukier[[#This Row],[date]])</f>
        <v>12</v>
      </c>
      <c r="F2149" s="2">
        <f>VLOOKUP(cukier[[#This Row],[year]],cennik[#All],2)</f>
        <v>2.23</v>
      </c>
      <c r="G2149" s="2">
        <f>cukier[[#This Row],[sugar_bought_kg]]*cukier[[#This Row],[price]]</f>
        <v>1074.8599999999999</v>
      </c>
      <c r="H2149" s="2">
        <f>SUMIF($B$2:B2149,B2149,$C$2:C2149)</f>
        <v>19613</v>
      </c>
      <c r="I2149" s="2">
        <f>IF(cukier[[#This Row],[bought_so_far]]&lt;100,0,IF(cukier[[#This Row],[bought_so_far]]&lt;1000,0.05,IF(cukier[[#This Row],[bought_so_far]]&lt;10000,0.1,0.2)))*cukier[[#This Row],[sugar_bought_kg]]</f>
        <v>96.4</v>
      </c>
      <c r="J2149" s="7">
        <f t="shared" si="166"/>
        <v>4118</v>
      </c>
      <c r="K2149" s="7">
        <f t="shared" si="165"/>
        <v>3636</v>
      </c>
      <c r="L2149" s="7" t="b">
        <f t="shared" si="167"/>
        <v>0</v>
      </c>
      <c r="M2149" s="7">
        <f t="shared" si="168"/>
        <v>2</v>
      </c>
      <c r="N2149" s="7">
        <f t="shared" si="169"/>
        <v>0</v>
      </c>
    </row>
    <row r="2150" spans="1:14" x14ac:dyDescent="0.25">
      <c r="A2150" s="1">
        <v>41988</v>
      </c>
      <c r="B2150" s="2" t="s">
        <v>8</v>
      </c>
      <c r="C2150" s="2">
        <v>43</v>
      </c>
      <c r="D2150" s="2">
        <f>YEAR(cukier[[#This Row],[date]])</f>
        <v>2014</v>
      </c>
      <c r="E2150" s="2">
        <f>MONTH(cukier[[#This Row],[date]])</f>
        <v>12</v>
      </c>
      <c r="F2150" s="2">
        <f>VLOOKUP(cukier[[#This Row],[year]],cennik[#All],2)</f>
        <v>2.23</v>
      </c>
      <c r="G2150" s="2">
        <f>cukier[[#This Row],[sugar_bought_kg]]*cukier[[#This Row],[price]]</f>
        <v>95.89</v>
      </c>
      <c r="H2150" s="2">
        <f>SUMIF($B$2:B2150,B2150,$C$2:C2150)</f>
        <v>3685</v>
      </c>
      <c r="I2150" s="2">
        <f>IF(cukier[[#This Row],[bought_so_far]]&lt;100,0,IF(cukier[[#This Row],[bought_so_far]]&lt;1000,0.05,IF(cukier[[#This Row],[bought_so_far]]&lt;10000,0.1,0.2)))*cukier[[#This Row],[sugar_bought_kg]]</f>
        <v>4.3</v>
      </c>
      <c r="J2150" s="6">
        <f t="shared" si="166"/>
        <v>3636</v>
      </c>
      <c r="K2150" s="6">
        <f t="shared" si="165"/>
        <v>3593</v>
      </c>
      <c r="L2150" s="6" t="b">
        <f t="shared" si="167"/>
        <v>0</v>
      </c>
      <c r="M2150" s="6">
        <f t="shared" si="168"/>
        <v>2</v>
      </c>
      <c r="N2150" s="6">
        <f t="shared" si="169"/>
        <v>0</v>
      </c>
    </row>
    <row r="2151" spans="1:14" x14ac:dyDescent="0.25">
      <c r="A2151" s="1">
        <v>41989</v>
      </c>
      <c r="B2151" s="2" t="s">
        <v>22</v>
      </c>
      <c r="C2151" s="2">
        <v>367</v>
      </c>
      <c r="D2151" s="2">
        <f>YEAR(cukier[[#This Row],[date]])</f>
        <v>2014</v>
      </c>
      <c r="E2151" s="2">
        <f>MONTH(cukier[[#This Row],[date]])</f>
        <v>12</v>
      </c>
      <c r="F2151" s="2">
        <f>VLOOKUP(cukier[[#This Row],[year]],cennik[#All],2)</f>
        <v>2.23</v>
      </c>
      <c r="G2151" s="2">
        <f>cukier[[#This Row],[sugar_bought_kg]]*cukier[[#This Row],[price]]</f>
        <v>818.41</v>
      </c>
      <c r="H2151" s="2">
        <f>SUMIF($B$2:B2151,B2151,$C$2:C2151)</f>
        <v>25540</v>
      </c>
      <c r="I2151" s="2">
        <f>IF(cukier[[#This Row],[bought_so_far]]&lt;100,0,IF(cukier[[#This Row],[bought_so_far]]&lt;1000,0.05,IF(cukier[[#This Row],[bought_so_far]]&lt;10000,0.1,0.2)))*cukier[[#This Row],[sugar_bought_kg]]</f>
        <v>73.400000000000006</v>
      </c>
      <c r="J2151" s="7">
        <f t="shared" si="166"/>
        <v>3593</v>
      </c>
      <c r="K2151" s="7">
        <f t="shared" si="165"/>
        <v>3226</v>
      </c>
      <c r="L2151" s="7" t="b">
        <f t="shared" si="167"/>
        <v>0</v>
      </c>
      <c r="M2151" s="7">
        <f t="shared" si="168"/>
        <v>2</v>
      </c>
      <c r="N2151" s="7">
        <f t="shared" si="169"/>
        <v>0</v>
      </c>
    </row>
    <row r="2152" spans="1:14" x14ac:dyDescent="0.25">
      <c r="A2152" s="1">
        <v>41989</v>
      </c>
      <c r="B2152" s="2" t="s">
        <v>14</v>
      </c>
      <c r="C2152" s="2">
        <v>274</v>
      </c>
      <c r="D2152" s="2">
        <f>YEAR(cukier[[#This Row],[date]])</f>
        <v>2014</v>
      </c>
      <c r="E2152" s="2">
        <f>MONTH(cukier[[#This Row],[date]])</f>
        <v>12</v>
      </c>
      <c r="F2152" s="2">
        <f>VLOOKUP(cukier[[#This Row],[year]],cennik[#All],2)</f>
        <v>2.23</v>
      </c>
      <c r="G2152" s="2">
        <f>cukier[[#This Row],[sugar_bought_kg]]*cukier[[#This Row],[price]]</f>
        <v>611.02</v>
      </c>
      <c r="H2152" s="2">
        <f>SUMIF($B$2:B2152,B2152,$C$2:C2152)</f>
        <v>23660</v>
      </c>
      <c r="I2152" s="2">
        <f>IF(cukier[[#This Row],[bought_so_far]]&lt;100,0,IF(cukier[[#This Row],[bought_so_far]]&lt;1000,0.05,IF(cukier[[#This Row],[bought_so_far]]&lt;10000,0.1,0.2)))*cukier[[#This Row],[sugar_bought_kg]]</f>
        <v>54.800000000000004</v>
      </c>
      <c r="J2152" s="6">
        <f t="shared" si="166"/>
        <v>3226</v>
      </c>
      <c r="K2152" s="6">
        <f t="shared" si="165"/>
        <v>2952</v>
      </c>
      <c r="L2152" s="6" t="b">
        <f t="shared" si="167"/>
        <v>0</v>
      </c>
      <c r="M2152" s="6">
        <f t="shared" si="168"/>
        <v>3</v>
      </c>
      <c r="N2152" s="6">
        <f t="shared" si="169"/>
        <v>0</v>
      </c>
    </row>
    <row r="2153" spans="1:14" x14ac:dyDescent="0.25">
      <c r="A2153" s="1">
        <v>41991</v>
      </c>
      <c r="B2153" s="2" t="s">
        <v>17</v>
      </c>
      <c r="C2153" s="2">
        <v>283</v>
      </c>
      <c r="D2153" s="2">
        <f>YEAR(cukier[[#This Row],[date]])</f>
        <v>2014</v>
      </c>
      <c r="E2153" s="2">
        <f>MONTH(cukier[[#This Row],[date]])</f>
        <v>12</v>
      </c>
      <c r="F2153" s="2">
        <f>VLOOKUP(cukier[[#This Row],[year]],cennik[#All],2)</f>
        <v>2.23</v>
      </c>
      <c r="G2153" s="2">
        <f>cukier[[#This Row],[sugar_bought_kg]]*cukier[[#This Row],[price]]</f>
        <v>631.09</v>
      </c>
      <c r="H2153" s="2">
        <f>SUMIF($B$2:B2153,B2153,$C$2:C2153)</f>
        <v>19896</v>
      </c>
      <c r="I2153" s="2">
        <f>IF(cukier[[#This Row],[bought_so_far]]&lt;100,0,IF(cukier[[#This Row],[bought_so_far]]&lt;1000,0.05,IF(cukier[[#This Row],[bought_so_far]]&lt;10000,0.1,0.2)))*cukier[[#This Row],[sugar_bought_kg]]</f>
        <v>56.6</v>
      </c>
      <c r="J2153" s="7">
        <f t="shared" si="166"/>
        <v>2952</v>
      </c>
      <c r="K2153" s="7">
        <f t="shared" si="165"/>
        <v>2669</v>
      </c>
      <c r="L2153" s="7" t="b">
        <f t="shared" si="167"/>
        <v>0</v>
      </c>
      <c r="M2153" s="7">
        <f t="shared" si="168"/>
        <v>3</v>
      </c>
      <c r="N2153" s="7">
        <f t="shared" si="169"/>
        <v>0</v>
      </c>
    </row>
    <row r="2154" spans="1:14" x14ac:dyDescent="0.25">
      <c r="A2154" s="1">
        <v>41992</v>
      </c>
      <c r="B2154" s="2" t="s">
        <v>55</v>
      </c>
      <c r="C2154" s="2">
        <v>98</v>
      </c>
      <c r="D2154" s="2">
        <f>YEAR(cukier[[#This Row],[date]])</f>
        <v>2014</v>
      </c>
      <c r="E2154" s="2">
        <f>MONTH(cukier[[#This Row],[date]])</f>
        <v>12</v>
      </c>
      <c r="F2154" s="2">
        <f>VLOOKUP(cukier[[#This Row],[year]],cennik[#All],2)</f>
        <v>2.23</v>
      </c>
      <c r="G2154" s="2">
        <f>cukier[[#This Row],[sugar_bought_kg]]*cukier[[#This Row],[price]]</f>
        <v>218.54</v>
      </c>
      <c r="H2154" s="2">
        <f>SUMIF($B$2:B2154,B2154,$C$2:C2154)</f>
        <v>4926</v>
      </c>
      <c r="I2154" s="2">
        <f>IF(cukier[[#This Row],[bought_so_far]]&lt;100,0,IF(cukier[[#This Row],[bought_so_far]]&lt;1000,0.05,IF(cukier[[#This Row],[bought_so_far]]&lt;10000,0.1,0.2)))*cukier[[#This Row],[sugar_bought_kg]]</f>
        <v>9.8000000000000007</v>
      </c>
      <c r="J2154" s="6">
        <f t="shared" si="166"/>
        <v>2669</v>
      </c>
      <c r="K2154" s="6">
        <f t="shared" si="165"/>
        <v>2571</v>
      </c>
      <c r="L2154" s="6" t="b">
        <f t="shared" si="167"/>
        <v>0</v>
      </c>
      <c r="M2154" s="6">
        <f t="shared" si="168"/>
        <v>3</v>
      </c>
      <c r="N2154" s="6">
        <f t="shared" si="169"/>
        <v>0</v>
      </c>
    </row>
    <row r="2155" spans="1:14" x14ac:dyDescent="0.25">
      <c r="A2155" s="1">
        <v>41993</v>
      </c>
      <c r="B2155" s="2" t="s">
        <v>22</v>
      </c>
      <c r="C2155" s="2">
        <v>485</v>
      </c>
      <c r="D2155" s="2">
        <f>YEAR(cukier[[#This Row],[date]])</f>
        <v>2014</v>
      </c>
      <c r="E2155" s="2">
        <f>MONTH(cukier[[#This Row],[date]])</f>
        <v>12</v>
      </c>
      <c r="F2155" s="2">
        <f>VLOOKUP(cukier[[#This Row],[year]],cennik[#All],2)</f>
        <v>2.23</v>
      </c>
      <c r="G2155" s="2">
        <f>cukier[[#This Row],[sugar_bought_kg]]*cukier[[#This Row],[price]]</f>
        <v>1081.55</v>
      </c>
      <c r="H2155" s="2">
        <f>SUMIF($B$2:B2155,B2155,$C$2:C2155)</f>
        <v>26025</v>
      </c>
      <c r="I2155" s="2">
        <f>IF(cukier[[#This Row],[bought_so_far]]&lt;100,0,IF(cukier[[#This Row],[bought_so_far]]&lt;1000,0.05,IF(cukier[[#This Row],[bought_so_far]]&lt;10000,0.1,0.2)))*cukier[[#This Row],[sugar_bought_kg]]</f>
        <v>97</v>
      </c>
      <c r="J2155" s="7">
        <f t="shared" si="166"/>
        <v>2571</v>
      </c>
      <c r="K2155" s="7">
        <f t="shared" si="165"/>
        <v>2086</v>
      </c>
      <c r="L2155" s="7" t="b">
        <f t="shared" si="167"/>
        <v>0</v>
      </c>
      <c r="M2155" s="7">
        <f t="shared" si="168"/>
        <v>3</v>
      </c>
      <c r="N2155" s="7">
        <f t="shared" si="169"/>
        <v>0</v>
      </c>
    </row>
    <row r="2156" spans="1:14" x14ac:dyDescent="0.25">
      <c r="A2156" s="1">
        <v>41994</v>
      </c>
      <c r="B2156" s="2" t="s">
        <v>167</v>
      </c>
      <c r="C2156" s="2">
        <v>3</v>
      </c>
      <c r="D2156" s="2">
        <f>YEAR(cukier[[#This Row],[date]])</f>
        <v>2014</v>
      </c>
      <c r="E2156" s="2">
        <f>MONTH(cukier[[#This Row],[date]])</f>
        <v>12</v>
      </c>
      <c r="F2156" s="2">
        <f>VLOOKUP(cukier[[#This Row],[year]],cennik[#All],2)</f>
        <v>2.23</v>
      </c>
      <c r="G2156" s="2">
        <f>cukier[[#This Row],[sugar_bought_kg]]*cukier[[#This Row],[price]]</f>
        <v>6.6899999999999995</v>
      </c>
      <c r="H2156" s="2">
        <f>SUMIF($B$2:B2156,B2156,$C$2:C2156)</f>
        <v>24</v>
      </c>
      <c r="I2156" s="2">
        <f>IF(cukier[[#This Row],[bought_so_far]]&lt;100,0,IF(cukier[[#This Row],[bought_so_far]]&lt;1000,0.05,IF(cukier[[#This Row],[bought_so_far]]&lt;10000,0.1,0.2)))*cukier[[#This Row],[sugar_bought_kg]]</f>
        <v>0</v>
      </c>
      <c r="J2156" s="6">
        <f t="shared" si="166"/>
        <v>2086</v>
      </c>
      <c r="K2156" s="6">
        <f t="shared" si="165"/>
        <v>2083</v>
      </c>
      <c r="L2156" s="6" t="b">
        <f t="shared" si="167"/>
        <v>0</v>
      </c>
      <c r="M2156" s="6">
        <f t="shared" si="168"/>
        <v>3</v>
      </c>
      <c r="N2156" s="6">
        <f t="shared" si="169"/>
        <v>0</v>
      </c>
    </row>
    <row r="2157" spans="1:14" x14ac:dyDescent="0.25">
      <c r="A2157" s="1">
        <v>41996</v>
      </c>
      <c r="B2157" s="2" t="s">
        <v>45</v>
      </c>
      <c r="C2157" s="2">
        <v>331</v>
      </c>
      <c r="D2157" s="2">
        <f>YEAR(cukier[[#This Row],[date]])</f>
        <v>2014</v>
      </c>
      <c r="E2157" s="2">
        <f>MONTH(cukier[[#This Row],[date]])</f>
        <v>12</v>
      </c>
      <c r="F2157" s="2">
        <f>VLOOKUP(cukier[[#This Row],[year]],cennik[#All],2)</f>
        <v>2.23</v>
      </c>
      <c r="G2157" s="2">
        <f>cukier[[#This Row],[sugar_bought_kg]]*cukier[[#This Row],[price]]</f>
        <v>738.13</v>
      </c>
      <c r="H2157" s="2">
        <f>SUMIF($B$2:B2157,B2157,$C$2:C2157)</f>
        <v>26451</v>
      </c>
      <c r="I2157" s="2">
        <f>IF(cukier[[#This Row],[bought_so_far]]&lt;100,0,IF(cukier[[#This Row],[bought_so_far]]&lt;1000,0.05,IF(cukier[[#This Row],[bought_so_far]]&lt;10000,0.1,0.2)))*cukier[[#This Row],[sugar_bought_kg]]</f>
        <v>66.2</v>
      </c>
      <c r="J2157" s="7">
        <f t="shared" si="166"/>
        <v>2083</v>
      </c>
      <c r="K2157" s="7">
        <f t="shared" si="165"/>
        <v>1752</v>
      </c>
      <c r="L2157" s="7" t="b">
        <f t="shared" si="167"/>
        <v>0</v>
      </c>
      <c r="M2157" s="7">
        <f t="shared" si="168"/>
        <v>4</v>
      </c>
      <c r="N2157" s="7">
        <f t="shared" si="169"/>
        <v>0</v>
      </c>
    </row>
    <row r="2158" spans="1:14" x14ac:dyDescent="0.25">
      <c r="A2158" s="1">
        <v>41997</v>
      </c>
      <c r="B2158" s="2" t="s">
        <v>8</v>
      </c>
      <c r="C2158" s="2">
        <v>150</v>
      </c>
      <c r="D2158" s="2">
        <f>YEAR(cukier[[#This Row],[date]])</f>
        <v>2014</v>
      </c>
      <c r="E2158" s="2">
        <f>MONTH(cukier[[#This Row],[date]])</f>
        <v>12</v>
      </c>
      <c r="F2158" s="2">
        <f>VLOOKUP(cukier[[#This Row],[year]],cennik[#All],2)</f>
        <v>2.23</v>
      </c>
      <c r="G2158" s="2">
        <f>cukier[[#This Row],[sugar_bought_kg]]*cukier[[#This Row],[price]]</f>
        <v>334.5</v>
      </c>
      <c r="H2158" s="2">
        <f>SUMIF($B$2:B2158,B2158,$C$2:C2158)</f>
        <v>3835</v>
      </c>
      <c r="I2158" s="2">
        <f>IF(cukier[[#This Row],[bought_so_far]]&lt;100,0,IF(cukier[[#This Row],[bought_so_far]]&lt;1000,0.05,IF(cukier[[#This Row],[bought_so_far]]&lt;10000,0.1,0.2)))*cukier[[#This Row],[sugar_bought_kg]]</f>
        <v>15</v>
      </c>
      <c r="J2158" s="6">
        <f t="shared" si="166"/>
        <v>1752</v>
      </c>
      <c r="K2158" s="6">
        <f t="shared" si="165"/>
        <v>1602</v>
      </c>
      <c r="L2158" s="6" t="b">
        <f t="shared" si="167"/>
        <v>0</v>
      </c>
      <c r="M2158" s="6">
        <f t="shared" si="168"/>
        <v>4</v>
      </c>
      <c r="N2158" s="6">
        <f t="shared" si="169"/>
        <v>0</v>
      </c>
    </row>
    <row r="2159" spans="1:14" x14ac:dyDescent="0.25">
      <c r="A2159" s="1">
        <v>41998</v>
      </c>
      <c r="B2159" s="2" t="s">
        <v>7</v>
      </c>
      <c r="C2159" s="2">
        <v>463</v>
      </c>
      <c r="D2159" s="2">
        <f>YEAR(cukier[[#This Row],[date]])</f>
        <v>2014</v>
      </c>
      <c r="E2159" s="2">
        <f>MONTH(cukier[[#This Row],[date]])</f>
        <v>12</v>
      </c>
      <c r="F2159" s="2">
        <f>VLOOKUP(cukier[[#This Row],[year]],cennik[#All],2)</f>
        <v>2.23</v>
      </c>
      <c r="G2159" s="2">
        <f>cukier[[#This Row],[sugar_bought_kg]]*cukier[[#This Row],[price]]</f>
        <v>1032.49</v>
      </c>
      <c r="H2159" s="2">
        <f>SUMIF($B$2:B2159,B2159,$C$2:C2159)</f>
        <v>27505</v>
      </c>
      <c r="I2159" s="2">
        <f>IF(cukier[[#This Row],[bought_so_far]]&lt;100,0,IF(cukier[[#This Row],[bought_so_far]]&lt;1000,0.05,IF(cukier[[#This Row],[bought_so_far]]&lt;10000,0.1,0.2)))*cukier[[#This Row],[sugar_bought_kg]]</f>
        <v>92.600000000000009</v>
      </c>
      <c r="J2159" s="7">
        <f t="shared" si="166"/>
        <v>1602</v>
      </c>
      <c r="K2159" s="7">
        <f t="shared" si="165"/>
        <v>1139</v>
      </c>
      <c r="L2159" s="7" t="b">
        <f t="shared" si="167"/>
        <v>0</v>
      </c>
      <c r="M2159" s="7">
        <f t="shared" si="168"/>
        <v>4</v>
      </c>
      <c r="N2159" s="7">
        <f t="shared" si="169"/>
        <v>0</v>
      </c>
    </row>
    <row r="2160" spans="1:14" x14ac:dyDescent="0.25">
      <c r="A2160" s="1">
        <v>41999</v>
      </c>
      <c r="B2160" s="2" t="s">
        <v>159</v>
      </c>
      <c r="C2160" s="2">
        <v>8</v>
      </c>
      <c r="D2160" s="2">
        <f>YEAR(cukier[[#This Row],[date]])</f>
        <v>2014</v>
      </c>
      <c r="E2160" s="2">
        <f>MONTH(cukier[[#This Row],[date]])</f>
        <v>12</v>
      </c>
      <c r="F2160" s="2">
        <f>VLOOKUP(cukier[[#This Row],[year]],cennik[#All],2)</f>
        <v>2.23</v>
      </c>
      <c r="G2160" s="2">
        <f>cukier[[#This Row],[sugar_bought_kg]]*cukier[[#This Row],[price]]</f>
        <v>17.84</v>
      </c>
      <c r="H2160" s="2">
        <f>SUMIF($B$2:B2160,B2160,$C$2:C2160)</f>
        <v>46</v>
      </c>
      <c r="I2160" s="2">
        <f>IF(cukier[[#This Row],[bought_so_far]]&lt;100,0,IF(cukier[[#This Row],[bought_so_far]]&lt;1000,0.05,IF(cukier[[#This Row],[bought_so_far]]&lt;10000,0.1,0.2)))*cukier[[#This Row],[sugar_bought_kg]]</f>
        <v>0</v>
      </c>
      <c r="J2160" s="6">
        <f t="shared" si="166"/>
        <v>1139</v>
      </c>
      <c r="K2160" s="6">
        <f t="shared" si="165"/>
        <v>1131</v>
      </c>
      <c r="L2160" s="6" t="b">
        <f t="shared" si="167"/>
        <v>0</v>
      </c>
      <c r="M2160" s="6">
        <f t="shared" si="168"/>
        <v>4</v>
      </c>
      <c r="N2160" s="6">
        <f t="shared" si="169"/>
        <v>0</v>
      </c>
    </row>
    <row r="2161" spans="1:14" x14ac:dyDescent="0.25">
      <c r="A2161" s="1">
        <v>41999</v>
      </c>
      <c r="B2161" s="2" t="s">
        <v>12</v>
      </c>
      <c r="C2161" s="2">
        <v>178</v>
      </c>
      <c r="D2161" s="2">
        <f>YEAR(cukier[[#This Row],[date]])</f>
        <v>2014</v>
      </c>
      <c r="E2161" s="2">
        <f>MONTH(cukier[[#This Row],[date]])</f>
        <v>12</v>
      </c>
      <c r="F2161" s="2">
        <f>VLOOKUP(cukier[[#This Row],[year]],cennik[#All],2)</f>
        <v>2.23</v>
      </c>
      <c r="G2161" s="2">
        <f>cukier[[#This Row],[sugar_bought_kg]]*cukier[[#This Row],[price]]</f>
        <v>396.94</v>
      </c>
      <c r="H2161" s="2">
        <f>SUMIF($B$2:B2161,B2161,$C$2:C2161)</f>
        <v>5492</v>
      </c>
      <c r="I2161" s="2">
        <f>IF(cukier[[#This Row],[bought_so_far]]&lt;100,0,IF(cukier[[#This Row],[bought_so_far]]&lt;1000,0.05,IF(cukier[[#This Row],[bought_so_far]]&lt;10000,0.1,0.2)))*cukier[[#This Row],[sugar_bought_kg]]</f>
        <v>17.8</v>
      </c>
      <c r="J2161" s="7">
        <f t="shared" si="166"/>
        <v>1131</v>
      </c>
      <c r="K2161" s="7">
        <f t="shared" si="165"/>
        <v>953</v>
      </c>
      <c r="L2161" s="7" t="b">
        <f t="shared" si="167"/>
        <v>0</v>
      </c>
      <c r="M2161" s="7">
        <f t="shared" si="168"/>
        <v>5</v>
      </c>
      <c r="N2161" s="7">
        <f t="shared" si="169"/>
        <v>0</v>
      </c>
    </row>
    <row r="2162" spans="1:14" x14ac:dyDescent="0.25">
      <c r="A2162" s="1">
        <v>42001</v>
      </c>
      <c r="B2162" s="2" t="s">
        <v>19</v>
      </c>
      <c r="C2162" s="2">
        <v>166</v>
      </c>
      <c r="D2162" s="2">
        <f>YEAR(cukier[[#This Row],[date]])</f>
        <v>2014</v>
      </c>
      <c r="E2162" s="2">
        <f>MONTH(cukier[[#This Row],[date]])</f>
        <v>12</v>
      </c>
      <c r="F2162" s="2">
        <f>VLOOKUP(cukier[[#This Row],[year]],cennik[#All],2)</f>
        <v>2.23</v>
      </c>
      <c r="G2162" s="2">
        <f>cukier[[#This Row],[sugar_bought_kg]]*cukier[[#This Row],[price]]</f>
        <v>370.18</v>
      </c>
      <c r="H2162" s="2">
        <f>SUMIF($B$2:B2162,B2162,$C$2:C2162)</f>
        <v>4784</v>
      </c>
      <c r="I2162" s="2">
        <f>IF(cukier[[#This Row],[bought_so_far]]&lt;100,0,IF(cukier[[#This Row],[bought_so_far]]&lt;1000,0.05,IF(cukier[[#This Row],[bought_so_far]]&lt;10000,0.1,0.2)))*cukier[[#This Row],[sugar_bought_kg]]</f>
        <v>16.600000000000001</v>
      </c>
      <c r="J2162" s="6">
        <f t="shared" si="166"/>
        <v>953</v>
      </c>
      <c r="K2162" s="6">
        <f t="shared" si="165"/>
        <v>787</v>
      </c>
      <c r="L2162" s="6" t="b">
        <f t="shared" si="167"/>
        <v>0</v>
      </c>
      <c r="M2162" s="6">
        <f t="shared" si="168"/>
        <v>5</v>
      </c>
      <c r="N2162" s="6">
        <f t="shared" si="169"/>
        <v>0</v>
      </c>
    </row>
    <row r="2163" spans="1:14" x14ac:dyDescent="0.25">
      <c r="A2163" s="1">
        <v>42002</v>
      </c>
      <c r="B2163" s="2" t="s">
        <v>232</v>
      </c>
      <c r="C2163" s="2">
        <v>14</v>
      </c>
      <c r="D2163" s="2">
        <f>YEAR(cukier[[#This Row],[date]])</f>
        <v>2014</v>
      </c>
      <c r="E2163" s="2">
        <f>MONTH(cukier[[#This Row],[date]])</f>
        <v>12</v>
      </c>
      <c r="F2163" s="2">
        <f>VLOOKUP(cukier[[#This Row],[year]],cennik[#All],2)</f>
        <v>2.23</v>
      </c>
      <c r="G2163" s="2">
        <f>cukier[[#This Row],[sugar_bought_kg]]*cukier[[#This Row],[price]]</f>
        <v>31.22</v>
      </c>
      <c r="H2163" s="2">
        <f>SUMIF($B$2:B2163,B2163,$C$2:C2163)</f>
        <v>33</v>
      </c>
      <c r="I2163" s="2">
        <f>IF(cukier[[#This Row],[bought_so_far]]&lt;100,0,IF(cukier[[#This Row],[bought_so_far]]&lt;1000,0.05,IF(cukier[[#This Row],[bought_so_far]]&lt;10000,0.1,0.2)))*cukier[[#This Row],[sugar_bought_kg]]</f>
        <v>0</v>
      </c>
      <c r="J2163" s="7">
        <f t="shared" si="166"/>
        <v>787</v>
      </c>
      <c r="K2163" s="7">
        <f t="shared" si="165"/>
        <v>773</v>
      </c>
      <c r="L2163" s="7" t="b">
        <f t="shared" si="167"/>
        <v>1</v>
      </c>
      <c r="M2163" s="7">
        <f t="shared" si="168"/>
        <v>5</v>
      </c>
      <c r="N2163" s="7">
        <f t="shared" si="169"/>
        <v>5000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85D6-7D62-4B4E-94FD-C478E3F1E472}">
  <dimension ref="A1:B11"/>
  <sheetViews>
    <sheetView workbookViewId="0">
      <selection activeCell="B2" sqref="B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242</v>
      </c>
      <c r="B1" t="s">
        <v>243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Q o 5 4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B C j n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5 4 V L A 0 b X l A A Q A A + g I A A B M A H A B G b 3 J t d W x h c y 9 T Z W N 0 a W 9 u M S 5 t I K I Y A C i g F A A A A A A A A A A A A A A A A A A A A A A A A A A A A M V R P U / D M B C d i Z T / Y K V L I l l R k / I h g T I l I L E g o Z Y F z O A m R 7 G S 2 J F 9 R o 2 q L v w l J m b U / 4 U h K h S p Y q 2 X s 9 + d 7 + 6 9 Z 6 B E o S S Z D j G 5 8 D 3 f M 8 9 c Q 0 V K W w v Q J C M N o O 8 R d z b v + u O t 2 r w q B + b m J S 5 U a V u Q G F 6 J B u J c S X Q P E w b 5 O b s z o A 3 r h E L N C j A 1 q o 6 1 H K 3 m L D l j A t O x C 5 3 m N f Y 1 Z 8 Y u u G Y a j L K 6 B M O G 0 T E u M Y j o Q w G N a A W C z o K j g J J c N b a V J p t Q c i l L V Q m 5 y J L 0 Z E z J r V U I U + w b y H 6 v 8 Y 2 S 8 B j R g c I o u G 8 F S M d V E e y 7 w D G Z 8 b m r m m k u z Z P S 7 d B + 1 n d g w h / C d L U K h k T i N n A f g V Q c Y U 3 J F k + 3 O M I S d / C J w 6 8 l n h 7 H X y 3 X 6 8 j 3 h N y / y x / x Q U p R H 0 b 8 7 9 F 7 x B + F y O f R j g P p w R z Y U X S P B d K 2 c 9 D / a / 0 J U E s B A i 0 A F A A C A A g A Q o 5 4 V B 2 T G g i j A A A A 9 g A A A B I A A A A A A A A A A A A A A A A A A A A A A E N v b m Z p Z y 9 Q Y W N r Y W d l L n h t b F B L A Q I t A B Q A A g A I A E K O e F Q P y u m r p A A A A O k A A A A T A A A A A A A A A A A A A A A A A O 8 A A A B b Q 2 9 u d G V u d F 9 U e X B l c 1 0 u e G 1 s U E s B A i 0 A F A A C A A g A Q o 5 4 V L A 0 b X l A A Q A A + g I A A B M A A A A A A A A A A A A A A A A A 4 A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A A A A A A A A D h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R U M T Q 6 M T c 6 N T g u M z A 4 N T I w N F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0 V D E 0 O j U 5 O j M 3 L j c w O D g 0 M T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9 C 2 3 d 1 4 b E + o E r E V D g 3 I S w A A A A A C A A A A A A A Q Z g A A A A E A A C A A A A B b 5 x 7 v L D 0 a F Q Q N 1 c Y w b 3 Y d c X e R F e V E u T / P 7 H l d o X 3 k t w A A A A A O g A A A A A I A A C A A A A D 5 F a a t u i T n v f B 6 C U G y r k + 1 S E 7 u r l B C i 3 Y u G u 0 s J c G x U F A A A A D 1 s V y v q 7 7 o w 6 S Q 0 T U z d V g R Y M 1 4 9 Q h y f K m N a 5 1 s R q 0 R O 0 S w a w + A L D H 6 1 7 3 r 5 s b O L q v g A F x k h f X 7 g P B L u k m / M + W K R D 4 c J 4 s B H C z W X 4 w L z 5 O 1 u 0 A A A A C c 6 N d s U P Z j U O p B I H N v + 3 y A U K 9 i + K v + i G N h / y + s 1 6 D V w 0 7 5 K U j e M 4 r n z P Y P x L X X H x S Q q 2 s i p l B i U x w u z b p 0 w e I o < / D a t a M a s h u p > 
</file>

<file path=customXml/itemProps1.xml><?xml version="1.0" encoding="utf-8"?>
<ds:datastoreItem xmlns:ds="http://schemas.openxmlformats.org/officeDocument/2006/customXml" ds:itemID="{3A3131E4-9E5F-4B9F-93B5-D991FA1F33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 4.1</vt:lpstr>
      <vt:lpstr>Zadanie 4.3</vt:lpstr>
      <vt:lpstr>cukier</vt:lpstr>
      <vt:lpstr>cennik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Lis</dc:creator>
  <cp:lastModifiedBy>Piotr Lis</cp:lastModifiedBy>
  <dcterms:created xsi:type="dcterms:W3CDTF">2015-06-05T18:19:34Z</dcterms:created>
  <dcterms:modified xsi:type="dcterms:W3CDTF">2022-03-24T17:46:29Z</dcterms:modified>
</cp:coreProperties>
</file>