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robert_cowlishaw_2017_uni_strath_ac_uk/Documents/PhD/Satellite Data for Natural Disaster Relief/Sentinel-Asia/"/>
    </mc:Choice>
  </mc:AlternateContent>
  <xr:revisionPtr revIDLastSave="493" documentId="8_{607CBE7B-B485-4361-9EDD-B12946F85F2A}" xr6:coauthVersionLast="47" xr6:coauthVersionMax="47" xr10:uidLastSave="{BA51600B-DE12-4398-B529-F029115035EC}"/>
  <bookViews>
    <workbookView xWindow="-120" yWindow="-120" windowWidth="29040" windowHeight="15990" xr2:uid="{C98320CD-1FC0-4F25-88B9-78F9126500B9}"/>
  </bookViews>
  <sheets>
    <sheet name="Sheet1" sheetId="1" r:id="rId1"/>
  </sheets>
  <definedNames>
    <definedName name="_xlnm._FilterDatabase" localSheetId="0" hidden="1">Sheet1!$B:$B</definedName>
    <definedName name="_xlnm.Extract" localSheetId="0">Sheet1!$S$56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2" i="1" l="1"/>
  <c r="X42" i="1"/>
  <c r="Y42" i="1"/>
  <c r="Z42" i="1"/>
  <c r="AA42" i="1"/>
  <c r="W43" i="1"/>
  <c r="X43" i="1"/>
  <c r="Y43" i="1"/>
  <c r="Z43" i="1"/>
  <c r="AA43" i="1"/>
  <c r="W44" i="1"/>
  <c r="X44" i="1"/>
  <c r="Y44" i="1"/>
  <c r="Z44" i="1"/>
  <c r="AA44" i="1"/>
  <c r="W45" i="1"/>
  <c r="X45" i="1"/>
  <c r="Y45" i="1"/>
  <c r="Z45" i="1"/>
  <c r="AA45" i="1"/>
  <c r="W46" i="1"/>
  <c r="X46" i="1"/>
  <c r="Y46" i="1"/>
  <c r="Z46" i="1"/>
  <c r="AA46" i="1"/>
  <c r="W47" i="1"/>
  <c r="X47" i="1"/>
  <c r="Y47" i="1"/>
  <c r="Z47" i="1"/>
  <c r="AA47" i="1"/>
  <c r="W48" i="1"/>
  <c r="X48" i="1"/>
  <c r="Y48" i="1"/>
  <c r="Z48" i="1"/>
  <c r="AA48" i="1"/>
  <c r="V48" i="1"/>
  <c r="V47" i="1"/>
  <c r="V46" i="1"/>
  <c r="V45" i="1"/>
  <c r="V44" i="1"/>
  <c r="V42" i="1"/>
  <c r="V43" i="1"/>
  <c r="T48" i="1"/>
  <c r="U48" i="1" s="1"/>
  <c r="T47" i="1"/>
  <c r="U47" i="1" s="1"/>
  <c r="T46" i="1"/>
  <c r="U46" i="1" s="1"/>
  <c r="T44" i="1"/>
  <c r="U44" i="1" s="1"/>
  <c r="T43" i="1"/>
  <c r="U43" i="1" s="1"/>
  <c r="T45" i="1"/>
  <c r="U45" i="1" s="1"/>
  <c r="T42" i="1"/>
  <c r="U42" i="1" s="1"/>
  <c r="V41" i="1" a="1"/>
  <c r="V41" i="1" s="1"/>
  <c r="V30" i="1" a="1"/>
  <c r="V30" i="1" s="1"/>
  <c r="V31" i="1" s="1"/>
  <c r="T36" i="1"/>
  <c r="T35" i="1"/>
  <c r="T34" i="1"/>
  <c r="T33" i="1"/>
  <c r="T32" i="1"/>
  <c r="T31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6" i="1"/>
  <c r="U7" i="1"/>
  <c r="V7" i="1"/>
  <c r="U8" i="1"/>
  <c r="V8" i="1"/>
  <c r="X8" i="1" s="1"/>
  <c r="U9" i="1"/>
  <c r="W9" i="1" s="1"/>
  <c r="V9" i="1"/>
  <c r="X9" i="1" s="1"/>
  <c r="U10" i="1"/>
  <c r="V10" i="1"/>
  <c r="U11" i="1"/>
  <c r="V11" i="1"/>
  <c r="U12" i="1"/>
  <c r="W12" i="1" s="1"/>
  <c r="V12" i="1"/>
  <c r="X12" i="1" s="1"/>
  <c r="U13" i="1"/>
  <c r="W13" i="1" s="1"/>
  <c r="V13" i="1"/>
  <c r="X13" i="1" s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V6" i="1"/>
  <c r="U6" i="1"/>
  <c r="Z41" i="1" l="1"/>
  <c r="X41" i="1"/>
  <c r="W41" i="1"/>
  <c r="AA41" i="1"/>
  <c r="Y41" i="1"/>
  <c r="Z35" i="1"/>
  <c r="X35" i="1"/>
  <c r="X11" i="1"/>
  <c r="AA34" i="1"/>
  <c r="AA35" i="1"/>
  <c r="Y35" i="1"/>
  <c r="Z34" i="1"/>
  <c r="W35" i="1"/>
  <c r="X10" i="1"/>
  <c r="Y34" i="1"/>
  <c r="Y36" i="1"/>
  <c r="Y32" i="1"/>
  <c r="W34" i="1"/>
  <c r="X36" i="1"/>
  <c r="X32" i="1"/>
  <c r="X34" i="1"/>
  <c r="V32" i="1"/>
  <c r="AA33" i="1"/>
  <c r="V33" i="1"/>
  <c r="Z33" i="1"/>
  <c r="V34" i="1"/>
  <c r="Y33" i="1"/>
  <c r="V35" i="1"/>
  <c r="X33" i="1"/>
  <c r="V36" i="1"/>
  <c r="W33" i="1"/>
  <c r="AA36" i="1"/>
  <c r="AA32" i="1"/>
  <c r="Z36" i="1"/>
  <c r="Z32" i="1"/>
  <c r="W36" i="1"/>
  <c r="W32" i="1"/>
  <c r="Y31" i="1"/>
  <c r="X31" i="1"/>
  <c r="AA31" i="1"/>
  <c r="Z31" i="1"/>
  <c r="W31" i="1"/>
  <c r="W11" i="1"/>
  <c r="X6" i="1"/>
  <c r="X22" i="1"/>
  <c r="X20" i="1"/>
  <c r="X23" i="1"/>
  <c r="X21" i="1"/>
  <c r="X18" i="1"/>
  <c r="X19" i="1"/>
  <c r="W17" i="1"/>
  <c r="W18" i="1"/>
  <c r="X17" i="1"/>
  <c r="X15" i="1"/>
  <c r="W8" i="1"/>
  <c r="X7" i="1"/>
  <c r="X16" i="1"/>
  <c r="X14" i="1"/>
  <c r="W22" i="1"/>
  <c r="W20" i="1"/>
  <c r="W23" i="1"/>
  <c r="W21" i="1"/>
  <c r="W19" i="1"/>
  <c r="W7" i="1"/>
  <c r="T27" i="1"/>
  <c r="W15" i="1"/>
  <c r="W10" i="1"/>
  <c r="W16" i="1"/>
  <c r="U27" i="1"/>
  <c r="V27" i="1"/>
  <c r="W14" i="1"/>
  <c r="W6" i="1"/>
  <c r="X27" i="1" l="1"/>
  <c r="W27" i="1"/>
  <c r="U32" i="1"/>
  <c r="U33" i="1"/>
  <c r="U31" i="1"/>
  <c r="U35" i="1"/>
  <c r="U36" i="1"/>
  <c r="U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<sst xmlns="http://schemas.openxmlformats.org/spreadsheetml/2006/main" count="214" uniqueCount="51">
  <si>
    <t>Event Type</t>
  </si>
  <si>
    <t>Location</t>
  </si>
  <si>
    <t>Date</t>
  </si>
  <si>
    <t>Charter Activation</t>
  </si>
  <si>
    <t>Earthquake</t>
  </si>
  <si>
    <t>Yes</t>
  </si>
  <si>
    <t>Philippines</t>
  </si>
  <si>
    <t>Indonesia</t>
  </si>
  <si>
    <t>Timor-Leste</t>
  </si>
  <si>
    <t>Landslide</t>
  </si>
  <si>
    <t>Tajikistan</t>
  </si>
  <si>
    <t>No</t>
  </si>
  <si>
    <t>India</t>
  </si>
  <si>
    <t>Other</t>
  </si>
  <si>
    <t>Sri Lanka</t>
  </si>
  <si>
    <t>Flood</t>
  </si>
  <si>
    <t>Nepal</t>
  </si>
  <si>
    <t>Kyrgyzstan</t>
  </si>
  <si>
    <t>Uzbekistan</t>
  </si>
  <si>
    <t>Myanmar</t>
  </si>
  <si>
    <t>Turkey</t>
  </si>
  <si>
    <t>Japan</t>
  </si>
  <si>
    <t>Vietnam</t>
  </si>
  <si>
    <t>Thailand</t>
  </si>
  <si>
    <t>Volcanic Eruption</t>
  </si>
  <si>
    <t>Tonga</t>
  </si>
  <si>
    <t>Bangladesh</t>
  </si>
  <si>
    <t>Afghanistan</t>
  </si>
  <si>
    <t>Pakistan</t>
  </si>
  <si>
    <t>%</t>
  </si>
  <si>
    <t>#</t>
  </si>
  <si>
    <t>% Yes</t>
  </si>
  <si>
    <t>SUM</t>
  </si>
  <si>
    <t>% No</t>
  </si>
  <si>
    <t>JAXA</t>
  </si>
  <si>
    <t>CRISP</t>
  </si>
  <si>
    <t>ISRO</t>
  </si>
  <si>
    <t>MBRSC</t>
  </si>
  <si>
    <t>NARL</t>
  </si>
  <si>
    <t>GISTDA</t>
  </si>
  <si>
    <t>Storm</t>
  </si>
  <si>
    <t>Satellite Operator</t>
  </si>
  <si>
    <t>EOS</t>
  </si>
  <si>
    <t>AIT</t>
  </si>
  <si>
    <t>RIKEN</t>
  </si>
  <si>
    <t>CHIBA-U</t>
  </si>
  <si>
    <t>Yamaguchi-U</t>
  </si>
  <si>
    <t>IRSO</t>
  </si>
  <si>
    <t>Image Proccessors</t>
  </si>
  <si>
    <t>Image Producers</t>
  </si>
  <si>
    <t>Data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</si>
</sst>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Activations of Sentinel-Asia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Sheet1!$U$5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Sheet1!$S$6:$S$23</c:f>
              <c:strCache>
                <c:ptCount val="18"/>
                <c:pt idx="0">
                  <c:v>Indonesia</c:v>
                </c:pt>
                <c:pt idx="1">
                  <c:v>Philippines</c:v>
                </c:pt>
                <c:pt idx="2">
                  <c:v>Timor-Leste</c:v>
                </c:pt>
                <c:pt idx="3">
                  <c:v>Tajikistan</c:v>
                </c:pt>
                <c:pt idx="4">
                  <c:v>India</c:v>
                </c:pt>
                <c:pt idx="5">
                  <c:v>Sri Lanka</c:v>
                </c:pt>
                <c:pt idx="6">
                  <c:v>Nepal</c:v>
                </c:pt>
                <c:pt idx="7">
                  <c:v>Kyrgyzstan</c:v>
                </c:pt>
                <c:pt idx="8">
                  <c:v>Uzbekistan</c:v>
                </c:pt>
                <c:pt idx="9">
                  <c:v>Myanmar</c:v>
                </c:pt>
                <c:pt idx="10">
                  <c:v>Turkey</c:v>
                </c:pt>
                <c:pt idx="11">
                  <c:v>Japan</c:v>
                </c:pt>
                <c:pt idx="12">
                  <c:v>Vietnam</c:v>
                </c:pt>
                <c:pt idx="13">
                  <c:v>Thailand</c:v>
                </c:pt>
                <c:pt idx="14">
                  <c:v>Tonga</c:v>
                </c:pt>
                <c:pt idx="15">
                  <c:v>Bangladesh</c:v>
                </c:pt>
                <c:pt idx="16">
                  <c:v>Afghanistan</c:v>
                </c:pt>
                <c:pt idx="17">
                  <c:v>Pakistan</c:v>
                </c:pt>
              </c:strCache>
            </c:strRef>
          </c:cat>
          <c:val>
            <c:numRef>
              <c:f>Sheet1!$U$6:$U$23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8-494F-BA55-F027F3D6C2B7}"/>
            </c:ext>
          </c:extLst>
        </c:ser>
        <c:ser>
          <c:idx val="1"/>
          <c:order val="1"/>
          <c:tx>
            <c:strRef>
              <c:f>Sheet1!$V$5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Sheet1!$S$6:$S$23</c:f>
              <c:strCache>
                <c:ptCount val="18"/>
                <c:pt idx="0">
                  <c:v>Indonesia</c:v>
                </c:pt>
                <c:pt idx="1">
                  <c:v>Philippines</c:v>
                </c:pt>
                <c:pt idx="2">
                  <c:v>Timor-Leste</c:v>
                </c:pt>
                <c:pt idx="3">
                  <c:v>Tajikistan</c:v>
                </c:pt>
                <c:pt idx="4">
                  <c:v>India</c:v>
                </c:pt>
                <c:pt idx="5">
                  <c:v>Sri Lanka</c:v>
                </c:pt>
                <c:pt idx="6">
                  <c:v>Nepal</c:v>
                </c:pt>
                <c:pt idx="7">
                  <c:v>Kyrgyzstan</c:v>
                </c:pt>
                <c:pt idx="8">
                  <c:v>Uzbekistan</c:v>
                </c:pt>
                <c:pt idx="9">
                  <c:v>Myanmar</c:v>
                </c:pt>
                <c:pt idx="10">
                  <c:v>Turkey</c:v>
                </c:pt>
                <c:pt idx="11">
                  <c:v>Japan</c:v>
                </c:pt>
                <c:pt idx="12">
                  <c:v>Vietnam</c:v>
                </c:pt>
                <c:pt idx="13">
                  <c:v>Thailand</c:v>
                </c:pt>
                <c:pt idx="14">
                  <c:v>Tonga</c:v>
                </c:pt>
                <c:pt idx="15">
                  <c:v>Bangladesh</c:v>
                </c:pt>
                <c:pt idx="16">
                  <c:v>Afghanistan</c:v>
                </c:pt>
                <c:pt idx="17">
                  <c:v>Pakistan</c:v>
                </c:pt>
              </c:strCache>
            </c:strRef>
          </c:cat>
          <c:val>
            <c:numRef>
              <c:f>Sheet1!$V$6:$V$23</c:f>
              <c:numCache>
                <c:formatCode>General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B8-494F-BA55-F027F3D6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239327"/>
        <c:axId val="699231423"/>
      </c:barChart>
      <c:catAx>
        <c:axId val="69923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31423"/>
        <c:crosses val="autoZero"/>
        <c:auto val="1"/>
        <c:lblAlgn val="ctr"/>
        <c:lblOffset val="100"/>
        <c:noMultiLvlLbl val="0"/>
      </c:catAx>
      <c:valAx>
        <c:axId val="699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3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Activation</a:t>
            </a:r>
            <a:r>
              <a:rPr lang="en-GB" sz="1200" baseline="0"/>
              <a:t> Responses</a:t>
            </a:r>
            <a:r>
              <a:rPr lang="en-GB" sz="1200"/>
              <a:t> by Producer (2021-2022)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Sheet1!$V$30</c:f>
              <c:strCache>
                <c:ptCount val="1"/>
                <c:pt idx="0">
                  <c:v>Earthquake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Sheet1!$V$31:$V$36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A-4009-806E-66341F285022}"/>
            </c:ext>
          </c:extLst>
        </c:ser>
        <c:ser>
          <c:idx val="1"/>
          <c:order val="1"/>
          <c:tx>
            <c:strRef>
              <c:f>Sheet1!$W$30</c:f>
              <c:strCache>
                <c:ptCount val="1"/>
                <c:pt idx="0">
                  <c:v>Storm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Sheet1!$W$31:$W$36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9</c:v>
                </c:pt>
                <c:pt idx="3">
                  <c:v>0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AA-4009-806E-66341F285022}"/>
            </c:ext>
          </c:extLst>
        </c:ser>
        <c:ser>
          <c:idx val="2"/>
          <c:order val="2"/>
          <c:tx>
            <c:strRef>
              <c:f>Sheet1!$X$30</c:f>
              <c:strCache>
                <c:ptCount val="1"/>
                <c:pt idx="0">
                  <c:v>Flood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Sheet1!$X$31:$X$36</c:f>
              <c:numCache>
                <c:formatCode>General</c:formatCode>
                <c:ptCount val="6"/>
                <c:pt idx="0">
                  <c:v>1</c:v>
                </c:pt>
                <c:pt idx="1">
                  <c:v>16</c:v>
                </c:pt>
                <c:pt idx="2">
                  <c:v>21</c:v>
                </c:pt>
                <c:pt idx="3">
                  <c:v>0</c:v>
                </c:pt>
                <c:pt idx="4">
                  <c:v>13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AA-4009-806E-66341F285022}"/>
            </c:ext>
          </c:extLst>
        </c:ser>
        <c:ser>
          <c:idx val="3"/>
          <c:order val="3"/>
          <c:tx>
            <c:strRef>
              <c:f>Sheet1!$Y$30</c:f>
              <c:strCache>
                <c:ptCount val="1"/>
                <c:pt idx="0">
                  <c:v>Landslide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Sheet1!$Y$31:$Y$36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AA-4009-806E-66341F285022}"/>
            </c:ext>
          </c:extLst>
        </c:ser>
        <c:ser>
          <c:idx val="4"/>
          <c:order val="4"/>
          <c:tx>
            <c:strRef>
              <c:f>Sheet1!$Z$30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Sheet1!$Z$31:$Z$36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AA-4009-806E-66341F285022}"/>
            </c:ext>
          </c:extLst>
        </c:ser>
        <c:ser>
          <c:idx val="5"/>
          <c:order val="5"/>
          <c:tx>
            <c:strRef>
              <c:f>Sheet1!$AA$30</c:f>
              <c:strCache>
                <c:ptCount val="1"/>
                <c:pt idx="0">
                  <c:v>Volcanic Eruption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Sheet1!$AA$31:$AA$36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AA-4009-806E-66341F285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7442943"/>
        <c:axId val="1067438783"/>
      </c:barChart>
      <c:catAx>
        <c:axId val="106744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Space Operator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38783"/>
        <c:crosses val="autoZero"/>
        <c:auto val="1"/>
        <c:lblAlgn val="ctr"/>
        <c:lblOffset val="100"/>
        <c:noMultiLvlLbl val="0"/>
      </c:catAx>
      <c:valAx>
        <c:axId val="106743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Responses to Activation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4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Sentinel-Asia</a:t>
            </a:r>
            <a:r>
              <a:rPr lang="en-GB" baseline="0"/>
              <a:t> Satellite Operator Responses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A-40CD-9C77-C8304C7D27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A-40CD-9C77-C8304C7D27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A-40CD-9C77-C8304C7D27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EA-40CD-9C77-C8304C7D27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EA-40CD-9C77-C8304C7D27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EA-40CD-9C77-C8304C7D277B}"/>
              </c:ext>
            </c:extLst>
          </c:dPt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Sheet1!$T$31:$T$36</c:f>
              <c:numCache>
                <c:formatCode>General</c:formatCode>
                <c:ptCount val="6"/>
                <c:pt idx="0">
                  <c:v>2</c:v>
                </c:pt>
                <c:pt idx="1">
                  <c:v>31</c:v>
                </c:pt>
                <c:pt idx="2">
                  <c:v>41</c:v>
                </c:pt>
                <c:pt idx="3">
                  <c:v>2</c:v>
                </c:pt>
                <c:pt idx="4">
                  <c:v>30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E-428B-86BD-ECC8A0E22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Activation Responses by Processor (2021-2022)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Sheet1!$V$41</c:f>
              <c:strCache>
                <c:ptCount val="1"/>
                <c:pt idx="0">
                  <c:v>Earthquake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Sheet1!$V$42:$V$48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B-433D-A2E1-1FF76D2DE983}"/>
            </c:ext>
          </c:extLst>
        </c:ser>
        <c:ser>
          <c:idx val="1"/>
          <c:order val="1"/>
          <c:tx>
            <c:strRef>
              <c:f>Sheet1!$W$41</c:f>
              <c:strCache>
                <c:ptCount val="1"/>
                <c:pt idx="0">
                  <c:v>Storm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Sheet1!$W$42:$W$48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CB-433D-A2E1-1FF76D2DE983}"/>
            </c:ext>
          </c:extLst>
        </c:ser>
        <c:ser>
          <c:idx val="2"/>
          <c:order val="2"/>
          <c:tx>
            <c:strRef>
              <c:f>Sheet1!$X$41</c:f>
              <c:strCache>
                <c:ptCount val="1"/>
                <c:pt idx="0">
                  <c:v>Flood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Sheet1!$X$42:$X$48</c:f>
              <c:numCache>
                <c:formatCode>General</c:formatCode>
                <c:ptCount val="7"/>
                <c:pt idx="0">
                  <c:v>6</c:v>
                </c:pt>
                <c:pt idx="1">
                  <c:v>18</c:v>
                </c:pt>
                <c:pt idx="2">
                  <c:v>2</c:v>
                </c:pt>
                <c:pt idx="3">
                  <c:v>1</c:v>
                </c:pt>
                <c:pt idx="4">
                  <c:v>11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CB-433D-A2E1-1FF76D2DE983}"/>
            </c:ext>
          </c:extLst>
        </c:ser>
        <c:ser>
          <c:idx val="3"/>
          <c:order val="3"/>
          <c:tx>
            <c:strRef>
              <c:f>Sheet1!$Y$41</c:f>
              <c:strCache>
                <c:ptCount val="1"/>
                <c:pt idx="0">
                  <c:v>Landslide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Sheet1!$Y$42:$Y$48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CB-433D-A2E1-1FF76D2DE983}"/>
            </c:ext>
          </c:extLst>
        </c:ser>
        <c:ser>
          <c:idx val="4"/>
          <c:order val="4"/>
          <c:tx>
            <c:strRef>
              <c:f>Sheet1!$Z$41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Sheet1!$Z$42:$Z$48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CB-433D-A2E1-1FF76D2DE983}"/>
            </c:ext>
          </c:extLst>
        </c:ser>
        <c:ser>
          <c:idx val="5"/>
          <c:order val="5"/>
          <c:tx>
            <c:strRef>
              <c:f>Sheet1!$AA$41</c:f>
              <c:strCache>
                <c:ptCount val="1"/>
                <c:pt idx="0">
                  <c:v>Volcanic Eruption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Sheet1!$AA$42:$AA$48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CB-433D-A2E1-1FF76D2DE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7442943"/>
        <c:axId val="1067438783"/>
      </c:barChart>
      <c:catAx>
        <c:axId val="106744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</a:t>
                </a:r>
                <a:r>
                  <a:rPr lang="en-GB" baseline="0"/>
                  <a:t> Processor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38783"/>
        <c:crosses val="autoZero"/>
        <c:auto val="1"/>
        <c:lblAlgn val="ctr"/>
        <c:lblOffset val="100"/>
        <c:noMultiLvlLbl val="0"/>
      </c:catAx>
      <c:valAx>
        <c:axId val="106743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Responses to Activation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4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B-4B2C-9D1D-FD881F13E8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B-4B2C-9D1D-FD881F13E8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DB-4B2C-9D1D-FD881F13E83F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DB-4B2C-9D1D-FD881F13E8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DB-4B2C-9D1D-FD881F13E8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2DB-4B2C-9D1D-FD881F13E83F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C18-4D00-843D-4EAA611B79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Sheet1!$S$42:$S$48</c:f>
              <c:strCache>
                <c:ptCount val="7"/>
                <c:pt idx="0">
                  <c:v>EOS</c:v>
                </c:pt>
                <c:pt idx="1">
                  <c:v>AIT</c:v>
                </c:pt>
                <c:pt idx="2">
                  <c:v>RIKEN</c:v>
                </c:pt>
                <c:pt idx="3">
                  <c:v>CHIBA-U</c:v>
                </c:pt>
                <c:pt idx="4">
                  <c:v>MBRSC</c:v>
                </c:pt>
                <c:pt idx="5">
                  <c:v>Yamaguchi-U</c:v>
                </c:pt>
                <c:pt idx="6">
                  <c:v>IRSO</c:v>
                </c:pt>
              </c:strCache>
            </c:strRef>
          </c:cat>
          <c:val>
            <c:numRef>
              <c:f>Sheet1!$T$42:$T$48</c:f>
              <c:numCache>
                <c:formatCode>General</c:formatCode>
                <c:ptCount val="7"/>
                <c:pt idx="0">
                  <c:v>12</c:v>
                </c:pt>
                <c:pt idx="1">
                  <c:v>27</c:v>
                </c:pt>
                <c:pt idx="2">
                  <c:v>2</c:v>
                </c:pt>
                <c:pt idx="3">
                  <c:v>12</c:v>
                </c:pt>
                <c:pt idx="4">
                  <c:v>20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DB-4B2C-9D1D-FD881F13E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52-4EDD-A97F-1BF0C3F6837B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452-4EDD-A97F-1BF0C3F6837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52-4EDD-A97F-1BF0C3F6837B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452-4EDD-A97F-1BF0C3F683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B9-49D3-A493-1847C89A79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B9-49D3-A493-1847C89A79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Sheet1!$S$31:$S$36</c:f>
              <c:strCache>
                <c:ptCount val="6"/>
                <c:pt idx="0">
                  <c:v>CRISP</c:v>
                </c:pt>
                <c:pt idx="1">
                  <c:v>ISRO</c:v>
                </c:pt>
                <c:pt idx="2">
                  <c:v>JAXA</c:v>
                </c:pt>
                <c:pt idx="3">
                  <c:v>MBRSC</c:v>
                </c:pt>
                <c:pt idx="4">
                  <c:v>NARL</c:v>
                </c:pt>
                <c:pt idx="5">
                  <c:v>GISTDA</c:v>
                </c:pt>
              </c:strCache>
            </c:strRef>
          </c:cat>
          <c:val>
            <c:numRef>
              <c:f>Sheet1!$T$31:$T$36</c:f>
              <c:numCache>
                <c:formatCode>General</c:formatCode>
                <c:ptCount val="6"/>
                <c:pt idx="0">
                  <c:v>2</c:v>
                </c:pt>
                <c:pt idx="1">
                  <c:v>31</c:v>
                </c:pt>
                <c:pt idx="2">
                  <c:v>41</c:v>
                </c:pt>
                <c:pt idx="3">
                  <c:v>2</c:v>
                </c:pt>
                <c:pt idx="4">
                  <c:v>30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4EDD-A97F-1BF0C3F683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4762</xdr:rowOff>
    </xdr:from>
    <xdr:to>
      <xdr:col>32</xdr:col>
      <xdr:colOff>304800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F2CEC-12B9-EBF6-91FD-7D5C91ED5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504825</xdr:colOff>
      <xdr:row>23</xdr:row>
      <xdr:rowOff>138112</xdr:rowOff>
    </xdr:from>
    <xdr:to>
      <xdr:col>36</xdr:col>
      <xdr:colOff>200025</xdr:colOff>
      <xdr:row>38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7B6949-FD51-9C06-6CD2-255E12F41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219075</xdr:colOff>
      <xdr:row>23</xdr:row>
      <xdr:rowOff>138112</xdr:rowOff>
    </xdr:from>
    <xdr:to>
      <xdr:col>43</xdr:col>
      <xdr:colOff>523875</xdr:colOff>
      <xdr:row>38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8BF0B2-3183-6157-3766-72C0E6444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40</xdr:row>
      <xdr:rowOff>0</xdr:rowOff>
    </xdr:from>
    <xdr:to>
      <xdr:col>36</xdr:col>
      <xdr:colOff>304800</xdr:colOff>
      <xdr:row>54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1B57DF-7513-4224-B5BE-32863D7F2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342900</xdr:colOff>
      <xdr:row>40</xdr:row>
      <xdr:rowOff>0</xdr:rowOff>
    </xdr:from>
    <xdr:to>
      <xdr:col>44</xdr:col>
      <xdr:colOff>38100</xdr:colOff>
      <xdr:row>54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55011A-8E54-4A6C-B934-EC8D8B8FD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228600</xdr:colOff>
      <xdr:row>51</xdr:row>
      <xdr:rowOff>109537</xdr:rowOff>
    </xdr:from>
    <xdr:to>
      <xdr:col>29</xdr:col>
      <xdr:colOff>352425</xdr:colOff>
      <xdr:row>70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57E56B-9869-F46F-1259-F1133D61C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0DC9-2163-4EA9-8C1F-87727E66E6A0}">
  <dimension ref="A1:AA83"/>
  <sheetViews>
    <sheetView tabSelected="1" topLeftCell="Y31" zoomScale="115" zoomScaleNormal="115" workbookViewId="0">
      <selection activeCell="AS53" sqref="AS53"/>
    </sheetView>
  </sheetViews>
  <sheetFormatPr defaultRowHeight="15" x14ac:dyDescent="0.25"/>
  <cols>
    <col min="1" max="1" width="10.7109375" style="1" bestFit="1" customWidth="1"/>
    <col min="2" max="2" width="11" style="2" bestFit="1" customWidth="1"/>
    <col min="3" max="3" width="9.7109375" style="2" bestFit="1" customWidth="1"/>
    <col min="4" max="4" width="17.28515625" style="2" bestFit="1" customWidth="1"/>
    <col min="5" max="5" width="6" style="2" bestFit="1" customWidth="1"/>
    <col min="6" max="6" width="5.140625" style="2" bestFit="1" customWidth="1"/>
    <col min="7" max="7" width="5.42578125" style="2" bestFit="1" customWidth="1"/>
    <col min="8" max="8" width="7.140625" style="2" bestFit="1" customWidth="1"/>
    <col min="9" max="9" width="5.7109375" style="2" bestFit="1" customWidth="1"/>
    <col min="10" max="10" width="7.42578125" style="2" bestFit="1" customWidth="1"/>
    <col min="11" max="18" width="9.140625" style="2"/>
    <col min="19" max="19" width="18.140625" style="2" bestFit="1" customWidth="1"/>
    <col min="20" max="21" width="9.140625" style="2"/>
    <col min="22" max="22" width="11" style="2" bestFit="1" customWidth="1"/>
    <col min="23" max="16384" width="9.140625" style="2"/>
  </cols>
  <sheetData>
    <row r="1" spans="1:24" x14ac:dyDescent="0.25">
      <c r="E1" s="6" t="s">
        <v>41</v>
      </c>
      <c r="F1" s="6"/>
      <c r="G1" s="6"/>
      <c r="H1" s="6"/>
      <c r="I1" s="6"/>
      <c r="J1" s="6"/>
      <c r="K1" s="6" t="s">
        <v>50</v>
      </c>
      <c r="L1" s="6"/>
      <c r="M1" s="6"/>
      <c r="N1" s="6"/>
      <c r="O1" s="6"/>
      <c r="P1" s="6"/>
      <c r="Q1" s="6"/>
    </row>
    <row r="2" spans="1:24" ht="15" customHeight="1" x14ac:dyDescent="0.25">
      <c r="A2" s="1" t="s">
        <v>2</v>
      </c>
      <c r="B2" s="2" t="s">
        <v>0</v>
      </c>
      <c r="C2" s="2" t="s">
        <v>1</v>
      </c>
      <c r="D2" s="2" t="s">
        <v>3</v>
      </c>
      <c r="E2" s="2" t="s">
        <v>35</v>
      </c>
      <c r="F2" s="2" t="s">
        <v>36</v>
      </c>
      <c r="G2" s="2" t="s">
        <v>34</v>
      </c>
      <c r="H2" s="2" t="s">
        <v>37</v>
      </c>
      <c r="I2" s="2" t="s">
        <v>38</v>
      </c>
      <c r="J2" s="2" t="s">
        <v>39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37</v>
      </c>
      <c r="P2" s="2" t="s">
        <v>46</v>
      </c>
      <c r="Q2" s="2" t="s">
        <v>47</v>
      </c>
    </row>
    <row r="3" spans="1:24" ht="15" customHeight="1" x14ac:dyDescent="0.25">
      <c r="A3" s="1">
        <v>44211</v>
      </c>
      <c r="B3" s="2" t="s">
        <v>4</v>
      </c>
      <c r="C3" s="2" t="s">
        <v>7</v>
      </c>
      <c r="D3" s="2" t="s">
        <v>5</v>
      </c>
      <c r="E3" s="2">
        <v>1</v>
      </c>
      <c r="F3" s="2">
        <v>1</v>
      </c>
      <c r="G3" s="2">
        <v>1</v>
      </c>
      <c r="H3" s="2">
        <v>1</v>
      </c>
      <c r="K3" s="2">
        <v>1</v>
      </c>
    </row>
    <row r="4" spans="1:24" ht="15" customHeight="1" x14ac:dyDescent="0.25">
      <c r="A4" s="1">
        <v>44248</v>
      </c>
      <c r="B4" s="2" t="s">
        <v>40</v>
      </c>
      <c r="C4" s="2" t="s">
        <v>6</v>
      </c>
      <c r="D4" s="2" t="s">
        <v>5</v>
      </c>
      <c r="F4" s="2">
        <v>1</v>
      </c>
      <c r="G4" s="2">
        <v>1</v>
      </c>
      <c r="I4" s="2">
        <v>1</v>
      </c>
      <c r="L4" s="2">
        <v>1</v>
      </c>
    </row>
    <row r="5" spans="1:24" ht="15" customHeight="1" x14ac:dyDescent="0.25">
      <c r="A5" s="1">
        <v>44290</v>
      </c>
      <c r="B5" s="2" t="s">
        <v>15</v>
      </c>
      <c r="C5" s="2" t="s">
        <v>7</v>
      </c>
      <c r="D5" s="2" t="s">
        <v>5</v>
      </c>
      <c r="F5" s="2">
        <v>1</v>
      </c>
      <c r="G5" s="2">
        <v>1</v>
      </c>
      <c r="I5" s="2">
        <v>1</v>
      </c>
      <c r="J5" s="2">
        <v>1</v>
      </c>
      <c r="K5" s="2">
        <v>1</v>
      </c>
      <c r="S5" s="2" t="s">
        <v>1</v>
      </c>
      <c r="T5" s="2" t="s">
        <v>30</v>
      </c>
      <c r="U5" s="2" t="s">
        <v>5</v>
      </c>
      <c r="V5" s="2" t="s">
        <v>11</v>
      </c>
      <c r="W5" s="2" t="s">
        <v>31</v>
      </c>
      <c r="X5" s="4" t="s">
        <v>33</v>
      </c>
    </row>
    <row r="6" spans="1:24" ht="15" customHeight="1" x14ac:dyDescent="0.25">
      <c r="A6" s="1">
        <v>44290</v>
      </c>
      <c r="B6" s="2" t="s">
        <v>15</v>
      </c>
      <c r="C6" s="2" t="s">
        <v>8</v>
      </c>
      <c r="D6" s="2" t="s">
        <v>5</v>
      </c>
      <c r="E6" s="2">
        <v>1</v>
      </c>
      <c r="F6" s="2">
        <v>1</v>
      </c>
      <c r="G6" s="2">
        <v>1</v>
      </c>
      <c r="I6" s="2">
        <v>1</v>
      </c>
      <c r="J6" s="2">
        <v>1</v>
      </c>
      <c r="L6" s="2">
        <v>1</v>
      </c>
      <c r="M6" s="2">
        <v>1</v>
      </c>
      <c r="S6" s="2" t="s">
        <v>7</v>
      </c>
      <c r="T6" s="2">
        <f t="shared" ref="T6:T23" si="0">COUNTIF(C$3:C$50,S6)</f>
        <v>4</v>
      </c>
      <c r="U6" s="2">
        <f t="shared" ref="U6:V23" si="1">COUNTIFS($C$3:$C$50,$S6,$D$3:$D$50,U$5)</f>
        <v>3</v>
      </c>
      <c r="V6" s="2">
        <f t="shared" si="1"/>
        <v>1</v>
      </c>
      <c r="W6" s="2">
        <f>100*U6/T6</f>
        <v>75</v>
      </c>
      <c r="X6" s="4">
        <f>100*V6/T6</f>
        <v>25</v>
      </c>
    </row>
    <row r="7" spans="1:24" ht="15" customHeight="1" x14ac:dyDescent="0.25">
      <c r="A7" s="1">
        <v>44327</v>
      </c>
      <c r="B7" s="2" t="s">
        <v>9</v>
      </c>
      <c r="C7" s="2" t="s">
        <v>10</v>
      </c>
      <c r="D7" s="2" t="s">
        <v>11</v>
      </c>
      <c r="G7" s="2">
        <v>1</v>
      </c>
      <c r="I7" s="2">
        <v>1</v>
      </c>
      <c r="S7" s="2" t="s">
        <v>6</v>
      </c>
      <c r="T7" s="2">
        <f t="shared" si="0"/>
        <v>10</v>
      </c>
      <c r="U7" s="2">
        <f t="shared" si="1"/>
        <v>4</v>
      </c>
      <c r="V7" s="2">
        <f t="shared" si="1"/>
        <v>6</v>
      </c>
      <c r="W7" s="2">
        <f t="shared" ref="W7:W23" si="2">100*U7/T7</f>
        <v>40</v>
      </c>
      <c r="X7" s="4">
        <f t="shared" ref="X7:X23" si="3">100*V7/T7</f>
        <v>60</v>
      </c>
    </row>
    <row r="8" spans="1:24" ht="15" customHeight="1" x14ac:dyDescent="0.25">
      <c r="A8" s="1">
        <v>44333</v>
      </c>
      <c r="B8" s="2" t="s">
        <v>40</v>
      </c>
      <c r="C8" s="2" t="s">
        <v>12</v>
      </c>
      <c r="D8" s="2" t="s">
        <v>11</v>
      </c>
      <c r="G8" s="2">
        <v>1</v>
      </c>
      <c r="I8" s="2">
        <v>1</v>
      </c>
      <c r="J8" s="2">
        <v>1</v>
      </c>
      <c r="S8" s="2" t="s">
        <v>8</v>
      </c>
      <c r="T8" s="2">
        <f t="shared" si="0"/>
        <v>1</v>
      </c>
      <c r="U8" s="2">
        <f t="shared" si="1"/>
        <v>1</v>
      </c>
      <c r="V8" s="2">
        <f t="shared" si="1"/>
        <v>0</v>
      </c>
      <c r="W8" s="2">
        <f t="shared" si="2"/>
        <v>100</v>
      </c>
      <c r="X8" s="4">
        <f t="shared" si="3"/>
        <v>0</v>
      </c>
    </row>
    <row r="9" spans="1:24" ht="15" customHeight="1" x14ac:dyDescent="0.25">
      <c r="A9" s="1">
        <v>44342</v>
      </c>
      <c r="B9" s="2" t="s">
        <v>40</v>
      </c>
      <c r="C9" s="2" t="s">
        <v>12</v>
      </c>
      <c r="D9" s="2" t="s">
        <v>11</v>
      </c>
      <c r="G9" s="2">
        <v>1</v>
      </c>
      <c r="L9" s="2">
        <v>1</v>
      </c>
      <c r="S9" s="2" t="s">
        <v>10</v>
      </c>
      <c r="T9" s="2">
        <f t="shared" si="0"/>
        <v>2</v>
      </c>
      <c r="U9" s="2">
        <f t="shared" si="1"/>
        <v>0</v>
      </c>
      <c r="V9" s="2">
        <f t="shared" si="1"/>
        <v>2</v>
      </c>
      <c r="W9" s="2">
        <f t="shared" si="2"/>
        <v>0</v>
      </c>
      <c r="X9" s="4">
        <f t="shared" si="3"/>
        <v>100</v>
      </c>
    </row>
    <row r="10" spans="1:24" ht="15" customHeight="1" x14ac:dyDescent="0.25">
      <c r="A10" s="1">
        <v>44349</v>
      </c>
      <c r="B10" s="2" t="s">
        <v>40</v>
      </c>
      <c r="C10" s="2" t="s">
        <v>6</v>
      </c>
      <c r="D10" s="2" t="s">
        <v>11</v>
      </c>
      <c r="I10" s="2">
        <v>1</v>
      </c>
      <c r="S10" s="2" t="s">
        <v>12</v>
      </c>
      <c r="T10" s="2">
        <f t="shared" si="0"/>
        <v>8</v>
      </c>
      <c r="U10" s="2">
        <f t="shared" si="1"/>
        <v>0</v>
      </c>
      <c r="V10" s="2">
        <f t="shared" si="1"/>
        <v>8</v>
      </c>
      <c r="W10" s="2">
        <f t="shared" si="2"/>
        <v>0</v>
      </c>
      <c r="X10" s="4">
        <f t="shared" si="3"/>
        <v>100</v>
      </c>
    </row>
    <row r="11" spans="1:24" ht="15" customHeight="1" x14ac:dyDescent="0.25">
      <c r="A11" s="1">
        <v>44341</v>
      </c>
      <c r="B11" s="2" t="s">
        <v>13</v>
      </c>
      <c r="C11" s="2" t="s">
        <v>14</v>
      </c>
      <c r="D11" s="2" t="s">
        <v>5</v>
      </c>
      <c r="F11" s="2">
        <v>1</v>
      </c>
      <c r="G11" s="2">
        <v>1</v>
      </c>
      <c r="I11" s="2">
        <v>1</v>
      </c>
      <c r="J11" s="2">
        <v>1</v>
      </c>
      <c r="L11" s="2">
        <v>1</v>
      </c>
      <c r="S11" s="2" t="s">
        <v>14</v>
      </c>
      <c r="T11" s="2">
        <f t="shared" si="0"/>
        <v>3</v>
      </c>
      <c r="U11" s="2">
        <f t="shared" si="1"/>
        <v>3</v>
      </c>
      <c r="V11" s="2">
        <f t="shared" si="1"/>
        <v>0</v>
      </c>
      <c r="W11" s="2">
        <f t="shared" si="2"/>
        <v>100</v>
      </c>
      <c r="X11" s="4">
        <f t="shared" si="3"/>
        <v>0</v>
      </c>
    </row>
    <row r="12" spans="1:24" ht="15" customHeight="1" x14ac:dyDescent="0.25">
      <c r="A12" s="1">
        <v>44350</v>
      </c>
      <c r="B12" s="2" t="s">
        <v>15</v>
      </c>
      <c r="C12" s="2" t="s">
        <v>14</v>
      </c>
      <c r="D12" s="2" t="s">
        <v>5</v>
      </c>
      <c r="F12" s="2">
        <v>1</v>
      </c>
      <c r="G12" s="2">
        <v>1</v>
      </c>
      <c r="J12" s="2">
        <v>1</v>
      </c>
      <c r="L12" s="2">
        <v>1</v>
      </c>
      <c r="S12" s="2" t="s">
        <v>16</v>
      </c>
      <c r="T12" s="2">
        <f t="shared" si="0"/>
        <v>1</v>
      </c>
      <c r="U12" s="2">
        <f t="shared" si="1"/>
        <v>0</v>
      </c>
      <c r="V12" s="2">
        <f t="shared" si="1"/>
        <v>1</v>
      </c>
      <c r="W12" s="2">
        <f t="shared" si="2"/>
        <v>0</v>
      </c>
      <c r="X12" s="4">
        <f t="shared" si="3"/>
        <v>100</v>
      </c>
    </row>
    <row r="13" spans="1:24" ht="15" customHeight="1" x14ac:dyDescent="0.25">
      <c r="A13" s="1">
        <v>44362</v>
      </c>
      <c r="B13" s="2" t="s">
        <v>15</v>
      </c>
      <c r="C13" s="2" t="s">
        <v>16</v>
      </c>
      <c r="D13" s="2" t="s">
        <v>11</v>
      </c>
      <c r="F13" s="2">
        <v>1</v>
      </c>
      <c r="G13" s="2">
        <v>1</v>
      </c>
      <c r="J13" s="2">
        <v>1</v>
      </c>
      <c r="S13" s="2" t="s">
        <v>17</v>
      </c>
      <c r="T13" s="2">
        <f t="shared" si="0"/>
        <v>2</v>
      </c>
      <c r="U13" s="2">
        <f t="shared" si="1"/>
        <v>0</v>
      </c>
      <c r="V13" s="2">
        <f t="shared" si="1"/>
        <v>2</v>
      </c>
      <c r="W13" s="2">
        <f t="shared" si="2"/>
        <v>0</v>
      </c>
      <c r="X13" s="4">
        <f t="shared" si="3"/>
        <v>100</v>
      </c>
    </row>
    <row r="14" spans="1:24" ht="15" customHeight="1" x14ac:dyDescent="0.25">
      <c r="A14" s="1">
        <v>44384</v>
      </c>
      <c r="B14" s="2" t="s">
        <v>4</v>
      </c>
      <c r="C14" s="2" t="s">
        <v>10</v>
      </c>
      <c r="D14" s="2" t="s">
        <v>11</v>
      </c>
      <c r="F14" s="2">
        <v>1</v>
      </c>
      <c r="G14" s="2">
        <v>1</v>
      </c>
      <c r="L14" s="2">
        <v>1</v>
      </c>
      <c r="S14" s="2" t="s">
        <v>18</v>
      </c>
      <c r="T14" s="2">
        <f t="shared" si="0"/>
        <v>1</v>
      </c>
      <c r="U14" s="2">
        <f t="shared" si="1"/>
        <v>0</v>
      </c>
      <c r="V14" s="2">
        <f t="shared" si="1"/>
        <v>1</v>
      </c>
      <c r="W14" s="2">
        <f t="shared" si="2"/>
        <v>0</v>
      </c>
      <c r="X14" s="4">
        <f t="shared" si="3"/>
        <v>100</v>
      </c>
    </row>
    <row r="15" spans="1:24" ht="15" customHeight="1" x14ac:dyDescent="0.25">
      <c r="A15" s="1">
        <v>44389</v>
      </c>
      <c r="B15" s="2" t="s">
        <v>15</v>
      </c>
      <c r="C15" s="2" t="s">
        <v>17</v>
      </c>
      <c r="D15" s="2" t="s">
        <v>11</v>
      </c>
      <c r="F15" s="2">
        <v>1</v>
      </c>
      <c r="S15" s="2" t="s">
        <v>19</v>
      </c>
      <c r="T15" s="2">
        <f t="shared" si="0"/>
        <v>1</v>
      </c>
      <c r="U15" s="2">
        <f t="shared" si="1"/>
        <v>0</v>
      </c>
      <c r="V15" s="2">
        <f t="shared" si="1"/>
        <v>1</v>
      </c>
      <c r="W15" s="2">
        <f t="shared" si="2"/>
        <v>0</v>
      </c>
      <c r="X15" s="4">
        <f t="shared" si="3"/>
        <v>100</v>
      </c>
    </row>
    <row r="16" spans="1:24" ht="15" customHeight="1" x14ac:dyDescent="0.25">
      <c r="A16" s="1">
        <v>44390</v>
      </c>
      <c r="B16" s="2" t="s">
        <v>15</v>
      </c>
      <c r="C16" s="2" t="s">
        <v>18</v>
      </c>
      <c r="D16" s="2" t="s">
        <v>11</v>
      </c>
      <c r="F16" s="2">
        <v>1</v>
      </c>
      <c r="G16" s="2">
        <v>1</v>
      </c>
      <c r="I16" s="2">
        <v>1</v>
      </c>
      <c r="J16" s="2">
        <v>1</v>
      </c>
      <c r="L16" s="2">
        <v>1</v>
      </c>
      <c r="S16" s="2" t="s">
        <v>20</v>
      </c>
      <c r="T16" s="2">
        <f t="shared" si="0"/>
        <v>1</v>
      </c>
      <c r="U16" s="2">
        <f t="shared" si="1"/>
        <v>0</v>
      </c>
      <c r="V16" s="2">
        <f t="shared" si="1"/>
        <v>1</v>
      </c>
      <c r="W16" s="2">
        <f t="shared" si="2"/>
        <v>0</v>
      </c>
      <c r="X16" s="4">
        <f t="shared" si="3"/>
        <v>100</v>
      </c>
    </row>
    <row r="17" spans="1:27" ht="15" customHeight="1" x14ac:dyDescent="0.25">
      <c r="A17" s="1">
        <v>44397</v>
      </c>
      <c r="B17" s="2" t="s">
        <v>15</v>
      </c>
      <c r="C17" s="2" t="s">
        <v>17</v>
      </c>
      <c r="D17" s="2" t="s">
        <v>11</v>
      </c>
      <c r="F17" s="2">
        <v>1</v>
      </c>
      <c r="J17" s="2">
        <v>1</v>
      </c>
      <c r="L17" s="2">
        <v>1</v>
      </c>
      <c r="S17" s="2" t="s">
        <v>21</v>
      </c>
      <c r="T17" s="2">
        <f t="shared" si="0"/>
        <v>2</v>
      </c>
      <c r="U17" s="2">
        <f t="shared" si="1"/>
        <v>1</v>
      </c>
      <c r="V17" s="2">
        <f t="shared" si="1"/>
        <v>1</v>
      </c>
      <c r="W17" s="2">
        <f t="shared" si="2"/>
        <v>50</v>
      </c>
      <c r="X17" s="4">
        <f t="shared" si="3"/>
        <v>50</v>
      </c>
    </row>
    <row r="18" spans="1:27" ht="15" customHeight="1" x14ac:dyDescent="0.25">
      <c r="A18" s="1">
        <v>44402</v>
      </c>
      <c r="B18" s="2" t="s">
        <v>40</v>
      </c>
      <c r="C18" s="2" t="s">
        <v>6</v>
      </c>
      <c r="D18" s="2" t="s">
        <v>11</v>
      </c>
      <c r="F18" s="2">
        <v>1</v>
      </c>
      <c r="G18" s="2">
        <v>1</v>
      </c>
      <c r="I18" s="2">
        <v>1</v>
      </c>
      <c r="J18" s="2">
        <v>1</v>
      </c>
      <c r="L18" s="2">
        <v>1</v>
      </c>
      <c r="S18" s="2" t="s">
        <v>22</v>
      </c>
      <c r="T18" s="2">
        <f t="shared" si="0"/>
        <v>5</v>
      </c>
      <c r="U18" s="2">
        <f t="shared" si="1"/>
        <v>0</v>
      </c>
      <c r="V18" s="2">
        <f t="shared" si="1"/>
        <v>5</v>
      </c>
      <c r="W18" s="2">
        <f t="shared" si="2"/>
        <v>0</v>
      </c>
      <c r="X18" s="4">
        <f t="shared" si="3"/>
        <v>100</v>
      </c>
    </row>
    <row r="19" spans="1:27" ht="15" customHeight="1" x14ac:dyDescent="0.25">
      <c r="A19" s="1">
        <v>44404</v>
      </c>
      <c r="B19" s="2" t="s">
        <v>15</v>
      </c>
      <c r="C19" s="2" t="s">
        <v>19</v>
      </c>
      <c r="D19" s="2" t="s">
        <v>11</v>
      </c>
      <c r="F19" s="2">
        <v>1</v>
      </c>
      <c r="G19" s="2">
        <v>1</v>
      </c>
      <c r="L19" s="2">
        <v>1</v>
      </c>
      <c r="S19" s="2" t="s">
        <v>23</v>
      </c>
      <c r="T19" s="2">
        <f t="shared" si="0"/>
        <v>3</v>
      </c>
      <c r="U19" s="2">
        <f t="shared" si="1"/>
        <v>0</v>
      </c>
      <c r="V19" s="2">
        <f t="shared" si="1"/>
        <v>3</v>
      </c>
      <c r="W19" s="2">
        <f t="shared" si="2"/>
        <v>0</v>
      </c>
      <c r="X19" s="4">
        <f t="shared" si="3"/>
        <v>100</v>
      </c>
    </row>
    <row r="20" spans="1:27" ht="15" customHeight="1" x14ac:dyDescent="0.25">
      <c r="A20" s="1">
        <v>44419</v>
      </c>
      <c r="B20" s="2" t="s">
        <v>15</v>
      </c>
      <c r="C20" s="2" t="s">
        <v>20</v>
      </c>
      <c r="D20" s="2" t="s">
        <v>11</v>
      </c>
      <c r="F20" s="2">
        <v>1</v>
      </c>
      <c r="G20" s="2">
        <v>1</v>
      </c>
      <c r="I20" s="2">
        <v>1</v>
      </c>
      <c r="J20" s="2">
        <v>1</v>
      </c>
      <c r="L20" s="2">
        <v>1</v>
      </c>
      <c r="S20" s="2" t="s">
        <v>25</v>
      </c>
      <c r="T20" s="2">
        <f t="shared" si="0"/>
        <v>1</v>
      </c>
      <c r="U20" s="2">
        <f t="shared" si="1"/>
        <v>0</v>
      </c>
      <c r="V20" s="2">
        <f t="shared" si="1"/>
        <v>1</v>
      </c>
      <c r="W20" s="2">
        <f t="shared" si="2"/>
        <v>0</v>
      </c>
      <c r="X20" s="4">
        <f t="shared" si="3"/>
        <v>100</v>
      </c>
    </row>
    <row r="21" spans="1:27" ht="15" customHeight="1" x14ac:dyDescent="0.25">
      <c r="A21" s="1">
        <v>44422</v>
      </c>
      <c r="B21" s="2" t="s">
        <v>15</v>
      </c>
      <c r="C21" s="2" t="s">
        <v>21</v>
      </c>
      <c r="D21" s="2" t="s">
        <v>5</v>
      </c>
      <c r="F21" s="2">
        <v>1</v>
      </c>
      <c r="J21" s="2">
        <v>1</v>
      </c>
      <c r="M21" s="2">
        <v>1</v>
      </c>
      <c r="N21" s="2">
        <v>1</v>
      </c>
      <c r="S21" s="2" t="s">
        <v>26</v>
      </c>
      <c r="T21" s="2">
        <f t="shared" si="0"/>
        <v>1</v>
      </c>
      <c r="U21" s="2">
        <f t="shared" si="1"/>
        <v>0</v>
      </c>
      <c r="V21" s="2">
        <f t="shared" si="1"/>
        <v>1</v>
      </c>
      <c r="W21" s="2">
        <f t="shared" si="2"/>
        <v>0</v>
      </c>
      <c r="X21" s="4">
        <f t="shared" si="3"/>
        <v>100</v>
      </c>
    </row>
    <row r="22" spans="1:27" ht="15" customHeight="1" x14ac:dyDescent="0.25">
      <c r="A22" s="1">
        <v>44447</v>
      </c>
      <c r="B22" s="2" t="s">
        <v>15</v>
      </c>
      <c r="C22" s="2" t="s">
        <v>6</v>
      </c>
      <c r="D22" s="2" t="s">
        <v>11</v>
      </c>
      <c r="F22" s="2">
        <v>1</v>
      </c>
      <c r="G22" s="2">
        <v>1</v>
      </c>
      <c r="I22" s="2">
        <v>1</v>
      </c>
      <c r="J22" s="2">
        <v>1</v>
      </c>
      <c r="L22" s="2">
        <v>1</v>
      </c>
      <c r="O22" s="2">
        <v>1</v>
      </c>
      <c r="S22" s="2" t="s">
        <v>27</v>
      </c>
      <c r="T22" s="2">
        <f t="shared" si="0"/>
        <v>1</v>
      </c>
      <c r="U22" s="2">
        <f t="shared" si="1"/>
        <v>0</v>
      </c>
      <c r="V22" s="2">
        <f t="shared" si="1"/>
        <v>1</v>
      </c>
      <c r="W22" s="2">
        <f t="shared" si="2"/>
        <v>0</v>
      </c>
      <c r="X22" s="4">
        <f t="shared" si="3"/>
        <v>100</v>
      </c>
    </row>
    <row r="23" spans="1:27" ht="15" customHeight="1" x14ac:dyDescent="0.25">
      <c r="A23" s="1">
        <v>44452</v>
      </c>
      <c r="B23" s="2" t="s">
        <v>40</v>
      </c>
      <c r="C23" s="2" t="s">
        <v>22</v>
      </c>
      <c r="D23" s="2" t="s">
        <v>11</v>
      </c>
      <c r="F23" s="2">
        <v>1</v>
      </c>
      <c r="G23" s="2">
        <v>1</v>
      </c>
      <c r="I23" s="2">
        <v>1</v>
      </c>
      <c r="L23" s="2">
        <v>1</v>
      </c>
      <c r="S23" s="2" t="s">
        <v>28</v>
      </c>
      <c r="T23" s="2">
        <f t="shared" si="0"/>
        <v>1</v>
      </c>
      <c r="U23" s="2">
        <f t="shared" si="1"/>
        <v>0</v>
      </c>
      <c r="V23" s="2">
        <f t="shared" si="1"/>
        <v>1</v>
      </c>
      <c r="W23" s="2">
        <f t="shared" si="2"/>
        <v>0</v>
      </c>
      <c r="X23" s="4">
        <f t="shared" si="3"/>
        <v>100</v>
      </c>
    </row>
    <row r="24" spans="1:27" ht="15" customHeight="1" x14ac:dyDescent="0.25">
      <c r="A24" s="1">
        <v>44470</v>
      </c>
      <c r="B24" s="2" t="s">
        <v>15</v>
      </c>
      <c r="C24" s="2" t="s">
        <v>23</v>
      </c>
      <c r="D24" s="2" t="s">
        <v>11</v>
      </c>
      <c r="F24" s="2">
        <v>1</v>
      </c>
      <c r="G24" s="2">
        <v>1</v>
      </c>
      <c r="I24" s="2">
        <v>1</v>
      </c>
      <c r="L24" s="2">
        <v>1</v>
      </c>
    </row>
    <row r="25" spans="1:27" ht="15" customHeight="1" x14ac:dyDescent="0.25">
      <c r="A25" s="1">
        <v>44475</v>
      </c>
      <c r="B25" s="2" t="s">
        <v>40</v>
      </c>
      <c r="C25" s="2" t="s">
        <v>22</v>
      </c>
      <c r="D25" s="2" t="s">
        <v>11</v>
      </c>
      <c r="G25" s="2">
        <v>1</v>
      </c>
      <c r="J25" s="2">
        <v>1</v>
      </c>
      <c r="L25" s="2">
        <v>1</v>
      </c>
    </row>
    <row r="26" spans="1:27" ht="15" customHeight="1" x14ac:dyDescent="0.25">
      <c r="A26" s="1">
        <v>44483</v>
      </c>
      <c r="B26" s="2" t="s">
        <v>40</v>
      </c>
      <c r="C26" s="2" t="s">
        <v>22</v>
      </c>
      <c r="D26" s="2" t="s">
        <v>11</v>
      </c>
      <c r="F26" s="2">
        <v>1</v>
      </c>
      <c r="I26" s="2">
        <v>1</v>
      </c>
      <c r="J26" s="2">
        <v>1</v>
      </c>
      <c r="S26" s="3"/>
    </row>
    <row r="27" spans="1:27" ht="15" customHeight="1" x14ac:dyDescent="0.25">
      <c r="A27" s="1">
        <v>44481</v>
      </c>
      <c r="B27" s="2" t="s">
        <v>15</v>
      </c>
      <c r="C27" s="2" t="s">
        <v>6</v>
      </c>
      <c r="D27" s="2" t="s">
        <v>11</v>
      </c>
      <c r="F27" s="2">
        <v>1</v>
      </c>
      <c r="G27" s="2">
        <v>1</v>
      </c>
      <c r="I27" s="2">
        <v>1</v>
      </c>
      <c r="J27" s="2">
        <v>1</v>
      </c>
      <c r="S27" s="2" t="s">
        <v>32</v>
      </c>
      <c r="T27" s="3">
        <f>SUM(T6:T26)</f>
        <v>48</v>
      </c>
      <c r="U27" s="3">
        <f t="shared" ref="U27:V27" si="4">SUM(U6:U26)</f>
        <v>12</v>
      </c>
      <c r="V27" s="3">
        <f t="shared" si="4"/>
        <v>36</v>
      </c>
      <c r="W27" s="3">
        <f>100*U27/T27</f>
        <v>25</v>
      </c>
      <c r="X27" s="4">
        <f>100*V27/T27</f>
        <v>75</v>
      </c>
    </row>
    <row r="28" spans="1:27" ht="15" customHeight="1" x14ac:dyDescent="0.25">
      <c r="A28" s="1">
        <v>44485</v>
      </c>
      <c r="B28" s="2" t="s">
        <v>40</v>
      </c>
      <c r="C28" s="2" t="s">
        <v>12</v>
      </c>
      <c r="D28" s="2" t="s">
        <v>11</v>
      </c>
      <c r="G28" s="2">
        <v>1</v>
      </c>
      <c r="I28" s="2">
        <v>1</v>
      </c>
      <c r="J28" s="2">
        <v>1</v>
      </c>
    </row>
    <row r="29" spans="1:27" ht="15" customHeight="1" x14ac:dyDescent="0.25">
      <c r="A29" s="1">
        <v>44489</v>
      </c>
      <c r="B29" s="2" t="s">
        <v>24</v>
      </c>
      <c r="C29" s="2" t="s">
        <v>21</v>
      </c>
      <c r="D29" s="2" t="s">
        <v>11</v>
      </c>
      <c r="F29" s="2">
        <v>1</v>
      </c>
      <c r="G29" s="2">
        <v>1</v>
      </c>
      <c r="I29" s="2">
        <v>1</v>
      </c>
      <c r="J29" s="2">
        <v>1</v>
      </c>
    </row>
    <row r="30" spans="1:27" ht="15" customHeight="1" x14ac:dyDescent="0.25">
      <c r="A30" s="1">
        <v>44491</v>
      </c>
      <c r="B30" s="2" t="s">
        <v>15</v>
      </c>
      <c r="C30" s="2" t="s">
        <v>22</v>
      </c>
      <c r="D30" s="2" t="s">
        <v>11</v>
      </c>
      <c r="F30" s="2">
        <v>1</v>
      </c>
      <c r="G30" s="2">
        <v>1</v>
      </c>
      <c r="J30" s="2">
        <v>1</v>
      </c>
      <c r="L30" s="2">
        <v>1</v>
      </c>
      <c r="S30" s="2" t="s">
        <v>49</v>
      </c>
      <c r="T30" s="2" t="s">
        <v>30</v>
      </c>
      <c r="U30" s="2" t="s">
        <v>29</v>
      </c>
      <c r="V30" s="2" t="str" cm="1">
        <f t="array" ref="V30:AA30">TRANSPOSE(S57:S62)</f>
        <v>Earthquake</v>
      </c>
      <c r="W30" s="2" t="str">
        <v>Storm</v>
      </c>
      <c r="X30" s="2" t="str">
        <v>Flood</v>
      </c>
      <c r="Y30" s="2" t="str">
        <v>Landslide</v>
      </c>
      <c r="Z30" s="2" t="str">
        <v>Other</v>
      </c>
      <c r="AA30" s="2" t="str">
        <v>Volcanic Eruption</v>
      </c>
    </row>
    <row r="31" spans="1:27" ht="15" customHeight="1" x14ac:dyDescent="0.25">
      <c r="A31" s="1">
        <v>44476</v>
      </c>
      <c r="B31" s="2" t="s">
        <v>15</v>
      </c>
      <c r="C31" s="2" t="s">
        <v>12</v>
      </c>
      <c r="D31" s="2" t="s">
        <v>11</v>
      </c>
      <c r="G31" s="2">
        <v>1</v>
      </c>
      <c r="I31" s="2">
        <v>1</v>
      </c>
      <c r="L31" s="2">
        <v>1</v>
      </c>
      <c r="O31" s="2">
        <v>1</v>
      </c>
      <c r="S31" s="2" t="s">
        <v>35</v>
      </c>
      <c r="T31" s="2">
        <f>SUM(E:E)</f>
        <v>2</v>
      </c>
      <c r="U31" s="5">
        <f>100*T31/$T$27</f>
        <v>4.166666666666667</v>
      </c>
      <c r="V31" s="2">
        <f t="shared" ref="V31:AA31" si="5">SUMIF($B:$B,V$30,$E:$E)</f>
        <v>1</v>
      </c>
      <c r="W31" s="2">
        <f t="shared" si="5"/>
        <v>0</v>
      </c>
      <c r="X31" s="2">
        <f t="shared" si="5"/>
        <v>1</v>
      </c>
      <c r="Y31" s="2">
        <f t="shared" si="5"/>
        <v>0</v>
      </c>
      <c r="Z31" s="2">
        <f t="shared" si="5"/>
        <v>0</v>
      </c>
      <c r="AA31" s="2">
        <f t="shared" si="5"/>
        <v>0</v>
      </c>
    </row>
    <row r="32" spans="1:27" ht="15" customHeight="1" x14ac:dyDescent="0.25">
      <c r="A32" s="1">
        <v>44505</v>
      </c>
      <c r="B32" s="2" t="s">
        <v>15</v>
      </c>
      <c r="C32" s="2" t="s">
        <v>14</v>
      </c>
      <c r="D32" s="2" t="s">
        <v>5</v>
      </c>
      <c r="G32" s="2">
        <v>1</v>
      </c>
      <c r="O32" s="2">
        <v>1</v>
      </c>
      <c r="S32" s="2" t="s">
        <v>36</v>
      </c>
      <c r="T32" s="2">
        <f>SUM(F:F)</f>
        <v>31</v>
      </c>
      <c r="U32" s="5">
        <f t="shared" ref="U32:U36" si="6">100*T32/$T$27</f>
        <v>64.583333333333329</v>
      </c>
      <c r="V32" s="2">
        <f t="shared" ref="V32:AA32" si="7">SUMIF($B:$B,V$30,$F:$F)</f>
        <v>3</v>
      </c>
      <c r="W32" s="2">
        <f t="shared" si="7"/>
        <v>6</v>
      </c>
      <c r="X32" s="2">
        <f t="shared" si="7"/>
        <v>16</v>
      </c>
      <c r="Y32" s="2">
        <f t="shared" si="7"/>
        <v>0</v>
      </c>
      <c r="Z32" s="2">
        <f t="shared" si="7"/>
        <v>2</v>
      </c>
      <c r="AA32" s="2">
        <f t="shared" si="7"/>
        <v>4</v>
      </c>
    </row>
    <row r="33" spans="1:27" ht="15" customHeight="1" x14ac:dyDescent="0.25">
      <c r="A33" s="1">
        <v>44523</v>
      </c>
      <c r="B33" s="2" t="s">
        <v>24</v>
      </c>
      <c r="C33" s="2" t="s">
        <v>6</v>
      </c>
      <c r="D33" s="2" t="s">
        <v>5</v>
      </c>
      <c r="H33" s="2">
        <v>1</v>
      </c>
      <c r="O33" s="2">
        <v>1</v>
      </c>
      <c r="S33" s="2" t="s">
        <v>34</v>
      </c>
      <c r="T33" s="2">
        <f>SUM(G:G)</f>
        <v>41</v>
      </c>
      <c r="U33" s="5">
        <f t="shared" si="6"/>
        <v>85.416666666666671</v>
      </c>
      <c r="V33" s="2">
        <f t="shared" ref="V33:AA33" si="8">SUMIF($B:$B,V$30,$G:$G)</f>
        <v>4</v>
      </c>
      <c r="W33" s="2">
        <f t="shared" si="8"/>
        <v>9</v>
      </c>
      <c r="X33" s="2">
        <f t="shared" si="8"/>
        <v>21</v>
      </c>
      <c r="Y33" s="2">
        <f t="shared" si="8"/>
        <v>1</v>
      </c>
      <c r="Z33" s="2">
        <f t="shared" si="8"/>
        <v>2</v>
      </c>
      <c r="AA33" s="2">
        <f t="shared" si="8"/>
        <v>4</v>
      </c>
    </row>
    <row r="34" spans="1:27" ht="15" customHeight="1" x14ac:dyDescent="0.25">
      <c r="A34" s="1">
        <v>44534</v>
      </c>
      <c r="B34" s="2" t="s">
        <v>24</v>
      </c>
      <c r="C34" s="2" t="s">
        <v>7</v>
      </c>
      <c r="D34" s="2" t="s">
        <v>5</v>
      </c>
      <c r="F34" s="2">
        <v>1</v>
      </c>
      <c r="G34" s="2">
        <v>1</v>
      </c>
      <c r="I34" s="2">
        <v>1</v>
      </c>
      <c r="K34" s="2">
        <v>1</v>
      </c>
      <c r="O34" s="2">
        <v>1</v>
      </c>
      <c r="P34" s="2">
        <v>1</v>
      </c>
      <c r="S34" s="2" t="s">
        <v>37</v>
      </c>
      <c r="T34" s="2">
        <f>SUM(H:H)</f>
        <v>2</v>
      </c>
      <c r="U34" s="5">
        <f t="shared" si="6"/>
        <v>4.166666666666667</v>
      </c>
      <c r="V34" s="2">
        <f t="shared" ref="V34:AA34" si="9">SUMIF($B:$B,V$30,$H:$H)</f>
        <v>1</v>
      </c>
      <c r="W34" s="2">
        <f t="shared" si="9"/>
        <v>0</v>
      </c>
      <c r="X34" s="2">
        <f t="shared" si="9"/>
        <v>0</v>
      </c>
      <c r="Y34" s="2">
        <f t="shared" si="9"/>
        <v>0</v>
      </c>
      <c r="Z34" s="2">
        <f t="shared" si="9"/>
        <v>0</v>
      </c>
      <c r="AA34" s="2">
        <f t="shared" si="9"/>
        <v>1</v>
      </c>
    </row>
    <row r="35" spans="1:27" ht="15" customHeight="1" x14ac:dyDescent="0.25">
      <c r="A35" s="1">
        <v>44544</v>
      </c>
      <c r="B35" s="2" t="s">
        <v>40</v>
      </c>
      <c r="C35" s="2" t="s">
        <v>6</v>
      </c>
      <c r="D35" s="2" t="s">
        <v>11</v>
      </c>
      <c r="F35" s="2">
        <v>1</v>
      </c>
      <c r="G35" s="2">
        <v>1</v>
      </c>
      <c r="I35" s="2">
        <v>1</v>
      </c>
      <c r="J35" s="2">
        <v>1</v>
      </c>
      <c r="K35" s="2">
        <v>1</v>
      </c>
      <c r="L35" s="2">
        <v>1</v>
      </c>
      <c r="O35" s="2">
        <v>1</v>
      </c>
      <c r="S35" s="2" t="s">
        <v>38</v>
      </c>
      <c r="T35" s="2">
        <f>SUM(I:I)</f>
        <v>30</v>
      </c>
      <c r="U35" s="5">
        <f t="shared" si="6"/>
        <v>62.5</v>
      </c>
      <c r="V35" s="2">
        <f t="shared" ref="V35:AA35" si="10">SUMIF($B:$B,V$30,$I:$I)</f>
        <v>2</v>
      </c>
      <c r="W35" s="2">
        <f t="shared" si="10"/>
        <v>9</v>
      </c>
      <c r="X35" s="2">
        <f t="shared" si="10"/>
        <v>13</v>
      </c>
      <c r="Y35" s="2">
        <f t="shared" si="10"/>
        <v>1</v>
      </c>
      <c r="Z35" s="2">
        <f t="shared" si="10"/>
        <v>1</v>
      </c>
      <c r="AA35" s="2">
        <f t="shared" si="10"/>
        <v>4</v>
      </c>
    </row>
    <row r="36" spans="1:27" x14ac:dyDescent="0.25">
      <c r="A36" s="1">
        <v>44576</v>
      </c>
      <c r="B36" s="2" t="s">
        <v>24</v>
      </c>
      <c r="C36" s="2" t="s">
        <v>25</v>
      </c>
      <c r="D36" s="2" t="s">
        <v>11</v>
      </c>
      <c r="F36" s="2">
        <v>1</v>
      </c>
      <c r="G36" s="2">
        <v>1</v>
      </c>
      <c r="I36" s="2">
        <v>1</v>
      </c>
      <c r="J36" s="2">
        <v>1</v>
      </c>
      <c r="K36" s="2">
        <v>1</v>
      </c>
      <c r="O36" s="2">
        <v>1</v>
      </c>
      <c r="S36" s="3" t="s">
        <v>39</v>
      </c>
      <c r="T36" s="2">
        <f>SUM(J:J)</f>
        <v>25</v>
      </c>
      <c r="U36" s="5">
        <f t="shared" si="6"/>
        <v>52.083333333333336</v>
      </c>
      <c r="V36" s="2">
        <f t="shared" ref="V36:AA36" si="11">SUMIF($B:$B,V$30,$J:$J)</f>
        <v>0</v>
      </c>
      <c r="W36" s="2">
        <f t="shared" si="11"/>
        <v>7</v>
      </c>
      <c r="X36" s="2">
        <f t="shared" si="11"/>
        <v>14</v>
      </c>
      <c r="Y36" s="2">
        <f t="shared" si="11"/>
        <v>0</v>
      </c>
      <c r="Z36" s="2">
        <f t="shared" si="11"/>
        <v>1</v>
      </c>
      <c r="AA36" s="2">
        <f t="shared" si="11"/>
        <v>3</v>
      </c>
    </row>
    <row r="37" spans="1:27" ht="15" customHeight="1" x14ac:dyDescent="0.25">
      <c r="A37" s="1">
        <v>44602</v>
      </c>
      <c r="B37" s="2" t="s">
        <v>13</v>
      </c>
      <c r="C37" s="2" t="s">
        <v>23</v>
      </c>
      <c r="D37" s="2" t="s">
        <v>11</v>
      </c>
      <c r="F37" s="2">
        <v>1</v>
      </c>
      <c r="G37" s="2">
        <v>1</v>
      </c>
      <c r="O37" s="2">
        <v>1</v>
      </c>
      <c r="S37" s="3"/>
    </row>
    <row r="38" spans="1:27" ht="15" customHeight="1" x14ac:dyDescent="0.25">
      <c r="A38" s="1">
        <v>44616</v>
      </c>
      <c r="B38" s="2" t="s">
        <v>15</v>
      </c>
      <c r="C38" s="2" t="s">
        <v>23</v>
      </c>
      <c r="D38" s="2" t="s">
        <v>11</v>
      </c>
      <c r="G38" s="2">
        <v>1</v>
      </c>
      <c r="I38" s="2">
        <v>1</v>
      </c>
      <c r="K38" s="2">
        <v>1</v>
      </c>
      <c r="L38" s="2">
        <v>1</v>
      </c>
      <c r="O38" s="2">
        <v>1</v>
      </c>
      <c r="S38" s="3"/>
    </row>
    <row r="39" spans="1:27" ht="15" customHeight="1" x14ac:dyDescent="0.25">
      <c r="A39" s="1">
        <v>44663</v>
      </c>
      <c r="B39" s="2" t="s">
        <v>15</v>
      </c>
      <c r="C39" s="2" t="s">
        <v>6</v>
      </c>
      <c r="D39" s="2" t="s">
        <v>11</v>
      </c>
      <c r="F39" s="2">
        <v>1</v>
      </c>
      <c r="G39" s="2">
        <v>1</v>
      </c>
      <c r="I39" s="2">
        <v>1</v>
      </c>
      <c r="K39" s="2">
        <v>1</v>
      </c>
      <c r="L39" s="2">
        <v>1</v>
      </c>
      <c r="O39" s="2">
        <v>1</v>
      </c>
      <c r="S39" s="3"/>
    </row>
    <row r="40" spans="1:27" ht="15" customHeight="1" x14ac:dyDescent="0.25">
      <c r="A40" s="1">
        <v>44696</v>
      </c>
      <c r="B40" s="2" t="s">
        <v>15</v>
      </c>
      <c r="C40" s="2" t="s">
        <v>12</v>
      </c>
      <c r="D40" s="2" t="s">
        <v>11</v>
      </c>
      <c r="G40" s="2">
        <v>1</v>
      </c>
      <c r="I40" s="2">
        <v>1</v>
      </c>
      <c r="K40" s="2">
        <v>1</v>
      </c>
      <c r="L40" s="2">
        <v>1</v>
      </c>
      <c r="O40" s="2">
        <v>1</v>
      </c>
      <c r="Q40" s="2">
        <v>1</v>
      </c>
      <c r="S40" s="3"/>
    </row>
    <row r="41" spans="1:27" ht="15" customHeight="1" x14ac:dyDescent="0.25">
      <c r="A41" s="1">
        <v>44704</v>
      </c>
      <c r="B41" s="2" t="s">
        <v>15</v>
      </c>
      <c r="C41" s="2" t="s">
        <v>7</v>
      </c>
      <c r="D41" s="2" t="s">
        <v>11</v>
      </c>
      <c r="F41" s="2">
        <v>1</v>
      </c>
      <c r="G41" s="2">
        <v>1</v>
      </c>
      <c r="I41" s="2">
        <v>1</v>
      </c>
      <c r="K41" s="2">
        <v>1</v>
      </c>
      <c r="L41" s="2">
        <v>1</v>
      </c>
      <c r="O41" s="2">
        <v>1</v>
      </c>
      <c r="S41" s="3" t="s">
        <v>48</v>
      </c>
      <c r="T41" s="2" t="s">
        <v>30</v>
      </c>
      <c r="U41" s="2" t="s">
        <v>29</v>
      </c>
      <c r="V41" s="2" t="str">
        <f t="array" ref="V41:AA41">TRANSPOSE(S57:S62)</f>
        <v>Earthquake</v>
      </c>
      <c r="W41" s="2" t="str">
        <v>Storm</v>
      </c>
      <c r="X41" s="2" t="str">
        <v>Flood</v>
      </c>
      <c r="Y41" s="2" t="str">
        <v>Landslide</v>
      </c>
      <c r="Z41" s="2" t="str">
        <v>Other</v>
      </c>
      <c r="AA41" s="2" t="str">
        <v>Volcanic Eruption</v>
      </c>
    </row>
    <row r="42" spans="1:27" ht="15" customHeight="1" x14ac:dyDescent="0.25">
      <c r="A42" s="1">
        <v>44717</v>
      </c>
      <c r="B42" s="2" t="s">
        <v>24</v>
      </c>
      <c r="C42" s="2" t="s">
        <v>6</v>
      </c>
      <c r="D42" s="2" t="s">
        <v>5</v>
      </c>
      <c r="F42" s="2">
        <v>1</v>
      </c>
      <c r="G42" s="2">
        <v>1</v>
      </c>
      <c r="I42" s="2">
        <v>1</v>
      </c>
      <c r="J42" s="2">
        <v>1</v>
      </c>
      <c r="O42" s="2">
        <v>1</v>
      </c>
      <c r="S42" s="2" t="s">
        <v>42</v>
      </c>
      <c r="T42" s="2">
        <f>SUM(K:K)</f>
        <v>12</v>
      </c>
      <c r="U42" s="5">
        <f>100*T42/$T$27</f>
        <v>25</v>
      </c>
      <c r="V42" s="2">
        <f>SUMIF($B:$B,V$41,$K:$K)</f>
        <v>3</v>
      </c>
      <c r="W42" s="2">
        <f t="shared" ref="W42:AA42" si="12">SUMIF($B:$B,W$41,$K:$K)</f>
        <v>1</v>
      </c>
      <c r="X42" s="2">
        <f t="shared" si="12"/>
        <v>6</v>
      </c>
      <c r="Y42" s="2">
        <f t="shared" si="12"/>
        <v>0</v>
      </c>
      <c r="Z42" s="2">
        <f t="shared" si="12"/>
        <v>0</v>
      </c>
      <c r="AA42" s="2">
        <f t="shared" si="12"/>
        <v>2</v>
      </c>
    </row>
    <row r="43" spans="1:27" ht="15" customHeight="1" x14ac:dyDescent="0.25">
      <c r="A43" s="1">
        <v>44727</v>
      </c>
      <c r="B43" s="2" t="s">
        <v>15</v>
      </c>
      <c r="C43" s="2" t="s">
        <v>12</v>
      </c>
      <c r="D43" s="2" t="s">
        <v>11</v>
      </c>
      <c r="G43" s="2">
        <v>1</v>
      </c>
      <c r="I43" s="2">
        <v>1</v>
      </c>
      <c r="J43" s="2">
        <v>1</v>
      </c>
      <c r="K43" s="2">
        <v>1</v>
      </c>
      <c r="L43" s="2">
        <v>1</v>
      </c>
      <c r="O43" s="2">
        <v>1</v>
      </c>
      <c r="Q43" s="2">
        <v>1</v>
      </c>
      <c r="S43" s="2" t="s">
        <v>43</v>
      </c>
      <c r="T43" s="2">
        <f>SUM(L:L)</f>
        <v>27</v>
      </c>
      <c r="U43" s="5">
        <f t="shared" ref="U43:U48" si="13">100*T43/$T$27</f>
        <v>56.25</v>
      </c>
      <c r="V43" s="2">
        <f>SUMIF($B:$B,V$41,$L:$L)</f>
        <v>2</v>
      </c>
      <c r="W43" s="2">
        <f t="shared" ref="W43:AA43" si="14">SUMIF($B:$B,W$41,$L:$L)</f>
        <v>6</v>
      </c>
      <c r="X43" s="2">
        <f t="shared" si="14"/>
        <v>18</v>
      </c>
      <c r="Y43" s="2">
        <f t="shared" si="14"/>
        <v>0</v>
      </c>
      <c r="Z43" s="2">
        <f t="shared" si="14"/>
        <v>1</v>
      </c>
      <c r="AA43" s="2">
        <f t="shared" si="14"/>
        <v>0</v>
      </c>
    </row>
    <row r="44" spans="1:27" ht="15" customHeight="1" x14ac:dyDescent="0.25">
      <c r="A44" s="1">
        <v>44730</v>
      </c>
      <c r="B44" s="2" t="s">
        <v>15</v>
      </c>
      <c r="C44" s="2" t="s">
        <v>26</v>
      </c>
      <c r="D44" s="2" t="s">
        <v>11</v>
      </c>
      <c r="G44" s="2">
        <v>1</v>
      </c>
      <c r="L44" s="2">
        <v>1</v>
      </c>
      <c r="O44" s="2">
        <v>1</v>
      </c>
      <c r="S44" s="2" t="s">
        <v>44</v>
      </c>
      <c r="T44" s="2">
        <f>SUM(M:M)</f>
        <v>2</v>
      </c>
      <c r="U44" s="5">
        <f t="shared" si="13"/>
        <v>4.166666666666667</v>
      </c>
      <c r="V44" s="2">
        <f>SUMIF($B:$B,V$41,$M:$M)</f>
        <v>0</v>
      </c>
      <c r="W44" s="2">
        <f t="shared" ref="W44:AA44" si="15">SUMIF($B:$B,W$41,$M:$M)</f>
        <v>0</v>
      </c>
      <c r="X44" s="2">
        <f t="shared" si="15"/>
        <v>2</v>
      </c>
      <c r="Y44" s="2">
        <f t="shared" si="15"/>
        <v>0</v>
      </c>
      <c r="Z44" s="2">
        <f t="shared" si="15"/>
        <v>0</v>
      </c>
      <c r="AA44" s="2">
        <f t="shared" si="15"/>
        <v>0</v>
      </c>
    </row>
    <row r="45" spans="1:27" ht="15" customHeight="1" x14ac:dyDescent="0.25">
      <c r="A45" s="1">
        <v>44734</v>
      </c>
      <c r="B45" s="2" t="s">
        <v>4</v>
      </c>
      <c r="C45" s="2" t="s">
        <v>27</v>
      </c>
      <c r="D45" s="2" t="s">
        <v>11</v>
      </c>
      <c r="F45" s="2">
        <v>1</v>
      </c>
      <c r="G45" s="2">
        <v>1</v>
      </c>
      <c r="I45" s="2">
        <v>1</v>
      </c>
      <c r="K45" s="2">
        <v>1</v>
      </c>
      <c r="L45" s="2">
        <v>1</v>
      </c>
      <c r="O45" s="2">
        <v>1</v>
      </c>
      <c r="S45" s="2" t="s">
        <v>45</v>
      </c>
      <c r="T45" s="2">
        <f t="shared" ref="T45" si="16">SUM(K:K)</f>
        <v>12</v>
      </c>
      <c r="U45" s="5">
        <f t="shared" si="13"/>
        <v>25</v>
      </c>
      <c r="V45" s="2">
        <f>SUMIF($B:$B,V$41,$N:$N)</f>
        <v>0</v>
      </c>
      <c r="W45" s="2">
        <f t="shared" ref="W45:AA45" si="17">SUMIF($B:$B,W$41,$N:$N)</f>
        <v>0</v>
      </c>
      <c r="X45" s="2">
        <f t="shared" si="17"/>
        <v>1</v>
      </c>
      <c r="Y45" s="2">
        <f t="shared" si="17"/>
        <v>0</v>
      </c>
      <c r="Z45" s="2">
        <f t="shared" si="17"/>
        <v>0</v>
      </c>
      <c r="AA45" s="2">
        <f t="shared" si="17"/>
        <v>0</v>
      </c>
    </row>
    <row r="46" spans="1:27" ht="15" customHeight="1" x14ac:dyDescent="0.25">
      <c r="A46" s="1">
        <v>44749</v>
      </c>
      <c r="B46" s="2" t="s">
        <v>40</v>
      </c>
      <c r="C46" s="2" t="s">
        <v>22</v>
      </c>
      <c r="D46" s="2" t="s">
        <v>11</v>
      </c>
      <c r="F46" s="2">
        <v>1</v>
      </c>
      <c r="G46" s="2">
        <v>1</v>
      </c>
      <c r="I46" s="2">
        <v>1</v>
      </c>
      <c r="J46" s="2">
        <v>1</v>
      </c>
      <c r="O46" s="2">
        <v>1</v>
      </c>
      <c r="S46" s="2" t="s">
        <v>37</v>
      </c>
      <c r="T46" s="2">
        <f>SUM(O:O)</f>
        <v>20</v>
      </c>
      <c r="U46" s="5">
        <f t="shared" si="13"/>
        <v>41.666666666666664</v>
      </c>
      <c r="V46" s="2">
        <f>SUMIF($B:$B,V$41,$O:$O)</f>
        <v>2</v>
      </c>
      <c r="W46" s="2">
        <f t="shared" ref="W46:AA46" si="18">SUMIF($B:$B,W$41,$O:$O)</f>
        <v>2</v>
      </c>
      <c r="X46" s="2">
        <f t="shared" si="18"/>
        <v>11</v>
      </c>
      <c r="Y46" s="2">
        <f t="shared" si="18"/>
        <v>0</v>
      </c>
      <c r="Z46" s="2">
        <f t="shared" si="18"/>
        <v>1</v>
      </c>
      <c r="AA46" s="2">
        <f t="shared" si="18"/>
        <v>4</v>
      </c>
    </row>
    <row r="47" spans="1:27" ht="15" customHeight="1" x14ac:dyDescent="0.25">
      <c r="A47" s="1">
        <v>44754</v>
      </c>
      <c r="B47" s="2" t="s">
        <v>15</v>
      </c>
      <c r="C47" s="2" t="s">
        <v>12</v>
      </c>
      <c r="D47" s="2" t="s">
        <v>11</v>
      </c>
      <c r="G47" s="2">
        <v>1</v>
      </c>
      <c r="J47" s="2">
        <v>1</v>
      </c>
      <c r="L47" s="2">
        <v>1</v>
      </c>
      <c r="O47" s="2">
        <v>1</v>
      </c>
      <c r="S47" s="2" t="s">
        <v>46</v>
      </c>
      <c r="T47" s="2">
        <f>SUM(P:P)</f>
        <v>1</v>
      </c>
      <c r="U47" s="5">
        <f t="shared" si="13"/>
        <v>2.0833333333333335</v>
      </c>
      <c r="V47" s="2">
        <f>SUMIF($B:$B,V$41,$P:$P)</f>
        <v>0</v>
      </c>
      <c r="W47" s="2">
        <f t="shared" ref="W47:AA47" si="19">SUMIF($B:$B,W$41,$P:$P)</f>
        <v>0</v>
      </c>
      <c r="X47" s="2">
        <f t="shared" si="19"/>
        <v>0</v>
      </c>
      <c r="Y47" s="2">
        <f t="shared" si="19"/>
        <v>0</v>
      </c>
      <c r="Z47" s="2">
        <f t="shared" si="19"/>
        <v>0</v>
      </c>
      <c r="AA47" s="2">
        <f t="shared" si="19"/>
        <v>1</v>
      </c>
    </row>
    <row r="48" spans="1:27" ht="15" customHeight="1" x14ac:dyDescent="0.25">
      <c r="A48" s="1">
        <v>44754</v>
      </c>
      <c r="B48" s="2" t="s">
        <v>15</v>
      </c>
      <c r="C48" s="2" t="s">
        <v>12</v>
      </c>
      <c r="D48" s="2" t="s">
        <v>11</v>
      </c>
      <c r="G48" s="2">
        <v>1</v>
      </c>
      <c r="J48" s="2">
        <v>1</v>
      </c>
      <c r="L48" s="2">
        <v>1</v>
      </c>
      <c r="O48" s="2">
        <v>1</v>
      </c>
      <c r="S48" s="2" t="s">
        <v>47</v>
      </c>
      <c r="T48" s="2">
        <f>SUM(Q:Q)</f>
        <v>2</v>
      </c>
      <c r="U48" s="5">
        <f t="shared" si="13"/>
        <v>4.166666666666667</v>
      </c>
      <c r="V48" s="2">
        <f>SUMIF($B:$B,V$41,$Q:$Q)</f>
        <v>0</v>
      </c>
      <c r="W48" s="2">
        <f t="shared" ref="W48:AA48" si="20">SUMIF($B:$B,W$41,$Q:$Q)</f>
        <v>0</v>
      </c>
      <c r="X48" s="2">
        <f t="shared" si="20"/>
        <v>2</v>
      </c>
      <c r="Y48" s="2">
        <f t="shared" si="20"/>
        <v>0</v>
      </c>
      <c r="Z48" s="2">
        <f t="shared" si="20"/>
        <v>0</v>
      </c>
      <c r="AA48" s="2">
        <f t="shared" si="20"/>
        <v>0</v>
      </c>
    </row>
    <row r="49" spans="1:19" ht="15" customHeight="1" x14ac:dyDescent="0.25">
      <c r="A49" s="1">
        <v>44769</v>
      </c>
      <c r="B49" s="2" t="s">
        <v>4</v>
      </c>
      <c r="C49" s="2" t="s">
        <v>6</v>
      </c>
      <c r="D49" s="2" t="s">
        <v>5</v>
      </c>
      <c r="G49" s="2">
        <v>1</v>
      </c>
      <c r="I49" s="2">
        <v>1</v>
      </c>
      <c r="K49" s="2">
        <v>1</v>
      </c>
      <c r="O49" s="2">
        <v>1</v>
      </c>
    </row>
    <row r="50" spans="1:19" ht="15" customHeight="1" x14ac:dyDescent="0.25">
      <c r="A50" s="1">
        <v>44790</v>
      </c>
      <c r="B50" s="2" t="s">
        <v>15</v>
      </c>
      <c r="C50" s="2" t="s">
        <v>28</v>
      </c>
      <c r="D50" s="2" t="s">
        <v>11</v>
      </c>
    </row>
    <row r="51" spans="1:19" ht="15" customHeight="1" x14ac:dyDescent="0.25"/>
    <row r="52" spans="1:19" ht="15" customHeight="1" x14ac:dyDescent="0.25"/>
    <row r="53" spans="1:19" ht="15" customHeight="1" x14ac:dyDescent="0.25"/>
    <row r="54" spans="1:19" ht="15" customHeight="1" x14ac:dyDescent="0.25"/>
    <row r="55" spans="1:19" ht="15" customHeight="1" x14ac:dyDescent="0.25"/>
    <row r="56" spans="1:19" ht="15" customHeight="1" x14ac:dyDescent="0.25">
      <c r="S56" s="2" t="s">
        <v>0</v>
      </c>
    </row>
    <row r="57" spans="1:19" ht="15" customHeight="1" x14ac:dyDescent="0.25">
      <c r="S57" s="2" t="s">
        <v>4</v>
      </c>
    </row>
    <row r="58" spans="1:19" ht="15" customHeight="1" x14ac:dyDescent="0.25">
      <c r="S58" s="2" t="s">
        <v>40</v>
      </c>
    </row>
    <row r="59" spans="1:19" ht="15" customHeight="1" x14ac:dyDescent="0.25">
      <c r="S59" s="2" t="s">
        <v>15</v>
      </c>
    </row>
    <row r="60" spans="1:19" ht="15" customHeight="1" x14ac:dyDescent="0.25">
      <c r="S60" s="2" t="s">
        <v>9</v>
      </c>
    </row>
    <row r="61" spans="1:19" ht="15" customHeight="1" x14ac:dyDescent="0.25">
      <c r="S61" s="2" t="s">
        <v>13</v>
      </c>
    </row>
    <row r="62" spans="1:19" ht="15" customHeight="1" x14ac:dyDescent="0.25">
      <c r="S62" s="2" t="s">
        <v>24</v>
      </c>
    </row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</sheetData>
  <mergeCells count="2">
    <mergeCell ref="E1:J1"/>
    <mergeCell ref="K1:Q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Cowlishaw</dc:creator>
  <cp:lastModifiedBy>Robert Cowlishaw</cp:lastModifiedBy>
  <dcterms:created xsi:type="dcterms:W3CDTF">2022-08-18T09:28:59Z</dcterms:created>
  <dcterms:modified xsi:type="dcterms:W3CDTF">2022-08-24T15:54:23Z</dcterms:modified>
</cp:coreProperties>
</file>