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ocuments\Studia\4 sem\ELIU\kondziu na eliu czyli dioda\zad_4\"/>
    </mc:Choice>
  </mc:AlternateContent>
  <xr:revisionPtr revIDLastSave="0" documentId="13_ncr:1_{A4ACEBF3-C7C4-4BB2-879F-09A45897050C}" xr6:coauthVersionLast="31" xr6:coauthVersionMax="31" xr10:uidLastSave="{00000000-0000-0000-0000-000000000000}"/>
  <bookViews>
    <workbookView xWindow="0" yWindow="0" windowWidth="20490" windowHeight="7695" xr2:uid="{9CD1412D-5E0A-47BB-BD9E-441D96323B78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E8" i="1"/>
  <c r="E6" i="1"/>
  <c r="G8" i="1"/>
  <c r="G6" i="1"/>
  <c r="G9" i="1"/>
  <c r="G7" i="1"/>
  <c r="F7" i="1"/>
  <c r="F9" i="1"/>
  <c r="E9" i="1"/>
  <c r="E7" i="1"/>
  <c r="D7" i="1"/>
  <c r="D9" i="1"/>
  <c r="D8" i="1"/>
  <c r="D6" i="1"/>
  <c r="C6" i="1"/>
  <c r="C8" i="1"/>
  <c r="C9" i="1"/>
  <c r="C7" i="1"/>
  <c r="B9" i="1"/>
  <c r="B8" i="1"/>
  <c r="B6" i="1"/>
  <c r="B7" i="1"/>
  <c r="B10" i="1" s="1"/>
  <c r="B11" i="1" s="1"/>
  <c r="B12" i="1" s="1"/>
  <c r="G10" i="1" l="1"/>
  <c r="G11" i="1" s="1"/>
  <c r="G12" i="1" s="1"/>
  <c r="F10" i="1"/>
  <c r="F11" i="1" s="1"/>
  <c r="F12" i="1" s="1"/>
  <c r="E10" i="1"/>
  <c r="E11" i="1" s="1"/>
  <c r="E12" i="1" s="1"/>
  <c r="D10" i="1"/>
  <c r="D11" i="1" s="1"/>
  <c r="D12" i="1" s="1"/>
  <c r="C10" i="1"/>
  <c r="C11" i="1" s="1"/>
  <c r="C12" i="1" s="1"/>
</calcChain>
</file>

<file path=xl/sharedStrings.xml><?xml version="1.0" encoding="utf-8"?>
<sst xmlns="http://schemas.openxmlformats.org/spreadsheetml/2006/main" count="9" uniqueCount="9">
  <si>
    <t>TT</t>
  </si>
  <si>
    <t>temp</t>
  </si>
  <si>
    <t>x1</t>
  </si>
  <si>
    <t>x2</t>
  </si>
  <si>
    <t>y1</t>
  </si>
  <si>
    <t>y2</t>
  </si>
  <si>
    <t>a</t>
  </si>
  <si>
    <t>b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</si>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</sst>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1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5" xfId="0" applyBorder="1"/>
    <xf numFmtId="0" fontId="0" fillId="2" borderId="6" xfId="0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E830-3C0A-4A40-A746-848BBD176505}">
  <dimension ref="A4:H19"/>
  <sheetViews>
    <sheetView tabSelected="1" workbookViewId="0">
      <selection activeCell="C16" sqref="C16"/>
    </sheetView>
  </sheetViews>
  <sheetFormatPr defaultRowHeight="15" x14ac:dyDescent="0.25"/>
  <cols>
    <col min="5" max="5" width="9.5703125" bestFit="1" customWidth="1"/>
  </cols>
  <sheetData>
    <row r="4" spans="1:7" x14ac:dyDescent="0.25">
      <c r="A4" s="4" t="s">
        <v>0</v>
      </c>
      <c r="B4" s="1">
        <v>17</v>
      </c>
      <c r="C4" s="2"/>
      <c r="D4" s="3"/>
      <c r="E4" s="1">
        <v>47</v>
      </c>
      <c r="F4" s="2"/>
      <c r="G4" s="3"/>
    </row>
    <row r="5" spans="1:7" x14ac:dyDescent="0.25">
      <c r="A5" s="5" t="s">
        <v>1</v>
      </c>
      <c r="B5" s="1">
        <v>-5</v>
      </c>
      <c r="C5" s="2">
        <v>10</v>
      </c>
      <c r="D5" s="3">
        <v>25</v>
      </c>
      <c r="E5" s="1">
        <v>-5</v>
      </c>
      <c r="F5" s="2">
        <v>10</v>
      </c>
      <c r="G5" s="3">
        <v>25</v>
      </c>
    </row>
    <row r="6" spans="1:7" x14ac:dyDescent="0.25">
      <c r="A6" s="4" t="s">
        <v>2</v>
      </c>
      <c r="B6" s="7">
        <f>1.071</f>
        <v>1.071</v>
      </c>
      <c r="C6" s="8">
        <f>1.061</f>
        <v>1.0609999999999999</v>
      </c>
      <c r="D6" s="9">
        <f>1.051</f>
        <v>1.0509999999999999</v>
      </c>
      <c r="E6" s="7">
        <f>1.07</f>
        <v>1.07</v>
      </c>
      <c r="F6" s="8">
        <f>1.065</f>
        <v>1.0649999999999999</v>
      </c>
      <c r="G6" s="9">
        <f>1.06</f>
        <v>1.06</v>
      </c>
    </row>
    <row r="7" spans="1:7" x14ac:dyDescent="0.25">
      <c r="A7" s="16" t="s">
        <v>3</v>
      </c>
      <c r="B7" s="10">
        <f>1.091</f>
        <v>1.091</v>
      </c>
      <c r="C7" s="11">
        <f>1.091</f>
        <v>1.091</v>
      </c>
      <c r="D7" s="12">
        <f>1.091</f>
        <v>1.091</v>
      </c>
      <c r="E7" s="10">
        <f>1.091</f>
        <v>1.091</v>
      </c>
      <c r="F7" s="11">
        <f>1.091</f>
        <v>1.091</v>
      </c>
      <c r="G7" s="12">
        <f>1.091</f>
        <v>1.091</v>
      </c>
    </row>
    <row r="8" spans="1:7" x14ac:dyDescent="0.25">
      <c r="A8" s="16" t="s">
        <v>4</v>
      </c>
      <c r="B8" s="10">
        <f>0.005522</f>
        <v>5.522E-3</v>
      </c>
      <c r="C8" s="11">
        <f>0.004973</f>
        <v>4.973E-3</v>
      </c>
      <c r="D8" s="12">
        <f>0.00455</f>
        <v>4.5500000000000002E-3</v>
      </c>
      <c r="E8" s="10">
        <f>0.00536051695863135</f>
        <v>5.3605169586313497E-3</v>
      </c>
      <c r="F8" s="11">
        <f>0.00554249238974616</f>
        <v>5.5424923897461603E-3</v>
      </c>
      <c r="G8" s="12">
        <f>0.00574196778752206</f>
        <v>5.7419677875220603E-3</v>
      </c>
    </row>
    <row r="9" spans="1:7" x14ac:dyDescent="0.25">
      <c r="A9" s="16" t="s">
        <v>5</v>
      </c>
      <c r="B9" s="10">
        <f>0.009833</f>
        <v>9.8329999999999997E-3</v>
      </c>
      <c r="C9" s="11">
        <f>0.01129</f>
        <v>1.129E-2</v>
      </c>
      <c r="D9" s="12">
        <f>0.01285</f>
        <v>1.285E-2</v>
      </c>
      <c r="E9" s="10">
        <f>0.0098249674832731</f>
        <v>9.8249674832731008E-3</v>
      </c>
      <c r="F9" s="11">
        <f>0.0112776925662079</f>
        <v>1.1277692566207901E-2</v>
      </c>
      <c r="G9" s="12">
        <f>0.0128351031055859</f>
        <v>1.28351031055859E-2</v>
      </c>
    </row>
    <row r="10" spans="1:7" x14ac:dyDescent="0.25">
      <c r="A10" s="16" t="s">
        <v>6</v>
      </c>
      <c r="B10" s="13">
        <f>(B9-B8)/(B7-B6)</f>
        <v>0.2155499999999998</v>
      </c>
      <c r="C10" s="14">
        <f t="shared" ref="C10:G10" si="0">(C9-C8)/(C7-C6)</f>
        <v>0.21056666666666646</v>
      </c>
      <c r="D10" s="15">
        <f t="shared" si="0"/>
        <v>0.20749999999999982</v>
      </c>
      <c r="E10" s="13">
        <f t="shared" si="0"/>
        <v>0.2125928821257986</v>
      </c>
      <c r="F10" s="14">
        <f t="shared" si="0"/>
        <v>0.22058462217160521</v>
      </c>
      <c r="G10" s="15">
        <f t="shared" si="0"/>
        <v>0.22881081671173736</v>
      </c>
    </row>
    <row r="11" spans="1:7" x14ac:dyDescent="0.25">
      <c r="A11" s="16" t="s">
        <v>7</v>
      </c>
      <c r="B11" s="13">
        <f>B8-B10*B6</f>
        <v>-0.22533204999999978</v>
      </c>
      <c r="C11" s="14">
        <f t="shared" ref="C11:G11" si="1">C8-C10*C6</f>
        <v>-0.21843823333333309</v>
      </c>
      <c r="D11" s="15">
        <f t="shared" si="1"/>
        <v>-0.21353249999999979</v>
      </c>
      <c r="E11" s="13">
        <f t="shared" si="1"/>
        <v>-0.22211386691597318</v>
      </c>
      <c r="F11" s="14">
        <f t="shared" si="1"/>
        <v>-0.22938013022301337</v>
      </c>
      <c r="G11" s="15">
        <f t="shared" si="1"/>
        <v>-0.23679749792691956</v>
      </c>
    </row>
    <row r="12" spans="1:7" x14ac:dyDescent="0.25">
      <c r="A12" s="17" t="s">
        <v>8</v>
      </c>
      <c r="B12" s="18">
        <f>-B11/B10</f>
        <v>1.0453818139642774</v>
      </c>
      <c r="C12" s="19">
        <f t="shared" ref="C12:G12" si="2">-C11/C10</f>
        <v>1.0373827766344783</v>
      </c>
      <c r="D12" s="20">
        <f t="shared" si="2"/>
        <v>1.0290722891566264</v>
      </c>
      <c r="E12" s="18">
        <f t="shared" si="2"/>
        <v>1.044785059099677</v>
      </c>
      <c r="F12" s="19">
        <f t="shared" si="2"/>
        <v>1.0398736229426078</v>
      </c>
      <c r="G12" s="20">
        <f t="shared" si="2"/>
        <v>1.0349051733216095</v>
      </c>
    </row>
    <row r="19" spans="8:8" x14ac:dyDescent="0.25">
      <c r="H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</dc:creator>
  <cp:lastModifiedBy>Konrad W</cp:lastModifiedBy>
  <dcterms:created xsi:type="dcterms:W3CDTF">2018-04-07T15:41:31Z</dcterms:created>
  <dcterms:modified xsi:type="dcterms:W3CDTF">2018-04-07T17:07:52Z</dcterms:modified>
</cp:coreProperties>
</file>