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drew\Documents\Altium\esp32-gps-collar\"/>
    </mc:Choice>
  </mc:AlternateContent>
  <bookViews>
    <workbookView xWindow="0" yWindow="0" windowWidth="20850" windowHeight="13305"/>
  </bookViews>
  <sheets>
    <sheet name="esp32-gps-collar_" sheetId="1" r:id="rId1"/>
  </sheets>
  <definedNames>
    <definedName name="_xlnm.Print_Titles" localSheetId="0">'esp32-gps-collar_'!$1:$1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1" l="1"/>
  <c r="T69" i="1"/>
  <c r="V69" i="1" s="1"/>
  <c r="T45" i="1"/>
  <c r="T44" i="1"/>
  <c r="V44" i="1" s="1"/>
  <c r="T41" i="1"/>
  <c r="V41" i="1" s="1"/>
  <c r="T30" i="1"/>
  <c r="X30" i="1" s="1"/>
  <c r="T6" i="1"/>
  <c r="X6" i="1" s="1"/>
  <c r="V77" i="1"/>
  <c r="X45" i="1"/>
  <c r="T70" i="1"/>
  <c r="W82" i="1"/>
  <c r="X82" i="1" s="1"/>
  <c r="V82" i="1"/>
  <c r="X3" i="1"/>
  <c r="X4" i="1"/>
  <c r="X5" i="1"/>
  <c r="X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1" i="1"/>
  <c r="X32" i="1"/>
  <c r="X33" i="1"/>
  <c r="X34" i="1"/>
  <c r="X35" i="1"/>
  <c r="X36" i="1"/>
  <c r="X37" i="1"/>
  <c r="X38" i="1"/>
  <c r="X39" i="1"/>
  <c r="X40" i="1"/>
  <c r="X42" i="1"/>
  <c r="X43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0" i="1"/>
  <c r="X71" i="1"/>
  <c r="X72" i="1"/>
  <c r="X73" i="1"/>
  <c r="X74" i="1"/>
  <c r="X75" i="1"/>
  <c r="X76" i="1"/>
  <c r="X78" i="1"/>
  <c r="X79" i="1"/>
  <c r="X80" i="1"/>
  <c r="X81" i="1"/>
  <c r="X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2" i="1"/>
  <c r="W73" i="1"/>
  <c r="W74" i="1"/>
  <c r="W75" i="1"/>
  <c r="W76" i="1"/>
  <c r="W78" i="1"/>
  <c r="W79" i="1"/>
  <c r="W80" i="1"/>
  <c r="W81" i="1"/>
  <c r="W3" i="1"/>
  <c r="W2" i="1"/>
  <c r="T82" i="1"/>
  <c r="S82" i="1"/>
  <c r="S74" i="1"/>
  <c r="S80" i="1"/>
  <c r="S32" i="1"/>
  <c r="S33" i="1"/>
  <c r="S34" i="1"/>
  <c r="S31" i="1"/>
  <c r="V6" i="1"/>
  <c r="V7" i="1"/>
  <c r="V10" i="1"/>
  <c r="V14" i="1"/>
  <c r="V15" i="1"/>
  <c r="V18" i="1"/>
  <c r="V19" i="1"/>
  <c r="V20" i="1"/>
  <c r="V21" i="1"/>
  <c r="V22" i="1"/>
  <c r="V23" i="1"/>
  <c r="V28" i="1"/>
  <c r="V29" i="1"/>
  <c r="V31" i="1"/>
  <c r="V39" i="1"/>
  <c r="V51" i="1"/>
  <c r="V52" i="1"/>
  <c r="V53" i="1"/>
  <c r="V55" i="1"/>
  <c r="V63" i="1"/>
  <c r="V64" i="1"/>
  <c r="V65" i="1"/>
  <c r="V66" i="1"/>
  <c r="V68" i="1"/>
  <c r="V70" i="1"/>
  <c r="V71" i="1"/>
  <c r="V72" i="1"/>
  <c r="V73" i="1"/>
  <c r="V2" i="1"/>
  <c r="T68" i="1"/>
  <c r="T73" i="1"/>
  <c r="T72" i="1"/>
  <c r="T66" i="1"/>
  <c r="T64" i="1"/>
  <c r="T63" i="1"/>
  <c r="T52" i="1"/>
  <c r="T53" i="1"/>
  <c r="T51" i="1"/>
  <c r="T29" i="1"/>
  <c r="T28" i="1"/>
  <c r="T19" i="1"/>
  <c r="T20" i="1"/>
  <c r="T21" i="1"/>
  <c r="T22" i="1"/>
  <c r="T23" i="1"/>
  <c r="T18" i="1"/>
  <c r="T14" i="1"/>
  <c r="T10" i="1"/>
  <c r="T81" i="1"/>
  <c r="V81" i="1" s="1"/>
  <c r="T80" i="1"/>
  <c r="V80" i="1" s="1"/>
  <c r="T79" i="1"/>
  <c r="V79" i="1" s="1"/>
  <c r="T78" i="1"/>
  <c r="V78" i="1" s="1"/>
  <c r="T76" i="1"/>
  <c r="V76" i="1" s="1"/>
  <c r="T75" i="1"/>
  <c r="V75" i="1" s="1"/>
  <c r="T74" i="1"/>
  <c r="V74" i="1" s="1"/>
  <c r="T71" i="1"/>
  <c r="T67" i="1"/>
  <c r="V67" i="1" s="1"/>
  <c r="T65" i="1"/>
  <c r="T62" i="1"/>
  <c r="V62" i="1" s="1"/>
  <c r="T61" i="1"/>
  <c r="V61" i="1" s="1"/>
  <c r="T60" i="1"/>
  <c r="V60" i="1" s="1"/>
  <c r="T59" i="1"/>
  <c r="V59" i="1" s="1"/>
  <c r="T58" i="1"/>
  <c r="V58" i="1" s="1"/>
  <c r="T57" i="1"/>
  <c r="V57" i="1" s="1"/>
  <c r="T56" i="1"/>
  <c r="V56" i="1" s="1"/>
  <c r="T55" i="1"/>
  <c r="T54" i="1"/>
  <c r="V54" i="1" s="1"/>
  <c r="T50" i="1"/>
  <c r="V50" i="1" s="1"/>
  <c r="T49" i="1"/>
  <c r="V49" i="1" s="1"/>
  <c r="T48" i="1"/>
  <c r="V48" i="1" s="1"/>
  <c r="T47" i="1"/>
  <c r="V47" i="1" s="1"/>
  <c r="T46" i="1"/>
  <c r="V46" i="1" s="1"/>
  <c r="V45" i="1"/>
  <c r="T43" i="1"/>
  <c r="V43" i="1" s="1"/>
  <c r="T42" i="1"/>
  <c r="V42" i="1" s="1"/>
  <c r="T40" i="1"/>
  <c r="V40" i="1" s="1"/>
  <c r="T39" i="1"/>
  <c r="T38" i="1"/>
  <c r="V38" i="1" s="1"/>
  <c r="T37" i="1"/>
  <c r="V37" i="1" s="1"/>
  <c r="T36" i="1"/>
  <c r="V36" i="1" s="1"/>
  <c r="T35" i="1"/>
  <c r="V35" i="1" s="1"/>
  <c r="T34" i="1"/>
  <c r="V34" i="1" s="1"/>
  <c r="T33" i="1"/>
  <c r="V33" i="1" s="1"/>
  <c r="T32" i="1"/>
  <c r="V32" i="1" s="1"/>
  <c r="T31" i="1"/>
  <c r="T27" i="1"/>
  <c r="V27" i="1" s="1"/>
  <c r="T26" i="1"/>
  <c r="V26" i="1" s="1"/>
  <c r="T25" i="1"/>
  <c r="V25" i="1" s="1"/>
  <c r="T24" i="1"/>
  <c r="V24" i="1" s="1"/>
  <c r="T17" i="1"/>
  <c r="V17" i="1" s="1"/>
  <c r="T16" i="1"/>
  <c r="V16" i="1" s="1"/>
  <c r="T15" i="1"/>
  <c r="T13" i="1"/>
  <c r="V13" i="1" s="1"/>
  <c r="T12" i="1"/>
  <c r="V12" i="1" s="1"/>
  <c r="T11" i="1"/>
  <c r="V11" i="1" s="1"/>
  <c r="T9" i="1"/>
  <c r="V9" i="1" s="1"/>
  <c r="T8" i="1"/>
  <c r="V8" i="1" s="1"/>
  <c r="T7" i="1"/>
  <c r="T5" i="1"/>
  <c r="V5" i="1" s="1"/>
  <c r="T4" i="1"/>
  <c r="V4" i="1" s="1"/>
  <c r="T3" i="1"/>
  <c r="V3" i="1" s="1"/>
  <c r="T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3" i="1"/>
  <c r="U2" i="1"/>
  <c r="X44" i="1" l="1"/>
  <c r="V30" i="1"/>
  <c r="V84" i="1" s="1"/>
  <c r="V85" i="1" s="1"/>
  <c r="X41" i="1"/>
  <c r="X69" i="1"/>
  <c r="X77" i="1"/>
  <c r="X8" i="1"/>
  <c r="X84" i="1" l="1"/>
  <c r="X85" i="1" s="1"/>
  <c r="V86" i="1" l="1"/>
  <c r="V87" i="1" s="1"/>
</calcChain>
</file>

<file path=xl/sharedStrings.xml><?xml version="1.0" encoding="utf-8"?>
<sst xmlns="http://schemas.openxmlformats.org/spreadsheetml/2006/main" count="453" uniqueCount="370">
  <si>
    <t>DesignItemId</t>
  </si>
  <si>
    <t>Description</t>
  </si>
  <si>
    <t>Designator</t>
  </si>
  <si>
    <t>Owned</t>
  </si>
  <si>
    <t>Kosmodrom</t>
  </si>
  <si>
    <t>PriceKosmodromUAH</t>
  </si>
  <si>
    <t>RCS</t>
  </si>
  <si>
    <t>PriceRCSUAH</t>
  </si>
  <si>
    <t>OtherUA</t>
  </si>
  <si>
    <t>PriceUAH</t>
  </si>
  <si>
    <t>DigiKey</t>
  </si>
  <si>
    <t>PriceDigiKey</t>
  </si>
  <si>
    <t>Mouser</t>
  </si>
  <si>
    <t>PriceMouser</t>
  </si>
  <si>
    <t>Aliexpress</t>
  </si>
  <si>
    <t>PriceAliexpress</t>
  </si>
  <si>
    <t>74HC2G14</t>
  </si>
  <si>
    <t>Dual inverting Schmitt trigger</t>
  </si>
  <si>
    <t>U15, U18</t>
  </si>
  <si>
    <t>http://www.kosmodrom.com.ua/el.php?name=74HC2G14GW.125</t>
  </si>
  <si>
    <t>4,5</t>
  </si>
  <si>
    <t>18650_KEYS1042_HOLDER</t>
  </si>
  <si>
    <t>18650 Li-ion Battery Holder</t>
  </si>
  <si>
    <t>B2</t>
  </si>
  <si>
    <t>http://www.kosmodrom.com.ua/el.php?name=KEYS1042</t>
  </si>
  <si>
    <t>19,5</t>
  </si>
  <si>
    <t>ANT-U.FL</t>
  </si>
  <si>
    <t>Generic U.FL connector with 1 ANT + 3 GND</t>
  </si>
  <si>
    <t>ANT1, ANT2, ANT3</t>
  </si>
  <si>
    <t>6</t>
  </si>
  <si>
    <t>http://www.kosmodrom.com.ua/el.php?name=U.FL-R-SMT-1[10]</t>
  </si>
  <si>
    <t>4,75</t>
  </si>
  <si>
    <t>https://radiomag.prom.ua/p754064376-ipex-vilka-platu.html</t>
  </si>
  <si>
    <t>BC847BDW1T1G</t>
  </si>
  <si>
    <t>Dual General Purpose Transistors NPN SOT 363</t>
  </si>
  <si>
    <t>VT1</t>
  </si>
  <si>
    <t>http://www.kosmodrom.com.ua/el.php?name=BC847BDW1T1G</t>
  </si>
  <si>
    <t>1,5</t>
  </si>
  <si>
    <t>BH-6_UART_ESP-PROG</t>
  </si>
  <si>
    <t>1,27 mm 2x3 Header</t>
  </si>
  <si>
    <t>P15</t>
  </si>
  <si>
    <t>20</t>
  </si>
  <si>
    <t>https://www.aliexpress.com/item/4000400690967.html?spm=a2g0s.9042311.0.0.cbd34c4duRVTSV</t>
  </si>
  <si>
    <t>7</t>
  </si>
  <si>
    <t>BH-10_JTAG_ESP-PROG</t>
  </si>
  <si>
    <t>1,27 mm 2x5 Header</t>
  </si>
  <si>
    <t>P5</t>
  </si>
  <si>
    <t>10</t>
  </si>
  <si>
    <t>http://www.kosmodrom.com.ua/el.php?name=BH1.27SMD-10</t>
  </si>
  <si>
    <t>BH-14_JTAG_STLINK</t>
  </si>
  <si>
    <t>1,27 mm 2x7 Header</t>
  </si>
  <si>
    <t>P8</t>
  </si>
  <si>
    <t>http://www.kosmodrom.com.ua/el.php?name=BH1.27-14</t>
  </si>
  <si>
    <t>BSS84LT1G</t>
  </si>
  <si>
    <t>Power MOSFET Single P-Channel SOT-23 -50 V, 10 _x0002_</t>
  </si>
  <si>
    <t>Q1, Q2</t>
  </si>
  <si>
    <t>http://www.kosmodrom.com.ua/el.php?name=BSS84LT1G</t>
  </si>
  <si>
    <t>1,75</t>
  </si>
  <si>
    <t>C0402_10pF_50V</t>
  </si>
  <si>
    <t>Ceramic capacitor</t>
  </si>
  <si>
    <t>C11, C12, C25</t>
  </si>
  <si>
    <t>https://www.rcscomponents.kiev.ua/product/10pf-50v-1-cog-0402-vj0402a100fxacw1bc-vishay_162340.html</t>
  </si>
  <si>
    <t>0,3</t>
  </si>
  <si>
    <t>C0603_1nF_25V</t>
  </si>
  <si>
    <t>C41, C42, C43, C44, C45, C52, C56, C59, C62</t>
  </si>
  <si>
    <t>http://www.kosmodrom.com.ua/el.php?name=CP0603100050V10</t>
  </si>
  <si>
    <t>0,75</t>
  </si>
  <si>
    <t>C0603_4.3pF_50V</t>
  </si>
  <si>
    <t>C60, C61</t>
  </si>
  <si>
    <t>http://www.kosmodrom.com.ua/el.php?name=CP06034.350V0.25</t>
  </si>
  <si>
    <t>0,25</t>
  </si>
  <si>
    <t>C0603_10nF_16V</t>
  </si>
  <si>
    <t>C55</t>
  </si>
  <si>
    <t>http://www.kosmodrom.com.ua/el.php?name=CP06031050V10</t>
  </si>
  <si>
    <t>C0603_10pF_25V</t>
  </si>
  <si>
    <t>C30</t>
  </si>
  <si>
    <t>https://www.rcscomponents.kiev.ua/product/10pf-50v-np0-0-25pf-0603-4k-reel-c0603n100c500nt-hitano-kondensator-keramicheskij-smd_3301.html</t>
  </si>
  <si>
    <t>0,45</t>
  </si>
  <si>
    <t>C0603_20pF_50V</t>
  </si>
  <si>
    <t>C57, C58</t>
  </si>
  <si>
    <t>http://www.kosmodrom.com.ua/el.php?name=CP06032050V5</t>
  </si>
  <si>
    <t>C0603_100nF_16V</t>
  </si>
  <si>
    <t>C5, C6, C7, C8, C9, C13, C15, C17, C19, C20, C21, C23, C26, C46, C47, C48, C49, C50, C51, C54, C65</t>
  </si>
  <si>
    <t>http://www.kosmodrom.com.ua/el.php?name=CP06030.125V8020</t>
  </si>
  <si>
    <t>1</t>
  </si>
  <si>
    <t>C0805_1uF_25V</t>
  </si>
  <si>
    <t>C2, C10, C14, C16, C18, C22, C24, C27, C29, C35, C36, C37, C38, C40, C53, C63, C64, C66</t>
  </si>
  <si>
    <t>http://www.kosmodrom.com.ua/el.php?name=CP0805125V10</t>
  </si>
  <si>
    <t>C0805_100nF_25V</t>
  </si>
  <si>
    <t>C34, C67</t>
  </si>
  <si>
    <t>https://www.rcscomponents.kiev.ua/product/100nf-25v-x7r-10-0805-4k-reel-c0805b104k250nt-hitano-kondensator-keramicheskij-smd_2259.html</t>
  </si>
  <si>
    <t>1,1</t>
  </si>
  <si>
    <t>C1206_1nF_2KV</t>
  </si>
  <si>
    <t>C68</t>
  </si>
  <si>
    <t>https://www.rcscomponents.kiev.ua/product/1nf-2000v-x7r-10-1206-3k-reel-1206b102k202n3-hitano-kondensatory-keramicheskie-smd_11455.html</t>
  </si>
  <si>
    <t>1,7</t>
  </si>
  <si>
    <t>CAP_B_10uF_6V3</t>
  </si>
  <si>
    <t>Tantalum capacitor</t>
  </si>
  <si>
    <t>C33</t>
  </si>
  <si>
    <t>https://www.rcscomponents.kiev.ua/product/10uf-10v-size-b-10-tajb106k010r-avx-kondensator-tantalovyj-smd_14318.html</t>
  </si>
  <si>
    <t>4</t>
  </si>
  <si>
    <t>CAP_B_10uF_25V</t>
  </si>
  <si>
    <t>C1, C3, C4, C28, C32</t>
  </si>
  <si>
    <t>http://www.kosmodrom.com.ua/el.php?name=TR3B106K025C0450</t>
  </si>
  <si>
    <t>6,75</t>
  </si>
  <si>
    <t>https://www.rcscomponents.kiev.ua/product/10uf-25v-size-b-10-tajb106k025rnj-avx-kondensator-tantalovyj-smd_39635.html</t>
  </si>
  <si>
    <t>5,5</t>
  </si>
  <si>
    <t>CAP_B_22uF_6V3</t>
  </si>
  <si>
    <t>C31</t>
  </si>
  <si>
    <t>https://www.rcscomponents.kiev.ua/product/22uf-6-3v-size-b-20-tcscs0j226mbar-samsung-kondensator-tantalovyj-smd_6588.html</t>
  </si>
  <si>
    <t>CAP_B_100uF_6V3</t>
  </si>
  <si>
    <t>C39</t>
  </si>
  <si>
    <t>https://www.rcscomponents.kiev.ua/product/100uf-6-3v-size-b-10-tajb107k006rnj-avx-kondensator-tantalovyj-smd_39633.html</t>
  </si>
  <si>
    <t>CON-USB-Micro/Mini</t>
  </si>
  <si>
    <t>Mini/Micro USB B Type RCPT</t>
  </si>
  <si>
    <t>P1, P9</t>
  </si>
  <si>
    <t>http://www.kosmodrom.com.ua/el.php?name=ESB228110100Z</t>
  </si>
  <si>
    <t>2,5</t>
  </si>
  <si>
    <t>CON-USB-TYPE-C-B-229</t>
  </si>
  <si>
    <t>Type C 3A Throughthole Shell, USB2 + PD SMD pins</t>
  </si>
  <si>
    <t>P4</t>
  </si>
  <si>
    <t>http://www.kosmodrom.com.ua/el.php?name=USB-Type-C-B-229</t>
  </si>
  <si>
    <t>8,25</t>
  </si>
  <si>
    <t>CP2102-GM</t>
  </si>
  <si>
    <t>SINGLE-CHIP USB-TO-UART BRIDGE</t>
  </si>
  <si>
    <t>U2</t>
  </si>
  <si>
    <t>http://www.kosmodrom.com.ua/el.php?name=CP2102-GMR</t>
  </si>
  <si>
    <t>46,75</t>
  </si>
  <si>
    <t>CR12XX_BH500</t>
  </si>
  <si>
    <t>Coin Cell Battery 3V 12 X 2.5 mm 48mA Holder</t>
  </si>
  <si>
    <t>B1</t>
  </si>
  <si>
    <t>http://www.kosmodrom.com.ua/el.php?name=BH500</t>
  </si>
  <si>
    <t>D_SS-34</t>
  </si>
  <si>
    <t>Rectifier, Schottky; DO-214AB; 3.0A IF; 0.75V; 40V; 100A IFRM; 10000V/us; 1000pF</t>
  </si>
  <si>
    <t>D5, D6</t>
  </si>
  <si>
    <t>https://www.rcscomponents.kiev.ua/product/ss34a_123319.html</t>
  </si>
  <si>
    <t>DC_TERM_BLK</t>
  </si>
  <si>
    <t/>
  </si>
  <si>
    <t>P10</t>
  </si>
  <si>
    <t>https://www.rcscomponents.kiev.ua/product/klemmnik-dg301-5-0-02p-12-00a-h-2kont-sinij-shlicz-degson_19759.html</t>
  </si>
  <si>
    <t>ESP32-WROOM-32D</t>
  </si>
  <si>
    <t xml:space="preserve">_x000D_
IC: SoC; GPIO, I2C, I2S, IR, SD, SDIO, SPI, UART; 2.7Г·3.6VDC; 20dBm_x000D_
</t>
  </si>
  <si>
    <t>U16</t>
  </si>
  <si>
    <t>2</t>
  </si>
  <si>
    <t>https://www.olx.ua/uk/obyavlenie/esp-wroom-32-esp-32-module-IDGzoQv.html</t>
  </si>
  <si>
    <t>135</t>
  </si>
  <si>
    <t>https://www.aliexpress.com/item/32963147246.html</t>
  </si>
  <si>
    <t>HEADER 1x2</t>
  </si>
  <si>
    <t>P11, P12, P13</t>
  </si>
  <si>
    <t>HEADER 1x3</t>
  </si>
  <si>
    <t>P14</t>
  </si>
  <si>
    <t>HEADER 1x4</t>
  </si>
  <si>
    <t>P6</t>
  </si>
  <si>
    <t>HEADER 1x6</t>
  </si>
  <si>
    <t>P2, P3</t>
  </si>
  <si>
    <t>IRFHM9331</t>
  </si>
  <si>
    <t>-30V Single P-Channel HEXFET Power MOSFET in a PQFN 3mm x 3mm package</t>
  </si>
  <si>
    <t>Q3, Q4, Q5, Q6</t>
  </si>
  <si>
    <t>http://www.kosmodrom.com.ua/el.php?name=IRFHM9331TRPBF</t>
  </si>
  <si>
    <t>11,75</t>
  </si>
  <si>
    <t>L_CDHR8D43_6.8uH_3.9A</t>
  </si>
  <si>
    <t>Inductor Generic</t>
  </si>
  <si>
    <t>L3</t>
  </si>
  <si>
    <t>L_CDRH4D18_10uH_0.61A</t>
  </si>
  <si>
    <t>L2</t>
  </si>
  <si>
    <t>http://www.kosmodrom.com.ua/el.php?name=CDRH4D18NP-100NC</t>
  </si>
  <si>
    <t>L_CDRH6D28_10uH_1.7A</t>
  </si>
  <si>
    <t>L1</t>
  </si>
  <si>
    <t>http://www.kosmodrom.com.ua/el.php?name=CDRH6D28NP-100NC</t>
  </si>
  <si>
    <t>6,25</t>
  </si>
  <si>
    <t>LED</t>
  </si>
  <si>
    <t>Led General</t>
  </si>
  <si>
    <t>D1, D2, D3, D4, D7, D9, D11, D13, D17, D18, D19</t>
  </si>
  <si>
    <t>3000</t>
  </si>
  <si>
    <t>LIS3MDLTR</t>
  </si>
  <si>
    <t xml:space="preserve">_x000D_
LIS3MDL Series 3 Axis В±2/В±8/В±12/В±16 g 3.6V High Performance Magnetometer LGA-12_x000D_
</t>
  </si>
  <si>
    <t>U7</t>
  </si>
  <si>
    <t>http://www.kosmodrom.com.ua/el.php?name=LIS3MDLTR</t>
  </si>
  <si>
    <t>57,5</t>
  </si>
  <si>
    <t>LSM6DSOX</t>
  </si>
  <si>
    <t>Gygo and acceletometer programmable I2C master IC</t>
  </si>
  <si>
    <t>U8</t>
  </si>
  <si>
    <t>https://www.digikey.com/product-detail/en/stmicroelectronics/LSM6DSOXTR/497-18367-1-ND/9841887</t>
  </si>
  <si>
    <t>5,25</t>
  </si>
  <si>
    <t>https://www.mouser.com/ProductDetail/STMicroelectronics/LSM6DSOXTR?qs=sGAEpiMZZMve4%2FbfQkoj%252BFvk5v0Gskwou%2F%2FEWTdvAK0%3D</t>
  </si>
  <si>
    <t>4,76</t>
  </si>
  <si>
    <t>M24C64-WDW6T</t>
  </si>
  <si>
    <t>64Kbit Serial I2C Bus EEPROM</t>
  </si>
  <si>
    <t>U20</t>
  </si>
  <si>
    <t>5</t>
  </si>
  <si>
    <t>-</t>
  </si>
  <si>
    <t>MCP73843</t>
  </si>
  <si>
    <t>MCP73843 Single Li-ion cell charger IC</t>
  </si>
  <si>
    <t>U12</t>
  </si>
  <si>
    <t>http://www.kosmodrom.com.ua/el.php?name=MCP73843-420IMS</t>
  </si>
  <si>
    <t>64,25</t>
  </si>
  <si>
    <t>NEO</t>
  </si>
  <si>
    <t>u-blox NEO GNSS module</t>
  </si>
  <si>
    <t>U5</t>
  </si>
  <si>
    <t>NS-HP-GL</t>
  </si>
  <si>
    <t>NS-HP-GL / S2525F8-GL-RTK in SMD</t>
  </si>
  <si>
    <t>U3</t>
  </si>
  <si>
    <t>PRTR5V0U2X,215</t>
  </si>
  <si>
    <t>PRTR5V0U2X - Ultra low capacitance double rail-to-rail ESD protection diode</t>
  </si>
  <si>
    <t>D8, D10, D12, D14, D15, D16</t>
  </si>
  <si>
    <t>http://www.kosmodrom.com.ua/el.php?name=PRTR5V0U2X.215</t>
  </si>
  <si>
    <t>3,25</t>
  </si>
  <si>
    <t>Q_8MHz</t>
  </si>
  <si>
    <t>Quartz resonator 8MHz</t>
  </si>
  <si>
    <t>Y1</t>
  </si>
  <si>
    <t>http://www.kosmodrom.com.ua/el.php?name=KX-K-8.0-MHz</t>
  </si>
  <si>
    <t>Q_32.768KHz</t>
  </si>
  <si>
    <t>Quartz resonator 32.768KHz</t>
  </si>
  <si>
    <t>Y2</t>
  </si>
  <si>
    <t>http://www.kosmodrom.com.ua/el.php?name=KX-38T-32.768-kHz-6pF</t>
  </si>
  <si>
    <t>R0402_0R</t>
  </si>
  <si>
    <t>Resistor General</t>
  </si>
  <si>
    <t>R13, R14, R15, R16, R17, R18, R45, R46, R53, R58, R74, R75, R98</t>
  </si>
  <si>
    <t>http://www.kosmodrom.com.ua/el.php?name=0402SMDRES0OM5</t>
  </si>
  <si>
    <t>0,04</t>
  </si>
  <si>
    <t>https://www.rcscomponents.kiev.ua/product/0-ohm-0402-wr04x000ptl-walsin_105536.html</t>
  </si>
  <si>
    <t>0,05</t>
  </si>
  <si>
    <t>R0402_51R</t>
  </si>
  <si>
    <t>R6, R7, R8, R10, R83, R86, R87, R101, R102</t>
  </si>
  <si>
    <t>http://www.kosmodrom.com.ua/el.php?name=0402SMDRES51OM5</t>
  </si>
  <si>
    <t>0,03</t>
  </si>
  <si>
    <t>https://www.rcscomponents.kiev.ua/product/51-ohm-5-1-16w-50v-0402-rc0402jr-51r-hitano_11504.html</t>
  </si>
  <si>
    <t>R0603_0R</t>
  </si>
  <si>
    <t>R21, R23, R82, R84</t>
  </si>
  <si>
    <t>https://www.rcscomponents.kiev.ua/product/0-ohm-5-0-1w-50v-0603-rc0603jr-0r-hitano-rezistor-smd_4159.html</t>
  </si>
  <si>
    <t>0,06</t>
  </si>
  <si>
    <t>R0603_1K</t>
  </si>
  <si>
    <t>R69, R70</t>
  </si>
  <si>
    <t>https://www.rcscomponents.kiev.ua/product/1-kohm-5-0-1w-50v-0603-0603waj0102t5e-uniohm_147392.html</t>
  </si>
  <si>
    <t>R0603_1K_1%</t>
  </si>
  <si>
    <t>R60</t>
  </si>
  <si>
    <t>https://www.rcscomponents.kiev.ua/product/1-kohm-1-0-1w-50v-0603-rc0603fr-1kr-hitano-rezistor-smd_95976.html</t>
  </si>
  <si>
    <t>0,07</t>
  </si>
  <si>
    <t>R0603_4K7</t>
  </si>
  <si>
    <t>R5, R26, R27, R54, R90</t>
  </si>
  <si>
    <t>R0603_10K</t>
  </si>
  <si>
    <t>R22, R30, R31, R32, R33, R34, R35, R36, R37, R38, R39, R40, R41, R42, R43, R44, R61, R62, R63, R64, R65, R66, R67, R68, R73, R76, R88, R91</t>
  </si>
  <si>
    <t>https://www.rcscomponents.kiev.ua/product/10-kohm-5-0-1w-50v-0603-rc0603jr-0710kl-yageo_107096.html</t>
  </si>
  <si>
    <t>R0603_10K_1%</t>
  </si>
  <si>
    <t>R59</t>
  </si>
  <si>
    <t>https://www.rcscomponents.kiev.ua/product/10-kohm-1-0-1w-50v-0603-rc0603fr-10kr-hitano-rezistor-smd_8516.html</t>
  </si>
  <si>
    <t>R0603_12K</t>
  </si>
  <si>
    <t>R77, R78, R81</t>
  </si>
  <si>
    <t>https://www.rcscomponents.kiev.ua/product/12-kohm-5-0-1w-50v-0603-rc0603jr-12k0-hitano-rezistor-smd_1014.html</t>
  </si>
  <si>
    <t>R0603_20K_1%</t>
  </si>
  <si>
    <t>R2</t>
  </si>
  <si>
    <t>https://www.rcscomponents.kiev.ua/product/20-kohm-1-0-1w-50v-0603-rc0603fr-20kr-hitano-rezistor-smd_16748.html</t>
  </si>
  <si>
    <t>R0603_100K</t>
  </si>
  <si>
    <t>R57</t>
  </si>
  <si>
    <t>R0603_105K_1%</t>
  </si>
  <si>
    <t>R1</t>
  </si>
  <si>
    <t>https://www.rcscomponents.kiev.ua/product/105-kohm-1-0-1w-50v-0603-rc0603fr-105k0-hitano-rezistor-smd_39565.html</t>
  </si>
  <si>
    <t>R0603_470R</t>
  </si>
  <si>
    <t>R3, R4, R9, R12, R19, R56, R72, R79, R80, R85, R92, R93, R94, R99</t>
  </si>
  <si>
    <t>R0805_0R</t>
  </si>
  <si>
    <t>R11</t>
  </si>
  <si>
    <t>R0805_1M_1%</t>
  </si>
  <si>
    <t>R48, R49, R50</t>
  </si>
  <si>
    <t>http://www.kosmodrom.com.ua/el.php?name=SMDRES08051MOM1</t>
  </si>
  <si>
    <t>0,17</t>
  </si>
  <si>
    <t>https://www.rcscomponents.kiev.ua/product/1-mohm-1-0-125w-150v-0805-rc0805fr-1mr-hitano_11448.html</t>
  </si>
  <si>
    <t>0,11</t>
  </si>
  <si>
    <t>R0805_261K_1%</t>
  </si>
  <si>
    <t>R52</t>
  </si>
  <si>
    <t>https://www.rcscomponents.kiev.ua/product/261-kohm-1-0-125w-150v-0805-rc0805fr-261k-hitano-rezistor-smd_27749.html</t>
  </si>
  <si>
    <t>R0805_300K_1%</t>
  </si>
  <si>
    <t>R51</t>
  </si>
  <si>
    <t>http://www.kosmodrom.com.ua/el.php?name=SMDRES0805300KOM1</t>
  </si>
  <si>
    <t>0,12</t>
  </si>
  <si>
    <t>https://www.rcscomponents.kiev.ua/product/300-kohm-1-0-125w-150v-0805-rezistor-smd_3009.html</t>
  </si>
  <si>
    <t>N/A</t>
  </si>
  <si>
    <t>R0805_560K_1%</t>
  </si>
  <si>
    <t>R47</t>
  </si>
  <si>
    <t>http://www.kosmodrom.com.ua/el.php?name=SMDRES0805560KOM1</t>
  </si>
  <si>
    <t>https://www.rcscomponents.kiev.ua/product/560-kohm-1-0-125w-150v-0805-rc0805fr-560kr-hitano_1487.html</t>
  </si>
  <si>
    <t>R2512_0R1_1%</t>
  </si>
  <si>
    <t>R55</t>
  </si>
  <si>
    <t>http://www.kosmodrom.com.ua/el.php?name=SMDRES25120.1OM5</t>
  </si>
  <si>
    <t>2,25</t>
  </si>
  <si>
    <t>R2512_1M_5%</t>
  </si>
  <si>
    <t>R100</t>
  </si>
  <si>
    <t>https://www.rcscomponents.kiev.ua/product/1-mohm-5-1w-2512-rc2512jk-1mr-hitano-rezistor-smd_51251.html</t>
  </si>
  <si>
    <t>RA-02</t>
  </si>
  <si>
    <t>RA-02 LoRa modem by Ai-Thinker</t>
  </si>
  <si>
    <t>U10</t>
  </si>
  <si>
    <t>https://1wire.com.ua/ra-02-lora-sx1278-433mhz.html</t>
  </si>
  <si>
    <t>127,66</t>
  </si>
  <si>
    <t>https://www.aliexpress.com/item/32976593804.html</t>
  </si>
  <si>
    <t>2,65</t>
  </si>
  <si>
    <t>RJ0603_10K</t>
  </si>
  <si>
    <t>R20, R24, R25, R28, R29, R71, R89, R95, R96, R97</t>
  </si>
  <si>
    <t>SHT30-DIS</t>
  </si>
  <si>
    <t>Temp &amp; Humidity sensor</t>
  </si>
  <si>
    <t>U6</t>
  </si>
  <si>
    <t>http://www.kosmodrom.com.ua/el.php?name=SHT30-DIS-B</t>
  </si>
  <si>
    <t>75,75</t>
  </si>
  <si>
    <t>STM32L476VGT</t>
  </si>
  <si>
    <t>Ultra-low-power Cortex-M4 32-bit MCU+FPU, 100DMIPS, up to 1MB Flash, 128 KB SRAM, USB OTG FS, LCD</t>
  </si>
  <si>
    <t>U17</t>
  </si>
  <si>
    <t>https://step-elektronika.prom.ua/p499466797-mikrokontroller-shirokogo-naznacheniya.html</t>
  </si>
  <si>
    <t>253,84</t>
  </si>
  <si>
    <t>STUSB1602</t>
  </si>
  <si>
    <t>USB Type-C controller with TX/RX line driver and BMC</t>
  </si>
  <si>
    <t>U14</t>
  </si>
  <si>
    <t>https://www.rcscomponents.kiev.ua/product/stusb1602aqtr_132330.html</t>
  </si>
  <si>
    <t>45</t>
  </si>
  <si>
    <t>SWI_2.54_2POS</t>
  </si>
  <si>
    <t>Generich 2 pos switch</t>
  </si>
  <si>
    <t>SW1</t>
  </si>
  <si>
    <t>SWITCH_GEN_2P</t>
  </si>
  <si>
    <t>SWITCH DIP 4.3 mm</t>
  </si>
  <si>
    <t>SW2, SW3, SW8, SW9</t>
  </si>
  <si>
    <t>http://www.kosmodrom.com.ua/el.php?name=TACT-35N-F</t>
  </si>
  <si>
    <t>1,25</t>
  </si>
  <si>
    <t>SWITCH_GEN_4P</t>
  </si>
  <si>
    <t>SW4, SW5, SW6, SW7</t>
  </si>
  <si>
    <t>http://www.kosmodrom.com.ua/el.php?name=TACT-5X5X1.5</t>
  </si>
  <si>
    <t>0,5</t>
  </si>
  <si>
    <t>SX1278</t>
  </si>
  <si>
    <t>SX1278 LoRa modem</t>
  </si>
  <si>
    <t>U9</t>
  </si>
  <si>
    <t>https://www.aliexpress.com/item/32802402060.html</t>
  </si>
  <si>
    <t>3,76</t>
  </si>
  <si>
    <t>TPS62110RSAT</t>
  </si>
  <si>
    <t>TPS6211x 17-V, 1.5-A, Synchronous Step-Down Converter</t>
  </si>
  <si>
    <t>U11</t>
  </si>
  <si>
    <t>http://www.kosmodrom.com.ua/el.php?name=TPS62110RSAT</t>
  </si>
  <si>
    <t>64</t>
  </si>
  <si>
    <t>TPS560200DBVR</t>
  </si>
  <si>
    <t>TPS560200 4.5-V to 17-V Input, 500-mA Synchronous Step-Down Converter With Advanced Eco-Mode™</t>
  </si>
  <si>
    <t>U1</t>
  </si>
  <si>
    <t>http://www.kosmodrom.com.ua/el.php?name=TPS560200DBVR</t>
  </si>
  <si>
    <t>UART_2.54</t>
  </si>
  <si>
    <t>P7</t>
  </si>
  <si>
    <t>USBLC6-2</t>
  </si>
  <si>
    <t>Very low capacitance ESD protection</t>
  </si>
  <si>
    <t>U4, U13, U19</t>
  </si>
  <si>
    <t>http://www.kosmodrom.com.ua/el.php?name=USBLC6-2P6</t>
  </si>
  <si>
    <t>4,25</t>
  </si>
  <si>
    <t>FULL Quantity</t>
  </si>
  <si>
    <t>FULL Price</t>
  </si>
  <si>
    <t>Light Quantity</t>
  </si>
  <si>
    <t>Light Price</t>
  </si>
  <si>
    <t>Blueprint Quantity</t>
  </si>
  <si>
    <t>PRICE USING</t>
  </si>
  <si>
    <t>http://www.kosmodrom.com.ua/el.php?name=CDRH8D43NP-6R8NC</t>
  </si>
  <si>
    <t>12</t>
  </si>
  <si>
    <t>HDR</t>
  </si>
  <si>
    <t>PLS-40</t>
  </si>
  <si>
    <t>http://www.kosmodrom.com.ua/el.php?name=PLS-40-BLACK</t>
  </si>
  <si>
    <t>http://www.kosmodrom.com.ua/el.php?name=M24C64-WMN6TP</t>
  </si>
  <si>
    <t>Full Boards</t>
  </si>
  <si>
    <t>To build</t>
  </si>
  <si>
    <t>Light boards</t>
  </si>
  <si>
    <t>Total UAH</t>
  </si>
  <si>
    <t>Total per 1 UAH</t>
  </si>
  <si>
    <t>7,75</t>
  </si>
  <si>
    <t>Total per 1 USD</t>
  </si>
  <si>
    <t>Total USD</t>
  </si>
  <si>
    <t>http://navspark.mybigcommerce.com/ns-hp-gl-gps-glonass-rtk-receiver/</t>
  </si>
  <si>
    <t>https://www.u-blox.com/en/product/neo-m8-series</t>
  </si>
  <si>
    <t>1 USD to UAH</t>
  </si>
  <si>
    <t>1 EUR to UAH</t>
  </si>
  <si>
    <t>https://www.mouser.com/ProductDetail/STMicroelectronics/STM32L476VGT6TR?qs=sGAEpiMZZMuoKKEcg8mMKDGLkfXKDJLHPxcJ6PHmmxclOo18x9G7Bg%3D%3D</t>
  </si>
  <si>
    <t>https://www.digikey.com/product-detail/en/stmicroelectronics/STM32L476VGT6/497-15873-ND/5344349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</si>
</sst>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UAH]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/>
    <xf numFmtId="0" fontId="0" fillId="0" borderId="9" xfId="0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vertical="center"/>
    </xf>
    <xf numFmtId="0" fontId="4" fillId="0" borderId="0" xfId="0" applyFont="1" applyBorder="1"/>
    <xf numFmtId="0" fontId="4" fillId="0" borderId="13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4" fillId="2" borderId="16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4" fillId="0" borderId="19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0" fontId="4" fillId="2" borderId="22" xfId="0" applyFont="1" applyFill="1" applyBorder="1" applyAlignment="1">
      <alignment vertical="center" wrapText="1"/>
    </xf>
    <xf numFmtId="0" fontId="0" fillId="0" borderId="12" xfId="0" applyBorder="1"/>
    <xf numFmtId="0" fontId="0" fillId="0" borderId="23" xfId="0" applyBorder="1"/>
    <xf numFmtId="2" fontId="0" fillId="0" borderId="0" xfId="0" applyNumberFormat="1"/>
    <xf numFmtId="0" fontId="4" fillId="2" borderId="24" xfId="0" applyFont="1" applyFill="1" applyBorder="1" applyAlignment="1">
      <alignment vertical="center" wrapText="1"/>
    </xf>
    <xf numFmtId="2" fontId="5" fillId="9" borderId="20" xfId="7" applyNumberFormat="1" applyBorder="1" applyAlignment="1">
      <alignment vertical="center" wrapText="1"/>
    </xf>
    <xf numFmtId="2" fontId="5" fillId="10" borderId="20" xfId="8" applyNumberFormat="1" applyBorder="1" applyAlignment="1">
      <alignment vertical="center" wrapText="1"/>
    </xf>
    <xf numFmtId="2" fontId="5" fillId="8" borderId="9" xfId="6" applyNumberFormat="1" applyBorder="1" applyAlignment="1">
      <alignment vertical="center" wrapText="1"/>
    </xf>
    <xf numFmtId="2" fontId="5" fillId="8" borderId="20" xfId="6" applyNumberFormat="1" applyBorder="1" applyAlignment="1">
      <alignment vertical="center" wrapText="1"/>
    </xf>
    <xf numFmtId="2" fontId="5" fillId="7" borderId="20" xfId="5" applyNumberFormat="1" applyBorder="1" applyAlignment="1">
      <alignment vertical="center" wrapText="1"/>
    </xf>
    <xf numFmtId="0" fontId="3" fillId="8" borderId="10" xfId="6" applyFont="1" applyBorder="1" applyAlignment="1">
      <alignment vertical="center"/>
    </xf>
    <xf numFmtId="0" fontId="3" fillId="10" borderId="6" xfId="8" applyFont="1" applyBorder="1" applyAlignment="1">
      <alignment vertical="center"/>
    </xf>
    <xf numFmtId="0" fontId="3" fillId="10" borderId="6" xfId="8" applyFont="1" applyBorder="1" applyAlignment="1">
      <alignment vertical="center" wrapText="1"/>
    </xf>
    <xf numFmtId="0" fontId="3" fillId="11" borderId="6" xfId="9" applyFont="1" applyBorder="1" applyAlignment="1">
      <alignment vertical="center"/>
    </xf>
    <xf numFmtId="0" fontId="3" fillId="11" borderId="6" xfId="9" applyFont="1" applyBorder="1" applyAlignment="1">
      <alignment vertical="center" wrapText="1"/>
    </xf>
    <xf numFmtId="0" fontId="6" fillId="3" borderId="6" xfId="1" applyFont="1" applyBorder="1" applyAlignment="1">
      <alignment vertical="center"/>
    </xf>
    <xf numFmtId="0" fontId="6" fillId="3" borderId="6" xfId="1" applyFont="1" applyBorder="1" applyAlignment="1">
      <alignment vertical="center" wrapText="1"/>
    </xf>
    <xf numFmtId="0" fontId="4" fillId="5" borderId="6" xfId="3" applyFont="1" applyBorder="1" applyAlignment="1">
      <alignment vertical="center"/>
    </xf>
    <xf numFmtId="0" fontId="4" fillId="5" borderId="6" xfId="3" applyFont="1" applyBorder="1" applyAlignment="1">
      <alignment vertical="center" wrapText="1"/>
    </xf>
    <xf numFmtId="0" fontId="3" fillId="7" borderId="6" xfId="5" applyFont="1" applyBorder="1" applyAlignment="1">
      <alignment vertical="center"/>
    </xf>
    <xf numFmtId="0" fontId="3" fillId="7" borderId="12" xfId="5" applyFont="1" applyBorder="1" applyAlignment="1">
      <alignment vertical="center" wrapText="1"/>
    </xf>
    <xf numFmtId="164" fontId="3" fillId="8" borderId="6" xfId="6" applyNumberFormat="1" applyFont="1" applyBorder="1" applyAlignment="1">
      <alignment vertical="center" wrapText="1"/>
    </xf>
    <xf numFmtId="164" fontId="0" fillId="0" borderId="1" xfId="0" quotePrefix="1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0" xfId="0" applyNumberFormat="1" applyBorder="1"/>
    <xf numFmtId="2" fontId="5" fillId="6" borderId="20" xfId="4" applyNumberFormat="1" applyBorder="1" applyAlignment="1">
      <alignment vertical="center" wrapText="1"/>
    </xf>
    <xf numFmtId="2" fontId="5" fillId="11" borderId="20" xfId="9" applyNumberForma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1" xfId="0" quotePrefix="1" applyBorder="1" applyAlignment="1">
      <alignment vertical="center" wrapText="1"/>
    </xf>
    <xf numFmtId="0" fontId="7" fillId="4" borderId="2" xfId="2" applyFont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8" fillId="0" borderId="0" xfId="10"/>
    <xf numFmtId="164" fontId="0" fillId="0" borderId="0" xfId="0" quotePrefix="1" applyNumberFormat="1" applyBorder="1"/>
    <xf numFmtId="0" fontId="8" fillId="0" borderId="4" xfId="10" quotePrefix="1" applyBorder="1" applyAlignment="1">
      <alignment vertical="center"/>
    </xf>
    <xf numFmtId="0" fontId="8" fillId="0" borderId="4" xfId="10" applyBorder="1" applyAlignment="1">
      <alignment vertical="center"/>
    </xf>
    <xf numFmtId="164" fontId="5" fillId="8" borderId="0" xfId="6" applyNumberFormat="1" applyBorder="1"/>
    <xf numFmtId="0" fontId="8" fillId="0" borderId="1" xfId="10" quotePrefix="1" applyBorder="1" applyAlignment="1">
      <alignment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5" xfId="0" applyBorder="1"/>
    <xf numFmtId="0" fontId="0" fillId="0" borderId="30" xfId="0" applyBorder="1"/>
    <xf numFmtId="0" fontId="4" fillId="0" borderId="26" xfId="0" applyFont="1" applyBorder="1"/>
    <xf numFmtId="0" fontId="0" fillId="0" borderId="0" xfId="0" applyFill="1" applyBorder="1"/>
    <xf numFmtId="0" fontId="9" fillId="0" borderId="0" xfId="0" applyFont="1" applyBorder="1"/>
    <xf numFmtId="0" fontId="5" fillId="9" borderId="0" xfId="7"/>
    <xf numFmtId="2" fontId="5" fillId="9" borderId="1" xfId="7" applyNumberFormat="1" applyBorder="1" applyAlignment="1">
      <alignment vertical="center" wrapText="1"/>
    </xf>
    <xf numFmtId="0" fontId="5" fillId="9" borderId="1" xfId="7" applyBorder="1" applyAlignment="1">
      <alignment vertical="center" wrapText="1"/>
    </xf>
    <xf numFmtId="0" fontId="8" fillId="0" borderId="1" xfId="10" applyBorder="1" applyAlignment="1">
      <alignment vertical="center"/>
    </xf>
    <xf numFmtId="0" fontId="0" fillId="0" borderId="28" xfId="0" applyBorder="1" applyAlignment="1"/>
    <xf numFmtId="0" fontId="0" fillId="0" borderId="30" xfId="0" applyBorder="1" applyAlignment="1"/>
  </cellXfs>
  <cellStyles count="11">
    <cellStyle name="20% - Accent1" xfId="3" builtinId="30"/>
    <cellStyle name="60% - Accent1" xfId="4" builtinId="32"/>
    <cellStyle name="60% - Accent6" xfId="9" builtinId="52"/>
    <cellStyle name="Accent2" xfId="5" builtinId="33"/>
    <cellStyle name="Accent3" xfId="6" builtinId="37"/>
    <cellStyle name="Accent4" xfId="7" builtinId="41"/>
    <cellStyle name="Accent5" xfId="8" builtinId="45"/>
    <cellStyle name="Bad" xfId="1" builtinId="27"/>
    <cellStyle name="Hyperlink" xfId="10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kosmodrom.com.ua/el.php?name=MCP73843-420IMS" TargetMode="External"/><Relationship Id="rId21" Type="http://schemas.openxmlformats.org/officeDocument/2006/relationships/hyperlink" Target="http://www.kosmodrom.com.ua/el.php?name=CDRH8D43NP-6R8NC" TargetMode="External"/><Relationship Id="rId42" Type="http://schemas.openxmlformats.org/officeDocument/2006/relationships/hyperlink" Target="https://radiomag.prom.ua/p754064376-ipex-vilka-platu.html" TargetMode="External"/><Relationship Id="rId47" Type="http://schemas.openxmlformats.org/officeDocument/2006/relationships/hyperlink" Target="https://www.rcscomponents.kiev.ua/product/10uf-10v-size-b-10-tajb106k010r-avx-kondensator-tantalovyj-smd_14318.html" TargetMode="External"/><Relationship Id="rId63" Type="http://schemas.openxmlformats.org/officeDocument/2006/relationships/hyperlink" Target="https://www.rcscomponents.kiev.ua/product/10-kohm-5-0-1w-50v-0603-rc0603jr-0710kl-yageo_107096.html" TargetMode="External"/><Relationship Id="rId68" Type="http://schemas.openxmlformats.org/officeDocument/2006/relationships/hyperlink" Target="https://www.rcscomponents.kiev.ua/product/1-mohm-1-0-125w-150v-0805-rc0805fr-1mr-hitano_11448.html" TargetMode="External"/><Relationship Id="rId16" Type="http://schemas.openxmlformats.org/officeDocument/2006/relationships/hyperlink" Target="http://www.kosmodrom.com.ua/el.php?name=ESB228110100Z" TargetMode="External"/><Relationship Id="rId11" Type="http://schemas.openxmlformats.org/officeDocument/2006/relationships/hyperlink" Target="http://www.kosmodrom.com.ua/el.php?name=CP06031050V10" TargetMode="External"/><Relationship Id="rId32" Type="http://schemas.openxmlformats.org/officeDocument/2006/relationships/hyperlink" Target="http://www.kosmodrom.com.ua/el.php?name=SMDRES08051MOM1" TargetMode="External"/><Relationship Id="rId37" Type="http://schemas.openxmlformats.org/officeDocument/2006/relationships/hyperlink" Target="http://www.kosmodrom.com.ua/el.php?name=TACT-35N-F" TargetMode="External"/><Relationship Id="rId53" Type="http://schemas.openxmlformats.org/officeDocument/2006/relationships/hyperlink" Target="https://www.olx.ua/uk/obyavlenie/esp-wroom-32-esp-32-module-IDGzoQv.html" TargetMode="External"/><Relationship Id="rId58" Type="http://schemas.openxmlformats.org/officeDocument/2006/relationships/hyperlink" Target="https://www.rcscomponents.kiev.ua/product/0-ohm-0402-wr04x000ptl-walsin_105536.html" TargetMode="External"/><Relationship Id="rId74" Type="http://schemas.openxmlformats.org/officeDocument/2006/relationships/hyperlink" Target="https://www.aliexpress.com/item/32976593804.html" TargetMode="External"/><Relationship Id="rId79" Type="http://schemas.openxmlformats.org/officeDocument/2006/relationships/hyperlink" Target="http://navspark.mybigcommerce.com/ns-hp-gl-gps-glonass-rtk-receiver/" TargetMode="External"/><Relationship Id="rId5" Type="http://schemas.openxmlformats.org/officeDocument/2006/relationships/hyperlink" Target="http://www.kosmodrom.com.ua/el.php?name=BC847BDW1T1G" TargetMode="External"/><Relationship Id="rId61" Type="http://schemas.openxmlformats.org/officeDocument/2006/relationships/hyperlink" Target="https://www.rcscomponents.kiev.ua/product/1-kohm-1-0-1w-50v-0603-rc0603fr-1kr-hitano-rezistor-smd_95976.html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://www.kosmodrom.com.ua/el.php?name=BH500" TargetMode="External"/><Relationship Id="rId14" Type="http://schemas.openxmlformats.org/officeDocument/2006/relationships/hyperlink" Target="http://www.kosmodrom.com.ua/el.php?name=CP0805125V10" TargetMode="External"/><Relationship Id="rId22" Type="http://schemas.openxmlformats.org/officeDocument/2006/relationships/hyperlink" Target="http://www.kosmodrom.com.ua/el.php?name=CDRH4D18NP-100NC" TargetMode="External"/><Relationship Id="rId27" Type="http://schemas.openxmlformats.org/officeDocument/2006/relationships/hyperlink" Target="http://www.kosmodrom.com.ua/el.php?name=PRTR5V0U2X.215" TargetMode="External"/><Relationship Id="rId30" Type="http://schemas.openxmlformats.org/officeDocument/2006/relationships/hyperlink" Target="http://www.kosmodrom.com.ua/el.php?name=0402SMDRES0OM5" TargetMode="External"/><Relationship Id="rId35" Type="http://schemas.openxmlformats.org/officeDocument/2006/relationships/hyperlink" Target="http://www.kosmodrom.com.ua/el.php?name=SMDRES25120.1OM5" TargetMode="External"/><Relationship Id="rId43" Type="http://schemas.openxmlformats.org/officeDocument/2006/relationships/hyperlink" Target="https://www.rcscomponents.kiev.ua/product/10pf-50v-1-cog-0402-vj0402a100fxacw1bc-vishay_162340.html" TargetMode="External"/><Relationship Id="rId48" Type="http://schemas.openxmlformats.org/officeDocument/2006/relationships/hyperlink" Target="https://www.rcscomponents.kiev.ua/product/10uf-25v-size-b-10-tajb106k025rnj-avx-kondensator-tantalovyj-smd_39635.html" TargetMode="External"/><Relationship Id="rId56" Type="http://schemas.openxmlformats.org/officeDocument/2006/relationships/hyperlink" Target="https://www.mouser.com/ProductDetail/STMicroelectronics/LSM6DSOXTR?qs=sGAEpiMZZMve4%2FbfQkoj%252BFvk5v0Gskwou%2F%2FEWTdvAK0%3D" TargetMode="External"/><Relationship Id="rId64" Type="http://schemas.openxmlformats.org/officeDocument/2006/relationships/hyperlink" Target="https://www.rcscomponents.kiev.ua/product/10-kohm-1-0-1w-50v-0603-rc0603fr-10kr-hitano-rezistor-smd_8516.html" TargetMode="External"/><Relationship Id="rId69" Type="http://schemas.openxmlformats.org/officeDocument/2006/relationships/hyperlink" Target="https://www.rcscomponents.kiev.ua/product/261-kohm-1-0-125w-150v-0805-rc0805fr-261k-hitano-rezistor-smd_27749.html" TargetMode="External"/><Relationship Id="rId77" Type="http://schemas.openxmlformats.org/officeDocument/2006/relationships/hyperlink" Target="https://step-elektronika.prom.ua/p499466797-mikrokontroller-shirokogo-naznacheniya.html" TargetMode="External"/><Relationship Id="rId8" Type="http://schemas.openxmlformats.org/officeDocument/2006/relationships/hyperlink" Target="http://www.kosmodrom.com.ua/el.php?name=BSS84LT1G" TargetMode="External"/><Relationship Id="rId51" Type="http://schemas.openxmlformats.org/officeDocument/2006/relationships/hyperlink" Target="https://www.rcscomponents.kiev.ua/product/ss34a_123319.html" TargetMode="External"/><Relationship Id="rId72" Type="http://schemas.openxmlformats.org/officeDocument/2006/relationships/hyperlink" Target="https://www.rcscomponents.kiev.ua/product/1-mohm-5-1w-2512-rc2512jk-1mr-hitano-rezistor-smd_51251.html" TargetMode="External"/><Relationship Id="rId80" Type="http://schemas.openxmlformats.org/officeDocument/2006/relationships/hyperlink" Target="https://www.u-blox.com/en/product/neo-m8-series" TargetMode="External"/><Relationship Id="rId3" Type="http://schemas.openxmlformats.org/officeDocument/2006/relationships/hyperlink" Target="http://www.kosmodrom.com.ua/el.php?name=KEYS1042" TargetMode="External"/><Relationship Id="rId12" Type="http://schemas.openxmlformats.org/officeDocument/2006/relationships/hyperlink" Target="http://www.kosmodrom.com.ua/el.php?name=CP06032050V5" TargetMode="External"/><Relationship Id="rId17" Type="http://schemas.openxmlformats.org/officeDocument/2006/relationships/hyperlink" Target="http://www.kosmodrom.com.ua/el.php?name=USB-Type-C-B-229" TargetMode="External"/><Relationship Id="rId25" Type="http://schemas.openxmlformats.org/officeDocument/2006/relationships/hyperlink" Target="http://www.kosmodrom.com.ua/el.php?name=M24C64-WMN6TP" TargetMode="External"/><Relationship Id="rId33" Type="http://schemas.openxmlformats.org/officeDocument/2006/relationships/hyperlink" Target="http://www.kosmodrom.com.ua/el.php?name=SMDRES0805300KOM1" TargetMode="External"/><Relationship Id="rId38" Type="http://schemas.openxmlformats.org/officeDocument/2006/relationships/hyperlink" Target="http://www.kosmodrom.com.ua/el.php?name=TACT-5X5X1.5" TargetMode="External"/><Relationship Id="rId46" Type="http://schemas.openxmlformats.org/officeDocument/2006/relationships/hyperlink" Target="https://www.rcscomponents.kiev.ua/product/1nf-2000v-x7r-10-1206-3k-reel-1206b102k202n3-hitano-kondensatory-keramicheskie-smd_11455.html" TargetMode="External"/><Relationship Id="rId59" Type="http://schemas.openxmlformats.org/officeDocument/2006/relationships/hyperlink" Target="https://www.rcscomponents.kiev.ua/product/51-ohm-5-1-16w-50v-0402-rc0402jr-51r-hitano_11504.html" TargetMode="External"/><Relationship Id="rId67" Type="http://schemas.openxmlformats.org/officeDocument/2006/relationships/hyperlink" Target="https://www.rcscomponents.kiev.ua/product/105-kohm-1-0-1w-50v-0603-rc0603fr-105k0-hitano-rezistor-smd_39565.html" TargetMode="External"/><Relationship Id="rId20" Type="http://schemas.openxmlformats.org/officeDocument/2006/relationships/hyperlink" Target="http://www.kosmodrom.com.ua/el.php?name=IRFHM9331TRPBF" TargetMode="External"/><Relationship Id="rId41" Type="http://schemas.openxmlformats.org/officeDocument/2006/relationships/hyperlink" Target="http://www.kosmodrom.com.ua/el.php?name=USBLC6-2P6" TargetMode="External"/><Relationship Id="rId54" Type="http://schemas.openxmlformats.org/officeDocument/2006/relationships/hyperlink" Target="https://www.aliexpress.com/item/32963147246.html" TargetMode="External"/><Relationship Id="rId62" Type="http://schemas.openxmlformats.org/officeDocument/2006/relationships/hyperlink" Target="https://www.rcscomponents.kiev.ua/product/1-kohm-5-0-1w-50v-0603-0603waj0102t5e-uniohm_147392.html" TargetMode="External"/><Relationship Id="rId70" Type="http://schemas.openxmlformats.org/officeDocument/2006/relationships/hyperlink" Target="https://www.rcscomponents.kiev.ua/product/560-kohm-1-0-125w-150v-0805-rc0805fr-560kr-hitano_1487.html" TargetMode="External"/><Relationship Id="rId75" Type="http://schemas.openxmlformats.org/officeDocument/2006/relationships/hyperlink" Target="https://www.rcscomponents.kiev.ua/product/10-kohm-5-0-1w-50v-0603-rc0603jr-0710kl-yageo_107096.html" TargetMode="External"/><Relationship Id="rId1" Type="http://schemas.openxmlformats.org/officeDocument/2006/relationships/hyperlink" Target="http://www.kosmodrom.com.ua/el.php?name=PLS-40-BLACK" TargetMode="External"/><Relationship Id="rId6" Type="http://schemas.openxmlformats.org/officeDocument/2006/relationships/hyperlink" Target="http://www.kosmodrom.com.ua/el.php?name=BH1.27SMD-10" TargetMode="External"/><Relationship Id="rId15" Type="http://schemas.openxmlformats.org/officeDocument/2006/relationships/hyperlink" Target="http://www.kosmodrom.com.ua/el.php?name=TR3B106K025C0450" TargetMode="External"/><Relationship Id="rId23" Type="http://schemas.openxmlformats.org/officeDocument/2006/relationships/hyperlink" Target="http://www.kosmodrom.com.ua/el.php?name=CDRH6D28NP-100NC" TargetMode="External"/><Relationship Id="rId28" Type="http://schemas.openxmlformats.org/officeDocument/2006/relationships/hyperlink" Target="http://www.kosmodrom.com.ua/el.php?name=KX-K-8.0-MHz" TargetMode="External"/><Relationship Id="rId36" Type="http://schemas.openxmlformats.org/officeDocument/2006/relationships/hyperlink" Target="http://www.kosmodrom.com.ua/el.php?name=SHT30-DIS-B" TargetMode="External"/><Relationship Id="rId49" Type="http://schemas.openxmlformats.org/officeDocument/2006/relationships/hyperlink" Target="https://www.rcscomponents.kiev.ua/product/22uf-6-3v-size-b-20-tcscs0j226mbar-samsung-kondensator-tantalovyj-smd_6588.html" TargetMode="External"/><Relationship Id="rId57" Type="http://schemas.openxmlformats.org/officeDocument/2006/relationships/hyperlink" Target="https://www.digikey.com/product-detail/en/stmicroelectronics/LSM6DSOXTR/497-18367-1-ND/9841887" TargetMode="External"/><Relationship Id="rId10" Type="http://schemas.openxmlformats.org/officeDocument/2006/relationships/hyperlink" Target="http://www.kosmodrom.com.ua/el.php?name=CP06034.350V0.25" TargetMode="External"/><Relationship Id="rId31" Type="http://schemas.openxmlformats.org/officeDocument/2006/relationships/hyperlink" Target="http://www.kosmodrom.com.ua/el.php?name=0402SMDRES51OM5" TargetMode="External"/><Relationship Id="rId44" Type="http://schemas.openxmlformats.org/officeDocument/2006/relationships/hyperlink" Target="https://www.rcscomponents.kiev.ua/product/10pf-50v-np0-0-25pf-0603-4k-reel-c0603n100c500nt-hitano-kondensator-keramicheskij-smd_3301.html" TargetMode="External"/><Relationship Id="rId52" Type="http://schemas.openxmlformats.org/officeDocument/2006/relationships/hyperlink" Target="https://www.rcscomponents.kiev.ua/product/klemmnik-dg301-5-0-02p-12-00a-h-2kont-sinij-shlicz-degson_19759.html" TargetMode="External"/><Relationship Id="rId60" Type="http://schemas.openxmlformats.org/officeDocument/2006/relationships/hyperlink" Target="https://www.rcscomponents.kiev.ua/product/0-ohm-5-0-1w-50v-0603-rc0603jr-0r-hitano-rezistor-smd_4159.html" TargetMode="External"/><Relationship Id="rId65" Type="http://schemas.openxmlformats.org/officeDocument/2006/relationships/hyperlink" Target="https://www.rcscomponents.kiev.ua/product/20-kohm-1-0-1w-50v-0603-rc0603fr-20kr-hitano-rezistor-smd_16748.html" TargetMode="External"/><Relationship Id="rId73" Type="http://schemas.openxmlformats.org/officeDocument/2006/relationships/hyperlink" Target="https://1wire.com.ua/ra-02-lora-sx1278-433mhz.html" TargetMode="External"/><Relationship Id="rId78" Type="http://schemas.openxmlformats.org/officeDocument/2006/relationships/hyperlink" Target="https://www.aliexpress.com/item/32802402060.html" TargetMode="External"/><Relationship Id="rId81" Type="http://schemas.openxmlformats.org/officeDocument/2006/relationships/hyperlink" Target="https://www.digikey.com/product-detail/en/stmicroelectronics/STM32L476VGT6/497-15873-ND/5344349" TargetMode="External"/><Relationship Id="rId4" Type="http://schemas.openxmlformats.org/officeDocument/2006/relationships/hyperlink" Target="http://www.kosmodrom.com.ua/el.php?name=U.FL-R-SMT-1%5b10%5d" TargetMode="External"/><Relationship Id="rId9" Type="http://schemas.openxmlformats.org/officeDocument/2006/relationships/hyperlink" Target="http://www.kosmodrom.com.ua/el.php?name=CP0603100050V10" TargetMode="External"/><Relationship Id="rId13" Type="http://schemas.openxmlformats.org/officeDocument/2006/relationships/hyperlink" Target="http://www.kosmodrom.com.ua/el.php?name=CP06030.125V8020" TargetMode="External"/><Relationship Id="rId18" Type="http://schemas.openxmlformats.org/officeDocument/2006/relationships/hyperlink" Target="http://www.kosmodrom.com.ua/el.php?name=CP2102-GMR" TargetMode="External"/><Relationship Id="rId39" Type="http://schemas.openxmlformats.org/officeDocument/2006/relationships/hyperlink" Target="http://www.kosmodrom.com.ua/el.php?name=TPS62110RSAT" TargetMode="External"/><Relationship Id="rId34" Type="http://schemas.openxmlformats.org/officeDocument/2006/relationships/hyperlink" Target="http://www.kosmodrom.com.ua/el.php?name=SMDRES0805560KOM1" TargetMode="External"/><Relationship Id="rId50" Type="http://schemas.openxmlformats.org/officeDocument/2006/relationships/hyperlink" Target="https://www.rcscomponents.kiev.ua/product/100uf-6-3v-size-b-10-tajb107k006rnj-avx-kondensator-tantalovyj-smd_39633.html" TargetMode="External"/><Relationship Id="rId55" Type="http://schemas.openxmlformats.org/officeDocument/2006/relationships/hyperlink" Target="https://www.aliexpress.com/item/4000400690967.html?spm=a2g0s.9042311.0.0.cbd34c4duRVTSV" TargetMode="External"/><Relationship Id="rId76" Type="http://schemas.openxmlformats.org/officeDocument/2006/relationships/hyperlink" Target="https://www.rcscomponents.kiev.ua/product/stusb1602aqtr_132330.html" TargetMode="External"/><Relationship Id="rId7" Type="http://schemas.openxmlformats.org/officeDocument/2006/relationships/hyperlink" Target="http://www.kosmodrom.com.ua/el.php?name=BH1.27-14" TargetMode="External"/><Relationship Id="rId71" Type="http://schemas.openxmlformats.org/officeDocument/2006/relationships/hyperlink" Target="https://www.rcscomponents.kiev.ua/product/300-kohm-1-0-125w-150v-0805-rezistor-smd_3009.html" TargetMode="External"/><Relationship Id="rId2" Type="http://schemas.openxmlformats.org/officeDocument/2006/relationships/hyperlink" Target="http://www.kosmodrom.com.ua/el.php?name=74HC2G14GW.125" TargetMode="External"/><Relationship Id="rId29" Type="http://schemas.openxmlformats.org/officeDocument/2006/relationships/hyperlink" Target="http://www.kosmodrom.com.ua/el.php?name=KX-38T-32.768-kHz-6pF" TargetMode="External"/><Relationship Id="rId24" Type="http://schemas.openxmlformats.org/officeDocument/2006/relationships/hyperlink" Target="http://www.kosmodrom.com.ua/el.php?name=LIS3MDLTR" TargetMode="External"/><Relationship Id="rId40" Type="http://schemas.openxmlformats.org/officeDocument/2006/relationships/hyperlink" Target="http://www.kosmodrom.com.ua/el.php?name=TPS560200DBVR" TargetMode="External"/><Relationship Id="rId45" Type="http://schemas.openxmlformats.org/officeDocument/2006/relationships/hyperlink" Target="https://www.rcscomponents.kiev.ua/product/100nf-25v-x7r-10-0805-4k-reel-c0805b104k250nt-hitano-kondensator-keramicheskij-smd_2259.html" TargetMode="External"/><Relationship Id="rId66" Type="http://schemas.openxmlformats.org/officeDocument/2006/relationships/hyperlink" Target="https://www.rcscomponents.kiev.ua/product/12-kohm-5-0-1w-50v-0603-rc0603jr-12k0-hitano-rezistor-smd_10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87"/>
  <sheetViews>
    <sheetView tabSelected="1" topLeftCell="A52" workbookViewId="0">
      <selection activeCell="A72" sqref="A72"/>
    </sheetView>
  </sheetViews>
  <sheetFormatPr defaultRowHeight="15" x14ac:dyDescent="0.25"/>
  <cols>
    <col min="1" max="1" width="25" customWidth="1"/>
    <col min="2" max="2" width="33.85546875" customWidth="1"/>
    <col min="3" max="3" width="23" customWidth="1"/>
    <col min="4" max="4" width="10" style="18" customWidth="1"/>
    <col min="5" max="5" width="7.5703125" style="9" customWidth="1"/>
    <col min="6" max="6" width="12.5703125" style="10" customWidth="1"/>
    <col min="7" max="7" width="14" style="55" customWidth="1"/>
    <col min="8" max="8" width="7.5703125" style="10" customWidth="1"/>
    <col min="9" max="9" width="13.140625" style="9" customWidth="1"/>
    <col min="10" max="10" width="10" style="10" customWidth="1"/>
    <col min="11" max="11" width="10.140625" style="9" customWidth="1"/>
    <col min="12" max="12" width="10.28515625" style="10" customWidth="1"/>
    <col min="13" max="13" width="12.28515625" style="9" customWidth="1"/>
    <col min="14" max="14" width="10.140625" style="10" customWidth="1"/>
    <col min="15" max="15" width="12.42578125" style="9" customWidth="1"/>
    <col min="16" max="16" width="12.42578125" style="10" customWidth="1"/>
    <col min="17" max="20" width="15" style="9" customWidth="1"/>
    <col min="21" max="21" width="14.28515625" style="9" customWidth="1"/>
    <col min="22" max="22" width="11" style="9" customWidth="1"/>
    <col min="23" max="23" width="15" style="9" customWidth="1"/>
    <col min="24" max="24" width="11.42578125" style="9" customWidth="1"/>
    <col min="25" max="25" width="10" customWidth="1"/>
    <col min="26" max="26" width="10.7109375" customWidth="1"/>
  </cols>
  <sheetData>
    <row r="1" spans="1:26" s="5" customFormat="1" ht="30.75" thickBot="1" x14ac:dyDescent="0.3">
      <c r="A1" s="4" t="s">
        <v>0</v>
      </c>
      <c r="B1" s="4" t="s">
        <v>1</v>
      </c>
      <c r="C1" s="6" t="s">
        <v>2</v>
      </c>
      <c r="D1" s="30" t="s">
        <v>348</v>
      </c>
      <c r="E1" s="31" t="s">
        <v>3</v>
      </c>
      <c r="F1" s="41" t="s">
        <v>4</v>
      </c>
      <c r="G1" s="52" t="s">
        <v>5</v>
      </c>
      <c r="H1" s="42" t="s">
        <v>6</v>
      </c>
      <c r="I1" s="43" t="s">
        <v>7</v>
      </c>
      <c r="J1" s="44" t="s">
        <v>8</v>
      </c>
      <c r="K1" s="45" t="s">
        <v>9</v>
      </c>
      <c r="L1" s="46" t="s">
        <v>10</v>
      </c>
      <c r="M1" s="47" t="s">
        <v>11</v>
      </c>
      <c r="N1" s="48" t="s">
        <v>12</v>
      </c>
      <c r="O1" s="49" t="s">
        <v>13</v>
      </c>
      <c r="P1" s="50" t="s">
        <v>14</v>
      </c>
      <c r="Q1" s="51" t="s">
        <v>15</v>
      </c>
      <c r="R1" s="60" t="s">
        <v>352</v>
      </c>
      <c r="S1" s="60"/>
      <c r="T1" s="35" t="s">
        <v>349</v>
      </c>
      <c r="U1" s="26" t="s">
        <v>344</v>
      </c>
      <c r="V1" s="25" t="s">
        <v>345</v>
      </c>
      <c r="W1" s="26" t="s">
        <v>346</v>
      </c>
      <c r="X1" s="27" t="s">
        <v>347</v>
      </c>
    </row>
    <row r="2" spans="1:26" x14ac:dyDescent="0.25">
      <c r="A2" s="1" t="s">
        <v>16</v>
      </c>
      <c r="B2" s="1" t="s">
        <v>17</v>
      </c>
      <c r="C2" s="8" t="s">
        <v>18</v>
      </c>
      <c r="D2" s="28">
        <v>2</v>
      </c>
      <c r="E2" s="29"/>
      <c r="F2" s="64" t="s">
        <v>19</v>
      </c>
      <c r="G2" s="53" t="s">
        <v>20</v>
      </c>
      <c r="H2" s="3"/>
      <c r="I2" s="2"/>
      <c r="J2" s="3"/>
      <c r="K2" s="2"/>
      <c r="L2" s="3"/>
      <c r="M2" s="2"/>
      <c r="N2" s="3"/>
      <c r="O2" s="2"/>
      <c r="P2" s="3"/>
      <c r="Q2" s="7"/>
      <c r="R2" s="7"/>
      <c r="S2" s="7"/>
      <c r="T2" s="38" t="str">
        <f>G2</f>
        <v>4,5</v>
      </c>
      <c r="U2" s="21">
        <f>D2</f>
        <v>2</v>
      </c>
      <c r="V2" s="32">
        <f>U2*T2</f>
        <v>9</v>
      </c>
      <c r="W2" s="21">
        <f>U2</f>
        <v>2</v>
      </c>
      <c r="X2" s="22">
        <f>W2*T2</f>
        <v>9</v>
      </c>
      <c r="Y2" s="34"/>
      <c r="Z2" s="9"/>
    </row>
    <row r="3" spans="1:26" x14ac:dyDescent="0.25">
      <c r="A3" s="1" t="s">
        <v>21</v>
      </c>
      <c r="B3" s="1" t="s">
        <v>22</v>
      </c>
      <c r="C3" s="8" t="s">
        <v>23</v>
      </c>
      <c r="D3" s="13">
        <v>1</v>
      </c>
      <c r="E3" s="11"/>
      <c r="F3" s="64" t="s">
        <v>24</v>
      </c>
      <c r="G3" s="53" t="s">
        <v>25</v>
      </c>
      <c r="H3" s="3"/>
      <c r="I3" s="2"/>
      <c r="J3" s="3"/>
      <c r="K3" s="2"/>
      <c r="L3" s="3"/>
      <c r="M3" s="2"/>
      <c r="N3" s="3"/>
      <c r="O3" s="2"/>
      <c r="P3" s="3"/>
      <c r="Q3" s="7"/>
      <c r="R3" s="58"/>
      <c r="S3" s="58"/>
      <c r="T3" s="39" t="str">
        <f>G3</f>
        <v>19,5</v>
      </c>
      <c r="U3" s="15">
        <f>D3</f>
        <v>1</v>
      </c>
      <c r="V3" s="14">
        <f>U3*T3</f>
        <v>19.5</v>
      </c>
      <c r="W3" s="15">
        <f>U3</f>
        <v>1</v>
      </c>
      <c r="X3" s="16">
        <f t="shared" ref="X3:X66" si="0">W3*T3</f>
        <v>19.5</v>
      </c>
      <c r="Y3" s="34"/>
    </row>
    <row r="4" spans="1:26" ht="30" x14ac:dyDescent="0.25">
      <c r="A4" s="1" t="s">
        <v>26</v>
      </c>
      <c r="B4" s="1" t="s">
        <v>27</v>
      </c>
      <c r="C4" s="8" t="s">
        <v>28</v>
      </c>
      <c r="D4" s="13">
        <v>3</v>
      </c>
      <c r="E4" s="12" t="s">
        <v>29</v>
      </c>
      <c r="F4" s="64" t="s">
        <v>30</v>
      </c>
      <c r="G4" s="53" t="s">
        <v>31</v>
      </c>
      <c r="H4" s="67" t="s">
        <v>32</v>
      </c>
      <c r="I4" s="1" t="s">
        <v>29</v>
      </c>
      <c r="J4" s="3"/>
      <c r="K4" s="2"/>
      <c r="L4" s="3"/>
      <c r="M4" s="2"/>
      <c r="N4" s="3"/>
      <c r="O4" s="2"/>
      <c r="P4" s="3"/>
      <c r="Q4" s="7"/>
      <c r="R4" s="58"/>
      <c r="S4" s="58"/>
      <c r="T4" s="39" t="str">
        <f>G4</f>
        <v>4,75</v>
      </c>
      <c r="U4" s="15">
        <f t="shared" ref="U4:U67" si="1">D4</f>
        <v>3</v>
      </c>
      <c r="V4" s="14">
        <f t="shared" ref="V4:V67" si="2">U4*T4</f>
        <v>14.25</v>
      </c>
      <c r="W4" s="15">
        <f t="shared" ref="W4:W67" si="3">U4</f>
        <v>3</v>
      </c>
      <c r="X4" s="16">
        <f t="shared" si="0"/>
        <v>14.25</v>
      </c>
      <c r="Y4" s="34"/>
    </row>
    <row r="5" spans="1:26" ht="30" x14ac:dyDescent="0.25">
      <c r="A5" s="1" t="s">
        <v>33</v>
      </c>
      <c r="B5" s="1" t="s">
        <v>34</v>
      </c>
      <c r="C5" s="8" t="s">
        <v>35</v>
      </c>
      <c r="D5" s="13">
        <v>1</v>
      </c>
      <c r="E5" s="11"/>
      <c r="F5" s="64" t="s">
        <v>36</v>
      </c>
      <c r="G5" s="53" t="s">
        <v>37</v>
      </c>
      <c r="H5" s="3"/>
      <c r="I5" s="2"/>
      <c r="J5" s="3"/>
      <c r="K5" s="2"/>
      <c r="L5" s="3"/>
      <c r="M5" s="2"/>
      <c r="N5" s="3"/>
      <c r="O5" s="2"/>
      <c r="P5" s="3"/>
      <c r="Q5" s="7"/>
      <c r="R5" s="58"/>
      <c r="S5" s="58"/>
      <c r="T5" s="39" t="str">
        <f>G5</f>
        <v>1,5</v>
      </c>
      <c r="U5" s="15">
        <f t="shared" si="1"/>
        <v>1</v>
      </c>
      <c r="V5" s="14">
        <f t="shared" si="2"/>
        <v>1.5</v>
      </c>
      <c r="W5" s="15">
        <f t="shared" si="3"/>
        <v>1</v>
      </c>
      <c r="X5" s="16">
        <f t="shared" si="0"/>
        <v>1.5</v>
      </c>
      <c r="Y5" s="34"/>
    </row>
    <row r="6" spans="1:26" x14ac:dyDescent="0.25">
      <c r="A6" s="1" t="s">
        <v>38</v>
      </c>
      <c r="B6" s="1" t="s">
        <v>39</v>
      </c>
      <c r="C6" s="8" t="s">
        <v>40</v>
      </c>
      <c r="D6" s="13">
        <v>1</v>
      </c>
      <c r="E6" s="12" t="s">
        <v>41</v>
      </c>
      <c r="F6" s="17"/>
      <c r="G6" s="54"/>
      <c r="H6" s="3"/>
      <c r="I6" s="2"/>
      <c r="J6" s="3"/>
      <c r="K6" s="2"/>
      <c r="L6" s="3"/>
      <c r="M6" s="2"/>
      <c r="N6" s="3"/>
      <c r="O6" s="2"/>
      <c r="P6" s="67" t="s">
        <v>42</v>
      </c>
      <c r="Q6" s="8" t="s">
        <v>43</v>
      </c>
      <c r="R6" s="59"/>
      <c r="S6" s="59"/>
      <c r="T6" s="40">
        <f>Q6*N84</f>
        <v>170.1</v>
      </c>
      <c r="U6" s="15">
        <f t="shared" si="1"/>
        <v>1</v>
      </c>
      <c r="V6" s="14">
        <f t="shared" si="2"/>
        <v>170.1</v>
      </c>
      <c r="W6" s="15">
        <f t="shared" si="3"/>
        <v>1</v>
      </c>
      <c r="X6" s="16">
        <f t="shared" si="0"/>
        <v>170.1</v>
      </c>
      <c r="Y6" s="34"/>
    </row>
    <row r="7" spans="1:26" x14ac:dyDescent="0.25">
      <c r="A7" s="1" t="s">
        <v>44</v>
      </c>
      <c r="B7" s="1" t="s">
        <v>45</v>
      </c>
      <c r="C7" s="8" t="s">
        <v>46</v>
      </c>
      <c r="D7" s="13">
        <v>1</v>
      </c>
      <c r="E7" s="12" t="s">
        <v>47</v>
      </c>
      <c r="F7" s="64" t="s">
        <v>48</v>
      </c>
      <c r="G7" s="53" t="s">
        <v>43</v>
      </c>
      <c r="H7" s="3"/>
      <c r="I7" s="2"/>
      <c r="J7" s="3"/>
      <c r="K7" s="2"/>
      <c r="L7" s="3"/>
      <c r="M7" s="2"/>
      <c r="N7" s="3"/>
      <c r="O7" s="2"/>
      <c r="P7" s="3"/>
      <c r="Q7" s="7"/>
      <c r="R7" s="58"/>
      <c r="S7" s="58"/>
      <c r="T7" s="39" t="str">
        <f>G7</f>
        <v>7</v>
      </c>
      <c r="U7" s="15">
        <f t="shared" si="1"/>
        <v>1</v>
      </c>
      <c r="V7" s="14">
        <f t="shared" si="2"/>
        <v>7</v>
      </c>
      <c r="W7" s="15">
        <f t="shared" si="3"/>
        <v>1</v>
      </c>
      <c r="X7" s="16">
        <f t="shared" si="0"/>
        <v>7</v>
      </c>
      <c r="Y7" s="34"/>
    </row>
    <row r="8" spans="1:26" x14ac:dyDescent="0.25">
      <c r="A8" s="1" t="s">
        <v>49</v>
      </c>
      <c r="B8" s="1" t="s">
        <v>50</v>
      </c>
      <c r="C8" s="8" t="s">
        <v>51</v>
      </c>
      <c r="D8" s="13">
        <v>1</v>
      </c>
      <c r="E8" s="12" t="s">
        <v>47</v>
      </c>
      <c r="F8" s="64" t="s">
        <v>52</v>
      </c>
      <c r="G8" s="53" t="s">
        <v>361</v>
      </c>
      <c r="H8" s="3"/>
      <c r="I8" s="2"/>
      <c r="J8" s="3"/>
      <c r="K8" s="2"/>
      <c r="L8" s="3"/>
      <c r="M8" s="2"/>
      <c r="N8" s="3"/>
      <c r="O8" s="2"/>
      <c r="P8" s="3"/>
      <c r="Q8" s="7"/>
      <c r="R8" s="58"/>
      <c r="S8" s="58"/>
      <c r="T8" s="39" t="str">
        <f>G8</f>
        <v>7,75</v>
      </c>
      <c r="U8" s="15">
        <f t="shared" si="1"/>
        <v>1</v>
      </c>
      <c r="V8" s="14">
        <f t="shared" si="2"/>
        <v>7.75</v>
      </c>
      <c r="W8" s="15">
        <f t="shared" si="3"/>
        <v>1</v>
      </c>
      <c r="X8" s="16">
        <f t="shared" si="0"/>
        <v>7.75</v>
      </c>
      <c r="Y8" s="34"/>
    </row>
    <row r="9" spans="1:26" ht="30" x14ac:dyDescent="0.25">
      <c r="A9" s="1" t="s">
        <v>53</v>
      </c>
      <c r="B9" s="1" t="s">
        <v>54</v>
      </c>
      <c r="C9" s="8" t="s">
        <v>55</v>
      </c>
      <c r="D9" s="13">
        <v>2</v>
      </c>
      <c r="E9" s="11"/>
      <c r="F9" s="64" t="s">
        <v>56</v>
      </c>
      <c r="G9" s="53" t="s">
        <v>57</v>
      </c>
      <c r="H9" s="3"/>
      <c r="I9" s="2"/>
      <c r="J9" s="3"/>
      <c r="K9" s="2"/>
      <c r="L9" s="3"/>
      <c r="M9" s="2"/>
      <c r="N9" s="3"/>
      <c r="O9" s="2"/>
      <c r="P9" s="3"/>
      <c r="Q9" s="7"/>
      <c r="R9" s="58"/>
      <c r="S9" s="58"/>
      <c r="T9" s="39" t="str">
        <f>G9</f>
        <v>1,75</v>
      </c>
      <c r="U9" s="15">
        <f t="shared" si="1"/>
        <v>2</v>
      </c>
      <c r="V9" s="14">
        <f t="shared" si="2"/>
        <v>3.5</v>
      </c>
      <c r="W9" s="15">
        <f t="shared" si="3"/>
        <v>2</v>
      </c>
      <c r="X9" s="16">
        <f t="shared" si="0"/>
        <v>3.5</v>
      </c>
      <c r="Y9" s="34"/>
    </row>
    <row r="10" spans="1:26" x14ac:dyDescent="0.25">
      <c r="A10" s="1" t="s">
        <v>58</v>
      </c>
      <c r="B10" s="1" t="s">
        <v>59</v>
      </c>
      <c r="C10" s="8" t="s">
        <v>60</v>
      </c>
      <c r="D10" s="13">
        <v>3</v>
      </c>
      <c r="E10" s="11"/>
      <c r="F10" s="17"/>
      <c r="G10" s="54"/>
      <c r="H10" s="67" t="s">
        <v>61</v>
      </c>
      <c r="I10" s="1" t="s">
        <v>62</v>
      </c>
      <c r="J10" s="3"/>
      <c r="K10" s="2"/>
      <c r="L10" s="3"/>
      <c r="M10" s="2"/>
      <c r="N10" s="3"/>
      <c r="O10" s="2"/>
      <c r="P10" s="3"/>
      <c r="Q10" s="7"/>
      <c r="R10" s="58"/>
      <c r="S10" s="58"/>
      <c r="T10" s="37" t="str">
        <f>I10</f>
        <v>0,3</v>
      </c>
      <c r="U10" s="15">
        <f t="shared" si="1"/>
        <v>3</v>
      </c>
      <c r="V10" s="14">
        <f t="shared" si="2"/>
        <v>0.89999999999999991</v>
      </c>
      <c r="W10" s="15">
        <f t="shared" si="3"/>
        <v>3</v>
      </c>
      <c r="X10" s="16">
        <f t="shared" si="0"/>
        <v>0.89999999999999991</v>
      </c>
      <c r="Y10" s="34"/>
    </row>
    <row r="11" spans="1:26" ht="30" x14ac:dyDescent="0.25">
      <c r="A11" s="1" t="s">
        <v>63</v>
      </c>
      <c r="B11" s="1" t="s">
        <v>59</v>
      </c>
      <c r="C11" s="8" t="s">
        <v>64</v>
      </c>
      <c r="D11" s="13">
        <v>9</v>
      </c>
      <c r="E11" s="11"/>
      <c r="F11" s="64" t="s">
        <v>65</v>
      </c>
      <c r="G11" s="53" t="s">
        <v>66</v>
      </c>
      <c r="H11" s="3"/>
      <c r="I11" s="2"/>
      <c r="J11" s="3"/>
      <c r="K11" s="2"/>
      <c r="L11" s="3"/>
      <c r="M11" s="2"/>
      <c r="N11" s="3"/>
      <c r="O11" s="2"/>
      <c r="P11" s="3"/>
      <c r="Q11" s="7"/>
      <c r="R11" s="58"/>
      <c r="S11" s="58"/>
      <c r="T11" s="39" t="str">
        <f>G11</f>
        <v>0,75</v>
      </c>
      <c r="U11" s="15">
        <f t="shared" si="1"/>
        <v>9</v>
      </c>
      <c r="V11" s="14">
        <f t="shared" si="2"/>
        <v>6.75</v>
      </c>
      <c r="W11" s="15">
        <f t="shared" si="3"/>
        <v>9</v>
      </c>
      <c r="X11" s="16">
        <f t="shared" si="0"/>
        <v>6.75</v>
      </c>
      <c r="Y11" s="34"/>
    </row>
    <row r="12" spans="1:26" x14ac:dyDescent="0.25">
      <c r="A12" s="1" t="s">
        <v>67</v>
      </c>
      <c r="B12" s="1" t="s">
        <v>59</v>
      </c>
      <c r="C12" s="8" t="s">
        <v>68</v>
      </c>
      <c r="D12" s="13">
        <v>2</v>
      </c>
      <c r="E12" s="11"/>
      <c r="F12" s="64" t="s">
        <v>69</v>
      </c>
      <c r="G12" s="53" t="s">
        <v>70</v>
      </c>
      <c r="H12" s="3"/>
      <c r="I12" s="2"/>
      <c r="J12" s="3"/>
      <c r="K12" s="2"/>
      <c r="L12" s="3"/>
      <c r="M12" s="2"/>
      <c r="N12" s="3"/>
      <c r="O12" s="2"/>
      <c r="P12" s="3"/>
      <c r="Q12" s="7"/>
      <c r="R12" s="58"/>
      <c r="S12" s="58"/>
      <c r="T12" s="39" t="str">
        <f>G12</f>
        <v>0,25</v>
      </c>
      <c r="U12" s="15">
        <f t="shared" si="1"/>
        <v>2</v>
      </c>
      <c r="V12" s="14">
        <f t="shared" si="2"/>
        <v>0.5</v>
      </c>
      <c r="W12" s="15">
        <f t="shared" si="3"/>
        <v>2</v>
      </c>
      <c r="X12" s="16">
        <f t="shared" si="0"/>
        <v>0.5</v>
      </c>
      <c r="Y12" s="34"/>
    </row>
    <row r="13" spans="1:26" x14ac:dyDescent="0.25">
      <c r="A13" s="1" t="s">
        <v>71</v>
      </c>
      <c r="B13" s="1" t="s">
        <v>59</v>
      </c>
      <c r="C13" s="8" t="s">
        <v>72</v>
      </c>
      <c r="D13" s="13">
        <v>1</v>
      </c>
      <c r="E13" s="11"/>
      <c r="F13" s="64" t="s">
        <v>73</v>
      </c>
      <c r="G13" s="53" t="s">
        <v>70</v>
      </c>
      <c r="H13" s="3"/>
      <c r="I13" s="2"/>
      <c r="J13" s="3"/>
      <c r="K13" s="2"/>
      <c r="L13" s="3"/>
      <c r="M13" s="2"/>
      <c r="N13" s="3"/>
      <c r="O13" s="2"/>
      <c r="P13" s="3"/>
      <c r="Q13" s="7"/>
      <c r="R13" s="58"/>
      <c r="S13" s="58"/>
      <c r="T13" s="39" t="str">
        <f>G13</f>
        <v>0,25</v>
      </c>
      <c r="U13" s="15">
        <f t="shared" si="1"/>
        <v>1</v>
      </c>
      <c r="V13" s="14">
        <f t="shared" si="2"/>
        <v>0.25</v>
      </c>
      <c r="W13" s="15">
        <f t="shared" si="3"/>
        <v>1</v>
      </c>
      <c r="X13" s="16">
        <f t="shared" si="0"/>
        <v>0.25</v>
      </c>
      <c r="Y13" s="34"/>
    </row>
    <row r="14" spans="1:26" x14ac:dyDescent="0.25">
      <c r="A14" s="1" t="s">
        <v>74</v>
      </c>
      <c r="B14" s="1" t="s">
        <v>59</v>
      </c>
      <c r="C14" s="8" t="s">
        <v>75</v>
      </c>
      <c r="D14" s="13">
        <v>1</v>
      </c>
      <c r="E14" s="11"/>
      <c r="F14" s="17"/>
      <c r="G14" s="54"/>
      <c r="H14" s="67" t="s">
        <v>76</v>
      </c>
      <c r="I14" s="1" t="s">
        <v>77</v>
      </c>
      <c r="J14" s="3"/>
      <c r="K14" s="2"/>
      <c r="L14" s="3"/>
      <c r="M14" s="2"/>
      <c r="N14" s="3"/>
      <c r="O14" s="2"/>
      <c r="P14" s="3"/>
      <c r="Q14" s="7"/>
      <c r="R14" s="58"/>
      <c r="S14" s="58"/>
      <c r="T14" s="37" t="str">
        <f>I14</f>
        <v>0,45</v>
      </c>
      <c r="U14" s="15">
        <f t="shared" si="1"/>
        <v>1</v>
      </c>
      <c r="V14" s="14">
        <f t="shared" si="2"/>
        <v>0.45</v>
      </c>
      <c r="W14" s="15">
        <f t="shared" si="3"/>
        <v>1</v>
      </c>
      <c r="X14" s="16">
        <f t="shared" si="0"/>
        <v>0.45</v>
      </c>
      <c r="Y14" s="34"/>
    </row>
    <row r="15" spans="1:26" x14ac:dyDescent="0.25">
      <c r="A15" s="1" t="s">
        <v>78</v>
      </c>
      <c r="B15" s="1" t="s">
        <v>59</v>
      </c>
      <c r="C15" s="8" t="s">
        <v>79</v>
      </c>
      <c r="D15" s="13">
        <v>2</v>
      </c>
      <c r="E15" s="11"/>
      <c r="F15" s="64" t="s">
        <v>80</v>
      </c>
      <c r="G15" s="53" t="s">
        <v>70</v>
      </c>
      <c r="H15" s="3"/>
      <c r="I15" s="2"/>
      <c r="J15" s="3"/>
      <c r="K15" s="2"/>
      <c r="L15" s="3"/>
      <c r="M15" s="2"/>
      <c r="N15" s="3"/>
      <c r="O15" s="2"/>
      <c r="P15" s="3"/>
      <c r="Q15" s="7"/>
      <c r="R15" s="58"/>
      <c r="S15" s="58"/>
      <c r="T15" s="39" t="str">
        <f>G15</f>
        <v>0,25</v>
      </c>
      <c r="U15" s="15">
        <f t="shared" si="1"/>
        <v>2</v>
      </c>
      <c r="V15" s="14">
        <f t="shared" si="2"/>
        <v>0.5</v>
      </c>
      <c r="W15" s="15">
        <f t="shared" si="3"/>
        <v>2</v>
      </c>
      <c r="X15" s="16">
        <f t="shared" si="0"/>
        <v>0.5</v>
      </c>
      <c r="Y15" s="34"/>
    </row>
    <row r="16" spans="1:26" ht="60" x14ac:dyDescent="0.25">
      <c r="A16" s="1" t="s">
        <v>81</v>
      </c>
      <c r="B16" s="1" t="s">
        <v>59</v>
      </c>
      <c r="C16" s="8" t="s">
        <v>82</v>
      </c>
      <c r="D16" s="13">
        <v>21</v>
      </c>
      <c r="E16" s="11"/>
      <c r="F16" s="64" t="s">
        <v>83</v>
      </c>
      <c r="G16" s="53" t="s">
        <v>84</v>
      </c>
      <c r="H16" s="3"/>
      <c r="I16" s="2"/>
      <c r="J16" s="3"/>
      <c r="K16" s="2"/>
      <c r="L16" s="3"/>
      <c r="M16" s="2"/>
      <c r="N16" s="3"/>
      <c r="O16" s="2"/>
      <c r="P16" s="3"/>
      <c r="Q16" s="7"/>
      <c r="R16" s="58"/>
      <c r="S16" s="58"/>
      <c r="T16" s="39" t="str">
        <f>G16</f>
        <v>1</v>
      </c>
      <c r="U16" s="15">
        <f t="shared" si="1"/>
        <v>21</v>
      </c>
      <c r="V16" s="14">
        <f t="shared" si="2"/>
        <v>21</v>
      </c>
      <c r="W16" s="15">
        <f t="shared" si="3"/>
        <v>21</v>
      </c>
      <c r="X16" s="16">
        <f t="shared" si="0"/>
        <v>21</v>
      </c>
      <c r="Y16" s="34"/>
    </row>
    <row r="17" spans="1:25" ht="60" x14ac:dyDescent="0.25">
      <c r="A17" s="1" t="s">
        <v>85</v>
      </c>
      <c r="B17" s="1" t="s">
        <v>59</v>
      </c>
      <c r="C17" s="8" t="s">
        <v>86</v>
      </c>
      <c r="D17" s="13">
        <v>18</v>
      </c>
      <c r="E17" s="11"/>
      <c r="F17" s="64" t="s">
        <v>87</v>
      </c>
      <c r="G17" s="53" t="s">
        <v>84</v>
      </c>
      <c r="H17" s="3"/>
      <c r="I17" s="2"/>
      <c r="J17" s="3"/>
      <c r="K17" s="2"/>
      <c r="L17" s="3"/>
      <c r="M17" s="2"/>
      <c r="N17" s="3"/>
      <c r="O17" s="2"/>
      <c r="P17" s="3"/>
      <c r="Q17" s="7"/>
      <c r="R17" s="58"/>
      <c r="S17" s="58"/>
      <c r="T17" s="39" t="str">
        <f>G17</f>
        <v>1</v>
      </c>
      <c r="U17" s="15">
        <f t="shared" si="1"/>
        <v>18</v>
      </c>
      <c r="V17" s="14">
        <f t="shared" si="2"/>
        <v>18</v>
      </c>
      <c r="W17" s="15">
        <f t="shared" si="3"/>
        <v>18</v>
      </c>
      <c r="X17" s="16">
        <f t="shared" si="0"/>
        <v>18</v>
      </c>
      <c r="Y17" s="34"/>
    </row>
    <row r="18" spans="1:25" x14ac:dyDescent="0.25">
      <c r="A18" s="1" t="s">
        <v>88</v>
      </c>
      <c r="B18" s="1" t="s">
        <v>59</v>
      </c>
      <c r="C18" s="8" t="s">
        <v>89</v>
      </c>
      <c r="D18" s="13">
        <v>2</v>
      </c>
      <c r="E18" s="11"/>
      <c r="F18" s="17"/>
      <c r="G18" s="54"/>
      <c r="H18" s="67" t="s">
        <v>90</v>
      </c>
      <c r="I18" s="1" t="s">
        <v>91</v>
      </c>
      <c r="J18" s="3"/>
      <c r="K18" s="2"/>
      <c r="L18" s="3"/>
      <c r="M18" s="2"/>
      <c r="N18" s="3"/>
      <c r="O18" s="2"/>
      <c r="P18" s="3"/>
      <c r="Q18" s="7"/>
      <c r="R18" s="58"/>
      <c r="S18" s="58"/>
      <c r="T18" s="37" t="str">
        <f>I18</f>
        <v>1,1</v>
      </c>
      <c r="U18" s="15">
        <f t="shared" si="1"/>
        <v>2</v>
      </c>
      <c r="V18" s="14">
        <f t="shared" si="2"/>
        <v>2.2000000000000002</v>
      </c>
      <c r="W18" s="15">
        <f t="shared" si="3"/>
        <v>2</v>
      </c>
      <c r="X18" s="16">
        <f t="shared" si="0"/>
        <v>2.2000000000000002</v>
      </c>
      <c r="Y18" s="34"/>
    </row>
    <row r="19" spans="1:25" x14ac:dyDescent="0.25">
      <c r="A19" s="1" t="s">
        <v>92</v>
      </c>
      <c r="B19" s="1" t="s">
        <v>59</v>
      </c>
      <c r="C19" s="8" t="s">
        <v>93</v>
      </c>
      <c r="D19" s="13">
        <v>1</v>
      </c>
      <c r="E19" s="11"/>
      <c r="F19" s="17"/>
      <c r="G19" s="54"/>
      <c r="H19" s="67" t="s">
        <v>94</v>
      </c>
      <c r="I19" s="1" t="s">
        <v>95</v>
      </c>
      <c r="J19" s="3"/>
      <c r="K19" s="2"/>
      <c r="L19" s="3"/>
      <c r="M19" s="2"/>
      <c r="N19" s="3"/>
      <c r="O19" s="2"/>
      <c r="P19" s="3"/>
      <c r="Q19" s="7"/>
      <c r="R19" s="58"/>
      <c r="S19" s="58"/>
      <c r="T19" s="37" t="str">
        <f t="shared" ref="T19:T23" si="4">I19</f>
        <v>1,7</v>
      </c>
      <c r="U19" s="15">
        <f t="shared" si="1"/>
        <v>1</v>
      </c>
      <c r="V19" s="14">
        <f t="shared" si="2"/>
        <v>1.7</v>
      </c>
      <c r="W19" s="15">
        <f t="shared" si="3"/>
        <v>1</v>
      </c>
      <c r="X19" s="16">
        <f t="shared" si="0"/>
        <v>1.7</v>
      </c>
      <c r="Y19" s="34"/>
    </row>
    <row r="20" spans="1:25" x14ac:dyDescent="0.25">
      <c r="A20" s="1" t="s">
        <v>96</v>
      </c>
      <c r="B20" s="1" t="s">
        <v>97</v>
      </c>
      <c r="C20" s="8" t="s">
        <v>98</v>
      </c>
      <c r="D20" s="13">
        <v>1</v>
      </c>
      <c r="E20" s="11"/>
      <c r="F20" s="17"/>
      <c r="G20" s="54"/>
      <c r="H20" s="67" t="s">
        <v>99</v>
      </c>
      <c r="I20" s="1" t="s">
        <v>100</v>
      </c>
      <c r="J20" s="3"/>
      <c r="K20" s="2"/>
      <c r="L20" s="3"/>
      <c r="M20" s="2"/>
      <c r="N20" s="3"/>
      <c r="O20" s="2"/>
      <c r="P20" s="3"/>
      <c r="Q20" s="7"/>
      <c r="R20" s="58"/>
      <c r="S20" s="58"/>
      <c r="T20" s="37" t="str">
        <f t="shared" si="4"/>
        <v>4</v>
      </c>
      <c r="U20" s="15">
        <f t="shared" si="1"/>
        <v>1</v>
      </c>
      <c r="V20" s="14">
        <f t="shared" si="2"/>
        <v>4</v>
      </c>
      <c r="W20" s="15">
        <f t="shared" si="3"/>
        <v>1</v>
      </c>
      <c r="X20" s="16">
        <f t="shared" si="0"/>
        <v>4</v>
      </c>
      <c r="Y20" s="34"/>
    </row>
    <row r="21" spans="1:25" x14ac:dyDescent="0.25">
      <c r="A21" s="1" t="s">
        <v>101</v>
      </c>
      <c r="B21" s="1" t="s">
        <v>97</v>
      </c>
      <c r="C21" s="8" t="s">
        <v>102</v>
      </c>
      <c r="D21" s="13">
        <v>5</v>
      </c>
      <c r="E21" s="11"/>
      <c r="F21" s="64" t="s">
        <v>103</v>
      </c>
      <c r="G21" s="53" t="s">
        <v>104</v>
      </c>
      <c r="H21" s="67" t="s">
        <v>105</v>
      </c>
      <c r="I21" s="1" t="s">
        <v>106</v>
      </c>
      <c r="J21" s="3"/>
      <c r="K21" s="2"/>
      <c r="L21" s="3"/>
      <c r="M21" s="2"/>
      <c r="N21" s="3"/>
      <c r="O21" s="2"/>
      <c r="P21" s="3"/>
      <c r="Q21" s="7"/>
      <c r="R21" s="58"/>
      <c r="S21" s="58"/>
      <c r="T21" s="37" t="str">
        <f t="shared" si="4"/>
        <v>5,5</v>
      </c>
      <c r="U21" s="15">
        <f t="shared" si="1"/>
        <v>5</v>
      </c>
      <c r="V21" s="14">
        <f t="shared" si="2"/>
        <v>27.5</v>
      </c>
      <c r="W21" s="15">
        <f t="shared" si="3"/>
        <v>5</v>
      </c>
      <c r="X21" s="16">
        <f t="shared" si="0"/>
        <v>27.5</v>
      </c>
      <c r="Y21" s="34"/>
    </row>
    <row r="22" spans="1:25" x14ac:dyDescent="0.25">
      <c r="A22" s="1" t="s">
        <v>107</v>
      </c>
      <c r="B22" s="1" t="s">
        <v>97</v>
      </c>
      <c r="C22" s="8" t="s">
        <v>108</v>
      </c>
      <c r="D22" s="13">
        <v>1</v>
      </c>
      <c r="E22" s="11"/>
      <c r="F22" s="17"/>
      <c r="G22" s="54"/>
      <c r="H22" s="67" t="s">
        <v>109</v>
      </c>
      <c r="I22" s="1" t="s">
        <v>20</v>
      </c>
      <c r="J22" s="3"/>
      <c r="K22" s="2"/>
      <c r="L22" s="3"/>
      <c r="M22" s="2"/>
      <c r="N22" s="3"/>
      <c r="O22" s="2"/>
      <c r="P22" s="3"/>
      <c r="Q22" s="7"/>
      <c r="R22" s="58"/>
      <c r="S22" s="58"/>
      <c r="T22" s="37" t="str">
        <f t="shared" si="4"/>
        <v>4,5</v>
      </c>
      <c r="U22" s="15">
        <f t="shared" si="1"/>
        <v>1</v>
      </c>
      <c r="V22" s="14">
        <f t="shared" si="2"/>
        <v>4.5</v>
      </c>
      <c r="W22" s="15">
        <f t="shared" si="3"/>
        <v>1</v>
      </c>
      <c r="X22" s="16">
        <f t="shared" si="0"/>
        <v>4.5</v>
      </c>
      <c r="Y22" s="34"/>
    </row>
    <row r="23" spans="1:25" x14ac:dyDescent="0.25">
      <c r="A23" s="1" t="s">
        <v>110</v>
      </c>
      <c r="B23" s="1" t="s">
        <v>97</v>
      </c>
      <c r="C23" s="8" t="s">
        <v>111</v>
      </c>
      <c r="D23" s="13">
        <v>1</v>
      </c>
      <c r="E23" s="11"/>
      <c r="F23" s="17"/>
      <c r="G23" s="54"/>
      <c r="H23" s="67" t="s">
        <v>112</v>
      </c>
      <c r="I23" s="1" t="s">
        <v>106</v>
      </c>
      <c r="J23" s="3"/>
      <c r="K23" s="2"/>
      <c r="L23" s="3"/>
      <c r="M23" s="2"/>
      <c r="N23" s="3"/>
      <c r="O23" s="2"/>
      <c r="P23" s="3"/>
      <c r="Q23" s="7"/>
      <c r="R23" s="58"/>
      <c r="S23" s="58"/>
      <c r="T23" s="37" t="str">
        <f t="shared" si="4"/>
        <v>5,5</v>
      </c>
      <c r="U23" s="15">
        <f t="shared" si="1"/>
        <v>1</v>
      </c>
      <c r="V23" s="14">
        <f t="shared" si="2"/>
        <v>5.5</v>
      </c>
      <c r="W23" s="15">
        <f t="shared" si="3"/>
        <v>1</v>
      </c>
      <c r="X23" s="16">
        <f t="shared" si="0"/>
        <v>5.5</v>
      </c>
      <c r="Y23" s="34"/>
    </row>
    <row r="24" spans="1:25" x14ac:dyDescent="0.25">
      <c r="A24" s="1" t="s">
        <v>113</v>
      </c>
      <c r="B24" s="1" t="s">
        <v>114</v>
      </c>
      <c r="C24" s="8" t="s">
        <v>115</v>
      </c>
      <c r="D24" s="13">
        <v>2</v>
      </c>
      <c r="E24" s="11"/>
      <c r="F24" s="64" t="s">
        <v>116</v>
      </c>
      <c r="G24" s="53" t="s">
        <v>117</v>
      </c>
      <c r="H24" s="3"/>
      <c r="I24" s="2"/>
      <c r="J24" s="3"/>
      <c r="K24" s="2"/>
      <c r="L24" s="3"/>
      <c r="M24" s="2"/>
      <c r="N24" s="3"/>
      <c r="O24" s="2"/>
      <c r="P24" s="3"/>
      <c r="Q24" s="7"/>
      <c r="R24" s="58"/>
      <c r="S24" s="58"/>
      <c r="T24" s="39" t="str">
        <f>G24</f>
        <v>2,5</v>
      </c>
      <c r="U24" s="15">
        <f t="shared" si="1"/>
        <v>2</v>
      </c>
      <c r="V24" s="14">
        <f t="shared" si="2"/>
        <v>5</v>
      </c>
      <c r="W24" s="15">
        <f t="shared" si="3"/>
        <v>2</v>
      </c>
      <c r="X24" s="16">
        <f t="shared" si="0"/>
        <v>5</v>
      </c>
      <c r="Y24" s="34"/>
    </row>
    <row r="25" spans="1:25" ht="30" x14ac:dyDescent="0.25">
      <c r="A25" s="1" t="s">
        <v>118</v>
      </c>
      <c r="B25" s="1" t="s">
        <v>119</v>
      </c>
      <c r="C25" s="8" t="s">
        <v>120</v>
      </c>
      <c r="D25" s="13">
        <v>1</v>
      </c>
      <c r="E25" s="11"/>
      <c r="F25" s="64" t="s">
        <v>121</v>
      </c>
      <c r="G25" s="53" t="s">
        <v>122</v>
      </c>
      <c r="H25" s="3"/>
      <c r="I25" s="2"/>
      <c r="J25" s="3"/>
      <c r="K25" s="2"/>
      <c r="L25" s="3"/>
      <c r="M25" s="2"/>
      <c r="N25" s="3"/>
      <c r="O25" s="2"/>
      <c r="P25" s="3"/>
      <c r="Q25" s="7"/>
      <c r="R25" s="58"/>
      <c r="S25" s="58"/>
      <c r="T25" s="39" t="str">
        <f>G25</f>
        <v>8,25</v>
      </c>
      <c r="U25" s="15">
        <f t="shared" si="1"/>
        <v>1</v>
      </c>
      <c r="V25" s="14">
        <f t="shared" si="2"/>
        <v>8.25</v>
      </c>
      <c r="W25" s="15">
        <f t="shared" si="3"/>
        <v>1</v>
      </c>
      <c r="X25" s="16">
        <f t="shared" si="0"/>
        <v>8.25</v>
      </c>
      <c r="Y25" s="34"/>
    </row>
    <row r="26" spans="1:25" x14ac:dyDescent="0.25">
      <c r="A26" s="1" t="s">
        <v>123</v>
      </c>
      <c r="B26" s="1" t="s">
        <v>124</v>
      </c>
      <c r="C26" s="8" t="s">
        <v>125</v>
      </c>
      <c r="D26" s="13">
        <v>1</v>
      </c>
      <c r="E26" s="11"/>
      <c r="F26" s="64" t="s">
        <v>126</v>
      </c>
      <c r="G26" s="53" t="s">
        <v>127</v>
      </c>
      <c r="H26" s="3"/>
      <c r="I26" s="2"/>
      <c r="J26" s="3"/>
      <c r="K26" s="2"/>
      <c r="L26" s="3"/>
      <c r="M26" s="2"/>
      <c r="N26" s="3"/>
      <c r="O26" s="2"/>
      <c r="P26" s="3"/>
      <c r="Q26" s="7"/>
      <c r="R26" s="58"/>
      <c r="S26" s="58"/>
      <c r="T26" s="39" t="str">
        <f>G26</f>
        <v>46,75</v>
      </c>
      <c r="U26" s="15">
        <f t="shared" si="1"/>
        <v>1</v>
      </c>
      <c r="V26" s="14">
        <f t="shared" si="2"/>
        <v>46.75</v>
      </c>
      <c r="W26" s="15">
        <f t="shared" si="3"/>
        <v>1</v>
      </c>
      <c r="X26" s="16">
        <f t="shared" si="0"/>
        <v>46.75</v>
      </c>
      <c r="Y26" s="34"/>
    </row>
    <row r="27" spans="1:25" ht="30" x14ac:dyDescent="0.25">
      <c r="A27" s="1" t="s">
        <v>128</v>
      </c>
      <c r="B27" s="1" t="s">
        <v>129</v>
      </c>
      <c r="C27" s="8" t="s">
        <v>130</v>
      </c>
      <c r="D27" s="13">
        <v>1</v>
      </c>
      <c r="E27" s="11"/>
      <c r="F27" s="64" t="s">
        <v>131</v>
      </c>
      <c r="G27" s="53" t="s">
        <v>122</v>
      </c>
      <c r="H27" s="3"/>
      <c r="I27" s="2"/>
      <c r="J27" s="3"/>
      <c r="K27" s="2"/>
      <c r="L27" s="3"/>
      <c r="M27" s="2"/>
      <c r="N27" s="3"/>
      <c r="O27" s="2"/>
      <c r="P27" s="3"/>
      <c r="Q27" s="7"/>
      <c r="R27" s="58"/>
      <c r="S27" s="58"/>
      <c r="T27" s="39" t="str">
        <f>G27</f>
        <v>8,25</v>
      </c>
      <c r="U27" s="15">
        <f t="shared" si="1"/>
        <v>1</v>
      </c>
      <c r="V27" s="14">
        <f t="shared" si="2"/>
        <v>8.25</v>
      </c>
      <c r="W27" s="15">
        <f t="shared" si="3"/>
        <v>1</v>
      </c>
      <c r="X27" s="16">
        <f t="shared" si="0"/>
        <v>8.25</v>
      </c>
      <c r="Y27" s="34"/>
    </row>
    <row r="28" spans="1:25" ht="45" x14ac:dyDescent="0.25">
      <c r="A28" s="1" t="s">
        <v>132</v>
      </c>
      <c r="B28" s="1" t="s">
        <v>133</v>
      </c>
      <c r="C28" s="8" t="s">
        <v>134</v>
      </c>
      <c r="D28" s="13">
        <v>2</v>
      </c>
      <c r="E28" s="11"/>
      <c r="F28" s="17"/>
      <c r="G28" s="54"/>
      <c r="H28" s="67" t="s">
        <v>135</v>
      </c>
      <c r="I28" s="1" t="s">
        <v>100</v>
      </c>
      <c r="J28" s="3"/>
      <c r="K28" s="2"/>
      <c r="L28" s="3"/>
      <c r="M28" s="2"/>
      <c r="N28" s="3"/>
      <c r="O28" s="2"/>
      <c r="P28" s="3"/>
      <c r="Q28" s="7"/>
      <c r="R28" s="58"/>
      <c r="S28" s="58"/>
      <c r="T28" s="37" t="str">
        <f>I28</f>
        <v>4</v>
      </c>
      <c r="U28" s="15">
        <f t="shared" si="1"/>
        <v>2</v>
      </c>
      <c r="V28" s="14">
        <f t="shared" si="2"/>
        <v>8</v>
      </c>
      <c r="W28" s="15">
        <f t="shared" si="3"/>
        <v>2</v>
      </c>
      <c r="X28" s="16">
        <f t="shared" si="0"/>
        <v>8</v>
      </c>
      <c r="Y28" s="34"/>
    </row>
    <row r="29" spans="1:25" x14ac:dyDescent="0.25">
      <c r="A29" s="1" t="s">
        <v>136</v>
      </c>
      <c r="B29" s="1" t="s">
        <v>137</v>
      </c>
      <c r="C29" s="8" t="s">
        <v>138</v>
      </c>
      <c r="D29" s="13">
        <v>1</v>
      </c>
      <c r="E29" s="11"/>
      <c r="F29" s="17"/>
      <c r="G29" s="54"/>
      <c r="H29" s="67" t="s">
        <v>139</v>
      </c>
      <c r="I29" s="1" t="s">
        <v>57</v>
      </c>
      <c r="J29" s="3"/>
      <c r="K29" s="2"/>
      <c r="L29" s="3"/>
      <c r="M29" s="2"/>
      <c r="N29" s="3"/>
      <c r="O29" s="2"/>
      <c r="P29" s="3"/>
      <c r="Q29" s="7"/>
      <c r="R29" s="58"/>
      <c r="S29" s="58"/>
      <c r="T29" s="37" t="str">
        <f>I29</f>
        <v>1,75</v>
      </c>
      <c r="U29" s="15">
        <f t="shared" si="1"/>
        <v>1</v>
      </c>
      <c r="V29" s="14">
        <f t="shared" si="2"/>
        <v>1.75</v>
      </c>
      <c r="W29" s="15">
        <f t="shared" si="3"/>
        <v>1</v>
      </c>
      <c r="X29" s="16">
        <f t="shared" si="0"/>
        <v>1.75</v>
      </c>
      <c r="Y29" s="34"/>
    </row>
    <row r="30" spans="1:25" ht="60" x14ac:dyDescent="0.25">
      <c r="A30" s="1" t="s">
        <v>140</v>
      </c>
      <c r="B30" s="1" t="s">
        <v>141</v>
      </c>
      <c r="C30" s="8" t="s">
        <v>142</v>
      </c>
      <c r="D30" s="13">
        <v>1</v>
      </c>
      <c r="E30" s="12" t="s">
        <v>143</v>
      </c>
      <c r="F30" s="17"/>
      <c r="G30" s="54"/>
      <c r="H30" s="3"/>
      <c r="I30" s="2"/>
      <c r="J30" s="67" t="s">
        <v>144</v>
      </c>
      <c r="K30" s="1" t="s">
        <v>145</v>
      </c>
      <c r="L30" s="3"/>
      <c r="M30" s="2"/>
      <c r="N30" s="3"/>
      <c r="O30" s="2"/>
      <c r="P30" s="67" t="s">
        <v>146</v>
      </c>
      <c r="Q30" s="8" t="s">
        <v>117</v>
      </c>
      <c r="R30" s="59"/>
      <c r="S30" s="59"/>
      <c r="T30" s="40">
        <f>Q30*N84</f>
        <v>60.75</v>
      </c>
      <c r="U30" s="15">
        <f t="shared" si="1"/>
        <v>1</v>
      </c>
      <c r="V30" s="14">
        <f t="shared" si="2"/>
        <v>60.75</v>
      </c>
      <c r="W30" s="15">
        <f t="shared" si="3"/>
        <v>1</v>
      </c>
      <c r="X30" s="16">
        <f t="shared" si="0"/>
        <v>60.75</v>
      </c>
      <c r="Y30" s="34"/>
    </row>
    <row r="31" spans="1:25" x14ac:dyDescent="0.25">
      <c r="A31" s="1" t="s">
        <v>147</v>
      </c>
      <c r="B31" s="1" t="s">
        <v>137</v>
      </c>
      <c r="C31" s="8" t="s">
        <v>148</v>
      </c>
      <c r="D31" s="13">
        <v>3</v>
      </c>
      <c r="E31" s="11"/>
      <c r="F31" s="17"/>
      <c r="G31" s="54"/>
      <c r="H31" s="3"/>
      <c r="I31" s="2"/>
      <c r="J31" s="3"/>
      <c r="K31" s="2"/>
      <c r="L31" s="3"/>
      <c r="M31" s="2"/>
      <c r="N31" s="3"/>
      <c r="O31" s="2"/>
      <c r="P31" s="3"/>
      <c r="Q31" s="7"/>
      <c r="R31" s="58">
        <v>2</v>
      </c>
      <c r="S31" s="58">
        <f>R31*D31</f>
        <v>6</v>
      </c>
      <c r="T31" s="39">
        <f>G31</f>
        <v>0</v>
      </c>
      <c r="U31" s="15">
        <f t="shared" si="1"/>
        <v>3</v>
      </c>
      <c r="V31" s="14">
        <f t="shared" si="2"/>
        <v>0</v>
      </c>
      <c r="W31" s="15">
        <f t="shared" si="3"/>
        <v>3</v>
      </c>
      <c r="X31" s="16">
        <f t="shared" si="0"/>
        <v>0</v>
      </c>
      <c r="Y31" s="34"/>
    </row>
    <row r="32" spans="1:25" x14ac:dyDescent="0.25">
      <c r="A32" s="1" t="s">
        <v>149</v>
      </c>
      <c r="B32" s="1" t="s">
        <v>137</v>
      </c>
      <c r="C32" s="8" t="s">
        <v>150</v>
      </c>
      <c r="D32" s="13">
        <v>1</v>
      </c>
      <c r="E32" s="11"/>
      <c r="F32" s="17"/>
      <c r="G32" s="54"/>
      <c r="H32" s="3"/>
      <c r="I32" s="2"/>
      <c r="J32" s="3"/>
      <c r="K32" s="2"/>
      <c r="L32" s="3"/>
      <c r="M32" s="2"/>
      <c r="N32" s="3"/>
      <c r="O32" s="2"/>
      <c r="P32" s="3"/>
      <c r="Q32" s="7"/>
      <c r="R32" s="58">
        <v>3</v>
      </c>
      <c r="S32" s="58">
        <f t="shared" ref="S32:S34" si="5">R32*D32</f>
        <v>3</v>
      </c>
      <c r="T32" s="39">
        <f>G32</f>
        <v>0</v>
      </c>
      <c r="U32" s="15">
        <f t="shared" si="1"/>
        <v>1</v>
      </c>
      <c r="V32" s="14">
        <f t="shared" si="2"/>
        <v>0</v>
      </c>
      <c r="W32" s="15">
        <f t="shared" si="3"/>
        <v>1</v>
      </c>
      <c r="X32" s="16">
        <f t="shared" si="0"/>
        <v>0</v>
      </c>
      <c r="Y32" s="34"/>
    </row>
    <row r="33" spans="1:25" x14ac:dyDescent="0.25">
      <c r="A33" s="1" t="s">
        <v>151</v>
      </c>
      <c r="B33" s="1" t="s">
        <v>137</v>
      </c>
      <c r="C33" s="8" t="s">
        <v>152</v>
      </c>
      <c r="D33" s="13">
        <v>1</v>
      </c>
      <c r="E33" s="11"/>
      <c r="F33" s="17"/>
      <c r="G33" s="54"/>
      <c r="H33" s="3"/>
      <c r="I33" s="2"/>
      <c r="J33" s="3"/>
      <c r="K33" s="2"/>
      <c r="L33" s="3"/>
      <c r="M33" s="2"/>
      <c r="N33" s="3"/>
      <c r="O33" s="2"/>
      <c r="P33" s="3"/>
      <c r="Q33" s="7"/>
      <c r="R33" s="58">
        <v>4</v>
      </c>
      <c r="S33" s="58">
        <f t="shared" si="5"/>
        <v>4</v>
      </c>
      <c r="T33" s="39">
        <f>G33</f>
        <v>0</v>
      </c>
      <c r="U33" s="15">
        <f t="shared" si="1"/>
        <v>1</v>
      </c>
      <c r="V33" s="14">
        <f t="shared" si="2"/>
        <v>0</v>
      </c>
      <c r="W33" s="15">
        <f t="shared" si="3"/>
        <v>1</v>
      </c>
      <c r="X33" s="16">
        <f t="shared" si="0"/>
        <v>0</v>
      </c>
      <c r="Y33" s="34"/>
    </row>
    <row r="34" spans="1:25" x14ac:dyDescent="0.25">
      <c r="A34" s="1" t="s">
        <v>153</v>
      </c>
      <c r="B34" s="1" t="s">
        <v>137</v>
      </c>
      <c r="C34" s="8" t="s">
        <v>154</v>
      </c>
      <c r="D34" s="13">
        <v>2</v>
      </c>
      <c r="E34" s="11"/>
      <c r="F34" s="17"/>
      <c r="G34" s="54"/>
      <c r="H34" s="3"/>
      <c r="I34" s="2"/>
      <c r="J34" s="3"/>
      <c r="K34" s="2"/>
      <c r="L34" s="3"/>
      <c r="M34" s="2"/>
      <c r="N34" s="3"/>
      <c r="O34" s="2"/>
      <c r="P34" s="3"/>
      <c r="Q34" s="7"/>
      <c r="R34" s="58">
        <v>5</v>
      </c>
      <c r="S34" s="58">
        <f t="shared" si="5"/>
        <v>10</v>
      </c>
      <c r="T34" s="39">
        <f>G34</f>
        <v>0</v>
      </c>
      <c r="U34" s="15">
        <f t="shared" si="1"/>
        <v>2</v>
      </c>
      <c r="V34" s="14">
        <f t="shared" si="2"/>
        <v>0</v>
      </c>
      <c r="W34" s="15">
        <f t="shared" si="3"/>
        <v>2</v>
      </c>
      <c r="X34" s="16">
        <f t="shared" si="0"/>
        <v>0</v>
      </c>
      <c r="Y34" s="34"/>
    </row>
    <row r="35" spans="1:25" ht="45" x14ac:dyDescent="0.25">
      <c r="A35" s="1" t="s">
        <v>155</v>
      </c>
      <c r="B35" s="1" t="s">
        <v>156</v>
      </c>
      <c r="C35" s="8" t="s">
        <v>157</v>
      </c>
      <c r="D35" s="13">
        <v>4</v>
      </c>
      <c r="E35" s="11"/>
      <c r="F35" s="64" t="s">
        <v>158</v>
      </c>
      <c r="G35" s="53" t="s">
        <v>159</v>
      </c>
      <c r="H35" s="3"/>
      <c r="I35" s="2"/>
      <c r="J35" s="3"/>
      <c r="K35" s="2"/>
      <c r="L35" s="3"/>
      <c r="M35" s="2"/>
      <c r="N35" s="3"/>
      <c r="O35" s="2"/>
      <c r="P35" s="3"/>
      <c r="Q35" s="7"/>
      <c r="R35" s="58"/>
      <c r="S35" s="58"/>
      <c r="T35" s="39" t="str">
        <f>G35</f>
        <v>11,75</v>
      </c>
      <c r="U35" s="15">
        <f t="shared" si="1"/>
        <v>4</v>
      </c>
      <c r="V35" s="14">
        <f t="shared" si="2"/>
        <v>47</v>
      </c>
      <c r="W35" s="15">
        <f t="shared" si="3"/>
        <v>4</v>
      </c>
      <c r="X35" s="16">
        <f t="shared" si="0"/>
        <v>47</v>
      </c>
      <c r="Y35" s="34"/>
    </row>
    <row r="36" spans="1:25" x14ac:dyDescent="0.25">
      <c r="A36" s="1" t="s">
        <v>160</v>
      </c>
      <c r="B36" s="1" t="s">
        <v>161</v>
      </c>
      <c r="C36" s="8" t="s">
        <v>162</v>
      </c>
      <c r="D36" s="13">
        <v>1</v>
      </c>
      <c r="E36" s="11"/>
      <c r="F36" s="65" t="s">
        <v>350</v>
      </c>
      <c r="G36" s="53" t="s">
        <v>351</v>
      </c>
      <c r="H36" s="3"/>
      <c r="I36" s="2"/>
      <c r="J36" s="3"/>
      <c r="K36" s="2"/>
      <c r="L36" s="3"/>
      <c r="M36" s="2"/>
      <c r="N36" s="3"/>
      <c r="O36" s="2"/>
      <c r="P36" s="3"/>
      <c r="Q36" s="7"/>
      <c r="R36" s="58"/>
      <c r="S36" s="58"/>
      <c r="T36" s="39" t="str">
        <f>G36</f>
        <v>12</v>
      </c>
      <c r="U36" s="15">
        <f t="shared" si="1"/>
        <v>1</v>
      </c>
      <c r="V36" s="14">
        <f t="shared" si="2"/>
        <v>12</v>
      </c>
      <c r="W36" s="15">
        <f t="shared" si="3"/>
        <v>1</v>
      </c>
      <c r="X36" s="16">
        <f t="shared" si="0"/>
        <v>12</v>
      </c>
      <c r="Y36" s="34"/>
    </row>
    <row r="37" spans="1:25" x14ac:dyDescent="0.25">
      <c r="A37" s="1" t="s">
        <v>163</v>
      </c>
      <c r="B37" s="1" t="s">
        <v>161</v>
      </c>
      <c r="C37" s="8" t="s">
        <v>164</v>
      </c>
      <c r="D37" s="13">
        <v>1</v>
      </c>
      <c r="E37" s="11"/>
      <c r="F37" s="64" t="s">
        <v>165</v>
      </c>
      <c r="G37" s="53" t="s">
        <v>43</v>
      </c>
      <c r="H37" s="3"/>
      <c r="I37" s="2"/>
      <c r="J37" s="3"/>
      <c r="K37" s="2"/>
      <c r="L37" s="3"/>
      <c r="M37" s="2"/>
      <c r="N37" s="3"/>
      <c r="O37" s="2"/>
      <c r="P37" s="3"/>
      <c r="Q37" s="7"/>
      <c r="R37" s="58"/>
      <c r="S37" s="58"/>
      <c r="T37" s="39" t="str">
        <f>G37</f>
        <v>7</v>
      </c>
      <c r="U37" s="15">
        <f t="shared" si="1"/>
        <v>1</v>
      </c>
      <c r="V37" s="14">
        <f t="shared" si="2"/>
        <v>7</v>
      </c>
      <c r="W37" s="15">
        <f t="shared" si="3"/>
        <v>1</v>
      </c>
      <c r="X37" s="16">
        <f t="shared" si="0"/>
        <v>7</v>
      </c>
      <c r="Y37" s="34"/>
    </row>
    <row r="38" spans="1:25" x14ac:dyDescent="0.25">
      <c r="A38" s="1" t="s">
        <v>166</v>
      </c>
      <c r="B38" s="1" t="s">
        <v>161</v>
      </c>
      <c r="C38" s="8" t="s">
        <v>167</v>
      </c>
      <c r="D38" s="13">
        <v>1</v>
      </c>
      <c r="E38" s="11"/>
      <c r="F38" s="64" t="s">
        <v>168</v>
      </c>
      <c r="G38" s="53" t="s">
        <v>169</v>
      </c>
      <c r="H38" s="3"/>
      <c r="I38" s="2"/>
      <c r="J38" s="3"/>
      <c r="K38" s="2"/>
      <c r="L38" s="3"/>
      <c r="M38" s="2"/>
      <c r="N38" s="3"/>
      <c r="O38" s="2"/>
      <c r="P38" s="3"/>
      <c r="Q38" s="7"/>
      <c r="R38" s="58"/>
      <c r="S38" s="58"/>
      <c r="T38" s="39" t="str">
        <f>G38</f>
        <v>6,25</v>
      </c>
      <c r="U38" s="15">
        <f t="shared" si="1"/>
        <v>1</v>
      </c>
      <c r="V38" s="14">
        <f t="shared" si="2"/>
        <v>6.25</v>
      </c>
      <c r="W38" s="15">
        <f t="shared" si="3"/>
        <v>1</v>
      </c>
      <c r="X38" s="16">
        <f t="shared" si="0"/>
        <v>6.25</v>
      </c>
      <c r="Y38" s="34"/>
    </row>
    <row r="39" spans="1:25" ht="30" x14ac:dyDescent="0.25">
      <c r="A39" s="1" t="s">
        <v>170</v>
      </c>
      <c r="B39" s="1" t="s">
        <v>171</v>
      </c>
      <c r="C39" s="8" t="s">
        <v>172</v>
      </c>
      <c r="D39" s="13">
        <v>11</v>
      </c>
      <c r="E39" s="12" t="s">
        <v>173</v>
      </c>
      <c r="F39" s="17"/>
      <c r="G39" s="54"/>
      <c r="H39" s="3"/>
      <c r="I39" s="2"/>
      <c r="J39" s="3"/>
      <c r="K39" s="2"/>
      <c r="L39" s="3"/>
      <c r="M39" s="2"/>
      <c r="N39" s="3"/>
      <c r="O39" s="2"/>
      <c r="P39" s="3"/>
      <c r="Q39" s="7"/>
      <c r="R39" s="58"/>
      <c r="S39" s="58"/>
      <c r="T39" s="39">
        <f>G39</f>
        <v>0</v>
      </c>
      <c r="U39" s="15">
        <f t="shared" si="1"/>
        <v>11</v>
      </c>
      <c r="V39" s="14">
        <f t="shared" si="2"/>
        <v>0</v>
      </c>
      <c r="W39" s="15">
        <f t="shared" si="3"/>
        <v>11</v>
      </c>
      <c r="X39" s="16">
        <f t="shared" si="0"/>
        <v>0</v>
      </c>
      <c r="Y39" s="34"/>
    </row>
    <row r="40" spans="1:25" ht="75" x14ac:dyDescent="0.25">
      <c r="A40" s="1" t="s">
        <v>174</v>
      </c>
      <c r="B40" s="1" t="s">
        <v>175</v>
      </c>
      <c r="C40" s="8" t="s">
        <v>176</v>
      </c>
      <c r="D40" s="13">
        <v>1</v>
      </c>
      <c r="E40" s="11"/>
      <c r="F40" s="64" t="s">
        <v>177</v>
      </c>
      <c r="G40" s="53" t="s">
        <v>178</v>
      </c>
      <c r="H40" s="3"/>
      <c r="I40" s="2"/>
      <c r="J40" s="3"/>
      <c r="K40" s="2"/>
      <c r="L40" s="3"/>
      <c r="M40" s="2"/>
      <c r="N40" s="3"/>
      <c r="O40" s="2"/>
      <c r="P40" s="3"/>
      <c r="Q40" s="7"/>
      <c r="R40" s="58"/>
      <c r="S40" s="58"/>
      <c r="T40" s="39" t="str">
        <f>G40</f>
        <v>57,5</v>
      </c>
      <c r="U40" s="15">
        <f t="shared" si="1"/>
        <v>1</v>
      </c>
      <c r="V40" s="14">
        <f t="shared" si="2"/>
        <v>57.5</v>
      </c>
      <c r="W40" s="15">
        <f t="shared" si="3"/>
        <v>1</v>
      </c>
      <c r="X40" s="16">
        <f t="shared" si="0"/>
        <v>57.5</v>
      </c>
      <c r="Y40" s="34"/>
    </row>
    <row r="41" spans="1:25" ht="30" x14ac:dyDescent="0.25">
      <c r="A41" s="1" t="s">
        <v>179</v>
      </c>
      <c r="B41" s="1" t="s">
        <v>180</v>
      </c>
      <c r="C41" s="8" t="s">
        <v>181</v>
      </c>
      <c r="D41" s="13">
        <v>1</v>
      </c>
      <c r="E41" s="12" t="s">
        <v>47</v>
      </c>
      <c r="F41" s="17"/>
      <c r="G41" s="54"/>
      <c r="H41" s="3"/>
      <c r="I41" s="2"/>
      <c r="J41" s="3"/>
      <c r="K41" s="2"/>
      <c r="L41" s="67" t="s">
        <v>182</v>
      </c>
      <c r="M41" s="1" t="s">
        <v>183</v>
      </c>
      <c r="N41" s="67" t="s">
        <v>184</v>
      </c>
      <c r="O41" s="1" t="s">
        <v>185</v>
      </c>
      <c r="P41" s="3"/>
      <c r="Q41" s="7"/>
      <c r="R41" s="58"/>
      <c r="S41" s="58"/>
      <c r="T41" s="56">
        <f>O41*N84</f>
        <v>115.66799999999999</v>
      </c>
      <c r="U41" s="15">
        <f t="shared" si="1"/>
        <v>1</v>
      </c>
      <c r="V41" s="14">
        <f t="shared" si="2"/>
        <v>115.66799999999999</v>
      </c>
      <c r="W41" s="15">
        <f t="shared" si="3"/>
        <v>1</v>
      </c>
      <c r="X41" s="16">
        <f t="shared" si="0"/>
        <v>115.66799999999999</v>
      </c>
      <c r="Y41" s="34"/>
    </row>
    <row r="42" spans="1:25" x14ac:dyDescent="0.25">
      <c r="A42" s="1" t="s">
        <v>186</v>
      </c>
      <c r="B42" s="1" t="s">
        <v>187</v>
      </c>
      <c r="C42" s="8" t="s">
        <v>188</v>
      </c>
      <c r="D42" s="13">
        <v>1</v>
      </c>
      <c r="E42" s="11"/>
      <c r="F42" s="64" t="s">
        <v>355</v>
      </c>
      <c r="G42" s="53" t="s">
        <v>189</v>
      </c>
      <c r="H42" s="3"/>
      <c r="I42" s="2"/>
      <c r="J42" s="3"/>
      <c r="K42" s="1" t="s">
        <v>190</v>
      </c>
      <c r="L42" s="3"/>
      <c r="M42" s="2"/>
      <c r="N42" s="3"/>
      <c r="O42" s="2"/>
      <c r="P42" s="3"/>
      <c r="Q42" s="7"/>
      <c r="R42" s="58"/>
      <c r="S42" s="58"/>
      <c r="T42" s="39" t="str">
        <f>G42</f>
        <v>5</v>
      </c>
      <c r="U42" s="15">
        <f t="shared" si="1"/>
        <v>1</v>
      </c>
      <c r="V42" s="14">
        <f t="shared" si="2"/>
        <v>5</v>
      </c>
      <c r="W42" s="15">
        <f t="shared" si="3"/>
        <v>1</v>
      </c>
      <c r="X42" s="16">
        <f t="shared" si="0"/>
        <v>5</v>
      </c>
      <c r="Y42" s="34"/>
    </row>
    <row r="43" spans="1:25" ht="30" x14ac:dyDescent="0.25">
      <c r="A43" s="1" t="s">
        <v>191</v>
      </c>
      <c r="B43" s="1" t="s">
        <v>192</v>
      </c>
      <c r="C43" s="8" t="s">
        <v>193</v>
      </c>
      <c r="D43" s="13">
        <v>1</v>
      </c>
      <c r="E43" s="11"/>
      <c r="F43" s="64" t="s">
        <v>194</v>
      </c>
      <c r="G43" s="53" t="s">
        <v>195</v>
      </c>
      <c r="H43" s="3"/>
      <c r="I43" s="2"/>
      <c r="J43" s="3"/>
      <c r="K43" s="2"/>
      <c r="L43" s="3"/>
      <c r="M43" s="2"/>
      <c r="N43" s="3"/>
      <c r="O43" s="2"/>
      <c r="P43" s="3"/>
      <c r="Q43" s="7"/>
      <c r="R43" s="58"/>
      <c r="S43" s="58"/>
      <c r="T43" s="39" t="str">
        <f>G43</f>
        <v>64,25</v>
      </c>
      <c r="U43" s="15">
        <f t="shared" si="1"/>
        <v>1</v>
      </c>
      <c r="V43" s="14">
        <f t="shared" si="2"/>
        <v>64.25</v>
      </c>
      <c r="W43" s="15">
        <f t="shared" si="3"/>
        <v>1</v>
      </c>
      <c r="X43" s="16">
        <f t="shared" si="0"/>
        <v>64.25</v>
      </c>
      <c r="Y43" s="34"/>
    </row>
    <row r="44" spans="1:25" x14ac:dyDescent="0.25">
      <c r="A44" s="1" t="s">
        <v>196</v>
      </c>
      <c r="B44" s="1" t="s">
        <v>197</v>
      </c>
      <c r="C44" s="8" t="s">
        <v>198</v>
      </c>
      <c r="D44" s="13">
        <v>1</v>
      </c>
      <c r="E44" s="11"/>
      <c r="F44" s="17"/>
      <c r="G44" s="54"/>
      <c r="H44" s="3"/>
      <c r="I44" s="2"/>
      <c r="J44" s="77" t="s">
        <v>365</v>
      </c>
      <c r="K44" s="78">
        <v>22.1</v>
      </c>
      <c r="L44" s="3"/>
      <c r="M44" s="2"/>
      <c r="N44" s="3"/>
      <c r="O44" s="2"/>
      <c r="P44" s="3"/>
      <c r="Q44" s="7"/>
      <c r="R44" s="58"/>
      <c r="S44" s="58"/>
      <c r="T44" s="36">
        <f>K44*N85</f>
        <v>597.36300000000006</v>
      </c>
      <c r="U44" s="15">
        <f t="shared" si="1"/>
        <v>1</v>
      </c>
      <c r="V44" s="14">
        <f t="shared" si="2"/>
        <v>597.36300000000006</v>
      </c>
      <c r="W44" s="15">
        <f t="shared" si="3"/>
        <v>1</v>
      </c>
      <c r="X44" s="16">
        <f t="shared" si="0"/>
        <v>597.36300000000006</v>
      </c>
      <c r="Y44" s="34"/>
    </row>
    <row r="45" spans="1:25" x14ac:dyDescent="0.25">
      <c r="A45" s="1" t="s">
        <v>199</v>
      </c>
      <c r="B45" s="1" t="s">
        <v>200</v>
      </c>
      <c r="C45" s="8" t="s">
        <v>201</v>
      </c>
      <c r="D45" s="13">
        <v>1</v>
      </c>
      <c r="E45" s="12" t="s">
        <v>143</v>
      </c>
      <c r="F45" s="17"/>
      <c r="G45" s="54"/>
      <c r="H45" s="3"/>
      <c r="I45" s="2"/>
      <c r="J45" s="77" t="s">
        <v>364</v>
      </c>
      <c r="K45" s="79">
        <v>70</v>
      </c>
      <c r="L45" s="3"/>
      <c r="M45" s="2"/>
      <c r="N45" s="3"/>
      <c r="O45" s="2"/>
      <c r="P45" s="3"/>
      <c r="Q45" s="7"/>
      <c r="R45" s="58"/>
      <c r="S45" s="58"/>
      <c r="T45" s="36">
        <f>K45*N85</f>
        <v>1892.1000000000001</v>
      </c>
      <c r="U45" s="15">
        <f t="shared" si="1"/>
        <v>1</v>
      </c>
      <c r="V45" s="14">
        <f t="shared" si="2"/>
        <v>1892.1000000000001</v>
      </c>
      <c r="W45" s="15"/>
      <c r="X45" s="16">
        <f t="shared" si="0"/>
        <v>0</v>
      </c>
      <c r="Y45" s="34"/>
    </row>
    <row r="46" spans="1:25" ht="45" x14ac:dyDescent="0.25">
      <c r="A46" s="1" t="s">
        <v>202</v>
      </c>
      <c r="B46" s="1" t="s">
        <v>203</v>
      </c>
      <c r="C46" s="8" t="s">
        <v>204</v>
      </c>
      <c r="D46" s="13">
        <v>6</v>
      </c>
      <c r="E46" s="12" t="s">
        <v>47</v>
      </c>
      <c r="F46" s="64" t="s">
        <v>205</v>
      </c>
      <c r="G46" s="53" t="s">
        <v>206</v>
      </c>
      <c r="H46" s="3"/>
      <c r="I46" s="2"/>
      <c r="J46" s="3"/>
      <c r="K46" s="2"/>
      <c r="L46" s="3"/>
      <c r="M46" s="2"/>
      <c r="N46" s="3"/>
      <c r="O46" s="2"/>
      <c r="P46" s="3"/>
      <c r="Q46" s="7"/>
      <c r="R46" s="58"/>
      <c r="S46" s="58"/>
      <c r="T46" s="39" t="str">
        <f>G46</f>
        <v>3,25</v>
      </c>
      <c r="U46" s="15">
        <f t="shared" si="1"/>
        <v>6</v>
      </c>
      <c r="V46" s="14">
        <f t="shared" si="2"/>
        <v>19.5</v>
      </c>
      <c r="W46" s="15">
        <f t="shared" si="3"/>
        <v>6</v>
      </c>
      <c r="X46" s="16">
        <f t="shared" si="0"/>
        <v>19.5</v>
      </c>
      <c r="Y46" s="34"/>
    </row>
    <row r="47" spans="1:25" x14ac:dyDescent="0.25">
      <c r="A47" s="1" t="s">
        <v>207</v>
      </c>
      <c r="B47" s="1" t="s">
        <v>208</v>
      </c>
      <c r="C47" s="8" t="s">
        <v>209</v>
      </c>
      <c r="D47" s="13">
        <v>1</v>
      </c>
      <c r="E47" s="11"/>
      <c r="F47" s="64" t="s">
        <v>210</v>
      </c>
      <c r="G47" s="53" t="s">
        <v>29</v>
      </c>
      <c r="H47" s="3"/>
      <c r="I47" s="2"/>
      <c r="J47" s="3"/>
      <c r="K47" s="2"/>
      <c r="L47" s="3"/>
      <c r="M47" s="2"/>
      <c r="N47" s="3"/>
      <c r="O47" s="2"/>
      <c r="P47" s="3"/>
      <c r="Q47" s="7"/>
      <c r="R47" s="58"/>
      <c r="S47" s="58"/>
      <c r="T47" s="39" t="str">
        <f>G47</f>
        <v>6</v>
      </c>
      <c r="U47" s="15">
        <f t="shared" si="1"/>
        <v>1</v>
      </c>
      <c r="V47" s="14">
        <f t="shared" si="2"/>
        <v>6</v>
      </c>
      <c r="W47" s="15">
        <f t="shared" si="3"/>
        <v>1</v>
      </c>
      <c r="X47" s="16">
        <f t="shared" si="0"/>
        <v>6</v>
      </c>
      <c r="Y47" s="34"/>
    </row>
    <row r="48" spans="1:25" x14ac:dyDescent="0.25">
      <c r="A48" s="1" t="s">
        <v>211</v>
      </c>
      <c r="B48" s="1" t="s">
        <v>212</v>
      </c>
      <c r="C48" s="8" t="s">
        <v>213</v>
      </c>
      <c r="D48" s="13">
        <v>1</v>
      </c>
      <c r="E48" s="11"/>
      <c r="F48" s="64" t="s">
        <v>214</v>
      </c>
      <c r="G48" s="53" t="s">
        <v>189</v>
      </c>
      <c r="H48" s="3"/>
      <c r="I48" s="2"/>
      <c r="J48" s="3"/>
      <c r="K48" s="2"/>
      <c r="L48" s="3"/>
      <c r="M48" s="2"/>
      <c r="N48" s="3"/>
      <c r="O48" s="2"/>
      <c r="P48" s="3"/>
      <c r="Q48" s="7"/>
      <c r="R48" s="58"/>
      <c r="S48" s="58"/>
      <c r="T48" s="39" t="str">
        <f>G48</f>
        <v>5</v>
      </c>
      <c r="U48" s="15">
        <f t="shared" si="1"/>
        <v>1</v>
      </c>
      <c r="V48" s="14">
        <f t="shared" si="2"/>
        <v>5</v>
      </c>
      <c r="W48" s="15">
        <f t="shared" si="3"/>
        <v>1</v>
      </c>
      <c r="X48" s="16">
        <f t="shared" si="0"/>
        <v>5</v>
      </c>
      <c r="Y48" s="34"/>
    </row>
    <row r="49" spans="1:25" ht="45" x14ac:dyDescent="0.25">
      <c r="A49" s="1" t="s">
        <v>215</v>
      </c>
      <c r="B49" s="1" t="s">
        <v>216</v>
      </c>
      <c r="C49" s="8" t="s">
        <v>217</v>
      </c>
      <c r="D49" s="13">
        <v>13</v>
      </c>
      <c r="E49" s="11"/>
      <c r="F49" s="64" t="s">
        <v>218</v>
      </c>
      <c r="G49" s="53" t="s">
        <v>219</v>
      </c>
      <c r="H49" s="67" t="s">
        <v>220</v>
      </c>
      <c r="I49" s="1" t="s">
        <v>221</v>
      </c>
      <c r="J49" s="3"/>
      <c r="K49" s="2"/>
      <c r="L49" s="3"/>
      <c r="M49" s="2"/>
      <c r="N49" s="3"/>
      <c r="O49" s="2"/>
      <c r="P49" s="3"/>
      <c r="Q49" s="7"/>
      <c r="R49" s="58"/>
      <c r="S49" s="58"/>
      <c r="T49" s="39" t="str">
        <f>G49</f>
        <v>0,04</v>
      </c>
      <c r="U49" s="15">
        <f t="shared" si="1"/>
        <v>13</v>
      </c>
      <c r="V49" s="14">
        <f t="shared" si="2"/>
        <v>0.52</v>
      </c>
      <c r="W49" s="15">
        <f t="shared" si="3"/>
        <v>13</v>
      </c>
      <c r="X49" s="16">
        <f t="shared" si="0"/>
        <v>0.52</v>
      </c>
      <c r="Y49" s="34"/>
    </row>
    <row r="50" spans="1:25" ht="30" x14ac:dyDescent="0.25">
      <c r="A50" s="1" t="s">
        <v>222</v>
      </c>
      <c r="B50" s="1" t="s">
        <v>216</v>
      </c>
      <c r="C50" s="8" t="s">
        <v>223</v>
      </c>
      <c r="D50" s="13">
        <v>9</v>
      </c>
      <c r="E50" s="11"/>
      <c r="F50" s="64" t="s">
        <v>224</v>
      </c>
      <c r="G50" s="53" t="s">
        <v>225</v>
      </c>
      <c r="H50" s="67" t="s">
        <v>226</v>
      </c>
      <c r="I50" s="1" t="s">
        <v>221</v>
      </c>
      <c r="J50" s="3"/>
      <c r="K50" s="2"/>
      <c r="L50" s="3"/>
      <c r="M50" s="2"/>
      <c r="N50" s="3"/>
      <c r="O50" s="2"/>
      <c r="P50" s="3"/>
      <c r="Q50" s="7"/>
      <c r="R50" s="58"/>
      <c r="S50" s="58"/>
      <c r="T50" s="39" t="str">
        <f>G50</f>
        <v>0,03</v>
      </c>
      <c r="U50" s="15">
        <f t="shared" si="1"/>
        <v>9</v>
      </c>
      <c r="V50" s="14">
        <f t="shared" si="2"/>
        <v>0.27</v>
      </c>
      <c r="W50" s="15">
        <f t="shared" si="3"/>
        <v>9</v>
      </c>
      <c r="X50" s="16">
        <f t="shared" si="0"/>
        <v>0.27</v>
      </c>
      <c r="Y50" s="34"/>
    </row>
    <row r="51" spans="1:25" x14ac:dyDescent="0.25">
      <c r="A51" s="1" t="s">
        <v>227</v>
      </c>
      <c r="B51" s="1" t="s">
        <v>216</v>
      </c>
      <c r="C51" s="8" t="s">
        <v>228</v>
      </c>
      <c r="D51" s="13">
        <v>4</v>
      </c>
      <c r="E51" s="11"/>
      <c r="F51" s="17"/>
      <c r="G51" s="54"/>
      <c r="H51" s="67" t="s">
        <v>229</v>
      </c>
      <c r="I51" s="1" t="s">
        <v>230</v>
      </c>
      <c r="J51" s="3"/>
      <c r="K51" s="2"/>
      <c r="L51" s="3"/>
      <c r="M51" s="2"/>
      <c r="N51" s="3"/>
      <c r="O51" s="2"/>
      <c r="P51" s="3"/>
      <c r="Q51" s="7"/>
      <c r="R51" s="58"/>
      <c r="S51" s="58"/>
      <c r="T51" s="37" t="str">
        <f>I51</f>
        <v>0,06</v>
      </c>
      <c r="U51" s="15">
        <f t="shared" si="1"/>
        <v>4</v>
      </c>
      <c r="V51" s="14">
        <f t="shared" si="2"/>
        <v>0.24</v>
      </c>
      <c r="W51" s="15">
        <f t="shared" si="3"/>
        <v>4</v>
      </c>
      <c r="X51" s="16">
        <f t="shared" si="0"/>
        <v>0.24</v>
      </c>
      <c r="Y51" s="34"/>
    </row>
    <row r="52" spans="1:25" x14ac:dyDescent="0.25">
      <c r="A52" s="1" t="s">
        <v>231</v>
      </c>
      <c r="B52" s="1" t="s">
        <v>216</v>
      </c>
      <c r="C52" s="8" t="s">
        <v>232</v>
      </c>
      <c r="D52" s="13">
        <v>2</v>
      </c>
      <c r="E52" s="11"/>
      <c r="F52" s="17"/>
      <c r="G52" s="54"/>
      <c r="H52" s="67" t="s">
        <v>233</v>
      </c>
      <c r="I52" s="1" t="s">
        <v>230</v>
      </c>
      <c r="J52" s="3"/>
      <c r="K52" s="2"/>
      <c r="L52" s="3"/>
      <c r="M52" s="2"/>
      <c r="N52" s="3"/>
      <c r="O52" s="2"/>
      <c r="P52" s="3"/>
      <c r="Q52" s="7"/>
      <c r="R52" s="58"/>
      <c r="S52" s="58"/>
      <c r="T52" s="37" t="str">
        <f t="shared" ref="T52:T53" si="6">I52</f>
        <v>0,06</v>
      </c>
      <c r="U52" s="15">
        <f t="shared" si="1"/>
        <v>2</v>
      </c>
      <c r="V52" s="14">
        <f t="shared" si="2"/>
        <v>0.12</v>
      </c>
      <c r="W52" s="15">
        <f t="shared" si="3"/>
        <v>2</v>
      </c>
      <c r="X52" s="16">
        <f t="shared" si="0"/>
        <v>0.12</v>
      </c>
      <c r="Y52" s="34"/>
    </row>
    <row r="53" spans="1:25" x14ac:dyDescent="0.25">
      <c r="A53" s="1" t="s">
        <v>234</v>
      </c>
      <c r="B53" s="1" t="s">
        <v>216</v>
      </c>
      <c r="C53" s="8" t="s">
        <v>235</v>
      </c>
      <c r="D53" s="13">
        <v>1</v>
      </c>
      <c r="E53" s="11"/>
      <c r="F53" s="17"/>
      <c r="G53" s="54"/>
      <c r="H53" s="67" t="s">
        <v>236</v>
      </c>
      <c r="I53" s="1" t="s">
        <v>237</v>
      </c>
      <c r="J53" s="3"/>
      <c r="K53" s="2"/>
      <c r="L53" s="3"/>
      <c r="M53" s="2"/>
      <c r="N53" s="3"/>
      <c r="O53" s="2"/>
      <c r="P53" s="3"/>
      <c r="Q53" s="7"/>
      <c r="R53" s="58"/>
      <c r="S53" s="58"/>
      <c r="T53" s="37" t="str">
        <f t="shared" si="6"/>
        <v>0,07</v>
      </c>
      <c r="U53" s="15">
        <f t="shared" si="1"/>
        <v>1</v>
      </c>
      <c r="V53" s="14">
        <f t="shared" si="2"/>
        <v>7.0000000000000007E-2</v>
      </c>
      <c r="W53" s="15">
        <f t="shared" si="3"/>
        <v>1</v>
      </c>
      <c r="X53" s="16">
        <f t="shared" si="0"/>
        <v>7.0000000000000007E-2</v>
      </c>
      <c r="Y53" s="34"/>
    </row>
    <row r="54" spans="1:25" x14ac:dyDescent="0.25">
      <c r="A54" s="1" t="s">
        <v>238</v>
      </c>
      <c r="B54" s="1" t="s">
        <v>216</v>
      </c>
      <c r="C54" s="8" t="s">
        <v>239</v>
      </c>
      <c r="D54" s="13">
        <v>5</v>
      </c>
      <c r="E54" s="12" t="s">
        <v>173</v>
      </c>
      <c r="F54" s="17"/>
      <c r="G54" s="54"/>
      <c r="H54" s="3"/>
      <c r="I54" s="2"/>
      <c r="J54" s="3"/>
      <c r="K54" s="2"/>
      <c r="L54" s="3"/>
      <c r="M54" s="2"/>
      <c r="N54" s="3"/>
      <c r="O54" s="2"/>
      <c r="P54" s="3"/>
      <c r="Q54" s="7"/>
      <c r="R54" s="58"/>
      <c r="S54" s="58"/>
      <c r="T54" s="39">
        <f>G54</f>
        <v>0</v>
      </c>
      <c r="U54" s="15">
        <f t="shared" si="1"/>
        <v>5</v>
      </c>
      <c r="V54" s="14">
        <f t="shared" si="2"/>
        <v>0</v>
      </c>
      <c r="W54" s="15">
        <f t="shared" si="3"/>
        <v>5</v>
      </c>
      <c r="X54" s="16">
        <f t="shared" si="0"/>
        <v>0</v>
      </c>
      <c r="Y54" s="34"/>
    </row>
    <row r="55" spans="1:25" ht="90" x14ac:dyDescent="0.25">
      <c r="A55" s="1" t="s">
        <v>240</v>
      </c>
      <c r="B55" s="1" t="s">
        <v>216</v>
      </c>
      <c r="C55" s="8" t="s">
        <v>241</v>
      </c>
      <c r="D55" s="13">
        <v>28</v>
      </c>
      <c r="E55" s="12" t="s">
        <v>173</v>
      </c>
      <c r="F55" s="17"/>
      <c r="G55" s="54"/>
      <c r="H55" s="67" t="s">
        <v>242</v>
      </c>
      <c r="I55" s="1" t="s">
        <v>230</v>
      </c>
      <c r="J55" s="3"/>
      <c r="K55" s="2"/>
      <c r="L55" s="3"/>
      <c r="M55" s="2"/>
      <c r="N55" s="3"/>
      <c r="O55" s="2"/>
      <c r="P55" s="3"/>
      <c r="Q55" s="7"/>
      <c r="R55" s="58"/>
      <c r="S55" s="58"/>
      <c r="T55" s="39">
        <f>G55</f>
        <v>0</v>
      </c>
      <c r="U55" s="15">
        <f t="shared" si="1"/>
        <v>28</v>
      </c>
      <c r="V55" s="14">
        <f t="shared" si="2"/>
        <v>0</v>
      </c>
      <c r="W55" s="15">
        <f t="shared" si="3"/>
        <v>28</v>
      </c>
      <c r="X55" s="16">
        <f t="shared" si="0"/>
        <v>0</v>
      </c>
      <c r="Y55" s="34"/>
    </row>
    <row r="56" spans="1:25" x14ac:dyDescent="0.25">
      <c r="A56" s="1" t="s">
        <v>243</v>
      </c>
      <c r="B56" s="1" t="s">
        <v>216</v>
      </c>
      <c r="C56" s="8" t="s">
        <v>244</v>
      </c>
      <c r="D56" s="13">
        <v>1</v>
      </c>
      <c r="E56" s="11"/>
      <c r="F56" s="17"/>
      <c r="G56" s="54"/>
      <c r="H56" s="67" t="s">
        <v>245</v>
      </c>
      <c r="I56" s="1" t="s">
        <v>237</v>
      </c>
      <c r="J56" s="3"/>
      <c r="K56" s="2"/>
      <c r="L56" s="3"/>
      <c r="M56" s="2"/>
      <c r="N56" s="3"/>
      <c r="O56" s="2"/>
      <c r="P56" s="3"/>
      <c r="Q56" s="7"/>
      <c r="R56" s="58"/>
      <c r="S56" s="58"/>
      <c r="T56" s="39">
        <f>G56</f>
        <v>0</v>
      </c>
      <c r="U56" s="15">
        <f t="shared" si="1"/>
        <v>1</v>
      </c>
      <c r="V56" s="14">
        <f t="shared" si="2"/>
        <v>0</v>
      </c>
      <c r="W56" s="15">
        <f t="shared" si="3"/>
        <v>1</v>
      </c>
      <c r="X56" s="16">
        <f t="shared" si="0"/>
        <v>0</v>
      </c>
      <c r="Y56" s="34"/>
    </row>
    <row r="57" spans="1:25" x14ac:dyDescent="0.25">
      <c r="A57" s="1" t="s">
        <v>246</v>
      </c>
      <c r="B57" s="1" t="s">
        <v>216</v>
      </c>
      <c r="C57" s="8" t="s">
        <v>247</v>
      </c>
      <c r="D57" s="13">
        <v>3</v>
      </c>
      <c r="E57" s="12" t="s">
        <v>173</v>
      </c>
      <c r="F57" s="17"/>
      <c r="G57" s="54"/>
      <c r="H57" s="67" t="s">
        <v>248</v>
      </c>
      <c r="I57" s="1" t="s">
        <v>230</v>
      </c>
      <c r="J57" s="3"/>
      <c r="K57" s="2"/>
      <c r="L57" s="3"/>
      <c r="M57" s="2"/>
      <c r="N57" s="3"/>
      <c r="O57" s="2"/>
      <c r="P57" s="3"/>
      <c r="Q57" s="7"/>
      <c r="R57" s="58"/>
      <c r="S57" s="58"/>
      <c r="T57" s="39">
        <f>G57</f>
        <v>0</v>
      </c>
      <c r="U57" s="15">
        <f t="shared" si="1"/>
        <v>3</v>
      </c>
      <c r="V57" s="14">
        <f t="shared" si="2"/>
        <v>0</v>
      </c>
      <c r="W57" s="15">
        <f t="shared" si="3"/>
        <v>3</v>
      </c>
      <c r="X57" s="16">
        <f t="shared" si="0"/>
        <v>0</v>
      </c>
      <c r="Y57" s="34"/>
    </row>
    <row r="58" spans="1:25" x14ac:dyDescent="0.25">
      <c r="A58" s="1" t="s">
        <v>249</v>
      </c>
      <c r="B58" s="1" t="s">
        <v>216</v>
      </c>
      <c r="C58" s="8" t="s">
        <v>250</v>
      </c>
      <c r="D58" s="13">
        <v>1</v>
      </c>
      <c r="E58" s="11"/>
      <c r="F58" s="17"/>
      <c r="G58" s="54"/>
      <c r="H58" s="67" t="s">
        <v>251</v>
      </c>
      <c r="I58" s="1" t="s">
        <v>237</v>
      </c>
      <c r="J58" s="3"/>
      <c r="K58" s="2"/>
      <c r="L58" s="3"/>
      <c r="M58" s="2"/>
      <c r="N58" s="3"/>
      <c r="O58" s="2"/>
      <c r="P58" s="3"/>
      <c r="Q58" s="7"/>
      <c r="R58" s="58"/>
      <c r="S58" s="58"/>
      <c r="T58" s="39">
        <f>G58</f>
        <v>0</v>
      </c>
      <c r="U58" s="15">
        <f t="shared" si="1"/>
        <v>1</v>
      </c>
      <c r="V58" s="14">
        <f t="shared" si="2"/>
        <v>0</v>
      </c>
      <c r="W58" s="15">
        <f t="shared" si="3"/>
        <v>1</v>
      </c>
      <c r="X58" s="16">
        <f t="shared" si="0"/>
        <v>0</v>
      </c>
      <c r="Y58" s="34"/>
    </row>
    <row r="59" spans="1:25" x14ac:dyDescent="0.25">
      <c r="A59" s="1" t="s">
        <v>252</v>
      </c>
      <c r="B59" s="1" t="s">
        <v>216</v>
      </c>
      <c r="C59" s="8" t="s">
        <v>253</v>
      </c>
      <c r="D59" s="13">
        <v>1</v>
      </c>
      <c r="E59" s="12" t="s">
        <v>173</v>
      </c>
      <c r="F59" s="17"/>
      <c r="G59" s="54"/>
      <c r="H59" s="3"/>
      <c r="I59" s="2"/>
      <c r="J59" s="3"/>
      <c r="K59" s="2"/>
      <c r="L59" s="3"/>
      <c r="M59" s="2"/>
      <c r="N59" s="3"/>
      <c r="O59" s="2"/>
      <c r="P59" s="3"/>
      <c r="Q59" s="7"/>
      <c r="R59" s="58"/>
      <c r="S59" s="58"/>
      <c r="T59" s="39">
        <f>G59</f>
        <v>0</v>
      </c>
      <c r="U59" s="15">
        <f t="shared" si="1"/>
        <v>1</v>
      </c>
      <c r="V59" s="14">
        <f t="shared" si="2"/>
        <v>0</v>
      </c>
      <c r="W59" s="15">
        <f t="shared" si="3"/>
        <v>1</v>
      </c>
      <c r="X59" s="16">
        <f t="shared" si="0"/>
        <v>0</v>
      </c>
      <c r="Y59" s="34"/>
    </row>
    <row r="60" spans="1:25" x14ac:dyDescent="0.25">
      <c r="A60" s="1" t="s">
        <v>254</v>
      </c>
      <c r="B60" s="1" t="s">
        <v>216</v>
      </c>
      <c r="C60" s="8" t="s">
        <v>255</v>
      </c>
      <c r="D60" s="13">
        <v>1</v>
      </c>
      <c r="E60" s="11"/>
      <c r="F60" s="17"/>
      <c r="G60" s="54"/>
      <c r="H60" s="67" t="s">
        <v>256</v>
      </c>
      <c r="I60" s="1" t="s">
        <v>237</v>
      </c>
      <c r="J60" s="3"/>
      <c r="K60" s="2"/>
      <c r="L60" s="3"/>
      <c r="M60" s="2"/>
      <c r="N60" s="3"/>
      <c r="O60" s="2"/>
      <c r="P60" s="3"/>
      <c r="Q60" s="7"/>
      <c r="R60" s="58"/>
      <c r="S60" s="58"/>
      <c r="T60" s="39">
        <f>G60</f>
        <v>0</v>
      </c>
      <c r="U60" s="15">
        <f t="shared" si="1"/>
        <v>1</v>
      </c>
      <c r="V60" s="14">
        <f t="shared" si="2"/>
        <v>0</v>
      </c>
      <c r="W60" s="15">
        <f t="shared" si="3"/>
        <v>1</v>
      </c>
      <c r="X60" s="16">
        <f t="shared" si="0"/>
        <v>0</v>
      </c>
      <c r="Y60" s="34"/>
    </row>
    <row r="61" spans="1:25" ht="45" x14ac:dyDescent="0.25">
      <c r="A61" s="1" t="s">
        <v>257</v>
      </c>
      <c r="B61" s="1" t="s">
        <v>216</v>
      </c>
      <c r="C61" s="8" t="s">
        <v>258</v>
      </c>
      <c r="D61" s="13">
        <v>14</v>
      </c>
      <c r="E61" s="12" t="s">
        <v>173</v>
      </c>
      <c r="F61" s="17"/>
      <c r="G61" s="54"/>
      <c r="H61" s="3"/>
      <c r="I61" s="2"/>
      <c r="J61" s="3"/>
      <c r="K61" s="2"/>
      <c r="L61" s="3"/>
      <c r="M61" s="2"/>
      <c r="N61" s="3"/>
      <c r="O61" s="2"/>
      <c r="P61" s="3"/>
      <c r="Q61" s="7"/>
      <c r="R61" s="58"/>
      <c r="S61" s="58"/>
      <c r="T61" s="39">
        <f>G61</f>
        <v>0</v>
      </c>
      <c r="U61" s="15">
        <f t="shared" si="1"/>
        <v>14</v>
      </c>
      <c r="V61" s="14">
        <f t="shared" si="2"/>
        <v>0</v>
      </c>
      <c r="W61" s="15">
        <f t="shared" si="3"/>
        <v>14</v>
      </c>
      <c r="X61" s="16">
        <f t="shared" si="0"/>
        <v>0</v>
      </c>
      <c r="Y61" s="34"/>
    </row>
    <row r="62" spans="1:25" x14ac:dyDescent="0.25">
      <c r="A62" s="1" t="s">
        <v>259</v>
      </c>
      <c r="B62" s="1" t="s">
        <v>216</v>
      </c>
      <c r="C62" s="8" t="s">
        <v>260</v>
      </c>
      <c r="D62" s="13">
        <v>1</v>
      </c>
      <c r="E62" s="12" t="s">
        <v>173</v>
      </c>
      <c r="F62" s="17"/>
      <c r="G62" s="54"/>
      <c r="H62" s="3"/>
      <c r="I62" s="2"/>
      <c r="J62" s="3"/>
      <c r="K62" s="2"/>
      <c r="L62" s="3"/>
      <c r="M62" s="2"/>
      <c r="N62" s="3"/>
      <c r="O62" s="2"/>
      <c r="P62" s="3"/>
      <c r="Q62" s="7"/>
      <c r="R62" s="58"/>
      <c r="S62" s="58"/>
      <c r="T62" s="39">
        <f>G62</f>
        <v>0</v>
      </c>
      <c r="U62" s="15">
        <f t="shared" si="1"/>
        <v>1</v>
      </c>
      <c r="V62" s="14">
        <f t="shared" si="2"/>
        <v>0</v>
      </c>
      <c r="W62" s="15">
        <f t="shared" si="3"/>
        <v>1</v>
      </c>
      <c r="X62" s="16">
        <f t="shared" si="0"/>
        <v>0</v>
      </c>
      <c r="Y62" s="34"/>
    </row>
    <row r="63" spans="1:25" x14ac:dyDescent="0.25">
      <c r="A63" s="1" t="s">
        <v>261</v>
      </c>
      <c r="B63" s="1" t="s">
        <v>216</v>
      </c>
      <c r="C63" s="8" t="s">
        <v>262</v>
      </c>
      <c r="D63" s="13">
        <v>3</v>
      </c>
      <c r="E63" s="11"/>
      <c r="F63" s="64" t="s">
        <v>263</v>
      </c>
      <c r="G63" s="53" t="s">
        <v>264</v>
      </c>
      <c r="H63" s="67" t="s">
        <v>265</v>
      </c>
      <c r="I63" s="1" t="s">
        <v>266</v>
      </c>
      <c r="J63" s="3"/>
      <c r="K63" s="2"/>
      <c r="L63" s="3"/>
      <c r="M63" s="2"/>
      <c r="N63" s="3"/>
      <c r="O63" s="2"/>
      <c r="P63" s="3"/>
      <c r="Q63" s="7"/>
      <c r="R63" s="58"/>
      <c r="S63" s="58"/>
      <c r="T63" s="37" t="str">
        <f>I63</f>
        <v>0,11</v>
      </c>
      <c r="U63" s="15">
        <f t="shared" si="1"/>
        <v>3</v>
      </c>
      <c r="V63" s="14">
        <f t="shared" si="2"/>
        <v>0.33</v>
      </c>
      <c r="W63" s="15">
        <f t="shared" si="3"/>
        <v>3</v>
      </c>
      <c r="X63" s="16">
        <f t="shared" si="0"/>
        <v>0.33</v>
      </c>
      <c r="Y63" s="34"/>
    </row>
    <row r="64" spans="1:25" x14ac:dyDescent="0.25">
      <c r="A64" s="1" t="s">
        <v>267</v>
      </c>
      <c r="B64" s="1" t="s">
        <v>216</v>
      </c>
      <c r="C64" s="8" t="s">
        <v>268</v>
      </c>
      <c r="D64" s="13">
        <v>1</v>
      </c>
      <c r="E64" s="11"/>
      <c r="F64" s="17"/>
      <c r="G64" s="54"/>
      <c r="H64" s="67" t="s">
        <v>269</v>
      </c>
      <c r="I64" s="1" t="s">
        <v>266</v>
      </c>
      <c r="J64" s="3"/>
      <c r="K64" s="2"/>
      <c r="L64" s="3"/>
      <c r="M64" s="2"/>
      <c r="N64" s="3"/>
      <c r="O64" s="2"/>
      <c r="P64" s="3"/>
      <c r="Q64" s="7"/>
      <c r="R64" s="58"/>
      <c r="S64" s="58"/>
      <c r="T64" s="37" t="str">
        <f>I64</f>
        <v>0,11</v>
      </c>
      <c r="U64" s="15">
        <f t="shared" si="1"/>
        <v>1</v>
      </c>
      <c r="V64" s="14">
        <f t="shared" si="2"/>
        <v>0.11</v>
      </c>
      <c r="W64" s="15">
        <f t="shared" si="3"/>
        <v>1</v>
      </c>
      <c r="X64" s="16">
        <f t="shared" si="0"/>
        <v>0.11</v>
      </c>
      <c r="Y64" s="34"/>
    </row>
    <row r="65" spans="1:25" x14ac:dyDescent="0.25">
      <c r="A65" s="1" t="s">
        <v>270</v>
      </c>
      <c r="B65" s="1" t="s">
        <v>216</v>
      </c>
      <c r="C65" s="8" t="s">
        <v>271</v>
      </c>
      <c r="D65" s="13">
        <v>1</v>
      </c>
      <c r="E65" s="11"/>
      <c r="F65" s="64" t="s">
        <v>272</v>
      </c>
      <c r="G65" s="53" t="s">
        <v>273</v>
      </c>
      <c r="H65" s="67" t="s">
        <v>274</v>
      </c>
      <c r="I65" s="1" t="s">
        <v>275</v>
      </c>
      <c r="J65" s="3"/>
      <c r="K65" s="2"/>
      <c r="L65" s="3"/>
      <c r="M65" s="2"/>
      <c r="N65" s="3"/>
      <c r="O65" s="2"/>
      <c r="P65" s="3"/>
      <c r="Q65" s="7"/>
      <c r="R65" s="58"/>
      <c r="S65" s="58"/>
      <c r="T65" s="39" t="str">
        <f>G65</f>
        <v>0,12</v>
      </c>
      <c r="U65" s="15">
        <f t="shared" si="1"/>
        <v>1</v>
      </c>
      <c r="V65" s="14">
        <f t="shared" si="2"/>
        <v>0.12</v>
      </c>
      <c r="W65" s="15">
        <f t="shared" si="3"/>
        <v>1</v>
      </c>
      <c r="X65" s="16">
        <f t="shared" si="0"/>
        <v>0.12</v>
      </c>
      <c r="Y65" s="34"/>
    </row>
    <row r="66" spans="1:25" x14ac:dyDescent="0.25">
      <c r="A66" s="1" t="s">
        <v>276</v>
      </c>
      <c r="B66" s="1" t="s">
        <v>216</v>
      </c>
      <c r="C66" s="8" t="s">
        <v>277</v>
      </c>
      <c r="D66" s="13">
        <v>1</v>
      </c>
      <c r="E66" s="11"/>
      <c r="F66" s="64" t="s">
        <v>278</v>
      </c>
      <c r="G66" s="53" t="s">
        <v>264</v>
      </c>
      <c r="H66" s="67" t="s">
        <v>279</v>
      </c>
      <c r="I66" s="1" t="s">
        <v>266</v>
      </c>
      <c r="J66" s="3"/>
      <c r="K66" s="2"/>
      <c r="L66" s="3"/>
      <c r="M66" s="2"/>
      <c r="N66" s="3"/>
      <c r="O66" s="2"/>
      <c r="P66" s="3"/>
      <c r="Q66" s="7"/>
      <c r="R66" s="58"/>
      <c r="S66" s="58"/>
      <c r="T66" s="37" t="str">
        <f>I66</f>
        <v>0,11</v>
      </c>
      <c r="U66" s="15">
        <f t="shared" si="1"/>
        <v>1</v>
      </c>
      <c r="V66" s="14">
        <f t="shared" si="2"/>
        <v>0.11</v>
      </c>
      <c r="W66" s="15">
        <f t="shared" si="3"/>
        <v>1</v>
      </c>
      <c r="X66" s="16">
        <f t="shared" si="0"/>
        <v>0.11</v>
      </c>
      <c r="Y66" s="34"/>
    </row>
    <row r="67" spans="1:25" x14ac:dyDescent="0.25">
      <c r="A67" s="1" t="s">
        <v>280</v>
      </c>
      <c r="B67" s="1" t="s">
        <v>216</v>
      </c>
      <c r="C67" s="8" t="s">
        <v>281</v>
      </c>
      <c r="D67" s="13">
        <v>1</v>
      </c>
      <c r="E67" s="11"/>
      <c r="F67" s="64" t="s">
        <v>282</v>
      </c>
      <c r="G67" s="53" t="s">
        <v>283</v>
      </c>
      <c r="H67" s="3"/>
      <c r="I67" s="2"/>
      <c r="J67" s="3"/>
      <c r="K67" s="2"/>
      <c r="L67" s="3"/>
      <c r="M67" s="2"/>
      <c r="N67" s="3"/>
      <c r="O67" s="2"/>
      <c r="P67" s="3"/>
      <c r="Q67" s="7"/>
      <c r="R67" s="58"/>
      <c r="S67" s="58"/>
      <c r="T67" s="39" t="str">
        <f>G67</f>
        <v>2,25</v>
      </c>
      <c r="U67" s="15">
        <f t="shared" si="1"/>
        <v>1</v>
      </c>
      <c r="V67" s="14">
        <f t="shared" si="2"/>
        <v>2.25</v>
      </c>
      <c r="W67" s="15">
        <f t="shared" si="3"/>
        <v>1</v>
      </c>
      <c r="X67" s="16">
        <f t="shared" ref="X67:X81" si="7">W67*T67</f>
        <v>2.25</v>
      </c>
      <c r="Y67" s="34"/>
    </row>
    <row r="68" spans="1:25" x14ac:dyDescent="0.25">
      <c r="A68" s="1" t="s">
        <v>284</v>
      </c>
      <c r="B68" s="1" t="s">
        <v>216</v>
      </c>
      <c r="C68" s="8" t="s">
        <v>285</v>
      </c>
      <c r="D68" s="13">
        <v>1</v>
      </c>
      <c r="E68" s="11"/>
      <c r="F68" s="17"/>
      <c r="G68" s="54"/>
      <c r="H68" s="67" t="s">
        <v>286</v>
      </c>
      <c r="I68" s="1" t="s">
        <v>66</v>
      </c>
      <c r="J68" s="3"/>
      <c r="K68" s="2"/>
      <c r="L68" s="3"/>
      <c r="M68" s="2"/>
      <c r="N68" s="3"/>
      <c r="O68" s="2"/>
      <c r="P68" s="3"/>
      <c r="Q68" s="7"/>
      <c r="R68" s="58"/>
      <c r="S68" s="58"/>
      <c r="T68" s="37" t="str">
        <f>I68</f>
        <v>0,75</v>
      </c>
      <c r="U68" s="15">
        <f t="shared" ref="U68:U81" si="8">D68</f>
        <v>1</v>
      </c>
      <c r="V68" s="14">
        <f t="shared" ref="V68:V82" si="9">U68*T68</f>
        <v>0.75</v>
      </c>
      <c r="W68" s="15">
        <f t="shared" ref="W68:W81" si="10">U68</f>
        <v>1</v>
      </c>
      <c r="X68" s="16">
        <f t="shared" si="7"/>
        <v>0.75</v>
      </c>
      <c r="Y68" s="34"/>
    </row>
    <row r="69" spans="1:25" x14ac:dyDescent="0.25">
      <c r="A69" s="1" t="s">
        <v>287</v>
      </c>
      <c r="B69" s="1" t="s">
        <v>288</v>
      </c>
      <c r="C69" s="8" t="s">
        <v>289</v>
      </c>
      <c r="D69" s="13">
        <v>1</v>
      </c>
      <c r="E69" s="12" t="s">
        <v>29</v>
      </c>
      <c r="F69" s="17"/>
      <c r="G69" s="54"/>
      <c r="H69" s="3"/>
      <c r="I69" s="2"/>
      <c r="J69" s="67" t="s">
        <v>290</v>
      </c>
      <c r="K69" s="1" t="s">
        <v>291</v>
      </c>
      <c r="L69" s="3"/>
      <c r="M69" s="2"/>
      <c r="N69" s="3"/>
      <c r="O69" s="2"/>
      <c r="P69" s="67" t="s">
        <v>292</v>
      </c>
      <c r="Q69" s="8" t="s">
        <v>293</v>
      </c>
      <c r="R69" s="59"/>
      <c r="S69" s="59"/>
      <c r="T69" s="40">
        <f>Q69*N84</f>
        <v>64.394999999999996</v>
      </c>
      <c r="U69" s="15">
        <f t="shared" si="8"/>
        <v>1</v>
      </c>
      <c r="V69" s="14">
        <f t="shared" si="9"/>
        <v>64.394999999999996</v>
      </c>
      <c r="W69" s="15">
        <f t="shared" si="10"/>
        <v>1</v>
      </c>
      <c r="X69" s="16">
        <f t="shared" si="7"/>
        <v>64.394999999999996</v>
      </c>
      <c r="Y69" s="34"/>
    </row>
    <row r="70" spans="1:25" ht="30" x14ac:dyDescent="0.25">
      <c r="A70" s="1" t="s">
        <v>294</v>
      </c>
      <c r="B70" s="1" t="s">
        <v>216</v>
      </c>
      <c r="C70" s="8" t="s">
        <v>295</v>
      </c>
      <c r="D70" s="13">
        <v>10</v>
      </c>
      <c r="E70" s="12" t="s">
        <v>173</v>
      </c>
      <c r="F70" s="17"/>
      <c r="G70" s="54"/>
      <c r="H70" s="67" t="s">
        <v>242</v>
      </c>
      <c r="I70" s="1" t="s">
        <v>230</v>
      </c>
      <c r="J70" s="3"/>
      <c r="K70" s="2"/>
      <c r="L70" s="3"/>
      <c r="M70" s="2"/>
      <c r="N70" s="3"/>
      <c r="O70" s="2"/>
      <c r="P70" s="3"/>
      <c r="Q70" s="7"/>
      <c r="R70" s="58"/>
      <c r="S70" s="58"/>
      <c r="T70" s="57" t="str">
        <f>I70</f>
        <v>0,06</v>
      </c>
      <c r="U70" s="15">
        <f t="shared" si="8"/>
        <v>10</v>
      </c>
      <c r="V70" s="14">
        <f t="shared" si="9"/>
        <v>0.6</v>
      </c>
      <c r="W70" s="15">
        <f t="shared" si="10"/>
        <v>10</v>
      </c>
      <c r="X70" s="16">
        <f t="shared" si="7"/>
        <v>0.6</v>
      </c>
      <c r="Y70" s="34"/>
    </row>
    <row r="71" spans="1:25" x14ac:dyDescent="0.25">
      <c r="A71" s="1" t="s">
        <v>296</v>
      </c>
      <c r="B71" s="1" t="s">
        <v>297</v>
      </c>
      <c r="C71" s="8" t="s">
        <v>298</v>
      </c>
      <c r="D71" s="13">
        <v>1</v>
      </c>
      <c r="E71" s="11"/>
      <c r="F71" s="64" t="s">
        <v>299</v>
      </c>
      <c r="G71" s="53" t="s">
        <v>300</v>
      </c>
      <c r="H71" s="3"/>
      <c r="I71" s="2"/>
      <c r="J71" s="3"/>
      <c r="K71" s="2"/>
      <c r="L71" s="3"/>
      <c r="M71" s="2"/>
      <c r="N71" s="3"/>
      <c r="O71" s="2"/>
      <c r="P71" s="3"/>
      <c r="Q71" s="7"/>
      <c r="R71" s="58"/>
      <c r="S71" s="58"/>
      <c r="T71" s="39" t="str">
        <f>G71</f>
        <v>75,75</v>
      </c>
      <c r="U71" s="15">
        <f t="shared" si="8"/>
        <v>1</v>
      </c>
      <c r="V71" s="14">
        <f t="shared" si="9"/>
        <v>75.75</v>
      </c>
      <c r="W71" s="15">
        <v>0</v>
      </c>
      <c r="X71" s="16">
        <f t="shared" si="7"/>
        <v>0</v>
      </c>
      <c r="Y71" s="34"/>
    </row>
    <row r="72" spans="1:25" ht="60" x14ac:dyDescent="0.25">
      <c r="A72" s="1" t="s">
        <v>301</v>
      </c>
      <c r="B72" s="1" t="s">
        <v>302</v>
      </c>
      <c r="C72" s="8" t="s">
        <v>303</v>
      </c>
      <c r="D72" s="13">
        <v>1</v>
      </c>
      <c r="E72" s="12" t="s">
        <v>29</v>
      </c>
      <c r="F72" s="17"/>
      <c r="G72" s="54"/>
      <c r="H72" s="3"/>
      <c r="I72" s="2"/>
      <c r="J72" s="67" t="s">
        <v>304</v>
      </c>
      <c r="K72" s="1" t="s">
        <v>305</v>
      </c>
      <c r="L72" s="80" t="s">
        <v>369</v>
      </c>
      <c r="M72" s="2">
        <v>10.55</v>
      </c>
      <c r="N72" s="80" t="s">
        <v>368</v>
      </c>
      <c r="O72" s="2">
        <v>10.55</v>
      </c>
      <c r="P72" s="3"/>
      <c r="Q72" s="7"/>
      <c r="R72" s="58"/>
      <c r="S72" s="58"/>
      <c r="T72" s="57" t="str">
        <f>K72</f>
        <v>253,84</v>
      </c>
      <c r="U72" s="15">
        <f t="shared" si="8"/>
        <v>1</v>
      </c>
      <c r="V72" s="14">
        <f t="shared" si="9"/>
        <v>253.84</v>
      </c>
      <c r="W72" s="15">
        <f t="shared" si="10"/>
        <v>1</v>
      </c>
      <c r="X72" s="16">
        <f t="shared" si="7"/>
        <v>253.84</v>
      </c>
      <c r="Y72" s="34"/>
    </row>
    <row r="73" spans="1:25" ht="30" x14ac:dyDescent="0.25">
      <c r="A73" s="1" t="s">
        <v>306</v>
      </c>
      <c r="B73" s="1" t="s">
        <v>307</v>
      </c>
      <c r="C73" s="8" t="s">
        <v>308</v>
      </c>
      <c r="D73" s="13">
        <v>1</v>
      </c>
      <c r="E73" s="11"/>
      <c r="F73" s="17"/>
      <c r="G73" s="54"/>
      <c r="H73" s="67" t="s">
        <v>309</v>
      </c>
      <c r="I73" s="1" t="s">
        <v>310</v>
      </c>
      <c r="J73" s="3"/>
      <c r="K73" s="2"/>
      <c r="L73" s="3"/>
      <c r="M73" s="2"/>
      <c r="N73" s="3"/>
      <c r="O73" s="2"/>
      <c r="P73" s="3"/>
      <c r="Q73" s="7"/>
      <c r="R73" s="58"/>
      <c r="S73" s="58"/>
      <c r="T73" s="37" t="str">
        <f>I73</f>
        <v>45</v>
      </c>
      <c r="U73" s="15">
        <f t="shared" si="8"/>
        <v>1</v>
      </c>
      <c r="V73" s="14">
        <f t="shared" si="9"/>
        <v>45</v>
      </c>
      <c r="W73" s="15">
        <f t="shared" si="10"/>
        <v>1</v>
      </c>
      <c r="X73" s="16">
        <f t="shared" si="7"/>
        <v>45</v>
      </c>
      <c r="Y73" s="34"/>
    </row>
    <row r="74" spans="1:25" x14ac:dyDescent="0.25">
      <c r="A74" s="1" t="s">
        <v>311</v>
      </c>
      <c r="B74" s="1" t="s">
        <v>312</v>
      </c>
      <c r="C74" s="8" t="s">
        <v>313</v>
      </c>
      <c r="D74" s="13">
        <v>1</v>
      </c>
      <c r="E74" s="11"/>
      <c r="F74" s="17"/>
      <c r="G74" s="54"/>
      <c r="H74" s="3"/>
      <c r="I74" s="2"/>
      <c r="J74" s="3"/>
      <c r="K74" s="2"/>
      <c r="L74" s="3"/>
      <c r="M74" s="2"/>
      <c r="N74" s="3"/>
      <c r="O74" s="2"/>
      <c r="P74" s="3"/>
      <c r="Q74" s="7"/>
      <c r="R74" s="58">
        <v>3</v>
      </c>
      <c r="S74" s="58">
        <f>R74*D74</f>
        <v>3</v>
      </c>
      <c r="T74" s="39">
        <f>G74</f>
        <v>0</v>
      </c>
      <c r="U74" s="15">
        <f t="shared" si="8"/>
        <v>1</v>
      </c>
      <c r="V74" s="14">
        <f t="shared" si="9"/>
        <v>0</v>
      </c>
      <c r="W74" s="15">
        <f t="shared" si="10"/>
        <v>1</v>
      </c>
      <c r="X74" s="16">
        <f t="shared" si="7"/>
        <v>0</v>
      </c>
      <c r="Y74" s="34"/>
    </row>
    <row r="75" spans="1:25" x14ac:dyDescent="0.25">
      <c r="A75" s="1" t="s">
        <v>314</v>
      </c>
      <c r="B75" s="1" t="s">
        <v>315</v>
      </c>
      <c r="C75" s="8" t="s">
        <v>316</v>
      </c>
      <c r="D75" s="13">
        <v>4</v>
      </c>
      <c r="E75" s="11"/>
      <c r="F75" s="64" t="s">
        <v>317</v>
      </c>
      <c r="G75" s="53" t="s">
        <v>318</v>
      </c>
      <c r="H75" s="3"/>
      <c r="I75" s="2"/>
      <c r="J75" s="3"/>
      <c r="K75" s="2"/>
      <c r="L75" s="3"/>
      <c r="M75" s="2"/>
      <c r="N75" s="3"/>
      <c r="O75" s="2"/>
      <c r="P75" s="3"/>
      <c r="Q75" s="7"/>
      <c r="R75" s="58"/>
      <c r="S75" s="58"/>
      <c r="T75" s="39" t="str">
        <f>G75</f>
        <v>1,25</v>
      </c>
      <c r="U75" s="15">
        <f t="shared" si="8"/>
        <v>4</v>
      </c>
      <c r="V75" s="14">
        <f t="shared" si="9"/>
        <v>5</v>
      </c>
      <c r="W75" s="15">
        <f t="shared" si="10"/>
        <v>4</v>
      </c>
      <c r="X75" s="16">
        <f t="shared" si="7"/>
        <v>5</v>
      </c>
      <c r="Y75" s="34"/>
    </row>
    <row r="76" spans="1:25" x14ac:dyDescent="0.25">
      <c r="A76" s="1" t="s">
        <v>319</v>
      </c>
      <c r="B76" s="1" t="s">
        <v>315</v>
      </c>
      <c r="C76" s="8" t="s">
        <v>320</v>
      </c>
      <c r="D76" s="13">
        <v>4</v>
      </c>
      <c r="E76" s="11"/>
      <c r="F76" s="64" t="s">
        <v>321</v>
      </c>
      <c r="G76" s="53" t="s">
        <v>322</v>
      </c>
      <c r="H76" s="3"/>
      <c r="I76" s="2"/>
      <c r="J76" s="3"/>
      <c r="K76" s="2"/>
      <c r="L76" s="3"/>
      <c r="M76" s="2"/>
      <c r="N76" s="3"/>
      <c r="O76" s="2"/>
      <c r="P76" s="3"/>
      <c r="Q76" s="7"/>
      <c r="R76" s="58"/>
      <c r="S76" s="58"/>
      <c r="T76" s="39" t="str">
        <f>G76</f>
        <v>0,5</v>
      </c>
      <c r="U76" s="15">
        <f t="shared" si="8"/>
        <v>4</v>
      </c>
      <c r="V76" s="14">
        <f t="shared" si="9"/>
        <v>2</v>
      </c>
      <c r="W76" s="15">
        <f t="shared" si="10"/>
        <v>4</v>
      </c>
      <c r="X76" s="16">
        <f t="shared" si="7"/>
        <v>2</v>
      </c>
      <c r="Y76" s="34"/>
    </row>
    <row r="77" spans="1:25" x14ac:dyDescent="0.25">
      <c r="A77" s="1" t="s">
        <v>323</v>
      </c>
      <c r="B77" s="1" t="s">
        <v>324</v>
      </c>
      <c r="C77" s="8" t="s">
        <v>325</v>
      </c>
      <c r="D77" s="13">
        <v>1</v>
      </c>
      <c r="E77" s="12" t="s">
        <v>143</v>
      </c>
      <c r="F77" s="17"/>
      <c r="G77" s="54"/>
      <c r="H77" s="3"/>
      <c r="I77" s="2"/>
      <c r="J77" s="3"/>
      <c r="K77" s="2"/>
      <c r="L77" s="3"/>
      <c r="M77" s="2"/>
      <c r="N77" s="3"/>
      <c r="O77" s="2"/>
      <c r="P77" s="67" t="s">
        <v>326</v>
      </c>
      <c r="Q77" s="8" t="s">
        <v>327</v>
      </c>
      <c r="R77" s="59"/>
      <c r="S77" s="59"/>
      <c r="T77" s="40">
        <f>Q77*N84</f>
        <v>91.367999999999995</v>
      </c>
      <c r="U77" s="15">
        <f t="shared" si="8"/>
        <v>1</v>
      </c>
      <c r="V77" s="14">
        <f t="shared" si="9"/>
        <v>91.367999999999995</v>
      </c>
      <c r="W77" s="15"/>
      <c r="X77" s="16">
        <f t="shared" si="7"/>
        <v>0</v>
      </c>
      <c r="Y77" s="34"/>
    </row>
    <row r="78" spans="1:25" ht="30" x14ac:dyDescent="0.25">
      <c r="A78" s="1" t="s">
        <v>328</v>
      </c>
      <c r="B78" s="1" t="s">
        <v>329</v>
      </c>
      <c r="C78" s="8" t="s">
        <v>330</v>
      </c>
      <c r="D78" s="13">
        <v>1</v>
      </c>
      <c r="E78" s="11"/>
      <c r="F78" s="64" t="s">
        <v>331</v>
      </c>
      <c r="G78" s="53" t="s">
        <v>332</v>
      </c>
      <c r="H78" s="3"/>
      <c r="I78" s="2"/>
      <c r="J78" s="3"/>
      <c r="K78" s="2"/>
      <c r="L78" s="3"/>
      <c r="M78" s="2"/>
      <c r="N78" s="3"/>
      <c r="O78" s="2"/>
      <c r="P78" s="3"/>
      <c r="Q78" s="7"/>
      <c r="R78" s="58"/>
      <c r="S78" s="58"/>
      <c r="T78" s="39" t="str">
        <f>G78</f>
        <v>64</v>
      </c>
      <c r="U78" s="15">
        <f t="shared" si="8"/>
        <v>1</v>
      </c>
      <c r="V78" s="14">
        <f t="shared" si="9"/>
        <v>64</v>
      </c>
      <c r="W78" s="15">
        <f t="shared" si="10"/>
        <v>1</v>
      </c>
      <c r="X78" s="16">
        <f t="shared" si="7"/>
        <v>64</v>
      </c>
      <c r="Y78" s="34"/>
    </row>
    <row r="79" spans="1:25" ht="60" x14ac:dyDescent="0.25">
      <c r="A79" s="1" t="s">
        <v>333</v>
      </c>
      <c r="B79" s="1" t="s">
        <v>334</v>
      </c>
      <c r="C79" s="8" t="s">
        <v>335</v>
      </c>
      <c r="D79" s="13">
        <v>1</v>
      </c>
      <c r="E79" s="11"/>
      <c r="F79" s="64" t="s">
        <v>336</v>
      </c>
      <c r="G79" s="53" t="s">
        <v>104</v>
      </c>
      <c r="H79" s="3"/>
      <c r="I79" s="2"/>
      <c r="J79" s="3"/>
      <c r="K79" s="2"/>
      <c r="L79" s="3"/>
      <c r="M79" s="2"/>
      <c r="N79" s="3"/>
      <c r="O79" s="2"/>
      <c r="P79" s="3"/>
      <c r="Q79" s="7"/>
      <c r="R79" s="58"/>
      <c r="S79" s="58"/>
      <c r="T79" s="39" t="str">
        <f>G79</f>
        <v>6,75</v>
      </c>
      <c r="U79" s="15">
        <f t="shared" si="8"/>
        <v>1</v>
      </c>
      <c r="V79" s="14">
        <f t="shared" si="9"/>
        <v>6.75</v>
      </c>
      <c r="W79" s="15">
        <f t="shared" si="10"/>
        <v>1</v>
      </c>
      <c r="X79" s="16">
        <f t="shared" si="7"/>
        <v>6.75</v>
      </c>
      <c r="Y79" s="34"/>
    </row>
    <row r="80" spans="1:25" x14ac:dyDescent="0.25">
      <c r="A80" s="1" t="s">
        <v>337</v>
      </c>
      <c r="B80" s="1" t="s">
        <v>137</v>
      </c>
      <c r="C80" s="8" t="s">
        <v>338</v>
      </c>
      <c r="D80" s="13">
        <v>1</v>
      </c>
      <c r="E80" s="11"/>
      <c r="F80" s="17"/>
      <c r="G80" s="54"/>
      <c r="H80" s="3"/>
      <c r="I80" s="2"/>
      <c r="J80" s="3"/>
      <c r="K80" s="2"/>
      <c r="L80" s="3"/>
      <c r="M80" s="2"/>
      <c r="N80" s="3"/>
      <c r="O80" s="2"/>
      <c r="P80" s="3"/>
      <c r="Q80" s="7"/>
      <c r="R80" s="58">
        <v>3</v>
      </c>
      <c r="S80" s="58">
        <f>R80*D80</f>
        <v>3</v>
      </c>
      <c r="T80" s="39">
        <f>G80</f>
        <v>0</v>
      </c>
      <c r="U80" s="15">
        <f t="shared" si="8"/>
        <v>1</v>
      </c>
      <c r="V80" s="14">
        <f t="shared" si="9"/>
        <v>0</v>
      </c>
      <c r="W80" s="15">
        <f t="shared" si="10"/>
        <v>1</v>
      </c>
      <c r="X80" s="16">
        <f t="shared" si="7"/>
        <v>0</v>
      </c>
      <c r="Y80" s="34"/>
    </row>
    <row r="81" spans="1:25" ht="15.75" thickBot="1" x14ac:dyDescent="0.3">
      <c r="A81" s="1" t="s">
        <v>339</v>
      </c>
      <c r="B81" s="1" t="s">
        <v>340</v>
      </c>
      <c r="C81" s="8" t="s">
        <v>341</v>
      </c>
      <c r="D81" s="19">
        <v>3</v>
      </c>
      <c r="E81" s="20"/>
      <c r="F81" s="64" t="s">
        <v>342</v>
      </c>
      <c r="G81" s="53" t="s">
        <v>343</v>
      </c>
      <c r="H81" s="3"/>
      <c r="I81" s="2"/>
      <c r="J81" s="3"/>
      <c r="K81" s="2"/>
      <c r="L81" s="3"/>
      <c r="M81" s="2"/>
      <c r="N81" s="3"/>
      <c r="O81" s="2"/>
      <c r="P81" s="3"/>
      <c r="Q81" s="7"/>
      <c r="R81" s="58"/>
      <c r="S81" s="58"/>
      <c r="T81" s="39" t="str">
        <f>G81</f>
        <v>4,25</v>
      </c>
      <c r="U81" s="23">
        <f t="shared" si="8"/>
        <v>3</v>
      </c>
      <c r="V81" s="33">
        <f t="shared" si="9"/>
        <v>12.75</v>
      </c>
      <c r="W81" s="23">
        <f t="shared" si="10"/>
        <v>3</v>
      </c>
      <c r="X81" s="24">
        <f t="shared" si="7"/>
        <v>12.75</v>
      </c>
      <c r="Y81" s="34"/>
    </row>
    <row r="82" spans="1:25" x14ac:dyDescent="0.25">
      <c r="A82" s="61" t="s">
        <v>353</v>
      </c>
      <c r="F82" s="62" t="s">
        <v>354</v>
      </c>
      <c r="G82" s="63" t="s">
        <v>84</v>
      </c>
      <c r="S82" s="9">
        <f>SUM(S2:S81)</f>
        <v>29</v>
      </c>
      <c r="T82" s="66">
        <f>G82*U82</f>
        <v>0.8</v>
      </c>
      <c r="U82" s="9">
        <v>0.8</v>
      </c>
      <c r="V82" s="9">
        <f t="shared" si="9"/>
        <v>0.64000000000000012</v>
      </c>
      <c r="W82" s="9">
        <f t="shared" ref="W82" si="11">U82</f>
        <v>0.8</v>
      </c>
      <c r="X82" s="9">
        <f t="shared" ref="X82" si="12">W82*T82</f>
        <v>0.64000000000000012</v>
      </c>
      <c r="Y82" s="34"/>
    </row>
    <row r="83" spans="1:25" ht="15.75" thickBot="1" x14ac:dyDescent="0.3"/>
    <row r="84" spans="1:25" x14ac:dyDescent="0.25">
      <c r="M84" s="68" t="s">
        <v>366</v>
      </c>
      <c r="N84" s="81">
        <v>24.3</v>
      </c>
      <c r="Q84" s="74" t="s">
        <v>357</v>
      </c>
      <c r="R84" s="69" t="s">
        <v>356</v>
      </c>
      <c r="S84" s="70">
        <v>2</v>
      </c>
      <c r="U84" s="9" t="s">
        <v>360</v>
      </c>
      <c r="V84" s="75">
        <f>SUM(V1:V82)</f>
        <v>3926.7139999999995</v>
      </c>
      <c r="W84" s="75"/>
      <c r="X84" s="75">
        <f t="shared" ref="W84:X84" si="13">SUM(X1:X82)</f>
        <v>1867.4959999999992</v>
      </c>
    </row>
    <row r="85" spans="1:25" ht="15.75" thickBot="1" x14ac:dyDescent="0.3">
      <c r="M85" s="71" t="s">
        <v>367</v>
      </c>
      <c r="N85" s="82">
        <v>27.03</v>
      </c>
      <c r="Q85" s="71"/>
      <c r="R85" s="72" t="s">
        <v>358</v>
      </c>
      <c r="S85" s="73">
        <v>4</v>
      </c>
      <c r="U85" s="9" t="s">
        <v>362</v>
      </c>
      <c r="V85" s="9">
        <f>V84/25</f>
        <v>157.06855999999999</v>
      </c>
      <c r="X85" s="9">
        <f t="shared" ref="W85:X85" si="14">X84/25</f>
        <v>74.699839999999966</v>
      </c>
    </row>
    <row r="86" spans="1:25" ht="18.75" x14ac:dyDescent="0.3">
      <c r="U86" s="76" t="s">
        <v>359</v>
      </c>
      <c r="V86" s="76">
        <f>(V84*S84)+(X84*S85)</f>
        <v>15323.411999999997</v>
      </c>
    </row>
    <row r="87" spans="1:25" ht="18.75" x14ac:dyDescent="0.3">
      <c r="U87" s="76" t="s">
        <v>363</v>
      </c>
      <c r="V87" s="76">
        <f>V86/24.3</f>
        <v>630.59308641975292</v>
      </c>
    </row>
  </sheetData>
  <hyperlinks>
    <hyperlink ref="F82" r:id="rId1"/>
    <hyperlink ref="F2" r:id="rId2"/>
    <hyperlink ref="F3" r:id="rId3"/>
    <hyperlink ref="F4" r:id="rId4"/>
    <hyperlink ref="F5" r:id="rId5"/>
    <hyperlink ref="F7" r:id="rId6"/>
    <hyperlink ref="F8" r:id="rId7"/>
    <hyperlink ref="F9" r:id="rId8"/>
    <hyperlink ref="F11" r:id="rId9"/>
    <hyperlink ref="F12" r:id="rId10"/>
    <hyperlink ref="F13" r:id="rId11"/>
    <hyperlink ref="F15" r:id="rId12"/>
    <hyperlink ref="F16" r:id="rId13"/>
    <hyperlink ref="F17" r:id="rId14"/>
    <hyperlink ref="F21" r:id="rId15"/>
    <hyperlink ref="F24" r:id="rId16"/>
    <hyperlink ref="F25" r:id="rId17"/>
    <hyperlink ref="F26" r:id="rId18"/>
    <hyperlink ref="F27" r:id="rId19"/>
    <hyperlink ref="F35" r:id="rId20"/>
    <hyperlink ref="F36" r:id="rId21"/>
    <hyperlink ref="F37" r:id="rId22"/>
    <hyperlink ref="F38" r:id="rId23"/>
    <hyperlink ref="F40" r:id="rId24"/>
    <hyperlink ref="F42" r:id="rId25"/>
    <hyperlink ref="F43" r:id="rId26"/>
    <hyperlink ref="F46" r:id="rId27"/>
    <hyperlink ref="F47" r:id="rId28"/>
    <hyperlink ref="F48" r:id="rId29"/>
    <hyperlink ref="F49" r:id="rId30"/>
    <hyperlink ref="F50" r:id="rId31"/>
    <hyperlink ref="F63" r:id="rId32"/>
    <hyperlink ref="F65" r:id="rId33"/>
    <hyperlink ref="F66" r:id="rId34"/>
    <hyperlink ref="F67" r:id="rId35"/>
    <hyperlink ref="F71" r:id="rId36"/>
    <hyperlink ref="F75" r:id="rId37"/>
    <hyperlink ref="F76" r:id="rId38"/>
    <hyperlink ref="F78" r:id="rId39"/>
    <hyperlink ref="F79" r:id="rId40"/>
    <hyperlink ref="F81" r:id="rId41"/>
    <hyperlink ref="H4" r:id="rId42"/>
    <hyperlink ref="H10" r:id="rId43"/>
    <hyperlink ref="H14" r:id="rId44"/>
    <hyperlink ref="H18" r:id="rId45"/>
    <hyperlink ref="H19" r:id="rId46"/>
    <hyperlink ref="H20" r:id="rId47"/>
    <hyperlink ref="H21" r:id="rId48"/>
    <hyperlink ref="H22" r:id="rId49"/>
    <hyperlink ref="H23" r:id="rId50"/>
    <hyperlink ref="H28" r:id="rId51"/>
    <hyperlink ref="H29" r:id="rId52"/>
    <hyperlink ref="J30" r:id="rId53"/>
    <hyperlink ref="P30" r:id="rId54"/>
    <hyperlink ref="P6" r:id="rId55"/>
    <hyperlink ref="N41" r:id="rId56"/>
    <hyperlink ref="L41" r:id="rId57"/>
    <hyperlink ref="H49" r:id="rId58"/>
    <hyperlink ref="H50" r:id="rId59"/>
    <hyperlink ref="H51" r:id="rId60"/>
    <hyperlink ref="H53" r:id="rId61"/>
    <hyperlink ref="H52" r:id="rId62"/>
    <hyperlink ref="H55" r:id="rId63"/>
    <hyperlink ref="H56" r:id="rId64"/>
    <hyperlink ref="H58" r:id="rId65"/>
    <hyperlink ref="H57" r:id="rId66"/>
    <hyperlink ref="H60" r:id="rId67"/>
    <hyperlink ref="H63" r:id="rId68"/>
    <hyperlink ref="H64" r:id="rId69"/>
    <hyperlink ref="H66" r:id="rId70"/>
    <hyperlink ref="H65" r:id="rId71"/>
    <hyperlink ref="H68" r:id="rId72"/>
    <hyperlink ref="J69" r:id="rId73"/>
    <hyperlink ref="P69" r:id="rId74"/>
    <hyperlink ref="H70" r:id="rId75"/>
    <hyperlink ref="H73" r:id="rId76"/>
    <hyperlink ref="J72" r:id="rId77"/>
    <hyperlink ref="P77" r:id="rId78"/>
    <hyperlink ref="J45" r:id="rId79"/>
    <hyperlink ref="J44" r:id="rId80"/>
    <hyperlink ref="L72" r:id="rId81"/>
  </hyperlinks>
  <printOptions horizontalCentered="1" verticalCentered="1"/>
  <pageMargins left="0.30555555555555558" right="0.30555555555555558" top="0.30555555555555558" bottom="0.30555555555555558" header="0" footer="0"/>
  <pageSetup paperSize="9" scale="10" orientation="landscape" blackAndWhite="1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esp32-gps-collar_</vt:lpstr>
      <vt:lpstr>'esp32-gps-collar_'!Print_Titles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Користувач Windows</cp:lastModifiedBy>
  <dcterms:created xsi:type="dcterms:W3CDTF">2020-01-23T04:21:39Z</dcterms:created>
  <dcterms:modified xsi:type="dcterms:W3CDTF">2020-01-23T07:47:42Z</dcterms:modified>
</cp:coreProperties>
</file>