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qiang/project/9.社保公益项目/"/>
    </mc:Choice>
  </mc:AlternateContent>
  <bookViews>
    <workbookView xWindow="-80" yWindow="460" windowWidth="28800" windowHeight="16840" tabRatio="500" activeTab="1"/>
  </bookViews>
  <sheets>
    <sheet name="总表" sheetId="4" r:id="rId1"/>
    <sheet name="第一期.注册、加油卡、捐赠、就业援助" sheetId="1" r:id="rId2"/>
    <sheet name="第二期.创业援助、代缴社保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" l="1"/>
  <c r="N11" i="1"/>
  <c r="M11" i="1"/>
  <c r="O11" i="1"/>
  <c r="D5" i="4"/>
  <c r="L107" i="1"/>
  <c r="N107" i="1"/>
  <c r="M107" i="1"/>
  <c r="O107" i="1"/>
  <c r="D6" i="4"/>
  <c r="L173" i="1"/>
  <c r="N173" i="1"/>
  <c r="M173" i="1"/>
  <c r="O173" i="1"/>
  <c r="D7" i="4"/>
  <c r="L198" i="1"/>
  <c r="N198" i="1"/>
  <c r="M198" i="1"/>
  <c r="O198" i="1"/>
  <c r="D8" i="4"/>
  <c r="L263" i="1"/>
  <c r="N263" i="1"/>
  <c r="M263" i="1"/>
  <c r="O263" i="1"/>
  <c r="D9" i="4"/>
  <c r="D10" i="4"/>
  <c r="P107" i="1"/>
  <c r="R107" i="1"/>
  <c r="Q107" i="1"/>
  <c r="S107" i="1"/>
  <c r="E6" i="4"/>
  <c r="P173" i="1"/>
  <c r="R173" i="1"/>
  <c r="Q173" i="1"/>
  <c r="S173" i="1"/>
  <c r="E7" i="4"/>
  <c r="P198" i="1"/>
  <c r="R198" i="1"/>
  <c r="Q198" i="1"/>
  <c r="S198" i="1"/>
  <c r="E8" i="4"/>
  <c r="P263" i="1"/>
  <c r="R263" i="1"/>
  <c r="Q263" i="1"/>
  <c r="S263" i="1"/>
  <c r="E9" i="4"/>
  <c r="E10" i="4"/>
  <c r="F14" i="4"/>
  <c r="F17" i="4"/>
  <c r="F21" i="4"/>
  <c r="F23" i="4"/>
  <c r="I5" i="4"/>
  <c r="I6" i="4"/>
  <c r="I7" i="4"/>
  <c r="I8" i="4"/>
  <c r="I9" i="4"/>
  <c r="I10" i="4"/>
  <c r="J6" i="4"/>
  <c r="J7" i="4"/>
  <c r="J8" i="4"/>
  <c r="J9" i="4"/>
  <c r="J5" i="4"/>
  <c r="J10" i="4"/>
  <c r="K5" i="4"/>
  <c r="K6" i="4"/>
  <c r="K7" i="4"/>
  <c r="K8" i="4"/>
  <c r="K9" i="4"/>
  <c r="K10" i="4"/>
  <c r="F9" i="4"/>
  <c r="F7" i="4"/>
  <c r="F6" i="4"/>
  <c r="F8" i="4"/>
  <c r="F5" i="4"/>
  <c r="P327" i="1"/>
  <c r="R327" i="1"/>
  <c r="Q327" i="1"/>
  <c r="S327" i="1"/>
  <c r="L327" i="1"/>
  <c r="N327" i="1"/>
  <c r="M327" i="1"/>
  <c r="O327" i="1"/>
  <c r="O10" i="1"/>
  <c r="S13" i="1"/>
  <c r="S14" i="1"/>
  <c r="S23" i="1"/>
  <c r="S24" i="1"/>
  <c r="S25" i="1"/>
  <c r="S30" i="1"/>
  <c r="S32" i="1"/>
  <c r="S36" i="1"/>
  <c r="S37" i="1"/>
  <c r="S40" i="1"/>
  <c r="S45" i="1"/>
  <c r="S47" i="1"/>
  <c r="S48" i="1"/>
  <c r="S49" i="1"/>
  <c r="S61" i="1"/>
  <c r="S68" i="1"/>
  <c r="S70" i="1"/>
  <c r="S72" i="1"/>
  <c r="S74" i="1"/>
  <c r="S76" i="1"/>
  <c r="S77" i="1"/>
  <c r="S78" i="1"/>
  <c r="S80" i="1"/>
  <c r="S82" i="1"/>
  <c r="S83" i="1"/>
  <c r="S84" i="1"/>
  <c r="S88" i="1"/>
  <c r="S90" i="1"/>
  <c r="S92" i="1"/>
  <c r="S94" i="1"/>
  <c r="S95" i="1"/>
  <c r="S98" i="1"/>
  <c r="S100" i="1"/>
  <c r="S104" i="1"/>
  <c r="S106" i="1"/>
  <c r="S111" i="1"/>
  <c r="S112" i="1"/>
  <c r="S114" i="1"/>
  <c r="S116" i="1"/>
  <c r="S117" i="1"/>
  <c r="S118" i="1"/>
  <c r="S119" i="1"/>
  <c r="S121" i="1"/>
  <c r="S122" i="1"/>
  <c r="S124" i="1"/>
  <c r="S125" i="1"/>
  <c r="S127" i="1"/>
  <c r="S128" i="1"/>
  <c r="S129" i="1"/>
  <c r="S132" i="1"/>
  <c r="S139" i="1"/>
  <c r="S141" i="1"/>
  <c r="S142" i="1"/>
  <c r="S143" i="1"/>
  <c r="S145" i="1"/>
  <c r="S146" i="1"/>
  <c r="S151" i="1"/>
  <c r="S153" i="1"/>
  <c r="S159" i="1"/>
  <c r="S161" i="1"/>
  <c r="S163" i="1"/>
  <c r="S166" i="1"/>
  <c r="S167" i="1"/>
  <c r="S168" i="1"/>
  <c r="S171" i="1"/>
  <c r="S172" i="1"/>
  <c r="S176" i="1"/>
  <c r="S177" i="1"/>
  <c r="S179" i="1"/>
  <c r="S180" i="1"/>
  <c r="S181" i="1"/>
  <c r="S182" i="1"/>
  <c r="S184" i="1"/>
  <c r="S192" i="1"/>
  <c r="S193" i="1"/>
  <c r="S194" i="1"/>
  <c r="S196" i="1"/>
  <c r="S197" i="1"/>
  <c r="S202" i="1"/>
  <c r="S203" i="1"/>
  <c r="S204" i="1"/>
  <c r="S205" i="1"/>
  <c r="S206" i="1"/>
  <c r="S207" i="1"/>
  <c r="S211" i="1"/>
  <c r="S213" i="1"/>
  <c r="S214" i="1"/>
  <c r="S216" i="1"/>
  <c r="S217" i="1"/>
  <c r="S223" i="1"/>
  <c r="S224" i="1"/>
  <c r="S229" i="1"/>
  <c r="S230" i="1"/>
  <c r="S233" i="1"/>
  <c r="S234" i="1"/>
  <c r="S237" i="1"/>
  <c r="S239" i="1"/>
  <c r="S242" i="1"/>
  <c r="S245" i="1"/>
  <c r="S247" i="1"/>
  <c r="S329" i="1"/>
  <c r="S330" i="1"/>
  <c r="O6" i="1"/>
  <c r="O13" i="1"/>
  <c r="O14" i="1"/>
  <c r="O15" i="1"/>
  <c r="O16" i="1"/>
  <c r="O17" i="1"/>
  <c r="O20" i="1"/>
  <c r="O22" i="1"/>
  <c r="O23" i="1"/>
  <c r="O25" i="1"/>
  <c r="O29" i="1"/>
  <c r="O30" i="1"/>
  <c r="O31" i="1"/>
  <c r="O32" i="1"/>
  <c r="O35" i="1"/>
  <c r="O36" i="1"/>
  <c r="O37" i="1"/>
  <c r="O38" i="1"/>
  <c r="O40" i="1"/>
  <c r="O44" i="1"/>
  <c r="O45" i="1"/>
  <c r="O47" i="1"/>
  <c r="O48" i="1"/>
  <c r="O49" i="1"/>
  <c r="O53" i="1"/>
  <c r="O60" i="1"/>
  <c r="O61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7" i="1"/>
  <c r="O88" i="1"/>
  <c r="O89" i="1"/>
  <c r="O90" i="1"/>
  <c r="O91" i="1"/>
  <c r="O92" i="1"/>
  <c r="O93" i="1"/>
  <c r="O94" i="1"/>
  <c r="O95" i="1"/>
  <c r="O97" i="1"/>
  <c r="O98" i="1"/>
  <c r="O99" i="1"/>
  <c r="O100" i="1"/>
  <c r="O103" i="1"/>
  <c r="O104" i="1"/>
  <c r="O106" i="1"/>
  <c r="O110" i="1"/>
  <c r="O111" i="1"/>
  <c r="O112" i="1"/>
  <c r="O114" i="1"/>
  <c r="O116" i="1"/>
  <c r="O117" i="1"/>
  <c r="O118" i="1"/>
  <c r="O120" i="1"/>
  <c r="O121" i="1"/>
  <c r="O122" i="1"/>
  <c r="O123" i="1"/>
  <c r="O124" i="1"/>
  <c r="O125" i="1"/>
  <c r="O127" i="1"/>
  <c r="O129" i="1"/>
  <c r="O132" i="1"/>
  <c r="O138" i="1"/>
  <c r="O139" i="1"/>
  <c r="O141" i="1"/>
  <c r="O142" i="1"/>
  <c r="O143" i="1"/>
  <c r="O145" i="1"/>
  <c r="O146" i="1"/>
  <c r="O150" i="1"/>
  <c r="O151" i="1"/>
  <c r="O152" i="1"/>
  <c r="O153" i="1"/>
  <c r="O158" i="1"/>
  <c r="O159" i="1"/>
  <c r="O160" i="1"/>
  <c r="O161" i="1"/>
  <c r="O162" i="1"/>
  <c r="O163" i="1"/>
  <c r="O165" i="1"/>
  <c r="O166" i="1"/>
  <c r="O167" i="1"/>
  <c r="O168" i="1"/>
  <c r="O170" i="1"/>
  <c r="O171" i="1"/>
  <c r="O172" i="1"/>
  <c r="O175" i="1"/>
  <c r="O176" i="1"/>
  <c r="O177" i="1"/>
  <c r="O179" i="1"/>
  <c r="O180" i="1"/>
  <c r="O181" i="1"/>
  <c r="O183" i="1"/>
  <c r="O185" i="1"/>
  <c r="O186" i="1"/>
  <c r="O191" i="1"/>
  <c r="O192" i="1"/>
  <c r="O193" i="1"/>
  <c r="O194" i="1"/>
  <c r="O196" i="1"/>
  <c r="O197" i="1"/>
  <c r="O201" i="1"/>
  <c r="O202" i="1"/>
  <c r="O203" i="1"/>
  <c r="O204" i="1"/>
  <c r="O206" i="1"/>
  <c r="O207" i="1"/>
  <c r="O209" i="1"/>
  <c r="O211" i="1"/>
  <c r="O213" i="1"/>
  <c r="O214" i="1"/>
  <c r="O216" i="1"/>
  <c r="O217" i="1"/>
  <c r="O218" i="1"/>
  <c r="O219" i="1"/>
  <c r="O223" i="1"/>
  <c r="O224" i="1"/>
  <c r="O229" i="1"/>
  <c r="O230" i="1"/>
  <c r="O234" i="1"/>
  <c r="O237" i="1"/>
  <c r="O239" i="1"/>
  <c r="O242" i="1"/>
  <c r="O245" i="1"/>
  <c r="O247" i="1"/>
  <c r="O329" i="1"/>
  <c r="O330" i="1"/>
</calcChain>
</file>

<file path=xl/sharedStrings.xml><?xml version="1.0" encoding="utf-8"?>
<sst xmlns="http://schemas.openxmlformats.org/spreadsheetml/2006/main" count="479" uniqueCount="359">
  <si>
    <t>功能</t>
    <phoneticPr fontId="1" type="noConversion"/>
  </si>
  <si>
    <t>前端</t>
    <phoneticPr fontId="1" type="noConversion"/>
  </si>
  <si>
    <t>美术</t>
    <phoneticPr fontId="1" type="noConversion"/>
  </si>
  <si>
    <t>后端</t>
    <phoneticPr fontId="1" type="noConversion"/>
  </si>
  <si>
    <t>页面</t>
    <phoneticPr fontId="1" type="noConversion"/>
  </si>
  <si>
    <t>参数</t>
    <phoneticPr fontId="1" type="noConversion"/>
  </si>
  <si>
    <t>外网</t>
    <phoneticPr fontId="1" type="noConversion"/>
  </si>
  <si>
    <t>首页</t>
    <phoneticPr fontId="1" type="noConversion"/>
  </si>
  <si>
    <t>二级列表页</t>
    <phoneticPr fontId="1" type="noConversion"/>
  </si>
  <si>
    <t>三级详情页</t>
    <phoneticPr fontId="1" type="noConversion"/>
  </si>
  <si>
    <t>说明</t>
    <phoneticPr fontId="1" type="noConversion"/>
  </si>
  <si>
    <t>CMS搭建</t>
    <phoneticPr fontId="1" type="noConversion"/>
  </si>
  <si>
    <t>类别选择一</t>
    <phoneticPr fontId="1" type="noConversion"/>
  </si>
  <si>
    <t>选择个人或单位</t>
    <phoneticPr fontId="1" type="noConversion"/>
  </si>
  <si>
    <t>选择是否上社保</t>
    <phoneticPr fontId="1" type="noConversion"/>
  </si>
  <si>
    <t>个人部分</t>
    <phoneticPr fontId="1" type="noConversion"/>
  </si>
  <si>
    <t>user-info-student-notice.html</t>
  </si>
  <si>
    <t>微信登陆</t>
    <phoneticPr fontId="1" type="noConversion"/>
  </si>
  <si>
    <t>user-info-student-start.html</t>
  </si>
  <si>
    <t>取微信个人信息显示</t>
    <phoneticPr fontId="1" type="noConversion"/>
  </si>
  <si>
    <t>declare-student-1.html</t>
  </si>
  <si>
    <t xml:space="preserve">        岗前体检</t>
    <phoneticPr fontId="1" type="noConversion"/>
  </si>
  <si>
    <t xml:space="preserve">        商业保险</t>
    <phoneticPr fontId="1" type="noConversion"/>
  </si>
  <si>
    <t>体检安排信息</t>
    <phoneticPr fontId="1" type="noConversion"/>
  </si>
  <si>
    <t>待设计</t>
    <phoneticPr fontId="1" type="noConversion"/>
  </si>
  <si>
    <t>user-info-student.html</t>
  </si>
  <si>
    <t xml:space="preserve">    受援人个部分</t>
    <phoneticPr fontId="1" type="noConversion"/>
  </si>
  <si>
    <t xml:space="preserve">        申报推荐</t>
    <phoneticPr fontId="1" type="noConversion"/>
  </si>
  <si>
    <t xml:space="preserve">        个人信息</t>
    <phoneticPr fontId="1" type="noConversion"/>
  </si>
  <si>
    <t xml:space="preserve">        报到</t>
    <phoneticPr fontId="1" type="noConversion"/>
  </si>
  <si>
    <t xml:space="preserve">        实察帮扶见习岗位</t>
    <phoneticPr fontId="1" type="noConversion"/>
  </si>
  <si>
    <t xml:space="preserve">        确认帮扶见习岗位</t>
    <phoneticPr fontId="1" type="noConversion"/>
  </si>
  <si>
    <t xml:space="preserve">        确认劳动关系</t>
    <phoneticPr fontId="1" type="noConversion"/>
  </si>
  <si>
    <t xml:space="preserve">    公益人个部分</t>
    <phoneticPr fontId="1" type="noConversion"/>
  </si>
  <si>
    <t>user-info-person-notice.html</t>
  </si>
  <si>
    <t xml:space="preserve">    代缴社保人个部分</t>
    <phoneticPr fontId="1" type="noConversion"/>
  </si>
  <si>
    <t>单位部分</t>
    <phoneticPr fontId="1" type="noConversion"/>
  </si>
  <si>
    <t>user-info-organization-notice.html</t>
  </si>
  <si>
    <t>user-info-organization-start.html</t>
  </si>
  <si>
    <t>fuelCardRecharge.html</t>
  </si>
  <si>
    <t xml:space="preserve">        账户充值</t>
    <phoneticPr fontId="1" type="noConversion"/>
  </si>
  <si>
    <t>fuelCardInvoice.html</t>
  </si>
  <si>
    <t xml:space="preserve">        保存发票信息</t>
    <phoneticPr fontId="1" type="noConversion"/>
  </si>
  <si>
    <t xml:space="preserve">        开发票</t>
    <phoneticPr fontId="1" type="noConversion"/>
  </si>
  <si>
    <t xml:space="preserve">        通知管理人员</t>
    <phoneticPr fontId="1" type="noConversion"/>
  </si>
  <si>
    <t>给运营人员发微信通知</t>
    <phoneticPr fontId="1" type="noConversion"/>
  </si>
  <si>
    <t>fuelCardManage.html</t>
  </si>
  <si>
    <t xml:space="preserve">    签收加油卡</t>
    <phoneticPr fontId="1" type="noConversion"/>
  </si>
  <si>
    <t>学生选择卡号和单位，生成二维码，单位人员扫码</t>
    <phoneticPr fontId="1" type="noConversion"/>
  </si>
  <si>
    <t>fuelCardRecive-organization.html</t>
  </si>
  <si>
    <t>fuelCardRechargeToCard.html</t>
  </si>
  <si>
    <t xml:space="preserve">        接口账户余额</t>
    <phoneticPr fontId="1" type="noConversion"/>
  </si>
  <si>
    <t xml:space="preserve">            通知管理人员</t>
    <phoneticPr fontId="1" type="noConversion"/>
  </si>
  <si>
    <t xml:space="preserve">    捐赠</t>
    <phoneticPr fontId="1" type="noConversion"/>
  </si>
  <si>
    <t>捐赠管理页</t>
    <phoneticPr fontId="1" type="noConversion"/>
  </si>
  <si>
    <t>donateManage.html</t>
  </si>
  <si>
    <t xml:space="preserve">    接口取公益积分</t>
    <phoneticPr fontId="1" type="noConversion"/>
  </si>
  <si>
    <t xml:space="preserve">    接口取捐赠记录</t>
    <phoneticPr fontId="1" type="noConversion"/>
  </si>
  <si>
    <t xml:space="preserve">    我要捐赠</t>
  </si>
  <si>
    <t xml:space="preserve">    开票据</t>
    <phoneticPr fontId="1" type="noConversion"/>
  </si>
  <si>
    <t>donateInvoice.html</t>
  </si>
  <si>
    <t xml:space="preserve">        保存票据信息</t>
    <phoneticPr fontId="1" type="noConversion"/>
  </si>
  <si>
    <t xml:space="preserve">        取票据信息</t>
    <phoneticPr fontId="1" type="noConversion"/>
  </si>
  <si>
    <t xml:space="preserve">        开票</t>
    <phoneticPr fontId="1" type="noConversion"/>
  </si>
  <si>
    <t>3种类别票据</t>
    <phoneticPr fontId="1" type="noConversion"/>
  </si>
  <si>
    <t xml:space="preserve">    捐赠详情</t>
    <phoneticPr fontId="1" type="noConversion"/>
  </si>
  <si>
    <t xml:space="preserve">        限定捐赠</t>
    <phoneticPr fontId="1" type="noConversion"/>
  </si>
  <si>
    <t xml:space="preserve">        非限定捐赠</t>
    <phoneticPr fontId="1" type="noConversion"/>
  </si>
  <si>
    <t xml:space="preserve">        实物捐赠</t>
    <phoneticPr fontId="1" type="noConversion"/>
  </si>
  <si>
    <t>donate.html</t>
  </si>
  <si>
    <t>行政事务帮扶</t>
    <phoneticPr fontId="1" type="noConversion"/>
  </si>
  <si>
    <t xml:space="preserve">        数据导入</t>
    <phoneticPr fontId="1" type="noConversion"/>
  </si>
  <si>
    <t>运营部分</t>
    <phoneticPr fontId="1" type="noConversion"/>
  </si>
  <si>
    <t>人工判断受援学生是否合格</t>
    <phoneticPr fontId="1" type="noConversion"/>
  </si>
  <si>
    <t>从人社厅导入合格数据</t>
    <phoneticPr fontId="1" type="noConversion"/>
  </si>
  <si>
    <t xml:space="preserve">    加油卡充值页</t>
    <phoneticPr fontId="1" type="noConversion"/>
  </si>
  <si>
    <t xml:space="preserve">        接口充值记录</t>
    <phoneticPr fontId="1" type="noConversion"/>
  </si>
  <si>
    <t xml:space="preserve">            订单及支付</t>
    <phoneticPr fontId="1" type="noConversion"/>
  </si>
  <si>
    <t xml:space="preserve">            保存发票信息</t>
    <phoneticPr fontId="1" type="noConversion"/>
  </si>
  <si>
    <t xml:space="preserve">            取发票信息</t>
    <phoneticPr fontId="1" type="noConversion"/>
  </si>
  <si>
    <t xml:space="preserve">            开发票</t>
    <phoneticPr fontId="1" type="noConversion"/>
  </si>
  <si>
    <t xml:space="preserve">    加油卡管理页</t>
    <phoneticPr fontId="1" type="noConversion"/>
  </si>
  <si>
    <t xml:space="preserve">        加油卡列表</t>
    <phoneticPr fontId="1" type="noConversion"/>
  </si>
  <si>
    <t xml:space="preserve">        充卡</t>
    <phoneticPr fontId="1" type="noConversion"/>
  </si>
  <si>
    <t xml:space="preserve">            接口账户余额</t>
    <phoneticPr fontId="1" type="noConversion"/>
  </si>
  <si>
    <t xml:space="preserve">            接口充卡记录</t>
    <phoneticPr fontId="1" type="noConversion"/>
  </si>
  <si>
    <t xml:space="preserve">            转入</t>
    <phoneticPr fontId="1" type="noConversion"/>
  </si>
  <si>
    <t xml:space="preserve">                转入卡接口</t>
    <phoneticPr fontId="1" type="noConversion"/>
  </si>
  <si>
    <t xml:space="preserve">                通知管理人员</t>
    <phoneticPr fontId="1" type="noConversion"/>
  </si>
  <si>
    <t xml:space="preserve">    岗位管理</t>
    <phoneticPr fontId="1" type="noConversion"/>
  </si>
  <si>
    <t>jobManage.html</t>
  </si>
  <si>
    <t xml:space="preserve">        接口保险金余额</t>
    <phoneticPr fontId="1" type="noConversion"/>
  </si>
  <si>
    <t xml:space="preserve">        岗位列表</t>
    <phoneticPr fontId="1" type="noConversion"/>
  </si>
  <si>
    <t xml:space="preserve">    充值商业保险金</t>
    <phoneticPr fontId="1" type="noConversion"/>
  </si>
  <si>
    <t xml:space="preserve">    新建岗位</t>
    <phoneticPr fontId="1" type="noConversion"/>
  </si>
  <si>
    <t xml:space="preserve">    修改岗位信息</t>
    <phoneticPr fontId="1" type="noConversion"/>
  </si>
  <si>
    <t>insuranceBusinessRecharge-student.html</t>
  </si>
  <si>
    <t xml:space="preserve">        接口商业保险金余额</t>
    <phoneticPr fontId="1" type="noConversion"/>
  </si>
  <si>
    <t xml:space="preserve">        充值记录</t>
    <phoneticPr fontId="1" type="noConversion"/>
  </si>
  <si>
    <t xml:space="preserve">        充值</t>
    <phoneticPr fontId="1" type="noConversion"/>
  </si>
  <si>
    <t xml:space="preserve">        读取发票信息</t>
    <phoneticPr fontId="1" type="noConversion"/>
  </si>
  <si>
    <t>jobInfoEdit.html</t>
  </si>
  <si>
    <t xml:space="preserve">        发布、取消发布岗位</t>
    <phoneticPr fontId="1" type="noConversion"/>
  </si>
  <si>
    <t xml:space="preserve">        删除岗位信息</t>
    <phoneticPr fontId="1" type="noConversion"/>
  </si>
  <si>
    <t xml:space="preserve">        查看岗位信息页</t>
    <phoneticPr fontId="1" type="noConversion"/>
  </si>
  <si>
    <t>jobInfoView-organization.html</t>
  </si>
  <si>
    <t xml:space="preserve">    预约面试</t>
    <phoneticPr fontId="1" type="noConversion"/>
  </si>
  <si>
    <t>userList-student.html</t>
  </si>
  <si>
    <t xml:space="preserve">        待约人员列表</t>
    <phoneticPr fontId="1" type="noConversion"/>
  </si>
  <si>
    <t xml:space="preserve">        已约人员列表</t>
    <phoneticPr fontId="1" type="noConversion"/>
  </si>
  <si>
    <t xml:space="preserve">        列表项</t>
    <phoneticPr fontId="1" type="noConversion"/>
  </si>
  <si>
    <t xml:space="preserve">            最近消息</t>
    <phoneticPr fontId="1" type="noConversion"/>
  </si>
  <si>
    <t>userInfoView-student.html</t>
  </si>
  <si>
    <t xml:space="preserve">        消息对话</t>
    <phoneticPr fontId="1" type="noConversion"/>
  </si>
  <si>
    <t>messageChat.html</t>
  </si>
  <si>
    <t xml:space="preserve">            消息系统</t>
    <phoneticPr fontId="1" type="noConversion"/>
  </si>
  <si>
    <t>暂定融云消息，IMWebSDK。需要融云账号。</t>
    <phoneticPr fontId="1" type="noConversion"/>
  </si>
  <si>
    <t xml:space="preserve">            自定义消息</t>
    <phoneticPr fontId="1" type="noConversion"/>
  </si>
  <si>
    <t xml:space="preserve">            面试或不合适</t>
    <phoneticPr fontId="1" type="noConversion"/>
  </si>
  <si>
    <t xml:space="preserve">            自定UI</t>
    <phoneticPr fontId="1" type="noConversion"/>
  </si>
  <si>
    <t>meet-sheet.html</t>
  </si>
  <si>
    <t xml:space="preserve">        消息及待办</t>
    <phoneticPr fontId="1" type="noConversion"/>
  </si>
  <si>
    <t xml:space="preserve">            消息列表</t>
    <phoneticPr fontId="1" type="noConversion"/>
  </si>
  <si>
    <t xml:space="preserve">            消息服务</t>
    <phoneticPr fontId="1" type="noConversion"/>
  </si>
  <si>
    <t xml:space="preserve">    用工管理</t>
    <phoneticPr fontId="1" type="noConversion"/>
  </si>
  <si>
    <t xml:space="preserve">        开始试用</t>
    <phoneticPr fontId="1" type="noConversion"/>
  </si>
  <si>
    <t xml:space="preserve">            待办人员列表</t>
    <phoneticPr fontId="1" type="noConversion"/>
  </si>
  <si>
    <t xml:space="preserve">            已办人员列表</t>
    <phoneticPr fontId="1" type="noConversion"/>
  </si>
  <si>
    <t xml:space="preserve">                确定一周继续试用</t>
    <phoneticPr fontId="1" type="noConversion"/>
  </si>
  <si>
    <t xml:space="preserve">                确定试用</t>
    <phoneticPr fontId="1" type="noConversion"/>
  </si>
  <si>
    <t xml:space="preserve">        一周确认试用</t>
    <phoneticPr fontId="1" type="noConversion"/>
  </si>
  <si>
    <t xml:space="preserve">        二周确认薪资</t>
    <phoneticPr fontId="1" type="noConversion"/>
  </si>
  <si>
    <t xml:space="preserve">                薪资确认表</t>
    <phoneticPr fontId="1" type="noConversion"/>
  </si>
  <si>
    <t xml:space="preserve">        一月保险划转</t>
    <phoneticPr fontId="1" type="noConversion"/>
  </si>
  <si>
    <t xml:space="preserve">            保险划转通知</t>
    <phoneticPr fontId="1" type="noConversion"/>
  </si>
  <si>
    <t xml:space="preserve">    单位列表</t>
    <phoneticPr fontId="1" type="noConversion"/>
  </si>
  <si>
    <t xml:space="preserve">    单位查询</t>
    <phoneticPr fontId="1" type="noConversion"/>
  </si>
  <si>
    <t xml:space="preserve">    岗位列表</t>
    <phoneticPr fontId="1" type="noConversion"/>
  </si>
  <si>
    <t xml:space="preserve">    岗位查询</t>
    <phoneticPr fontId="1" type="noConversion"/>
  </si>
  <si>
    <t xml:space="preserve">    人工审核</t>
    <phoneticPr fontId="1" type="noConversion"/>
  </si>
  <si>
    <t xml:space="preserve">    数据导入</t>
    <phoneticPr fontId="1" type="noConversion"/>
  </si>
  <si>
    <t xml:space="preserve">        单位查询</t>
    <phoneticPr fontId="1" type="noConversion"/>
  </si>
  <si>
    <t>index.html</t>
    <phoneticPr fontId="1" type="noConversion"/>
  </si>
  <si>
    <t>case.html</t>
  </si>
  <si>
    <t>case_detail.html</t>
  </si>
  <si>
    <t>entrepreneurship.html</t>
  </si>
  <si>
    <t xml:space="preserve">    领加油卡</t>
    <phoneticPr fontId="1" type="noConversion"/>
  </si>
  <si>
    <t>申报表，社保、学校、基地，共3张</t>
    <phoneticPr fontId="1" type="noConversion"/>
  </si>
  <si>
    <t>社保数据导入</t>
    <phoneticPr fontId="1" type="noConversion"/>
  </si>
  <si>
    <t xml:space="preserve">    加油卡管理</t>
    <phoneticPr fontId="1" type="noConversion"/>
  </si>
  <si>
    <t>fuelCardManage-student.html</t>
  </si>
  <si>
    <t xml:space="preserve">        送达签收</t>
    <phoneticPr fontId="1" type="noConversion"/>
  </si>
  <si>
    <t>fuelCardRecive-student-searchOrganization.html</t>
  </si>
  <si>
    <t xml:space="preserve">            查询机构</t>
    <phoneticPr fontId="1" type="noConversion"/>
  </si>
  <si>
    <t xml:space="preserve">            生成签收码</t>
    <phoneticPr fontId="1" type="noConversion"/>
  </si>
  <si>
    <t xml:space="preserve">        手工录入加油卡卡号</t>
    <phoneticPr fontId="1" type="noConversion"/>
  </si>
  <si>
    <t xml:space="preserve">        扫码识别加油卡卡号</t>
    <phoneticPr fontId="1" type="noConversion"/>
  </si>
  <si>
    <t>待做</t>
  </si>
  <si>
    <t xml:space="preserve">             签收通知及确认</t>
    <phoneticPr fontId="1" type="noConversion"/>
  </si>
  <si>
    <t>用户扫码时加上标识，直接确认，不再发确认消息。</t>
    <phoneticPr fontId="1" type="noConversion"/>
  </si>
  <si>
    <t xml:space="preserve">        接收确认消息确认</t>
    <phoneticPr fontId="1" type="noConversion"/>
  </si>
  <si>
    <t>调用微信接口登陆并关注公众号，需要微信注册。</t>
    <phoneticPr fontId="1" type="noConversion"/>
  </si>
  <si>
    <t>生成微信登陆二维码，包含单位ID、卡号、学生ID、签收接口地址，机构用户微信扫码签收。</t>
    <phoneticPr fontId="1" type="noConversion"/>
  </si>
  <si>
    <t xml:space="preserve">        普通用户微信扫码</t>
    <phoneticPr fontId="1" type="noConversion"/>
  </si>
  <si>
    <t xml:space="preserve">        管理用户扫码</t>
    <phoneticPr fontId="1" type="noConversion"/>
  </si>
  <si>
    <t>普通用户微信扫码后，先微信登陆，带业务数据，微信登陆后将转发送服务器。服务器成功发确认消息。</t>
    <phoneticPr fontId="1" type="noConversion"/>
  </si>
  <si>
    <t>管理员收到微信确认模板消息，有一个链接，包含用户信息等，点击后发送服务器，确认签收。</t>
    <phoneticPr fontId="1" type="noConversion"/>
  </si>
  <si>
    <t>接口名</t>
    <phoneticPr fontId="1" type="noConversion"/>
  </si>
  <si>
    <t>workerManage.html</t>
  </si>
  <si>
    <t xml:space="preserve">    推荐码</t>
    <phoneticPr fontId="1" type="noConversion"/>
  </si>
  <si>
    <t xml:space="preserve">    类别选择页面</t>
    <phoneticPr fontId="1" type="noConversion"/>
  </si>
  <si>
    <t xml:space="preserve">    个人类别选择二</t>
    <phoneticPr fontId="1" type="noConversion"/>
  </si>
  <si>
    <t xml:space="preserve">        个人用户协议</t>
    <phoneticPr fontId="1" type="noConversion"/>
  </si>
  <si>
    <t xml:space="preserve">        开启援助</t>
    <phoneticPr fontId="1" type="noConversion"/>
  </si>
  <si>
    <t xml:space="preserve">        生成推荐码</t>
    <phoneticPr fontId="1" type="noConversion"/>
  </si>
  <si>
    <t xml:space="preserve">    单位协议</t>
    <phoneticPr fontId="1" type="noConversion"/>
  </si>
  <si>
    <t xml:space="preserve">    开启援助</t>
    <phoneticPr fontId="1" type="noConversion"/>
  </si>
  <si>
    <t>user-info-2.html</t>
  </si>
  <si>
    <t xml:space="preserve">    创业援助</t>
    <phoneticPr fontId="1" type="noConversion"/>
  </si>
  <si>
    <t>编号</t>
    <phoneticPr fontId="1" type="noConversion"/>
  </si>
  <si>
    <t xml:space="preserve">    受援个人用户管理</t>
    <phoneticPr fontId="1" type="noConversion"/>
  </si>
  <si>
    <t xml:space="preserve">        体检管理</t>
    <phoneticPr fontId="1" type="noConversion"/>
  </si>
  <si>
    <t xml:space="preserve">    单位管理</t>
    <phoneticPr fontId="1" type="noConversion"/>
  </si>
  <si>
    <t xml:space="preserve">        商业保险管理</t>
    <phoneticPr fontId="1" type="noConversion"/>
  </si>
  <si>
    <t xml:space="preserve">    代缴社保一</t>
    <phoneticPr fontId="1" type="noConversion"/>
  </si>
  <si>
    <t>公益个人部分</t>
    <phoneticPr fontId="1" type="noConversion"/>
  </si>
  <si>
    <t>fuelCardRecharge-organization.html</t>
    <phoneticPr fontId="1" type="noConversion"/>
  </si>
  <si>
    <t xml:space="preserve">        工作日记</t>
    <phoneticPr fontId="1" type="noConversion"/>
  </si>
  <si>
    <t xml:space="preserve">            保险协议</t>
    <phoneticPr fontId="1" type="noConversion"/>
  </si>
  <si>
    <t xml:space="preserve">            保险单</t>
    <phoneticPr fontId="1" type="noConversion"/>
  </si>
  <si>
    <t xml:space="preserve">            办理</t>
    <phoneticPr fontId="1" type="noConversion"/>
  </si>
  <si>
    <t>businessInsurance-student-1.html</t>
  </si>
  <si>
    <t>businessInsurance-student-2.html</t>
  </si>
  <si>
    <t>businessInsurance-student-3.html</t>
  </si>
  <si>
    <t>businessInsurance-student-4.html</t>
  </si>
  <si>
    <t>微信支付</t>
    <phoneticPr fontId="1" type="noConversion"/>
  </si>
  <si>
    <t xml:space="preserve">            体检协议</t>
    <phoneticPr fontId="1" type="noConversion"/>
  </si>
  <si>
    <t>physicalExamnition-student-1.html</t>
  </si>
  <si>
    <t>physicalExamnition-student-2.html</t>
  </si>
  <si>
    <t>physicalExamnition-student-3.html</t>
  </si>
  <si>
    <t>physicalExamnition-student-4.html</t>
  </si>
  <si>
    <t xml:space="preserve">            体检中</t>
    <phoneticPr fontId="1" type="noConversion"/>
  </si>
  <si>
    <t xml:space="preserve">            体检结果通知</t>
    <phoneticPr fontId="1" type="noConversion"/>
  </si>
  <si>
    <t xml:space="preserve">            个人用户新建、修改</t>
    <phoneticPr fontId="1" type="noConversion"/>
  </si>
  <si>
    <t xml:space="preserve">            条件查询</t>
    <phoneticPr fontId="1" type="noConversion"/>
  </si>
  <si>
    <t xml:space="preserve">        用户查询</t>
    <phoneticPr fontId="1" type="noConversion"/>
  </si>
  <si>
    <t xml:space="preserve">            用户列表</t>
    <phoneticPr fontId="1" type="noConversion"/>
  </si>
  <si>
    <t xml:space="preserve">            个人用户修改密码</t>
    <phoneticPr fontId="1" type="noConversion"/>
  </si>
  <si>
    <t xml:space="preserve">            单位列表</t>
    <phoneticPr fontId="1" type="noConversion"/>
  </si>
  <si>
    <t xml:space="preserve">    系统用户管理</t>
    <phoneticPr fontId="1" type="noConversion"/>
  </si>
  <si>
    <t xml:space="preserve">            系统用户权限管理</t>
    <phoneticPr fontId="1" type="noConversion"/>
  </si>
  <si>
    <t xml:space="preserve">        人社厅数据导入</t>
    <phoneticPr fontId="1" type="noConversion"/>
  </si>
  <si>
    <t xml:space="preserve">            体检列表</t>
    <phoneticPr fontId="1" type="noConversion"/>
  </si>
  <si>
    <t xml:space="preserve">            体检通知</t>
    <phoneticPr fontId="1" type="noConversion"/>
  </si>
  <si>
    <t xml:space="preserve">            体检情况修改及通知</t>
    <phoneticPr fontId="1" type="noConversion"/>
  </si>
  <si>
    <t xml:space="preserve">            保险列表</t>
    <phoneticPr fontId="1" type="noConversion"/>
  </si>
  <si>
    <t xml:space="preserve">            保险缴费通知</t>
    <phoneticPr fontId="1" type="noConversion"/>
  </si>
  <si>
    <t xml:space="preserve">            保险情况修改及通知</t>
    <phoneticPr fontId="1" type="noConversion"/>
  </si>
  <si>
    <t xml:space="preserve">            导出excel表</t>
    <phoneticPr fontId="1" type="noConversion"/>
  </si>
  <si>
    <t xml:space="preserve">        每日签到</t>
    <phoneticPr fontId="1" type="noConversion"/>
  </si>
  <si>
    <t>在工作前，是中心签到；签到不记录位置。</t>
    <phoneticPr fontId="1" type="noConversion"/>
  </si>
  <si>
    <t>工作后一个月内，要记录工作信息，包括图片、心得等。送加油卡也可以记录工作日记。</t>
    <phoneticPr fontId="1" type="noConversion"/>
  </si>
  <si>
    <t>signInAndDiary2.html</t>
  </si>
  <si>
    <t xml:space="preserve">            新建工作日记</t>
    <phoneticPr fontId="1" type="noConversion"/>
  </si>
  <si>
    <t xml:space="preserve">            工作日记列表</t>
    <phoneticPr fontId="1" type="noConversion"/>
  </si>
  <si>
    <t>diaryNew.html</t>
  </si>
  <si>
    <t>diaryList.html</t>
  </si>
  <si>
    <t xml:space="preserve">            日历</t>
    <phoneticPr fontId="1" type="noConversion"/>
  </si>
  <si>
    <t xml:space="preserve">            签到</t>
    <phoneticPr fontId="1" type="noConversion"/>
  </si>
  <si>
    <t>包含签到和工作日记信息，要标记在日历里。</t>
    <phoneticPr fontId="1" type="noConversion"/>
  </si>
  <si>
    <t>用户名密码登陆</t>
    <phoneticPr fontId="1" type="noConversion"/>
  </si>
  <si>
    <t>login.html</t>
  </si>
  <si>
    <t>user-info.html</t>
    <phoneticPr fontId="1" type="noConversion"/>
  </si>
  <si>
    <t xml:space="preserve">        签到及工作日记管理</t>
    <phoneticPr fontId="1" type="noConversion"/>
  </si>
  <si>
    <t xml:space="preserve">            每月站外工作自查表</t>
    <phoneticPr fontId="1" type="noConversion"/>
  </si>
  <si>
    <t>功能同工作日记。</t>
    <phoneticPr fontId="1" type="noConversion"/>
  </si>
  <si>
    <t>monthWorkSheetNew.html</t>
  </si>
  <si>
    <t xml:space="preserve">            统计表</t>
    <phoneticPr fontId="1" type="noConversion"/>
  </si>
  <si>
    <t xml:space="preserve">            详情表</t>
    <phoneticPr fontId="1" type="noConversion"/>
  </si>
  <si>
    <t xml:space="preserve">                条件查询</t>
    <phoneticPr fontId="1" type="noConversion"/>
  </si>
  <si>
    <t xml:space="preserve">                统计列表</t>
    <phoneticPr fontId="1" type="noConversion"/>
  </si>
  <si>
    <t xml:space="preserve">                导出excel表</t>
    <phoneticPr fontId="1" type="noConversion"/>
  </si>
  <si>
    <t xml:space="preserve">                查看日记</t>
    <phoneticPr fontId="1" type="noConversion"/>
  </si>
  <si>
    <t>电子版的填写，同时手工的也要，拍照上传去。</t>
    <phoneticPr fontId="1" type="noConversion"/>
  </si>
  <si>
    <t xml:space="preserve">        已约人员填定见面表</t>
    <phoneticPr fontId="1" type="noConversion"/>
  </si>
  <si>
    <t>如果时间紧张，消息先改为留言，不使用IM。</t>
    <phoneticPr fontId="1" type="noConversion"/>
  </si>
  <si>
    <t>fuelCardRecive-student.html</t>
  </si>
  <si>
    <t>服务器发通知给单位用户，单位用户确认后，服务器回消息给学生。学生收消息，提示成功退出二维码。</t>
    <phoneticPr fontId="1" type="noConversion"/>
  </si>
  <si>
    <t>每月25天的考勤，是发社保的依据。要记录考勤记录，后台可查询。工作后由单位记录考勤。</t>
    <phoneticPr fontId="1" type="noConversion"/>
  </si>
  <si>
    <t xml:space="preserve">    加油卡充值管理</t>
    <phoneticPr fontId="1" type="noConversion"/>
  </si>
  <si>
    <t xml:space="preserve">        充值记录列表</t>
    <phoneticPr fontId="1" type="noConversion"/>
  </si>
  <si>
    <t xml:space="preserve">        条件查询</t>
    <phoneticPr fontId="1" type="noConversion"/>
  </si>
  <si>
    <t xml:space="preserve">        新建充值记录</t>
    <phoneticPr fontId="1" type="noConversion"/>
  </si>
  <si>
    <t xml:space="preserve">        导出EXCEL</t>
    <phoneticPr fontId="1" type="noConversion"/>
  </si>
  <si>
    <t xml:space="preserve">            读取发票信息</t>
    <phoneticPr fontId="1" type="noConversion"/>
  </si>
  <si>
    <t xml:space="preserve">            标记已经开发票</t>
    <phoneticPr fontId="1" type="noConversion"/>
  </si>
  <si>
    <t xml:space="preserve">            填写快递单</t>
    <phoneticPr fontId="1" type="noConversion"/>
  </si>
  <si>
    <t xml:space="preserve">    加油卡充卡管理</t>
    <phoneticPr fontId="1" type="noConversion"/>
  </si>
  <si>
    <t xml:space="preserve">        充卡记录列表</t>
    <phoneticPr fontId="1" type="noConversion"/>
  </si>
  <si>
    <t xml:space="preserve">        充卡操作</t>
    <phoneticPr fontId="1" type="noConversion"/>
  </si>
  <si>
    <t xml:space="preserve">        卡获取记录列表</t>
    <phoneticPr fontId="1" type="noConversion"/>
  </si>
  <si>
    <t xml:space="preserve">    捐赠管理</t>
    <phoneticPr fontId="1" type="noConversion"/>
  </si>
  <si>
    <t xml:space="preserve">        捐赠记录列表</t>
    <phoneticPr fontId="1" type="noConversion"/>
  </si>
  <si>
    <t xml:space="preserve">        修改捐赠操作状态</t>
    <phoneticPr fontId="1" type="noConversion"/>
  </si>
  <si>
    <t>捐赠票据</t>
    <phoneticPr fontId="1" type="noConversion"/>
  </si>
  <si>
    <t xml:space="preserve">        就业援助情况查询</t>
    <phoneticPr fontId="1" type="noConversion"/>
  </si>
  <si>
    <t xml:space="preserve">        面试试用情况查询</t>
    <phoneticPr fontId="1" type="noConversion"/>
  </si>
  <si>
    <t xml:space="preserve">        用户查询</t>
    <phoneticPr fontId="1" type="noConversion"/>
  </si>
  <si>
    <t xml:space="preserve">            系统用户列表</t>
    <phoneticPr fontId="1" type="noConversion"/>
  </si>
  <si>
    <t xml:space="preserve">            系统用户条件查询</t>
    <phoneticPr fontId="1" type="noConversion"/>
  </si>
  <si>
    <t xml:space="preserve">        系统用户新建</t>
    <phoneticPr fontId="1" type="noConversion"/>
  </si>
  <si>
    <t xml:space="preserve">                详情列表</t>
    <phoneticPr fontId="1" type="noConversion"/>
  </si>
  <si>
    <t>就业援助帮扶</t>
    <phoneticPr fontId="1" type="noConversion"/>
  </si>
  <si>
    <t xml:space="preserve">            个人缩略信息</t>
    <phoneticPr fontId="1" type="noConversion"/>
  </si>
  <si>
    <t>JS调用接口组织条件查询</t>
    <phoneticPr fontId="1" type="noConversion"/>
  </si>
  <si>
    <t>显示查询列表，包括翻页</t>
    <phoneticPr fontId="1" type="noConversion"/>
  </si>
  <si>
    <t>点通知按钮，调后台接口，发微信模板消息</t>
    <phoneticPr fontId="1" type="noConversion"/>
  </si>
  <si>
    <t>调用接口保存信息</t>
    <phoneticPr fontId="1" type="noConversion"/>
  </si>
  <si>
    <t>读取捐赠记录详情，合同页。</t>
    <phoneticPr fontId="1" type="noConversion"/>
  </si>
  <si>
    <t xml:space="preserve">            个人用户修改密码</t>
    <phoneticPr fontId="1" type="noConversion"/>
  </si>
  <si>
    <t>包括公益积分管理</t>
    <phoneticPr fontId="1" type="noConversion"/>
  </si>
  <si>
    <t>小计</t>
    <phoneticPr fontId="1" type="noConversion"/>
  </si>
  <si>
    <t xml:space="preserve">        未设计</t>
    <phoneticPr fontId="1" type="noConversion"/>
  </si>
  <si>
    <t>p</t>
    <phoneticPr fontId="1" type="noConversion"/>
  </si>
  <si>
    <t>o</t>
    <phoneticPr fontId="1" type="noConversion"/>
  </si>
  <si>
    <t>po</t>
    <phoneticPr fontId="1" type="noConversion"/>
  </si>
  <si>
    <t>w</t>
    <phoneticPr fontId="1" type="noConversion"/>
  </si>
  <si>
    <t>前端工期</t>
    <phoneticPr fontId="1" type="noConversion"/>
  </si>
  <si>
    <t>后端工期</t>
    <phoneticPr fontId="1" type="noConversion"/>
  </si>
  <si>
    <t>项目</t>
    <phoneticPr fontId="1" type="noConversion"/>
  </si>
  <si>
    <t>单位</t>
    <phoneticPr fontId="1" type="noConversion"/>
  </si>
  <si>
    <t>数量</t>
    <phoneticPr fontId="1" type="noConversion"/>
  </si>
  <si>
    <t>单价</t>
    <phoneticPr fontId="1" type="noConversion"/>
  </si>
  <si>
    <t>备注</t>
    <phoneticPr fontId="1" type="noConversion"/>
  </si>
  <si>
    <t>其他待办</t>
    <phoneticPr fontId="1" type="noConversion"/>
  </si>
  <si>
    <t>注册及用户权限管理</t>
    <phoneticPr fontId="1" type="noConversion"/>
  </si>
  <si>
    <t>捐赠</t>
    <phoneticPr fontId="1" type="noConversion"/>
  </si>
  <si>
    <t>人・月</t>
    <phoneticPr fontId="1" type="noConversion"/>
  </si>
  <si>
    <t>台・年</t>
    <phoneticPr fontId="1" type="noConversion"/>
  </si>
  <si>
    <t>合计</t>
    <phoneticPr fontId="1" type="noConversion"/>
  </si>
  <si>
    <t>注册及用户、权限管理</t>
    <phoneticPr fontId="1" type="noConversion"/>
  </si>
  <si>
    <t>工作量（月）</t>
    <phoneticPr fontId="1" type="noConversion"/>
  </si>
  <si>
    <t>单价（万）</t>
    <phoneticPr fontId="1" type="noConversion"/>
  </si>
  <si>
    <t>总价（万）</t>
    <phoneticPr fontId="1" type="noConversion"/>
  </si>
  <si>
    <t>租用阿里云服务器</t>
    <phoneticPr fontId="1" type="noConversion"/>
  </si>
  <si>
    <t>租用阿里云数据库</t>
    <phoneticPr fontId="1" type="noConversion"/>
  </si>
  <si>
    <t>域名</t>
    <phoneticPr fontId="1" type="noConversion"/>
  </si>
  <si>
    <t>包括开发者认证，微信支付申请，公众号认证</t>
    <phoneticPr fontId="1" type="noConversion"/>
  </si>
  <si>
    <t>租用阿里云OSS</t>
    <phoneticPr fontId="1" type="noConversion"/>
  </si>
  <si>
    <t>流量计费</t>
    <phoneticPr fontId="1" type="noConversion"/>
  </si>
  <si>
    <t>工作量小计</t>
    <phoneticPr fontId="1" type="noConversion"/>
  </si>
  <si>
    <t>个</t>
    <phoneticPr fontId="1" type="noConversion"/>
  </si>
  <si>
    <t>短信</t>
    <phoneticPr fontId="1" type="noConversion"/>
  </si>
  <si>
    <t>条</t>
    <phoneticPr fontId="1" type="noConversion"/>
  </si>
  <si>
    <t>55+29+69+78</t>
    <phoneticPr fontId="1" type="noConversion"/>
  </si>
  <si>
    <t>流量费预存</t>
    <phoneticPr fontId="1" type="noConversion"/>
  </si>
  <si>
    <t>域名申请</t>
    <phoneticPr fontId="1" type="noConversion"/>
  </si>
  <si>
    <t>微信公众开发平台注册审核</t>
    <phoneticPr fontId="1" type="noConversion"/>
  </si>
  <si>
    <t>租用阿里云Redis</t>
    <phoneticPr fontId="1" type="noConversion"/>
  </si>
  <si>
    <t>系统上线后增加</t>
    <phoneticPr fontId="1" type="noConversion"/>
  </si>
  <si>
    <t>租用云服务费用表</t>
    <phoneticPr fontId="1" type="noConversion"/>
  </si>
  <si>
    <t>系统开发工作量及报价表</t>
    <phoneticPr fontId="1" type="noConversion"/>
  </si>
  <si>
    <t>单位：元</t>
    <phoneticPr fontId="1" type="noConversion"/>
  </si>
  <si>
    <t>预存</t>
    <phoneticPr fontId="1" type="noConversion"/>
  </si>
  <si>
    <t>预存合计，单位：元</t>
    <phoneticPr fontId="1" type="noConversion"/>
  </si>
  <si>
    <t>单位：元。包括com.cn.net.org</t>
    <phoneticPr fontId="1" type="noConversion"/>
  </si>
  <si>
    <t>租用负载均衡</t>
    <phoneticPr fontId="1" type="noConversion"/>
  </si>
  <si>
    <t>socialInsuranceManage.html</t>
  </si>
  <si>
    <t>注：
1、各表单字段可能会变更，包括名称、字段个数。稍后要再确认一遍所有表单。
2、</t>
    <phoneticPr fontId="1" type="noConversion"/>
  </si>
  <si>
    <t>链接到创业援助新建产品</t>
    <phoneticPr fontId="1" type="noConversion"/>
  </si>
  <si>
    <t>创业援助</t>
    <phoneticPr fontId="1" type="noConversion"/>
  </si>
  <si>
    <t xml:space="preserve">    产品列表</t>
    <phoneticPr fontId="1" type="noConversion"/>
  </si>
  <si>
    <t>trade-index-list.html</t>
  </si>
  <si>
    <t>需要协议文本。</t>
    <phoneticPr fontId="1" type="noConversion"/>
  </si>
  <si>
    <t>需要保险单样本。</t>
    <phoneticPr fontId="1" type="noConversion"/>
  </si>
  <si>
    <t>需要捐赠协议文本。</t>
    <phoneticPr fontId="1" type="noConversion"/>
  </si>
  <si>
    <t xml:space="preserve">    新建产品</t>
    <phoneticPr fontId="1" type="noConversion"/>
  </si>
  <si>
    <t xml:space="preserve">        新建产品-1</t>
    <phoneticPr fontId="1" type="noConversion"/>
  </si>
  <si>
    <t xml:space="preserve">        新建产品-2</t>
    <phoneticPr fontId="1" type="noConversion"/>
  </si>
  <si>
    <t xml:space="preserve">        新建产品-3</t>
    <phoneticPr fontId="1" type="noConversion"/>
  </si>
  <si>
    <t xml:space="preserve">        新建产品-4</t>
    <phoneticPr fontId="1" type="noConversion"/>
  </si>
  <si>
    <t>tradeNewProduct-1.html</t>
  </si>
  <si>
    <t>tradeNewProduct-2.html</t>
  </si>
  <si>
    <t>tradeNewProduct-3.html</t>
  </si>
  <si>
    <t>tradeNewProduct-4.html</t>
  </si>
  <si>
    <t xml:space="preserve">            查询受援人员</t>
    <phoneticPr fontId="1" type="noConversion"/>
  </si>
  <si>
    <t>接口</t>
    <phoneticPr fontId="1" type="noConversion"/>
  </si>
  <si>
    <t xml:space="preserve">            上传产品图片</t>
    <phoneticPr fontId="1" type="noConversion"/>
  </si>
  <si>
    <t xml:space="preserve">            新建、修改产品信息</t>
    <phoneticPr fontId="1" type="noConversion"/>
  </si>
  <si>
    <t xml:space="preserve">    产品详情</t>
    <phoneticPr fontId="1" type="noConversion"/>
  </si>
  <si>
    <t>trade-product-detail.html</t>
  </si>
  <si>
    <t xml:space="preserve">        立即购买</t>
    <phoneticPr fontId="1" type="noConversion"/>
  </si>
  <si>
    <t xml:space="preserve">        商品详情</t>
    <phoneticPr fontId="1" type="noConversion"/>
  </si>
  <si>
    <t xml:space="preserve">        地址管理</t>
    <phoneticPr fontId="1" type="noConversion"/>
  </si>
  <si>
    <t xml:space="preserve">            新建地址信息</t>
    <phoneticPr fontId="1" type="noConversion"/>
  </si>
  <si>
    <t xml:space="preserve">            选择地址信息</t>
    <phoneticPr fontId="1" type="noConversion"/>
  </si>
  <si>
    <t>trade-buy-address-manage.html</t>
  </si>
  <si>
    <t xml:space="preserve">            地址列表</t>
    <phoneticPr fontId="1" type="noConversion"/>
  </si>
  <si>
    <t>trade-buy-address.html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</si>
</sst>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sz val="12"/>
      <color theme="0" tint="-0.249977111117893"/>
      <name val="DengXian"/>
      <family val="2"/>
      <charset val="134"/>
      <scheme val="minor"/>
    </font>
    <font>
      <b/>
      <sz val="12"/>
      <color theme="0" tint="-0.249977111117893"/>
      <name val="DengXian"/>
      <family val="3"/>
      <charset val="134"/>
      <scheme val="minor"/>
    </font>
    <font>
      <b/>
      <sz val="12"/>
      <color theme="5"/>
      <name val="DengXian"/>
      <family val="3"/>
      <charset val="134"/>
      <scheme val="minor"/>
    </font>
    <font>
      <b/>
      <sz val="16"/>
      <color theme="4" tint="-0.499984740745262"/>
      <name val="DengXian"/>
      <family val="3"/>
      <charset val="134"/>
      <scheme val="minor"/>
    </font>
    <font>
      <b/>
      <sz val="12"/>
      <color theme="4" tint="-0.499984740745262"/>
      <name val="DengXian"/>
      <family val="3"/>
      <charset val="134"/>
      <scheme val="minor"/>
    </font>
    <font>
      <b/>
      <u/>
      <sz val="12"/>
      <color theme="4" tint="-0.499984740745262"/>
      <name val="DengXian"/>
      <family val="3"/>
      <charset val="134"/>
      <scheme val="minor"/>
    </font>
    <font>
      <u/>
      <sz val="12"/>
      <color theme="4" tint="-0.499984740745262"/>
      <name val="DengXian"/>
      <family val="3"/>
      <charset val="134"/>
      <scheme val="minor"/>
    </font>
    <font>
      <sz val="12"/>
      <color theme="4" tint="-0.499984740745262"/>
      <name val="DengXian"/>
      <family val="3"/>
      <charset val="134"/>
      <scheme val="minor"/>
    </font>
    <font>
      <b/>
      <sz val="12"/>
      <color theme="1"/>
      <name val="DengXian"/>
      <family val="2"/>
      <charset val="134"/>
      <scheme val="minor"/>
    </font>
    <font>
      <u/>
      <sz val="12"/>
      <color theme="1"/>
      <name val="DengXian"/>
      <family val="3"/>
      <charset val="134"/>
      <scheme val="minor"/>
    </font>
    <font>
      <sz val="12"/>
      <color theme="0" tint="-0.499984740745262"/>
      <name val="DengXian"/>
      <family val="2"/>
      <charset val="134"/>
      <scheme val="minor"/>
    </font>
    <font>
      <b/>
      <sz val="12"/>
      <color theme="0" tint="-0.499984740745262"/>
      <name val="DengXian"/>
      <family val="3"/>
      <charset val="134"/>
      <scheme val="minor"/>
    </font>
    <font>
      <b/>
      <sz val="10"/>
      <color theme="1"/>
      <name val="DengXian"/>
      <family val="3"/>
      <charset val="134"/>
      <scheme val="minor"/>
    </font>
    <font>
      <b/>
      <sz val="10"/>
      <color theme="4" tint="-0.499984740745262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z val="16"/>
      <color theme="1"/>
      <name val="DengXian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5" xfId="0" applyBorder="1"/>
    <xf numFmtId="0" fontId="0" fillId="0" borderId="6" xfId="0" applyBorder="1"/>
    <xf numFmtId="0" fontId="0" fillId="5" borderId="1" xfId="0" applyFill="1" applyBorder="1"/>
    <xf numFmtId="0" fontId="0" fillId="6" borderId="1" xfId="0" applyFill="1" applyBorder="1"/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9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2" borderId="5" xfId="0" applyFill="1" applyBorder="1"/>
    <xf numFmtId="0" fontId="0" fillId="5" borderId="5" xfId="0" applyFill="1" applyBorder="1"/>
    <xf numFmtId="0" fontId="0" fillId="2" borderId="6" xfId="0" applyFill="1" applyBorder="1"/>
    <xf numFmtId="0" fontId="0" fillId="9" borderId="6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3" xfId="0" applyFill="1" applyBorder="1"/>
    <xf numFmtId="0" fontId="0" fillId="10" borderId="14" xfId="0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wrapText="1"/>
    </xf>
    <xf numFmtId="0" fontId="0" fillId="10" borderId="10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10" borderId="13" xfId="0" applyFill="1" applyBorder="1" applyAlignment="1">
      <alignment wrapText="1"/>
    </xf>
    <xf numFmtId="0" fontId="0" fillId="9" borderId="6" xfId="0" applyFill="1" applyBorder="1" applyAlignment="1">
      <alignment wrapText="1"/>
    </xf>
    <xf numFmtId="0" fontId="0" fillId="7" borderId="6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7" borderId="1" xfId="0" applyFill="1" applyBorder="1" applyAlignment="1">
      <alignment horizontal="left" wrapText="1"/>
    </xf>
    <xf numFmtId="0" fontId="0" fillId="8" borderId="1" xfId="0" applyFill="1" applyBorder="1" applyAlignment="1">
      <alignment vertical="center"/>
    </xf>
    <xf numFmtId="0" fontId="0" fillId="10" borderId="10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10" borderId="13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5" fillId="7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6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wrapText="1"/>
    </xf>
    <xf numFmtId="0" fontId="6" fillId="11" borderId="1" xfId="0" applyFont="1" applyFill="1" applyBorder="1"/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9" fillId="8" borderId="1" xfId="1" applyFont="1" applyFill="1" applyBorder="1"/>
    <xf numFmtId="0" fontId="8" fillId="10" borderId="10" xfId="0" applyFont="1" applyFill="1" applyBorder="1"/>
    <xf numFmtId="0" fontId="8" fillId="9" borderId="1" xfId="0" applyFont="1" applyFill="1" applyBorder="1"/>
    <xf numFmtId="0" fontId="8" fillId="2" borderId="1" xfId="0" applyFont="1" applyFill="1" applyBorder="1"/>
    <xf numFmtId="0" fontId="8" fillId="5" borderId="1" xfId="0" applyFont="1" applyFill="1" applyBorder="1"/>
    <xf numFmtId="0" fontId="8" fillId="5" borderId="5" xfId="0" applyFont="1" applyFill="1" applyBorder="1"/>
    <xf numFmtId="0" fontId="10" fillId="8" borderId="1" xfId="1" applyFont="1" applyFill="1" applyBorder="1"/>
    <xf numFmtId="0" fontId="8" fillId="7" borderId="1" xfId="0" applyFont="1" applyFill="1" applyBorder="1"/>
    <xf numFmtId="0" fontId="11" fillId="7" borderId="1" xfId="0" applyFont="1" applyFill="1" applyBorder="1" applyAlignment="1">
      <alignment wrapText="1"/>
    </xf>
    <xf numFmtId="0" fontId="10" fillId="7" borderId="1" xfId="1" applyFont="1" applyFill="1" applyBorder="1"/>
    <xf numFmtId="0" fontId="8" fillId="11" borderId="1" xfId="0" applyFont="1" applyFill="1" applyBorder="1"/>
    <xf numFmtId="0" fontId="10" fillId="9" borderId="1" xfId="1" applyFont="1" applyFill="1" applyBorder="1"/>
    <xf numFmtId="0" fontId="8" fillId="10" borderId="13" xfId="0" applyFont="1" applyFill="1" applyBorder="1"/>
    <xf numFmtId="0" fontId="10" fillId="9" borderId="6" xfId="1" applyFont="1" applyFill="1" applyBorder="1"/>
    <xf numFmtId="0" fontId="8" fillId="0" borderId="1" xfId="0" applyFont="1" applyBorder="1"/>
    <xf numFmtId="0" fontId="8" fillId="0" borderId="0" xfId="0" applyFont="1"/>
    <xf numFmtId="0" fontId="4" fillId="0" borderId="1" xfId="0" applyFont="1" applyBorder="1"/>
    <xf numFmtId="0" fontId="4" fillId="0" borderId="0" xfId="0" applyFont="1"/>
    <xf numFmtId="0" fontId="4" fillId="4" borderId="1" xfId="0" applyFont="1" applyFill="1" applyBorder="1"/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wrapText="1"/>
    </xf>
    <xf numFmtId="0" fontId="4" fillId="5" borderId="1" xfId="0" applyFont="1" applyFill="1" applyBorder="1"/>
    <xf numFmtId="0" fontId="5" fillId="5" borderId="1" xfId="0" applyFont="1" applyFill="1" applyBorder="1"/>
    <xf numFmtId="0" fontId="0" fillId="7" borderId="6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12" borderId="0" xfId="0" applyFill="1"/>
    <xf numFmtId="0" fontId="0" fillId="2" borderId="5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1" xfId="0" applyFill="1" applyBorder="1"/>
    <xf numFmtId="0" fontId="0" fillId="0" borderId="0" xfId="0" applyFill="1"/>
    <xf numFmtId="0" fontId="0" fillId="12" borderId="7" xfId="0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12" fillId="7" borderId="1" xfId="0" applyFont="1" applyFill="1" applyBorder="1"/>
    <xf numFmtId="0" fontId="12" fillId="2" borderId="1" xfId="0" applyFont="1" applyFill="1" applyBorder="1"/>
    <xf numFmtId="0" fontId="13" fillId="7" borderId="1" xfId="1" applyFont="1" applyFill="1" applyBorder="1"/>
    <xf numFmtId="0" fontId="14" fillId="7" borderId="1" xfId="0" applyFont="1" applyFill="1" applyBorder="1" applyAlignment="1">
      <alignment vertical="center"/>
    </xf>
    <xf numFmtId="0" fontId="14" fillId="7" borderId="1" xfId="0" applyFont="1" applyFill="1" applyBorder="1" applyAlignment="1">
      <alignment wrapText="1"/>
    </xf>
    <xf numFmtId="0" fontId="14" fillId="7" borderId="1" xfId="0" applyFont="1" applyFill="1" applyBorder="1"/>
    <xf numFmtId="0" fontId="15" fillId="7" borderId="1" xfId="0" applyFont="1" applyFill="1" applyBorder="1"/>
    <xf numFmtId="0" fontId="3" fillId="7" borderId="1" xfId="1" applyFill="1" applyBorder="1"/>
    <xf numFmtId="0" fontId="0" fillId="7" borderId="1" xfId="0" applyFont="1" applyFill="1" applyBorder="1" applyAlignment="1">
      <alignment vertical="center" wrapText="1"/>
    </xf>
    <xf numFmtId="0" fontId="3" fillId="8" borderId="1" xfId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/>
    <xf numFmtId="0" fontId="2" fillId="10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4" fillId="10" borderId="1" xfId="0" applyFont="1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0" xfId="0" applyFill="1"/>
    <xf numFmtId="0" fontId="0" fillId="0" borderId="0" xfId="0" applyBorder="1"/>
    <xf numFmtId="0" fontId="16" fillId="10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0" fontId="0" fillId="6" borderId="16" xfId="0" applyFill="1" applyBorder="1" applyAlignment="1">
      <alignment horizontal="right" vertical="center"/>
    </xf>
    <xf numFmtId="0" fontId="0" fillId="6" borderId="17" xfId="0" applyFill="1" applyBorder="1" applyAlignment="1">
      <alignment horizontal="right" vertical="center"/>
    </xf>
    <xf numFmtId="0" fontId="0" fillId="6" borderId="18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 textRotation="255" wrapText="1"/>
    </xf>
    <xf numFmtId="0" fontId="16" fillId="3" borderId="1" xfId="0" applyFont="1" applyFill="1" applyBorder="1" applyAlignment="1">
      <alignment horizontal="center" vertical="center" textRotation="255" wrapText="1"/>
    </xf>
    <xf numFmtId="0" fontId="2" fillId="2" borderId="1" xfId="0" applyFont="1" applyFill="1" applyBorder="1" applyAlignment="1">
      <alignment horizontal="center" vertical="center" textRotation="255" wrapText="1"/>
    </xf>
    <xf numFmtId="0" fontId="2" fillId="0" borderId="5" xfId="0" applyFont="1" applyBorder="1" applyAlignment="1">
      <alignment horizontal="center" vertical="center" textRotation="255" wrapText="1"/>
    </xf>
    <xf numFmtId="0" fontId="2" fillId="0" borderId="8" xfId="0" applyFont="1" applyBorder="1" applyAlignment="1">
      <alignment horizontal="center" vertical="center" textRotation="255" wrapText="1"/>
    </xf>
    <xf numFmtId="0" fontId="2" fillId="10" borderId="9" xfId="0" applyFont="1" applyFill="1" applyBorder="1" applyAlignment="1">
      <alignment horizontal="center" vertical="center" textRotation="255" wrapText="1"/>
    </xf>
    <xf numFmtId="0" fontId="2" fillId="0" borderId="15" xfId="0" applyFont="1" applyBorder="1" applyAlignment="1">
      <alignment horizontal="center" vertical="center" textRotation="255" wrapText="1"/>
    </xf>
    <xf numFmtId="0" fontId="2" fillId="0" borderId="7" xfId="0" applyFont="1" applyBorder="1" applyAlignment="1">
      <alignment horizontal="center" vertical="center" textRotation="255" wrapText="1"/>
    </xf>
    <xf numFmtId="0" fontId="2" fillId="10" borderId="12" xfId="0" applyFont="1" applyFill="1" applyBorder="1" applyAlignment="1">
      <alignment horizontal="center" vertical="center" textRotation="255" wrapText="1"/>
    </xf>
    <xf numFmtId="0" fontId="2" fillId="0" borderId="7" xfId="0" applyFont="1" applyFill="1" applyBorder="1" applyAlignment="1">
      <alignment horizontal="center" vertical="center" textRotation="255" wrapText="1"/>
    </xf>
    <xf numFmtId="0" fontId="2" fillId="0" borderId="15" xfId="0" applyFont="1" applyBorder="1" applyAlignment="1">
      <alignment horizontal="center" vertical="center" textRotation="255" wrapText="1"/>
    </xf>
    <xf numFmtId="0" fontId="2" fillId="0" borderId="0" xfId="0" applyFont="1" applyAlignment="1">
      <alignment horizontal="center" vertical="center" textRotation="255" wrapText="1"/>
    </xf>
    <xf numFmtId="0" fontId="0" fillId="0" borderId="0" xfId="0" applyAlignment="1">
      <alignment horizontal="right"/>
    </xf>
    <xf numFmtId="0" fontId="0" fillId="0" borderId="2" xfId="0" applyBorder="1"/>
    <xf numFmtId="0" fontId="0" fillId="6" borderId="2" xfId="0" applyFill="1" applyBorder="1" applyAlignment="1"/>
    <xf numFmtId="0" fontId="0" fillId="6" borderId="4" xfId="0" applyFill="1" applyBorder="1" applyAlignment="1"/>
    <xf numFmtId="0" fontId="0" fillId="6" borderId="3" xfId="0" applyFill="1" applyBorder="1" applyAlignment="1"/>
    <xf numFmtId="0" fontId="2" fillId="0" borderId="19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top" textRotation="255"/>
    </xf>
    <xf numFmtId="0" fontId="2" fillId="2" borderId="1" xfId="0" applyFont="1" applyFill="1" applyBorder="1" applyAlignment="1">
      <alignment horizontal="center" vertical="top" textRotation="255"/>
    </xf>
    <xf numFmtId="0" fontId="0" fillId="10" borderId="10" xfId="0" applyFill="1" applyBorder="1" applyAlignment="1">
      <alignment vertical="top" textRotation="255"/>
    </xf>
    <xf numFmtId="0" fontId="2" fillId="0" borderId="15" xfId="0" applyFont="1" applyBorder="1" applyAlignment="1">
      <alignment horizontal="center" vertical="top" textRotation="255"/>
    </xf>
    <xf numFmtId="0" fontId="2" fillId="0" borderId="8" xfId="0" applyFont="1" applyBorder="1" applyAlignment="1">
      <alignment horizontal="center" vertical="top" textRotation="255"/>
    </xf>
    <xf numFmtId="0" fontId="2" fillId="0" borderId="13" xfId="0" applyFont="1" applyBorder="1" applyAlignment="1">
      <alignment horizontal="center" vertical="top" textRotation="255"/>
    </xf>
    <xf numFmtId="0" fontId="2" fillId="10" borderId="9" xfId="0" applyFont="1" applyFill="1" applyBorder="1" applyAlignment="1">
      <alignment vertical="top" textRotation="255"/>
    </xf>
    <xf numFmtId="0" fontId="2" fillId="0" borderId="1" xfId="0" applyFont="1" applyBorder="1" applyAlignment="1">
      <alignment vertical="top" textRotation="255"/>
    </xf>
    <xf numFmtId="0" fontId="2" fillId="0" borderId="0" xfId="0" applyFont="1" applyAlignment="1">
      <alignment vertical="top" textRotation="255"/>
    </xf>
    <xf numFmtId="0" fontId="3" fillId="9" borderId="1" xfId="1" applyFill="1" applyBorder="1"/>
    <xf numFmtId="0" fontId="0" fillId="0" borderId="19" xfId="0" applyBorder="1" applyAlignment="1">
      <alignment horizontal="left" vertical="top"/>
    </xf>
    <xf numFmtId="0" fontId="0" fillId="0" borderId="19" xfId="0" applyBorder="1" applyAlignment="1">
      <alignment horizontal="left" vertical="top" wrapText="1"/>
    </xf>
    <xf numFmtId="0" fontId="19" fillId="0" borderId="15" xfId="0" applyFont="1" applyFill="1" applyBorder="1" applyAlignment="1">
      <alignment horizontal="center" vertical="center" textRotation="255"/>
    </xf>
    <xf numFmtId="0" fontId="19" fillId="0" borderId="8" xfId="0" applyFont="1" applyFill="1" applyBorder="1" applyAlignment="1">
      <alignment horizontal="center" vertical="center" textRotation="255"/>
    </xf>
    <xf numFmtId="0" fontId="19" fillId="0" borderId="13" xfId="0" applyFont="1" applyFill="1" applyBorder="1" applyAlignment="1">
      <alignment horizontal="center" vertical="center" textRotation="255"/>
    </xf>
    <xf numFmtId="0" fontId="3" fillId="0" borderId="1" xfId="1" applyBorder="1"/>
    <xf numFmtId="0" fontId="0" fillId="12" borderId="1" xfId="0" applyFont="1" applyFill="1" applyBorder="1" applyAlignment="1">
      <alignment wrapText="1"/>
    </xf>
    <xf numFmtId="0" fontId="0" fillId="12" borderId="1" xfId="0" applyFill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381000</xdr:colOff>
      <xdr:row>15</xdr:row>
      <xdr:rowOff>50800</xdr:rowOff>
    </xdr:from>
    <xdr:to>
      <xdr:col>24</xdr:col>
      <xdr:colOff>419100</xdr:colOff>
      <xdr:row>19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4900" y="3098800"/>
          <a:ext cx="9118600" cy="876300"/>
        </a:xfrm>
        <a:prstGeom prst="rect">
          <a:avLst/>
        </a:prstGeom>
      </xdr:spPr>
    </xdr:pic>
    <xdr:clientData/>
  </xdr:twoCellAnchor>
  <xdr:twoCellAnchor editAs="oneCell">
    <xdr:from>
      <xdr:col>13</xdr:col>
      <xdr:colOff>635000</xdr:colOff>
      <xdr:row>11</xdr:row>
      <xdr:rowOff>50800</xdr:rowOff>
    </xdr:from>
    <xdr:to>
      <xdr:col>32</xdr:col>
      <xdr:colOff>393700</xdr:colOff>
      <xdr:row>12</xdr:row>
      <xdr:rowOff>63500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78900" y="2286000"/>
          <a:ext cx="15443200" cy="381000"/>
        </a:xfrm>
        <a:prstGeom prst="rect">
          <a:avLst/>
        </a:prstGeom>
      </xdr:spPr>
    </xdr:pic>
    <xdr:clientData/>
  </xdr:twoCellAnchor>
  <xdr:twoCellAnchor editAs="oneCell">
    <xdr:from>
      <xdr:col>13</xdr:col>
      <xdr:colOff>241300</xdr:colOff>
      <xdr:row>1</xdr:row>
      <xdr:rowOff>139700</xdr:rowOff>
    </xdr:from>
    <xdr:to>
      <xdr:col>25</xdr:col>
      <xdr:colOff>381000</xdr:colOff>
      <xdr:row>13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0" y="342900"/>
          <a:ext cx="10045700" cy="26162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368300</xdr:colOff>
      <xdr:row>19</xdr:row>
      <xdr:rowOff>0</xdr:rowOff>
    </xdr:from>
    <xdr:to>
      <xdr:col>17</xdr:col>
      <xdr:colOff>812800</xdr:colOff>
      <xdr:row>44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33000" y="4051300"/>
          <a:ext cx="3746500" cy="523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heysound.com/welfare/forms/jobInfoEdit.html" TargetMode="External"/><Relationship Id="rId14" Type="http://schemas.openxmlformats.org/officeDocument/2006/relationships/hyperlink" Target="http://www.heysound.com/welfare/forms/insuranceBusinessRecharge-student.html" TargetMode="External"/><Relationship Id="rId15" Type="http://schemas.openxmlformats.org/officeDocument/2006/relationships/hyperlink" Target="http://www.heysound.com/welfare/forms/userList-student.html" TargetMode="External"/><Relationship Id="rId16" Type="http://schemas.openxmlformats.org/officeDocument/2006/relationships/hyperlink" Target="http://www.heysound.com/welfare/forms/userInfoView-student.html" TargetMode="External"/><Relationship Id="rId17" Type="http://schemas.openxmlformats.org/officeDocument/2006/relationships/hyperlink" Target="http://www.heysound.com/welfare/forms/messageChat.html" TargetMode="External"/><Relationship Id="rId18" Type="http://schemas.openxmlformats.org/officeDocument/2006/relationships/hyperlink" Target="http://www.heysound.com/welfare/forms/meet-sheet.html" TargetMode="External"/><Relationship Id="rId19" Type="http://schemas.openxmlformats.org/officeDocument/2006/relationships/hyperlink" Target="http://www.heysound.com/welfare/forms/jobInfoEdit.html" TargetMode="External"/><Relationship Id="rId50" Type="http://schemas.openxmlformats.org/officeDocument/2006/relationships/hyperlink" Target="http://www.heysound.com/welfare/trade/tradeNewProduct-3.html" TargetMode="External"/><Relationship Id="rId51" Type="http://schemas.openxmlformats.org/officeDocument/2006/relationships/hyperlink" Target="http://www.heysound.com/welfare/trade/tradeNewProduct-4.html" TargetMode="External"/><Relationship Id="rId52" Type="http://schemas.openxmlformats.org/officeDocument/2006/relationships/hyperlink" Target="http://www.heysound.com/welfare/trade/tradeNewProduct-2.html" TargetMode="External"/><Relationship Id="rId53" Type="http://schemas.openxmlformats.org/officeDocument/2006/relationships/hyperlink" Target="http://www.heysound.com/welfare/trade/tradeNewProduct-1.html" TargetMode="External"/><Relationship Id="rId40" Type="http://schemas.openxmlformats.org/officeDocument/2006/relationships/hyperlink" Target="http://www.heysound.com/welfare/forms/businessInsurance-student-2.html" TargetMode="External"/><Relationship Id="rId41" Type="http://schemas.openxmlformats.org/officeDocument/2006/relationships/hyperlink" Target="http://www.heysound.com/welfare/forms/businessInsurance-student-3.html" TargetMode="External"/><Relationship Id="rId42" Type="http://schemas.openxmlformats.org/officeDocument/2006/relationships/hyperlink" Target="http://www.heysound.com/welfare/forms/businessInsurance-student-4.html" TargetMode="External"/><Relationship Id="rId43" Type="http://schemas.openxmlformats.org/officeDocument/2006/relationships/hyperlink" Target="http://www.heysound.com/welfare/forms/signInAndDiary2.html" TargetMode="External"/><Relationship Id="rId44" Type="http://schemas.openxmlformats.org/officeDocument/2006/relationships/hyperlink" Target="http://www.heysound.com/welfare/forms/diaryNew.html" TargetMode="External"/><Relationship Id="rId45" Type="http://schemas.openxmlformats.org/officeDocument/2006/relationships/hyperlink" Target="http://www.heysound.com/welfare/forms/login.html" TargetMode="External"/><Relationship Id="rId46" Type="http://schemas.openxmlformats.org/officeDocument/2006/relationships/hyperlink" Target="http://www.heysound.com/welfare/forms/diaryList.html" TargetMode="External"/><Relationship Id="rId47" Type="http://schemas.openxmlformats.org/officeDocument/2006/relationships/hyperlink" Target="http://www.heysound.com/welfare/forms/monthWorkSheetNew.html" TargetMode="External"/><Relationship Id="rId48" Type="http://schemas.openxmlformats.org/officeDocument/2006/relationships/hyperlink" Target="http://www.heysound.com/welfare/forms/socialInsuranceManage.html" TargetMode="External"/><Relationship Id="rId49" Type="http://schemas.openxmlformats.org/officeDocument/2006/relationships/hyperlink" Target="http://www.heysound.com/welfare/trade/trade-index-list.html" TargetMode="External"/><Relationship Id="rId1" Type="http://schemas.openxmlformats.org/officeDocument/2006/relationships/hyperlink" Target="http://www.heysound.com/welfare/forms/user-info.html" TargetMode="External"/><Relationship Id="rId2" Type="http://schemas.openxmlformats.org/officeDocument/2006/relationships/hyperlink" Target="http://www.heysound.com/welfare/index.html" TargetMode="External"/><Relationship Id="rId3" Type="http://schemas.openxmlformats.org/officeDocument/2006/relationships/hyperlink" Target="http://www.heysound.com/welfare/forms/user-info-student-start.html" TargetMode="External"/><Relationship Id="rId4" Type="http://schemas.openxmlformats.org/officeDocument/2006/relationships/hyperlink" Target="http://www.heysound.com/welfare/forms/declare-student-1.html" TargetMode="External"/><Relationship Id="rId5" Type="http://schemas.openxmlformats.org/officeDocument/2006/relationships/hyperlink" Target="http://www.heysound.com/welfare/forms/user-info-student.html" TargetMode="External"/><Relationship Id="rId6" Type="http://schemas.openxmlformats.org/officeDocument/2006/relationships/hyperlink" Target="http://www.heysound.com/welfare/forms/user-info-organization-start.html" TargetMode="External"/><Relationship Id="rId7" Type="http://schemas.openxmlformats.org/officeDocument/2006/relationships/hyperlink" Target="http://www.heysound.com/welfare/forms/fuelCardRecive-organization.html" TargetMode="External"/><Relationship Id="rId8" Type="http://schemas.openxmlformats.org/officeDocument/2006/relationships/hyperlink" Target="http://www.heysound.com/welfare/forms/donateManage.html" TargetMode="External"/><Relationship Id="rId9" Type="http://schemas.openxmlformats.org/officeDocument/2006/relationships/hyperlink" Target="http://www.heysound.com/welfare/forms/donateInvoice.html" TargetMode="External"/><Relationship Id="rId30" Type="http://schemas.openxmlformats.org/officeDocument/2006/relationships/hyperlink" Target="http://www.heysound.com/welfare/forms/user-info-student-notice.html" TargetMode="External"/><Relationship Id="rId31" Type="http://schemas.openxmlformats.org/officeDocument/2006/relationships/hyperlink" Target="http://www.heysound.com/welfare/forms/user-info-person-notice.html" TargetMode="External"/><Relationship Id="rId32" Type="http://schemas.openxmlformats.org/officeDocument/2006/relationships/hyperlink" Target="http://www.heysound.com/welfare/forms/user-info-2.html" TargetMode="External"/><Relationship Id="rId33" Type="http://schemas.openxmlformats.org/officeDocument/2006/relationships/hyperlink" Target="http://www.heysound.com/welfare/forms/user-info-organization-notice.html" TargetMode="External"/><Relationship Id="rId34" Type="http://schemas.openxmlformats.org/officeDocument/2006/relationships/hyperlink" Target="http://www.heysound.com/welfare/forms/fuelCardRecharge.html" TargetMode="External"/><Relationship Id="rId35" Type="http://schemas.openxmlformats.org/officeDocument/2006/relationships/hyperlink" Target="http://www.heysound.com/welfare/forms/physicalExamnition-student-1.html" TargetMode="External"/><Relationship Id="rId36" Type="http://schemas.openxmlformats.org/officeDocument/2006/relationships/hyperlink" Target="http://www.heysound.com/welfare/forms/physicalExamnition-student-2.html" TargetMode="External"/><Relationship Id="rId37" Type="http://schemas.openxmlformats.org/officeDocument/2006/relationships/hyperlink" Target="http://www.heysound.com/welfare/forms/physicalExamnition-student-3.html" TargetMode="External"/><Relationship Id="rId38" Type="http://schemas.openxmlformats.org/officeDocument/2006/relationships/hyperlink" Target="http://www.heysound.com/welfare/forms/physicalExamnition-student-4.html" TargetMode="External"/><Relationship Id="rId39" Type="http://schemas.openxmlformats.org/officeDocument/2006/relationships/hyperlink" Target="http://www.heysound.com/welfare/forms/businessInsurance-student-1.html" TargetMode="External"/><Relationship Id="rId20" Type="http://schemas.openxmlformats.org/officeDocument/2006/relationships/hyperlink" Target="http://www.heysound.com/welfare/entrepreneurship.html" TargetMode="External"/><Relationship Id="rId21" Type="http://schemas.openxmlformats.org/officeDocument/2006/relationships/hyperlink" Target="http://www.heysound.com/welfare/case.html" TargetMode="External"/><Relationship Id="rId22" Type="http://schemas.openxmlformats.org/officeDocument/2006/relationships/hyperlink" Target="http://www.heysound.com/welfare/case_detail.html" TargetMode="External"/><Relationship Id="rId23" Type="http://schemas.openxmlformats.org/officeDocument/2006/relationships/hyperlink" Target="http://www.heysound.com/welfare/forms/fuelCardManage-student.html" TargetMode="External"/><Relationship Id="rId24" Type="http://schemas.openxmlformats.org/officeDocument/2006/relationships/hyperlink" Target="http://www.heysound.com/welfare/forms/fuelCardRecive-student-searchOrganization.html" TargetMode="External"/><Relationship Id="rId25" Type="http://schemas.openxmlformats.org/officeDocument/2006/relationships/hyperlink" Target="http://www.heysound.com/welfare/forms/fuelCardManage.html" TargetMode="External"/><Relationship Id="rId26" Type="http://schemas.openxmlformats.org/officeDocument/2006/relationships/hyperlink" Target="http://www.heysound.com/welfare/forms/fuelCardRechargeToCard.html" TargetMode="External"/><Relationship Id="rId27" Type="http://schemas.openxmlformats.org/officeDocument/2006/relationships/hyperlink" Target="http://www.heysound.com/welfare/forms/fuelCardInvoice.html" TargetMode="External"/><Relationship Id="rId28" Type="http://schemas.openxmlformats.org/officeDocument/2006/relationships/hyperlink" Target="http://www.heysound.com/welfare/forms/fuelCardRecharge.html" TargetMode="External"/><Relationship Id="rId29" Type="http://schemas.openxmlformats.org/officeDocument/2006/relationships/hyperlink" Target="http://www.heysound.com/welfare/forms/workerManage.html" TargetMode="External"/><Relationship Id="rId10" Type="http://schemas.openxmlformats.org/officeDocument/2006/relationships/hyperlink" Target="http://www.heysound.com/welfare/forms/donate.html" TargetMode="External"/><Relationship Id="rId11" Type="http://schemas.openxmlformats.org/officeDocument/2006/relationships/hyperlink" Target="http://www.heysound.com/welfare/forms/jobManage.html" TargetMode="External"/><Relationship Id="rId12" Type="http://schemas.openxmlformats.org/officeDocument/2006/relationships/hyperlink" Target="http://www.heysound.com/welfare/forms/jobInfoView-organization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ysound.com/welfare/forms/socialInsuranceManag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"/>
  <sheetViews>
    <sheetView workbookViewId="0">
      <selection activeCell="E33" sqref="E33"/>
    </sheetView>
  </sheetViews>
  <sheetFormatPr baseColWidth="10" defaultRowHeight="16" x14ac:dyDescent="0.2"/>
  <cols>
    <col min="2" max="2" width="28.5" customWidth="1"/>
    <col min="3" max="3" width="9.1640625" customWidth="1"/>
    <col min="4" max="10" width="6.6640625" customWidth="1"/>
    <col min="11" max="11" width="10" customWidth="1"/>
  </cols>
  <sheetData>
    <row r="2" spans="2:12" ht="28" customHeight="1" x14ac:dyDescent="0.2">
      <c r="B2" s="157" t="s">
        <v>321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</row>
    <row r="3" spans="2:12" x14ac:dyDescent="0.2">
      <c r="B3" s="158" t="s">
        <v>289</v>
      </c>
      <c r="C3" s="158" t="s">
        <v>290</v>
      </c>
      <c r="D3" s="159" t="s">
        <v>301</v>
      </c>
      <c r="E3" s="159"/>
      <c r="F3" s="159"/>
      <c r="G3" s="159" t="s">
        <v>302</v>
      </c>
      <c r="H3" s="159"/>
      <c r="I3" s="160" t="s">
        <v>303</v>
      </c>
      <c r="J3" s="161"/>
      <c r="K3" s="162"/>
      <c r="L3" s="158" t="s">
        <v>293</v>
      </c>
    </row>
    <row r="4" spans="2:12" x14ac:dyDescent="0.2">
      <c r="B4" s="1"/>
      <c r="C4" s="1"/>
      <c r="D4" s="1" t="s">
        <v>1</v>
      </c>
      <c r="E4" s="1" t="s">
        <v>3</v>
      </c>
      <c r="F4" s="1" t="s">
        <v>299</v>
      </c>
      <c r="G4" s="1" t="s">
        <v>1</v>
      </c>
      <c r="H4" s="1" t="s">
        <v>3</v>
      </c>
      <c r="I4" s="1" t="s">
        <v>1</v>
      </c>
      <c r="J4" s="1" t="s">
        <v>3</v>
      </c>
      <c r="K4" s="1" t="s">
        <v>299</v>
      </c>
      <c r="L4" s="1"/>
    </row>
    <row r="5" spans="2:12" x14ac:dyDescent="0.2">
      <c r="B5" s="1" t="s">
        <v>6</v>
      </c>
      <c r="C5" s="1" t="s">
        <v>297</v>
      </c>
      <c r="D5" s="1">
        <f>ROUND((第一期.注册、加油卡、捐赠、就业援助!O11)/22,2)</f>
        <v>0.19</v>
      </c>
      <c r="E5" s="1">
        <v>0</v>
      </c>
      <c r="F5" s="1">
        <f>ROUND((第一期.注册、加油卡、捐赠、就业援助!O11)/22,2)</f>
        <v>0.19</v>
      </c>
      <c r="G5" s="1">
        <v>1</v>
      </c>
      <c r="H5" s="1">
        <v>2.5</v>
      </c>
      <c r="I5" s="1">
        <f>D5*G5</f>
        <v>0.19</v>
      </c>
      <c r="J5" s="1">
        <f>E5*H5</f>
        <v>0</v>
      </c>
      <c r="K5" s="1">
        <f>D5*G5+E5*H5</f>
        <v>0.19</v>
      </c>
      <c r="L5" s="1"/>
    </row>
    <row r="6" spans="2:12" x14ac:dyDescent="0.2">
      <c r="B6" s="1" t="s">
        <v>300</v>
      </c>
      <c r="C6" s="1" t="s">
        <v>297</v>
      </c>
      <c r="D6" s="1">
        <f>ROUND((第一期.注册、加油卡、捐赠、就业援助!O107)/22,2)</f>
        <v>1.69</v>
      </c>
      <c r="E6" s="1">
        <f>ROUND((第一期.注册、加油卡、捐赠、就业援助!S107)/22,2)</f>
        <v>1.1599999999999999</v>
      </c>
      <c r="F6" s="1">
        <f>ROUND((第一期.注册、加油卡、捐赠、就业援助!O107+第一期.注册、加油卡、捐赠、就业援助!S107)/22,2)</f>
        <v>2.85</v>
      </c>
      <c r="G6" s="1">
        <v>1</v>
      </c>
      <c r="H6" s="1">
        <v>2.5</v>
      </c>
      <c r="I6" s="1">
        <f>D6*G6</f>
        <v>1.69</v>
      </c>
      <c r="J6" s="1">
        <f>E6*H6</f>
        <v>2.9</v>
      </c>
      <c r="K6" s="1">
        <f t="shared" ref="K6:K9" si="0">D6*G6+E6*H6</f>
        <v>4.59</v>
      </c>
      <c r="L6" s="1"/>
    </row>
    <row r="7" spans="2:12" x14ac:dyDescent="0.2">
      <c r="B7" s="1" t="s">
        <v>70</v>
      </c>
      <c r="C7" s="1" t="s">
        <v>297</v>
      </c>
      <c r="D7" s="1">
        <f>ROUND((第一期.注册、加油卡、捐赠、就业援助!O173)/22,2)</f>
        <v>1.03</v>
      </c>
      <c r="E7" s="1">
        <f>ROUND((第一期.注册、加油卡、捐赠、就业援助!S173)/22,2)</f>
        <v>0.85</v>
      </c>
      <c r="F7" s="1">
        <f>ROUND((第一期.注册、加油卡、捐赠、就业援助!O173+第一期.注册、加油卡、捐赠、就业援助!S173)/22,2)</f>
        <v>1.88</v>
      </c>
      <c r="G7" s="1">
        <v>1</v>
      </c>
      <c r="H7" s="1">
        <v>2.5</v>
      </c>
      <c r="I7" s="1">
        <f>D7*G7</f>
        <v>1.03</v>
      </c>
      <c r="J7" s="1">
        <f>E7*H7</f>
        <v>2.125</v>
      </c>
      <c r="K7" s="1">
        <f t="shared" si="0"/>
        <v>3.1550000000000002</v>
      </c>
      <c r="L7" s="1"/>
    </row>
    <row r="8" spans="2:12" x14ac:dyDescent="0.2">
      <c r="B8" s="1" t="s">
        <v>296</v>
      </c>
      <c r="C8" s="1" t="s">
        <v>297</v>
      </c>
      <c r="D8" s="1">
        <f>ROUND((第一期.注册、加油卡、捐赠、就业援助!O198)/22,2)</f>
        <v>0.35</v>
      </c>
      <c r="E8" s="1">
        <f>ROUND((第一期.注册、加油卡、捐赠、就业援助!S198)/22,2)</f>
        <v>0.37</v>
      </c>
      <c r="F8" s="1">
        <f>ROUND((第一期.注册、加油卡、捐赠、就业援助!O198+第一期.注册、加油卡、捐赠、就业援助!S198)/22,)</f>
        <v>1</v>
      </c>
      <c r="G8" s="1">
        <v>1</v>
      </c>
      <c r="H8" s="1">
        <v>2.5</v>
      </c>
      <c r="I8" s="1">
        <f>D8*G8</f>
        <v>0.35</v>
      </c>
      <c r="J8" s="1">
        <f>E8*H8</f>
        <v>0.92500000000000004</v>
      </c>
      <c r="K8" s="1">
        <f t="shared" si="0"/>
        <v>1.2749999999999999</v>
      </c>
      <c r="L8" s="1"/>
    </row>
    <row r="9" spans="2:12" x14ac:dyDescent="0.2">
      <c r="B9" s="1" t="s">
        <v>272</v>
      </c>
      <c r="C9" s="1" t="s">
        <v>297</v>
      </c>
      <c r="D9" s="1">
        <f>ROUND((第一期.注册、加油卡、捐赠、就业援助!O263)/22,2)</f>
        <v>0.83</v>
      </c>
      <c r="E9" s="1">
        <f>ROUND((第一期.注册、加油卡、捐赠、就业援助!S263)/22,2)</f>
        <v>1.03</v>
      </c>
      <c r="F9" s="1">
        <f>ROUND((第一期.注册、加油卡、捐赠、就业援助!O263+第一期.注册、加油卡、捐赠、就业援助!S263)/22,2)</f>
        <v>1.86</v>
      </c>
      <c r="G9" s="1">
        <v>1</v>
      </c>
      <c r="H9" s="1">
        <v>2.5</v>
      </c>
      <c r="I9" s="1">
        <f>D9*G9</f>
        <v>0.83</v>
      </c>
      <c r="J9" s="1">
        <f>E9*H9</f>
        <v>2.5750000000000002</v>
      </c>
      <c r="K9" s="1">
        <f t="shared" si="0"/>
        <v>3.4050000000000002</v>
      </c>
      <c r="L9" s="1"/>
    </row>
    <row r="10" spans="2:12" x14ac:dyDescent="0.2">
      <c r="B10" s="154" t="s">
        <v>281</v>
      </c>
      <c r="C10" s="155"/>
      <c r="D10" s="7">
        <f>SUM(D5:D9)</f>
        <v>4.09</v>
      </c>
      <c r="E10" s="7">
        <f>SUM(E5:E9)</f>
        <v>3.41</v>
      </c>
      <c r="F10" s="155"/>
      <c r="G10" s="155"/>
      <c r="H10" s="156"/>
      <c r="I10" s="7">
        <f>SUM(I5:I9)</f>
        <v>4.09</v>
      </c>
      <c r="J10" s="7">
        <f>SUM(J5:J9)</f>
        <v>8.5250000000000004</v>
      </c>
      <c r="K10" s="7">
        <f>SUM(K5:K9)</f>
        <v>12.615000000000002</v>
      </c>
      <c r="L10" s="1"/>
    </row>
    <row r="11" spans="2:12" x14ac:dyDescent="0.2">
      <c r="B11" s="152"/>
      <c r="C11" s="152"/>
      <c r="D11" s="152"/>
      <c r="E11" s="152"/>
      <c r="F11" s="152"/>
      <c r="G11" s="152"/>
      <c r="H11" s="152"/>
      <c r="I11" s="152"/>
      <c r="J11" s="152"/>
    </row>
    <row r="12" spans="2:12" ht="29" customHeight="1" x14ac:dyDescent="0.2">
      <c r="B12" s="157" t="s">
        <v>320</v>
      </c>
      <c r="C12" s="157"/>
      <c r="D12" s="157"/>
      <c r="E12" s="157"/>
      <c r="F12" s="157"/>
      <c r="G12" s="165"/>
      <c r="H12" s="165"/>
      <c r="I12" s="165"/>
      <c r="J12" s="152"/>
    </row>
    <row r="13" spans="2:12" x14ac:dyDescent="0.2">
      <c r="B13" s="158"/>
      <c r="C13" s="158" t="s">
        <v>290</v>
      </c>
      <c r="D13" s="158" t="s">
        <v>291</v>
      </c>
      <c r="E13" s="158" t="s">
        <v>292</v>
      </c>
      <c r="F13" s="163" t="s">
        <v>299</v>
      </c>
      <c r="G13" s="159" t="s">
        <v>293</v>
      </c>
      <c r="H13" s="159"/>
      <c r="I13" s="159"/>
      <c r="J13" s="159"/>
      <c r="K13" s="131"/>
      <c r="L13" s="131"/>
    </row>
    <row r="14" spans="2:12" x14ac:dyDescent="0.2">
      <c r="B14" s="1" t="s">
        <v>304</v>
      </c>
      <c r="C14" s="1" t="s">
        <v>298</v>
      </c>
      <c r="D14" s="1">
        <v>1</v>
      </c>
      <c r="E14" s="1">
        <v>4732.8</v>
      </c>
      <c r="F14" s="153">
        <f>E14*D14</f>
        <v>4732.8</v>
      </c>
      <c r="G14" s="164" t="s">
        <v>322</v>
      </c>
      <c r="H14" s="164"/>
      <c r="I14" s="164"/>
      <c r="J14" s="164"/>
      <c r="K14" s="131"/>
      <c r="L14" s="131"/>
    </row>
    <row r="15" spans="2:12" x14ac:dyDescent="0.2">
      <c r="B15" s="1" t="s">
        <v>304</v>
      </c>
      <c r="C15" s="1" t="s">
        <v>298</v>
      </c>
      <c r="D15" s="1">
        <v>0</v>
      </c>
      <c r="E15" s="1"/>
      <c r="F15" s="153"/>
      <c r="G15" s="164" t="s">
        <v>319</v>
      </c>
      <c r="H15" s="164"/>
      <c r="I15" s="164"/>
      <c r="J15" s="164"/>
      <c r="K15" s="131"/>
      <c r="L15" s="131"/>
    </row>
    <row r="16" spans="2:12" x14ac:dyDescent="0.2">
      <c r="B16" s="1" t="s">
        <v>326</v>
      </c>
      <c r="C16" s="1" t="s">
        <v>309</v>
      </c>
      <c r="D16" s="1">
        <v>0</v>
      </c>
      <c r="E16" s="1"/>
      <c r="F16" s="153"/>
      <c r="G16" s="164" t="s">
        <v>319</v>
      </c>
      <c r="H16" s="164"/>
      <c r="I16" s="164"/>
      <c r="J16" s="164"/>
      <c r="K16" s="131"/>
      <c r="L16" s="131"/>
    </row>
    <row r="17" spans="1:12" x14ac:dyDescent="0.2">
      <c r="B17" s="1" t="s">
        <v>305</v>
      </c>
      <c r="C17" s="1" t="s">
        <v>298</v>
      </c>
      <c r="D17" s="1">
        <v>1</v>
      </c>
      <c r="E17" s="1">
        <v>6324</v>
      </c>
      <c r="F17" s="153">
        <f>E17*D17</f>
        <v>6324</v>
      </c>
      <c r="G17" s="164" t="s">
        <v>322</v>
      </c>
      <c r="H17" s="164"/>
      <c r="I17" s="164"/>
      <c r="J17" s="164"/>
      <c r="K17" s="131"/>
      <c r="L17" s="131"/>
    </row>
    <row r="18" spans="1:12" x14ac:dyDescent="0.2">
      <c r="B18" s="1" t="s">
        <v>308</v>
      </c>
      <c r="C18" s="1" t="s">
        <v>309</v>
      </c>
      <c r="D18" s="1"/>
      <c r="E18" s="1"/>
      <c r="F18" s="153"/>
      <c r="G18" s="164" t="s">
        <v>323</v>
      </c>
      <c r="H18" s="164"/>
      <c r="I18" s="164"/>
      <c r="J18" s="164"/>
      <c r="K18" s="131"/>
      <c r="L18" s="131"/>
    </row>
    <row r="19" spans="1:12" x14ac:dyDescent="0.2">
      <c r="B19" s="1" t="s">
        <v>318</v>
      </c>
      <c r="C19" s="1" t="s">
        <v>309</v>
      </c>
      <c r="D19" s="1"/>
      <c r="E19" s="1"/>
      <c r="F19" s="153"/>
      <c r="G19" s="164" t="s">
        <v>323</v>
      </c>
      <c r="H19" s="164"/>
      <c r="I19" s="164"/>
      <c r="J19" s="164"/>
      <c r="K19" s="131"/>
      <c r="L19" s="131"/>
    </row>
    <row r="20" spans="1:12" x14ac:dyDescent="0.2">
      <c r="B20" s="1" t="s">
        <v>315</v>
      </c>
      <c r="C20" s="1"/>
      <c r="D20" s="1"/>
      <c r="E20" s="1"/>
      <c r="F20" s="1">
        <v>1000</v>
      </c>
      <c r="G20" s="164" t="s">
        <v>324</v>
      </c>
      <c r="H20" s="164"/>
      <c r="I20" s="164"/>
      <c r="J20" s="164"/>
      <c r="K20" s="131"/>
      <c r="L20" s="131"/>
    </row>
    <row r="21" spans="1:12" x14ac:dyDescent="0.2">
      <c r="B21" s="98" t="s">
        <v>306</v>
      </c>
      <c r="C21" s="98" t="s">
        <v>311</v>
      </c>
      <c r="D21" s="98">
        <v>4</v>
      </c>
      <c r="E21" s="1" t="s">
        <v>314</v>
      </c>
      <c r="F21" s="1">
        <f>55+29+69+78</f>
        <v>231</v>
      </c>
      <c r="G21" s="164" t="s">
        <v>325</v>
      </c>
      <c r="H21" s="164"/>
      <c r="I21" s="164"/>
      <c r="J21" s="164"/>
    </row>
    <row r="22" spans="1:12" x14ac:dyDescent="0.2">
      <c r="B22" s="98" t="s">
        <v>312</v>
      </c>
      <c r="C22" s="98" t="s">
        <v>313</v>
      </c>
      <c r="D22" s="98">
        <v>50000</v>
      </c>
      <c r="E22" s="1">
        <v>3.5999999999999997E-2</v>
      </c>
      <c r="F22" s="1">
        <v>1800</v>
      </c>
      <c r="G22" s="164" t="s">
        <v>322</v>
      </c>
      <c r="H22" s="164"/>
      <c r="I22" s="164"/>
      <c r="J22" s="164"/>
    </row>
    <row r="23" spans="1:12" x14ac:dyDescent="0.2">
      <c r="B23" s="117" t="s">
        <v>281</v>
      </c>
      <c r="C23" s="117"/>
      <c r="D23" s="117"/>
      <c r="E23" s="117"/>
      <c r="F23" s="1">
        <f>SUM(F14:F22)</f>
        <v>14087.8</v>
      </c>
      <c r="G23" s="164" t="s">
        <v>322</v>
      </c>
      <c r="H23" s="164"/>
      <c r="I23" s="164"/>
      <c r="J23" s="164"/>
    </row>
    <row r="28" spans="1:12" x14ac:dyDescent="0.2">
      <c r="A28" t="s">
        <v>294</v>
      </c>
    </row>
    <row r="29" spans="1:12" x14ac:dyDescent="0.2">
      <c r="B29" t="s">
        <v>316</v>
      </c>
    </row>
    <row r="30" spans="1:12" x14ac:dyDescent="0.2">
      <c r="B30" t="s">
        <v>317</v>
      </c>
      <c r="C30" t="s">
        <v>307</v>
      </c>
    </row>
  </sheetData>
  <mergeCells count="17">
    <mergeCell ref="G22:J22"/>
    <mergeCell ref="G23:J23"/>
    <mergeCell ref="B12:I12"/>
    <mergeCell ref="B2:L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D3:F3"/>
    <mergeCell ref="G3:H3"/>
    <mergeCell ref="I3:K3"/>
    <mergeCell ref="B23:E2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31"/>
  <sheetViews>
    <sheetView tabSelected="1" zoomScale="110" zoomScaleNormal="110" zoomScalePageLayoutView="110" workbookViewId="0">
      <pane xSplit="5" ySplit="5" topLeftCell="F265" activePane="bottomRight" state="frozen"/>
      <selection pane="topRight" activeCell="E1" sqref="E1"/>
      <selection pane="bottomLeft" activeCell="A6" sqref="A6"/>
      <selection pane="bottomRight" activeCell="G282" sqref="G282"/>
    </sheetView>
  </sheetViews>
  <sheetFormatPr baseColWidth="10" defaultRowHeight="16" x14ac:dyDescent="0.2"/>
  <cols>
    <col min="1" max="1" width="11.1640625" customWidth="1"/>
    <col min="2" max="2" width="0.6640625" customWidth="1"/>
    <col min="3" max="3" width="8.33203125" style="151" customWidth="1"/>
    <col min="4" max="4" width="0.33203125" customWidth="1"/>
    <col min="5" max="5" width="25.6640625" style="50" customWidth="1"/>
    <col min="6" max="6" width="6" style="50" customWidth="1"/>
    <col min="7" max="7" width="46.1640625" style="38" customWidth="1"/>
    <col min="8" max="8" width="2.5" customWidth="1"/>
    <col min="9" max="9" width="31.1640625" style="83" customWidth="1"/>
    <col min="10" max="10" width="0.6640625" customWidth="1"/>
    <col min="11" max="11" width="11.83203125" customWidth="1"/>
    <col min="12" max="19" width="6" customWidth="1"/>
    <col min="20" max="21" width="23.33203125" customWidth="1"/>
    <col min="22" max="22" width="0.6640625" customWidth="1"/>
  </cols>
  <sheetData>
    <row r="2" spans="2:22" ht="62" customHeight="1" x14ac:dyDescent="0.2">
      <c r="K2" s="177" t="s">
        <v>328</v>
      </c>
      <c r="L2" s="176"/>
      <c r="M2" s="176"/>
      <c r="N2" s="176"/>
      <c r="O2" s="176"/>
      <c r="P2" s="176"/>
      <c r="Q2" s="176"/>
      <c r="R2" s="176"/>
      <c r="S2" s="176"/>
      <c r="T2" s="176"/>
      <c r="U2" s="176"/>
    </row>
    <row r="3" spans="2:22" ht="24" customHeight="1" x14ac:dyDescent="0.2">
      <c r="B3" s="122"/>
      <c r="C3" s="140"/>
      <c r="D3" s="2"/>
      <c r="E3" s="2" t="s">
        <v>0</v>
      </c>
      <c r="F3" s="2" t="s">
        <v>179</v>
      </c>
      <c r="G3" s="25" t="s">
        <v>10</v>
      </c>
      <c r="H3" s="2"/>
      <c r="I3" s="65" t="s">
        <v>4</v>
      </c>
      <c r="J3" s="122"/>
      <c r="K3" s="2" t="s">
        <v>2</v>
      </c>
      <c r="L3" s="114" t="s">
        <v>287</v>
      </c>
      <c r="M3" s="115"/>
      <c r="N3" s="115"/>
      <c r="O3" s="116"/>
      <c r="P3" s="114" t="s">
        <v>288</v>
      </c>
      <c r="Q3" s="115"/>
      <c r="R3" s="115"/>
      <c r="S3" s="116"/>
      <c r="T3" s="2" t="s">
        <v>167</v>
      </c>
      <c r="U3" s="2" t="s">
        <v>5</v>
      </c>
      <c r="V3" s="122"/>
    </row>
    <row r="4" spans="2:22" s="136" customFormat="1" ht="14" customHeight="1" x14ac:dyDescent="0.15">
      <c r="B4" s="132"/>
      <c r="C4" s="141"/>
      <c r="D4" s="134"/>
      <c r="E4" s="134"/>
      <c r="F4" s="134"/>
      <c r="G4" s="133"/>
      <c r="H4" s="134"/>
      <c r="I4" s="135"/>
      <c r="J4" s="132"/>
      <c r="K4" s="134"/>
      <c r="L4" s="134" t="s">
        <v>284</v>
      </c>
      <c r="M4" s="134" t="s">
        <v>285</v>
      </c>
      <c r="N4" s="134" t="s">
        <v>283</v>
      </c>
      <c r="O4" s="134" t="s">
        <v>286</v>
      </c>
      <c r="P4" s="134" t="s">
        <v>284</v>
      </c>
      <c r="Q4" s="134" t="s">
        <v>285</v>
      </c>
      <c r="R4" s="134" t="s">
        <v>283</v>
      </c>
      <c r="S4" s="134" t="s">
        <v>286</v>
      </c>
      <c r="T4" s="134"/>
      <c r="U4" s="134"/>
      <c r="V4" s="132"/>
    </row>
    <row r="5" spans="2:22" ht="2" customHeight="1" x14ac:dyDescent="0.2">
      <c r="B5" s="122"/>
      <c r="C5" s="142"/>
      <c r="D5" s="16"/>
      <c r="E5" s="16"/>
      <c r="F5" s="16"/>
      <c r="G5" s="26"/>
      <c r="H5" s="16"/>
      <c r="I5" s="66"/>
      <c r="J5" s="122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22"/>
    </row>
    <row r="6" spans="2:22" ht="21" customHeight="1" x14ac:dyDescent="0.2">
      <c r="B6" s="123"/>
      <c r="C6" s="143" t="s">
        <v>6</v>
      </c>
      <c r="D6" s="14"/>
      <c r="E6" s="40" t="s">
        <v>7</v>
      </c>
      <c r="F6" s="40"/>
      <c r="G6" s="27"/>
      <c r="H6" s="13"/>
      <c r="I6" s="67" t="s">
        <v>142</v>
      </c>
      <c r="J6" s="123"/>
      <c r="K6" s="1"/>
      <c r="L6" s="118">
        <v>2</v>
      </c>
      <c r="M6" s="118">
        <v>3</v>
      </c>
      <c r="N6" s="118">
        <v>4</v>
      </c>
      <c r="O6" s="118">
        <f>(L6+N6+M6*4)/6</f>
        <v>3</v>
      </c>
      <c r="P6" s="1"/>
      <c r="Q6" s="1"/>
      <c r="R6" s="1"/>
      <c r="S6" s="1"/>
      <c r="T6" s="1"/>
      <c r="U6" s="1"/>
      <c r="V6" s="123"/>
    </row>
    <row r="7" spans="2:22" ht="21" customHeight="1" x14ac:dyDescent="0.2">
      <c r="B7" s="123"/>
      <c r="C7" s="144"/>
      <c r="D7" s="14"/>
      <c r="E7" s="40" t="s">
        <v>8</v>
      </c>
      <c r="F7" s="40"/>
      <c r="G7" s="27"/>
      <c r="H7" s="13"/>
      <c r="I7" s="68" t="s">
        <v>145</v>
      </c>
      <c r="J7" s="123"/>
      <c r="K7" s="1"/>
      <c r="L7" s="119"/>
      <c r="M7" s="119"/>
      <c r="N7" s="119"/>
      <c r="O7" s="119"/>
      <c r="P7" s="1"/>
      <c r="Q7" s="1"/>
      <c r="R7" s="1"/>
      <c r="S7" s="1"/>
      <c r="T7" s="1"/>
      <c r="U7" s="1"/>
      <c r="V7" s="123"/>
    </row>
    <row r="8" spans="2:22" ht="21" customHeight="1" x14ac:dyDescent="0.2">
      <c r="B8" s="123"/>
      <c r="C8" s="144"/>
      <c r="D8" s="14"/>
      <c r="E8" s="40" t="s">
        <v>8</v>
      </c>
      <c r="F8" s="40"/>
      <c r="G8" s="27"/>
      <c r="H8" s="13"/>
      <c r="I8" s="68" t="s">
        <v>143</v>
      </c>
      <c r="J8" s="123"/>
      <c r="K8" s="1"/>
      <c r="L8" s="119"/>
      <c r="M8" s="119"/>
      <c r="N8" s="119"/>
      <c r="O8" s="119"/>
      <c r="P8" s="1"/>
      <c r="Q8" s="1"/>
      <c r="R8" s="1"/>
      <c r="S8" s="1"/>
      <c r="T8" s="1"/>
      <c r="U8" s="1"/>
      <c r="V8" s="123"/>
    </row>
    <row r="9" spans="2:22" ht="21" customHeight="1" x14ac:dyDescent="0.2">
      <c r="B9" s="123"/>
      <c r="C9" s="144"/>
      <c r="D9" s="14"/>
      <c r="E9" s="40" t="s">
        <v>9</v>
      </c>
      <c r="F9" s="40"/>
      <c r="G9" s="27"/>
      <c r="H9" s="13"/>
      <c r="I9" s="68" t="s">
        <v>144</v>
      </c>
      <c r="J9" s="123"/>
      <c r="K9" s="1"/>
      <c r="L9" s="120"/>
      <c r="M9" s="120"/>
      <c r="N9" s="120"/>
      <c r="O9" s="120"/>
      <c r="P9" s="1"/>
      <c r="Q9" s="1"/>
      <c r="R9" s="1"/>
      <c r="S9" s="1"/>
      <c r="T9" s="1"/>
      <c r="U9" s="1"/>
      <c r="V9" s="123"/>
    </row>
    <row r="10" spans="2:22" ht="21" customHeight="1" x14ac:dyDescent="0.2">
      <c r="B10" s="123"/>
      <c r="C10" s="144"/>
      <c r="D10" s="14"/>
      <c r="E10" s="40" t="s">
        <v>11</v>
      </c>
      <c r="F10" s="40"/>
      <c r="G10" s="27"/>
      <c r="H10" s="13"/>
      <c r="I10" s="67"/>
      <c r="J10" s="123"/>
      <c r="K10" s="1"/>
      <c r="L10" s="1">
        <v>1</v>
      </c>
      <c r="M10" s="1">
        <v>1</v>
      </c>
      <c r="N10" s="1">
        <v>2</v>
      </c>
      <c r="O10" s="1">
        <f>(L10+N10+M10*4)/6</f>
        <v>1.1666666666666667</v>
      </c>
      <c r="P10" s="1"/>
      <c r="Q10" s="1"/>
      <c r="R10" s="1"/>
      <c r="S10" s="1"/>
      <c r="T10" s="1"/>
      <c r="U10" s="1"/>
      <c r="V10" s="123"/>
    </row>
    <row r="11" spans="2:22" ht="21" customHeight="1" thickBot="1" x14ac:dyDescent="0.25">
      <c r="B11" s="123"/>
      <c r="C11" s="144"/>
      <c r="D11" s="14"/>
      <c r="E11" s="137" t="s">
        <v>310</v>
      </c>
      <c r="F11" s="138"/>
      <c r="G11" s="138"/>
      <c r="H11" s="138"/>
      <c r="I11" s="139"/>
      <c r="J11" s="123"/>
      <c r="K11" s="7"/>
      <c r="L11" s="7">
        <f>SUM(L6:L10)</f>
        <v>3</v>
      </c>
      <c r="M11" s="7">
        <f>SUM(M6:M10)</f>
        <v>4</v>
      </c>
      <c r="N11" s="7">
        <f>SUM(N6:N10)</f>
        <v>6</v>
      </c>
      <c r="O11" s="7">
        <f>(L11+N11+M11*4)/6</f>
        <v>4.166666666666667</v>
      </c>
      <c r="P11" s="7"/>
      <c r="Q11" s="7"/>
      <c r="R11" s="7"/>
      <c r="S11" s="7"/>
      <c r="T11" s="1"/>
      <c r="U11" s="1"/>
      <c r="V11" s="123"/>
    </row>
    <row r="12" spans="2:22" ht="4" customHeight="1" thickBot="1" x14ac:dyDescent="0.25">
      <c r="B12" s="21"/>
      <c r="C12" s="145"/>
      <c r="D12" s="21"/>
      <c r="E12" s="41"/>
      <c r="F12" s="41"/>
      <c r="G12" s="28"/>
      <c r="H12" s="21"/>
      <c r="I12" s="69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2"/>
      <c r="V12" s="21"/>
    </row>
    <row r="13" spans="2:22" ht="21" customHeight="1" x14ac:dyDescent="0.2">
      <c r="B13" s="123"/>
      <c r="C13" s="146" t="s">
        <v>295</v>
      </c>
      <c r="D13" s="14"/>
      <c r="E13" s="40" t="s">
        <v>17</v>
      </c>
      <c r="F13" s="40"/>
      <c r="G13" s="27" t="s">
        <v>161</v>
      </c>
      <c r="H13" s="13"/>
      <c r="I13" s="67"/>
      <c r="J13" s="123"/>
      <c r="K13" s="1"/>
      <c r="L13" s="1">
        <v>1</v>
      </c>
      <c r="M13" s="1">
        <v>3</v>
      </c>
      <c r="N13" s="1">
        <v>3</v>
      </c>
      <c r="O13" s="1">
        <f>(L13+N13+M13*4)/6</f>
        <v>2.6666666666666665</v>
      </c>
      <c r="P13" s="1">
        <v>1</v>
      </c>
      <c r="Q13" s="1"/>
      <c r="R13" s="1">
        <v>3</v>
      </c>
      <c r="S13" s="1">
        <f>(P13+R13+Q13*4)/6</f>
        <v>0.66666666666666663</v>
      </c>
      <c r="T13" s="1"/>
      <c r="U13" s="1"/>
      <c r="V13" s="123"/>
    </row>
    <row r="14" spans="2:22" ht="21" customHeight="1" x14ac:dyDescent="0.2">
      <c r="B14" s="123"/>
      <c r="C14" s="144"/>
      <c r="D14" s="14"/>
      <c r="E14" s="40" t="s">
        <v>230</v>
      </c>
      <c r="F14" s="40"/>
      <c r="G14" s="27"/>
      <c r="H14" s="13"/>
      <c r="I14" s="113" t="s">
        <v>231</v>
      </c>
      <c r="J14" s="123"/>
      <c r="K14" s="1"/>
      <c r="L14" s="1">
        <v>0.2</v>
      </c>
      <c r="M14" s="1">
        <v>0.5</v>
      </c>
      <c r="N14" s="1">
        <v>0.5</v>
      </c>
      <c r="O14" s="1">
        <f>(L14+N14+M14*4)/6</f>
        <v>0.45</v>
      </c>
      <c r="P14" s="1">
        <v>0.5</v>
      </c>
      <c r="Q14" s="1"/>
      <c r="R14" s="1">
        <v>1</v>
      </c>
      <c r="S14" s="1">
        <f>(P14+R14+Q14*4)/6</f>
        <v>0.25</v>
      </c>
      <c r="T14" s="1"/>
      <c r="U14" s="1"/>
      <c r="V14" s="123"/>
    </row>
    <row r="15" spans="2:22" ht="21" customHeight="1" x14ac:dyDescent="0.2">
      <c r="B15" s="123"/>
      <c r="C15" s="144"/>
      <c r="D15" s="14"/>
      <c r="E15" s="40" t="s">
        <v>12</v>
      </c>
      <c r="F15" s="40"/>
      <c r="G15" s="27" t="s">
        <v>13</v>
      </c>
      <c r="H15" s="13"/>
      <c r="I15" s="74" t="s">
        <v>232</v>
      </c>
      <c r="J15" s="123"/>
      <c r="K15" s="1"/>
      <c r="L15" s="1">
        <v>0.1</v>
      </c>
      <c r="M15" s="1">
        <v>0.3</v>
      </c>
      <c r="N15" s="1">
        <v>1</v>
      </c>
      <c r="O15" s="1">
        <f>(L15+N15+M15*4)/6</f>
        <v>0.3833333333333333</v>
      </c>
      <c r="P15" s="1"/>
      <c r="Q15" s="1"/>
      <c r="R15" s="1"/>
      <c r="S15" s="1"/>
      <c r="T15" s="1"/>
      <c r="U15" s="1"/>
      <c r="V15" s="123"/>
    </row>
    <row r="16" spans="2:22" ht="21" customHeight="1" x14ac:dyDescent="0.2">
      <c r="B16" s="123"/>
      <c r="C16" s="144"/>
      <c r="D16" s="14"/>
      <c r="E16" s="13" t="s">
        <v>170</v>
      </c>
      <c r="F16" s="13"/>
      <c r="G16" s="27"/>
      <c r="H16" s="13"/>
      <c r="I16" s="67"/>
      <c r="J16" s="123"/>
      <c r="K16" s="1"/>
      <c r="L16" s="1">
        <v>0.1</v>
      </c>
      <c r="M16" s="1">
        <v>0.3</v>
      </c>
      <c r="N16" s="1">
        <v>0</v>
      </c>
      <c r="O16" s="1">
        <f>(L16+N16+M16*4)/6</f>
        <v>0.21666666666666667</v>
      </c>
      <c r="P16" s="1"/>
      <c r="Q16" s="1"/>
      <c r="R16" s="1"/>
      <c r="S16" s="1"/>
      <c r="T16" s="1"/>
      <c r="U16" s="1"/>
      <c r="V16" s="123"/>
    </row>
    <row r="17" spans="1:22" ht="21" customHeight="1" x14ac:dyDescent="0.2">
      <c r="B17" s="123"/>
      <c r="C17" s="144"/>
      <c r="D17" s="14"/>
      <c r="E17" s="13" t="s">
        <v>169</v>
      </c>
      <c r="F17" s="13"/>
      <c r="G17" s="27"/>
      <c r="H17" s="13"/>
      <c r="I17" s="67"/>
      <c r="J17" s="123"/>
      <c r="K17" s="1"/>
      <c r="L17" s="1">
        <v>0</v>
      </c>
      <c r="M17" s="1">
        <v>0</v>
      </c>
      <c r="N17" s="1">
        <v>0</v>
      </c>
      <c r="O17" s="1">
        <f>(L17+N17+M17*4)/6</f>
        <v>0</v>
      </c>
      <c r="P17" s="1"/>
      <c r="Q17" s="1"/>
      <c r="R17" s="1"/>
      <c r="S17" s="1"/>
      <c r="T17" s="1"/>
      <c r="U17" s="1"/>
      <c r="V17" s="123"/>
    </row>
    <row r="18" spans="1:22" ht="2" customHeight="1" x14ac:dyDescent="0.2">
      <c r="B18" s="123"/>
      <c r="C18" s="144"/>
      <c r="D18" s="14"/>
      <c r="E18" s="42"/>
      <c r="F18" s="42"/>
      <c r="G18" s="29"/>
      <c r="H18" s="14"/>
      <c r="I18" s="71"/>
      <c r="J18" s="123"/>
      <c r="K18" s="1"/>
      <c r="L18" s="1"/>
      <c r="M18" s="1"/>
      <c r="N18" s="1"/>
      <c r="O18" s="1"/>
      <c r="P18" s="1"/>
      <c r="Q18" s="1"/>
      <c r="R18" s="1"/>
      <c r="S18" s="1"/>
      <c r="T18" s="3"/>
      <c r="U18" s="3"/>
      <c r="V18" s="123"/>
    </row>
    <row r="19" spans="1:22" ht="21" customHeight="1" x14ac:dyDescent="0.2">
      <c r="B19" s="123"/>
      <c r="C19" s="144"/>
      <c r="D19" s="14"/>
      <c r="E19" s="43" t="s">
        <v>15</v>
      </c>
      <c r="F19" s="43"/>
      <c r="G19" s="30"/>
      <c r="H19" s="12"/>
      <c r="I19" s="75"/>
      <c r="J19" s="12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23"/>
    </row>
    <row r="20" spans="1:22" ht="21" customHeight="1" x14ac:dyDescent="0.2">
      <c r="B20" s="123"/>
      <c r="C20" s="144"/>
      <c r="D20" s="14"/>
      <c r="E20" s="12" t="s">
        <v>171</v>
      </c>
      <c r="F20" s="12"/>
      <c r="G20" s="30" t="s">
        <v>14</v>
      </c>
      <c r="H20" s="12"/>
      <c r="I20" s="76" t="s">
        <v>177</v>
      </c>
      <c r="J20" s="123"/>
      <c r="K20" s="1"/>
      <c r="L20" s="1">
        <v>0.1</v>
      </c>
      <c r="M20" s="1">
        <v>0.3</v>
      </c>
      <c r="N20" s="1">
        <v>0.5</v>
      </c>
      <c r="O20" s="1">
        <f>(L20+N20+M20*4)/6</f>
        <v>0.3</v>
      </c>
      <c r="P20" s="1"/>
      <c r="Q20" s="1"/>
      <c r="R20" s="1"/>
      <c r="S20" s="1"/>
      <c r="T20" s="1"/>
      <c r="U20" s="1"/>
      <c r="V20" s="123"/>
    </row>
    <row r="21" spans="1:22" ht="21" customHeight="1" x14ac:dyDescent="0.2">
      <c r="B21" s="123"/>
      <c r="C21" s="144"/>
      <c r="D21" s="14"/>
      <c r="E21" s="43" t="s">
        <v>26</v>
      </c>
      <c r="F21" s="43"/>
      <c r="G21" s="30"/>
      <c r="H21" s="12"/>
      <c r="I21" s="77"/>
      <c r="J21" s="1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23"/>
    </row>
    <row r="22" spans="1:22" ht="21" customHeight="1" x14ac:dyDescent="0.2">
      <c r="B22" s="123"/>
      <c r="C22" s="144"/>
      <c r="D22" s="14"/>
      <c r="E22" s="12" t="s">
        <v>172</v>
      </c>
      <c r="F22" s="12"/>
      <c r="G22" s="183" t="s">
        <v>333</v>
      </c>
      <c r="H22" s="12"/>
      <c r="I22" s="77" t="s">
        <v>16</v>
      </c>
      <c r="J22" s="123"/>
      <c r="K22" s="1"/>
      <c r="L22" s="1">
        <v>0.3</v>
      </c>
      <c r="M22" s="1">
        <v>0.3</v>
      </c>
      <c r="N22" s="1">
        <v>0.3</v>
      </c>
      <c r="O22" s="1">
        <f>(L22+N22+M22*4)/6</f>
        <v>0.3</v>
      </c>
      <c r="P22" s="1"/>
      <c r="Q22" s="1"/>
      <c r="R22" s="1"/>
      <c r="S22" s="1"/>
      <c r="T22" s="1"/>
      <c r="U22" s="1"/>
      <c r="V22" s="123"/>
    </row>
    <row r="23" spans="1:22" ht="21" customHeight="1" x14ac:dyDescent="0.2">
      <c r="B23" s="123"/>
      <c r="C23" s="144"/>
      <c r="D23" s="14"/>
      <c r="E23" s="12" t="s">
        <v>173</v>
      </c>
      <c r="F23" s="12"/>
      <c r="G23" s="30" t="s">
        <v>19</v>
      </c>
      <c r="H23" s="12"/>
      <c r="I23" s="77" t="s">
        <v>18</v>
      </c>
      <c r="J23" s="123"/>
      <c r="K23" s="1"/>
      <c r="L23" s="1">
        <v>0.3</v>
      </c>
      <c r="M23" s="1">
        <v>0.3</v>
      </c>
      <c r="N23" s="1">
        <v>0.5</v>
      </c>
      <c r="O23" s="1">
        <f>(L23+N23+M23*4)/6</f>
        <v>0.33333333333333331</v>
      </c>
      <c r="P23" s="1">
        <v>0.3</v>
      </c>
      <c r="Q23" s="1">
        <v>1</v>
      </c>
      <c r="R23" s="1">
        <v>1</v>
      </c>
      <c r="S23" s="1">
        <f>(P23+R23+Q23*4)/6</f>
        <v>0.8833333333333333</v>
      </c>
      <c r="T23" s="1"/>
      <c r="U23" s="1"/>
      <c r="V23" s="123"/>
    </row>
    <row r="24" spans="1:22" ht="21" customHeight="1" x14ac:dyDescent="0.2">
      <c r="B24" s="123"/>
      <c r="C24" s="144"/>
      <c r="D24" s="14"/>
      <c r="E24" s="12" t="s">
        <v>174</v>
      </c>
      <c r="F24" s="12"/>
      <c r="G24" s="30"/>
      <c r="H24" s="12"/>
      <c r="I24" s="75"/>
      <c r="J24" s="123"/>
      <c r="K24" s="1"/>
      <c r="L24" s="1"/>
      <c r="M24" s="1"/>
      <c r="N24" s="1"/>
      <c r="O24" s="1"/>
      <c r="P24" s="1">
        <v>0.3</v>
      </c>
      <c r="Q24" s="1">
        <v>0.5</v>
      </c>
      <c r="R24" s="1">
        <v>1</v>
      </c>
      <c r="S24" s="1">
        <f>(P24+R24+Q24*4)/6</f>
        <v>0.54999999999999993</v>
      </c>
      <c r="T24" s="1"/>
      <c r="U24" s="1"/>
      <c r="V24" s="123"/>
    </row>
    <row r="25" spans="1:22" ht="21" customHeight="1" x14ac:dyDescent="0.2">
      <c r="B25" s="123"/>
      <c r="C25" s="144"/>
      <c r="D25" s="14"/>
      <c r="E25" s="43" t="s">
        <v>27</v>
      </c>
      <c r="F25" s="43"/>
      <c r="G25" s="30" t="s">
        <v>147</v>
      </c>
      <c r="H25" s="12"/>
      <c r="I25" s="77" t="s">
        <v>20</v>
      </c>
      <c r="J25" s="123"/>
      <c r="K25" s="1"/>
      <c r="L25" s="1">
        <v>1</v>
      </c>
      <c r="M25" s="1">
        <v>1</v>
      </c>
      <c r="N25" s="1">
        <v>1</v>
      </c>
      <c r="O25" s="1">
        <f>(L25+N25+M25*4)/6</f>
        <v>1</v>
      </c>
      <c r="P25" s="1">
        <v>1</v>
      </c>
      <c r="Q25" s="1">
        <v>1</v>
      </c>
      <c r="R25" s="1">
        <v>2</v>
      </c>
      <c r="S25" s="1">
        <f>(P25+R25+Q25*4)/6</f>
        <v>1.1666666666666667</v>
      </c>
      <c r="T25" s="1"/>
      <c r="U25" s="1"/>
      <c r="V25" s="123"/>
    </row>
    <row r="26" spans="1:22" ht="21" customHeight="1" x14ac:dyDescent="0.2">
      <c r="B26" s="123"/>
      <c r="C26" s="144"/>
      <c r="D26" s="14"/>
      <c r="E26" s="107" t="s">
        <v>71</v>
      </c>
      <c r="F26" s="107"/>
      <c r="G26" s="108" t="s">
        <v>148</v>
      </c>
      <c r="H26" s="109"/>
      <c r="I26" s="110" t="s">
        <v>157</v>
      </c>
      <c r="J26" s="12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23"/>
    </row>
    <row r="27" spans="1:22" ht="2" customHeight="1" x14ac:dyDescent="0.2">
      <c r="B27" s="123"/>
      <c r="C27" s="144"/>
      <c r="D27" s="14"/>
      <c r="E27" s="59"/>
      <c r="F27" s="59"/>
      <c r="G27" s="60"/>
      <c r="H27" s="61"/>
      <c r="I27" s="105"/>
      <c r="J27" s="123"/>
      <c r="K27" s="1"/>
      <c r="L27" s="1"/>
      <c r="M27" s="1"/>
      <c r="N27" s="1"/>
      <c r="O27" s="1"/>
      <c r="P27" s="1"/>
      <c r="Q27" s="1"/>
      <c r="R27" s="1"/>
      <c r="S27" s="1"/>
      <c r="T27" s="3"/>
      <c r="U27" s="3"/>
      <c r="V27" s="123"/>
    </row>
    <row r="28" spans="1:22" s="85" customFormat="1" ht="21" customHeight="1" x14ac:dyDescent="0.2">
      <c r="A28"/>
      <c r="B28" s="124"/>
      <c r="C28" s="144"/>
      <c r="D28" s="57"/>
      <c r="E28" s="101" t="s">
        <v>21</v>
      </c>
      <c r="F28" s="101"/>
      <c r="G28" s="102" t="s">
        <v>23</v>
      </c>
      <c r="H28" s="103"/>
      <c r="I28" s="104"/>
      <c r="J28" s="124"/>
      <c r="K28" s="1"/>
      <c r="L28" s="1"/>
      <c r="M28" s="1"/>
      <c r="N28" s="1"/>
      <c r="O28" s="1"/>
      <c r="P28" s="1"/>
      <c r="Q28" s="1"/>
      <c r="R28" s="1"/>
      <c r="S28" s="1"/>
      <c r="T28" s="84"/>
      <c r="U28" s="84"/>
      <c r="V28" s="124"/>
    </row>
    <row r="29" spans="1:22" s="85" customFormat="1" ht="21" customHeight="1" x14ac:dyDescent="0.2">
      <c r="A29"/>
      <c r="B29" s="124"/>
      <c r="C29" s="144"/>
      <c r="D29" s="57"/>
      <c r="E29" s="103" t="s">
        <v>196</v>
      </c>
      <c r="F29" s="101"/>
      <c r="G29" s="102"/>
      <c r="H29" s="103"/>
      <c r="I29" s="111" t="s">
        <v>197</v>
      </c>
      <c r="J29" s="124"/>
      <c r="K29" s="1"/>
      <c r="L29" s="1">
        <v>0.3</v>
      </c>
      <c r="M29" s="1">
        <v>0.3</v>
      </c>
      <c r="N29" s="1">
        <v>0.3</v>
      </c>
      <c r="O29" s="1">
        <f>(L29+N29+M29*4)/6</f>
        <v>0.3</v>
      </c>
      <c r="P29" s="1"/>
      <c r="Q29" s="1"/>
      <c r="R29" s="1"/>
      <c r="S29" s="1"/>
      <c r="T29" s="84"/>
      <c r="U29" s="84"/>
      <c r="V29" s="124"/>
    </row>
    <row r="30" spans="1:22" s="85" customFormat="1" ht="21" customHeight="1" x14ac:dyDescent="0.2">
      <c r="A30"/>
      <c r="B30" s="124"/>
      <c r="C30" s="144"/>
      <c r="D30" s="57"/>
      <c r="E30" s="103" t="s">
        <v>77</v>
      </c>
      <c r="F30" s="101"/>
      <c r="G30" s="102" t="s">
        <v>195</v>
      </c>
      <c r="H30" s="103"/>
      <c r="I30" s="111" t="s">
        <v>198</v>
      </c>
      <c r="J30" s="124"/>
      <c r="K30" s="1"/>
      <c r="L30" s="1">
        <v>1</v>
      </c>
      <c r="M30" s="1">
        <v>2</v>
      </c>
      <c r="N30" s="1">
        <v>3</v>
      </c>
      <c r="O30" s="1">
        <f>(L30+N30+M30*4)/6</f>
        <v>2</v>
      </c>
      <c r="P30" s="1">
        <v>1</v>
      </c>
      <c r="Q30" s="1">
        <v>2</v>
      </c>
      <c r="R30" s="1">
        <v>3</v>
      </c>
      <c r="S30" s="1">
        <f>(P30+R30+Q30*4)/6</f>
        <v>2</v>
      </c>
      <c r="T30" s="84"/>
      <c r="U30" s="84"/>
      <c r="V30" s="124"/>
    </row>
    <row r="31" spans="1:22" s="85" customFormat="1" ht="21" customHeight="1" x14ac:dyDescent="0.2">
      <c r="A31"/>
      <c r="B31" s="124"/>
      <c r="C31" s="144"/>
      <c r="D31" s="57"/>
      <c r="E31" s="103" t="s">
        <v>201</v>
      </c>
      <c r="F31" s="103"/>
      <c r="G31" s="102"/>
      <c r="H31" s="103"/>
      <c r="I31" s="111" t="s">
        <v>199</v>
      </c>
      <c r="J31" s="124"/>
      <c r="K31" s="1"/>
      <c r="L31" s="1">
        <v>0.3</v>
      </c>
      <c r="M31" s="1">
        <v>0.3</v>
      </c>
      <c r="N31" s="1">
        <v>0.3</v>
      </c>
      <c r="O31" s="1">
        <f>(L31+N31+M31*4)/6</f>
        <v>0.3</v>
      </c>
      <c r="P31" s="1"/>
      <c r="Q31" s="1"/>
      <c r="R31" s="1"/>
      <c r="S31" s="1"/>
      <c r="T31" s="84"/>
      <c r="U31" s="84"/>
      <c r="V31" s="124"/>
    </row>
    <row r="32" spans="1:22" s="85" customFormat="1" ht="21" customHeight="1" x14ac:dyDescent="0.2">
      <c r="A32"/>
      <c r="B32" s="124"/>
      <c r="C32" s="144"/>
      <c r="D32" s="57"/>
      <c r="E32" s="103" t="s">
        <v>202</v>
      </c>
      <c r="F32" s="103"/>
      <c r="G32" s="102"/>
      <c r="H32" s="103"/>
      <c r="I32" s="111" t="s">
        <v>200</v>
      </c>
      <c r="J32" s="124"/>
      <c r="K32" s="1"/>
      <c r="L32" s="1">
        <v>0.3</v>
      </c>
      <c r="M32" s="1">
        <v>0.5</v>
      </c>
      <c r="N32" s="1">
        <v>0.5</v>
      </c>
      <c r="O32" s="1">
        <f>(L32+N32+M32*4)/6</f>
        <v>0.46666666666666662</v>
      </c>
      <c r="P32" s="1">
        <v>1</v>
      </c>
      <c r="Q32" s="1">
        <v>1</v>
      </c>
      <c r="R32" s="1">
        <v>1</v>
      </c>
      <c r="S32" s="1">
        <f>(P32+R32+Q32*4)/6</f>
        <v>1</v>
      </c>
      <c r="T32" s="84"/>
      <c r="U32" s="84"/>
      <c r="V32" s="124"/>
    </row>
    <row r="33" spans="1:22" s="85" customFormat="1" ht="2" customHeight="1" x14ac:dyDescent="0.2">
      <c r="A33"/>
      <c r="B33" s="124"/>
      <c r="C33" s="144"/>
      <c r="D33" s="57"/>
      <c r="E33" s="59"/>
      <c r="F33" s="59"/>
      <c r="G33" s="60"/>
      <c r="H33" s="61"/>
      <c r="I33" s="105"/>
      <c r="J33" s="124"/>
      <c r="K33" s="1"/>
      <c r="L33" s="1"/>
      <c r="M33" s="1"/>
      <c r="N33" s="1"/>
      <c r="O33" s="1"/>
      <c r="P33" s="1"/>
      <c r="Q33" s="1"/>
      <c r="R33" s="1"/>
      <c r="S33" s="1"/>
      <c r="T33" s="86"/>
      <c r="U33" s="86"/>
      <c r="V33" s="124"/>
    </row>
    <row r="34" spans="1:22" s="85" customFormat="1" ht="21" customHeight="1" x14ac:dyDescent="0.2">
      <c r="A34"/>
      <c r="B34" s="124"/>
      <c r="C34" s="144"/>
      <c r="D34" s="57"/>
      <c r="E34" s="101" t="s">
        <v>22</v>
      </c>
      <c r="F34" s="101"/>
      <c r="G34" s="102"/>
      <c r="H34" s="103"/>
      <c r="I34" s="104"/>
      <c r="J34" s="124"/>
      <c r="K34" s="1"/>
      <c r="L34" s="1"/>
      <c r="M34" s="1"/>
      <c r="N34" s="1"/>
      <c r="O34" s="1"/>
      <c r="P34" s="1"/>
      <c r="Q34" s="1"/>
      <c r="R34" s="1"/>
      <c r="S34" s="1"/>
      <c r="T34" s="84"/>
      <c r="U34" s="84"/>
      <c r="V34" s="124"/>
    </row>
    <row r="35" spans="1:22" s="85" customFormat="1" ht="21" customHeight="1" x14ac:dyDescent="0.2">
      <c r="A35"/>
      <c r="B35" s="124"/>
      <c r="C35" s="144"/>
      <c r="D35" s="57"/>
      <c r="E35" s="103" t="s">
        <v>188</v>
      </c>
      <c r="F35" s="103"/>
      <c r="G35" s="102"/>
      <c r="H35" s="103"/>
      <c r="I35" s="111" t="s">
        <v>191</v>
      </c>
      <c r="J35" s="124"/>
      <c r="K35" s="1"/>
      <c r="L35" s="1">
        <v>0.3</v>
      </c>
      <c r="M35" s="1">
        <v>0.3</v>
      </c>
      <c r="N35" s="1">
        <v>0.3</v>
      </c>
      <c r="O35" s="1">
        <f>(L35+N35+M35*4)/6</f>
        <v>0.3</v>
      </c>
      <c r="P35" s="1"/>
      <c r="Q35" s="1"/>
      <c r="R35" s="1"/>
      <c r="S35" s="1"/>
      <c r="T35" s="84"/>
      <c r="U35" s="84"/>
      <c r="V35" s="124"/>
    </row>
    <row r="36" spans="1:22" s="85" customFormat="1" ht="21" customHeight="1" x14ac:dyDescent="0.2">
      <c r="A36"/>
      <c r="B36" s="124"/>
      <c r="C36" s="144"/>
      <c r="D36" s="57"/>
      <c r="E36" s="103" t="s">
        <v>77</v>
      </c>
      <c r="F36" s="103"/>
      <c r="G36" s="102"/>
      <c r="H36" s="103"/>
      <c r="I36" s="111" t="s">
        <v>192</v>
      </c>
      <c r="J36" s="124"/>
      <c r="K36" s="1"/>
      <c r="L36" s="1">
        <v>0.3</v>
      </c>
      <c r="M36" s="1">
        <v>1</v>
      </c>
      <c r="N36" s="1">
        <v>3</v>
      </c>
      <c r="O36" s="1">
        <f>(L36+N36+M36*4)/6</f>
        <v>1.2166666666666666</v>
      </c>
      <c r="P36" s="1">
        <v>0.5</v>
      </c>
      <c r="Q36" s="1">
        <v>1</v>
      </c>
      <c r="R36" s="1">
        <v>2</v>
      </c>
      <c r="S36" s="1">
        <f>(P36+R36+Q36*4)/6</f>
        <v>1.0833333333333333</v>
      </c>
      <c r="T36" s="84"/>
      <c r="U36" s="84"/>
      <c r="V36" s="124"/>
    </row>
    <row r="37" spans="1:22" s="85" customFormat="1" ht="21" customHeight="1" x14ac:dyDescent="0.2">
      <c r="A37"/>
      <c r="B37" s="124"/>
      <c r="C37" s="144"/>
      <c r="D37" s="57"/>
      <c r="E37" s="103" t="s">
        <v>189</v>
      </c>
      <c r="F37" s="103"/>
      <c r="G37" s="182" t="s">
        <v>334</v>
      </c>
      <c r="H37" s="103"/>
      <c r="I37" s="111" t="s">
        <v>193</v>
      </c>
      <c r="J37" s="124"/>
      <c r="K37" s="1"/>
      <c r="L37" s="1">
        <v>0.5</v>
      </c>
      <c r="M37" s="1">
        <v>1</v>
      </c>
      <c r="N37" s="1">
        <v>1</v>
      </c>
      <c r="O37" s="1">
        <f>(L37+N37+M37*4)/6</f>
        <v>0.91666666666666663</v>
      </c>
      <c r="P37" s="1">
        <v>0.5</v>
      </c>
      <c r="Q37" s="1">
        <v>0.5</v>
      </c>
      <c r="R37" s="1">
        <v>1</v>
      </c>
      <c r="S37" s="1">
        <f>(P37+R37+Q37*4)/6</f>
        <v>0.58333333333333337</v>
      </c>
      <c r="T37" s="84"/>
      <c r="U37" s="84"/>
      <c r="V37" s="124"/>
    </row>
    <row r="38" spans="1:22" s="85" customFormat="1" ht="21" customHeight="1" x14ac:dyDescent="0.2">
      <c r="A38"/>
      <c r="B38" s="124"/>
      <c r="C38" s="144"/>
      <c r="D38" s="57"/>
      <c r="E38" s="103" t="s">
        <v>190</v>
      </c>
      <c r="F38" s="103"/>
      <c r="G38" s="102"/>
      <c r="H38" s="103"/>
      <c r="I38" s="111" t="s">
        <v>194</v>
      </c>
      <c r="J38" s="124"/>
      <c r="K38" s="1"/>
      <c r="L38" s="1">
        <v>0.3</v>
      </c>
      <c r="M38" s="1">
        <v>0.5</v>
      </c>
      <c r="N38" s="1">
        <v>0.5</v>
      </c>
      <c r="O38" s="1">
        <f>(L38+N38+M38*4)/6</f>
        <v>0.46666666666666662</v>
      </c>
      <c r="P38" s="1"/>
      <c r="Q38" s="1"/>
      <c r="R38" s="1"/>
      <c r="S38" s="1"/>
      <c r="T38" s="84"/>
      <c r="U38" s="84"/>
      <c r="V38" s="124"/>
    </row>
    <row r="39" spans="1:22" s="85" customFormat="1" ht="2" customHeight="1" x14ac:dyDescent="0.2">
      <c r="A39"/>
      <c r="B39" s="124"/>
      <c r="C39" s="144"/>
      <c r="D39" s="57"/>
      <c r="E39" s="59"/>
      <c r="F39" s="59"/>
      <c r="G39" s="60"/>
      <c r="H39" s="61"/>
      <c r="I39" s="105"/>
      <c r="J39" s="124"/>
      <c r="K39" s="1"/>
      <c r="L39" s="1"/>
      <c r="M39" s="1"/>
      <c r="N39" s="1"/>
      <c r="O39" s="1"/>
      <c r="P39" s="1"/>
      <c r="Q39" s="1"/>
      <c r="R39" s="1"/>
      <c r="S39" s="1"/>
      <c r="T39" s="86"/>
      <c r="U39" s="86"/>
      <c r="V39" s="124"/>
    </row>
    <row r="40" spans="1:22" s="85" customFormat="1" ht="21" customHeight="1" x14ac:dyDescent="0.2">
      <c r="A40"/>
      <c r="B40" s="124"/>
      <c r="C40" s="144"/>
      <c r="D40" s="57"/>
      <c r="E40" s="101" t="s">
        <v>28</v>
      </c>
      <c r="F40" s="101"/>
      <c r="G40" s="102"/>
      <c r="H40" s="103"/>
      <c r="I40" s="106" t="s">
        <v>25</v>
      </c>
      <c r="J40" s="124"/>
      <c r="K40" s="1"/>
      <c r="L40" s="1">
        <v>0.5</v>
      </c>
      <c r="M40" s="1">
        <v>0.5</v>
      </c>
      <c r="N40" s="1">
        <v>0.5</v>
      </c>
      <c r="O40" s="1">
        <f>(L40+N40+M40*4)/6</f>
        <v>0.5</v>
      </c>
      <c r="P40" s="1">
        <v>0.5</v>
      </c>
      <c r="Q40" s="1">
        <v>0.5</v>
      </c>
      <c r="R40" s="1">
        <v>1</v>
      </c>
      <c r="S40" s="1">
        <f>(P40+R40+Q40*4)/6</f>
        <v>0.58333333333333337</v>
      </c>
      <c r="T40" s="84"/>
      <c r="U40" s="84"/>
      <c r="V40" s="124"/>
    </row>
    <row r="41" spans="1:22" s="85" customFormat="1" ht="2" customHeight="1" x14ac:dyDescent="0.2">
      <c r="A41"/>
      <c r="B41" s="124"/>
      <c r="C41" s="144"/>
      <c r="D41" s="57"/>
      <c r="E41" s="55"/>
      <c r="F41" s="55"/>
      <c r="G41" s="56"/>
      <c r="H41" s="57"/>
      <c r="I41" s="58"/>
      <c r="J41" s="124"/>
      <c r="K41" s="1"/>
      <c r="L41" s="1"/>
      <c r="M41" s="1"/>
      <c r="N41" s="1"/>
      <c r="O41" s="1"/>
      <c r="P41" s="1"/>
      <c r="Q41" s="1"/>
      <c r="R41" s="1"/>
      <c r="S41" s="1"/>
      <c r="T41" s="86"/>
      <c r="U41" s="86"/>
      <c r="V41" s="124"/>
    </row>
    <row r="42" spans="1:22" s="85" customFormat="1" ht="21" customHeight="1" x14ac:dyDescent="0.2">
      <c r="A42"/>
      <c r="B42" s="124"/>
      <c r="C42" s="144"/>
      <c r="D42" s="57"/>
      <c r="E42" s="51" t="s">
        <v>29</v>
      </c>
      <c r="F42" s="51"/>
      <c r="G42" s="52"/>
      <c r="H42" s="53"/>
      <c r="I42" s="54" t="s">
        <v>157</v>
      </c>
      <c r="J42" s="124"/>
      <c r="K42" s="1"/>
      <c r="L42" s="1"/>
      <c r="M42" s="1"/>
      <c r="N42" s="1"/>
      <c r="O42" s="1"/>
      <c r="P42" s="1"/>
      <c r="Q42" s="1"/>
      <c r="R42" s="1"/>
      <c r="S42" s="1"/>
      <c r="T42" s="84"/>
      <c r="U42" s="84"/>
      <c r="V42" s="124"/>
    </row>
    <row r="43" spans="1:22" s="85" customFormat="1" ht="22" customHeight="1" x14ac:dyDescent="0.2">
      <c r="A43"/>
      <c r="B43" s="124"/>
      <c r="C43" s="144"/>
      <c r="D43" s="57"/>
      <c r="E43" s="101" t="s">
        <v>219</v>
      </c>
      <c r="F43" s="101"/>
      <c r="G43" s="112" t="s">
        <v>220</v>
      </c>
      <c r="H43" s="53"/>
      <c r="I43" s="111" t="s">
        <v>222</v>
      </c>
      <c r="J43" s="124"/>
      <c r="K43" s="1"/>
      <c r="L43" s="1"/>
      <c r="M43" s="1"/>
      <c r="N43" s="1"/>
      <c r="O43" s="1"/>
      <c r="P43" s="1"/>
      <c r="Q43" s="1"/>
      <c r="R43" s="1"/>
      <c r="S43" s="1"/>
      <c r="T43" s="84"/>
      <c r="U43" s="84"/>
      <c r="V43" s="124"/>
    </row>
    <row r="44" spans="1:22" s="85" customFormat="1" ht="22" customHeight="1" x14ac:dyDescent="0.2">
      <c r="A44"/>
      <c r="B44" s="124"/>
      <c r="C44" s="144"/>
      <c r="D44" s="57"/>
      <c r="E44" s="101" t="s">
        <v>227</v>
      </c>
      <c r="F44" s="101"/>
      <c r="G44" s="112" t="s">
        <v>229</v>
      </c>
      <c r="H44" s="53"/>
      <c r="I44" s="111"/>
      <c r="J44" s="124"/>
      <c r="K44" s="1"/>
      <c r="L44" s="1">
        <v>1</v>
      </c>
      <c r="M44" s="1">
        <v>1</v>
      </c>
      <c r="N44" s="1">
        <v>2</v>
      </c>
      <c r="O44" s="1">
        <f>(L44+N44+M44*4)/6</f>
        <v>1.1666666666666667</v>
      </c>
      <c r="P44" s="1"/>
      <c r="Q44" s="1"/>
      <c r="R44" s="1"/>
      <c r="S44" s="1"/>
      <c r="T44" s="84"/>
      <c r="U44" s="84"/>
      <c r="V44" s="124"/>
    </row>
    <row r="45" spans="1:22" s="85" customFormat="1" ht="35" customHeight="1" x14ac:dyDescent="0.2">
      <c r="A45"/>
      <c r="B45" s="124"/>
      <c r="C45" s="144"/>
      <c r="D45" s="57"/>
      <c r="E45" s="101" t="s">
        <v>228</v>
      </c>
      <c r="F45" s="101"/>
      <c r="G45" s="112" t="s">
        <v>248</v>
      </c>
      <c r="H45" s="53"/>
      <c r="I45" s="111"/>
      <c r="J45" s="124"/>
      <c r="K45" s="1"/>
      <c r="L45" s="1">
        <v>0.3</v>
      </c>
      <c r="M45" s="1">
        <v>0.5</v>
      </c>
      <c r="N45" s="1">
        <v>1</v>
      </c>
      <c r="O45" s="1">
        <f>(L45+N45+M45*4)/6</f>
        <v>0.54999999999999993</v>
      </c>
      <c r="P45" s="1">
        <v>0.3</v>
      </c>
      <c r="Q45" s="1">
        <v>0.3</v>
      </c>
      <c r="R45" s="1">
        <v>0.5</v>
      </c>
      <c r="S45" s="1">
        <f>(P45+R45+Q45*4)/6</f>
        <v>0.33333333333333331</v>
      </c>
      <c r="T45" s="84"/>
      <c r="U45" s="84"/>
      <c r="V45" s="124"/>
    </row>
    <row r="46" spans="1:22" s="85" customFormat="1" ht="35" customHeight="1" x14ac:dyDescent="0.2">
      <c r="A46"/>
      <c r="B46" s="124"/>
      <c r="C46" s="144"/>
      <c r="D46" s="57"/>
      <c r="E46" s="101" t="s">
        <v>187</v>
      </c>
      <c r="F46" s="51"/>
      <c r="G46" s="112" t="s">
        <v>221</v>
      </c>
      <c r="H46" s="53"/>
      <c r="I46" s="54"/>
      <c r="J46" s="124"/>
      <c r="K46" s="1"/>
      <c r="L46" s="1"/>
      <c r="M46" s="1"/>
      <c r="N46" s="1"/>
      <c r="O46" s="1"/>
      <c r="P46" s="1"/>
      <c r="Q46" s="1"/>
      <c r="R46" s="1"/>
      <c r="S46" s="1"/>
      <c r="T46" s="84"/>
      <c r="U46" s="84"/>
      <c r="V46" s="124"/>
    </row>
    <row r="47" spans="1:22" s="85" customFormat="1" ht="23" customHeight="1" x14ac:dyDescent="0.2">
      <c r="A47"/>
      <c r="B47" s="124"/>
      <c r="C47" s="144"/>
      <c r="D47" s="57"/>
      <c r="E47" s="101" t="s">
        <v>223</v>
      </c>
      <c r="F47" s="51"/>
      <c r="G47" s="112"/>
      <c r="H47" s="53"/>
      <c r="I47" s="111" t="s">
        <v>225</v>
      </c>
      <c r="J47" s="124"/>
      <c r="K47" s="1"/>
      <c r="L47" s="1">
        <v>0.5</v>
      </c>
      <c r="M47" s="1">
        <v>1</v>
      </c>
      <c r="N47" s="1">
        <v>1</v>
      </c>
      <c r="O47" s="1">
        <f>(L47+N47+M47*4)/6</f>
        <v>0.91666666666666663</v>
      </c>
      <c r="P47" s="1">
        <v>0.5</v>
      </c>
      <c r="Q47" s="1">
        <v>1</v>
      </c>
      <c r="R47" s="1">
        <v>2</v>
      </c>
      <c r="S47" s="1">
        <f>(P47+R47+Q47*4)/6</f>
        <v>1.0833333333333333</v>
      </c>
      <c r="T47" s="84"/>
      <c r="U47" s="84"/>
      <c r="V47" s="124"/>
    </row>
    <row r="48" spans="1:22" s="85" customFormat="1" ht="23" customHeight="1" x14ac:dyDescent="0.2">
      <c r="A48"/>
      <c r="B48" s="124"/>
      <c r="C48" s="144"/>
      <c r="D48" s="57"/>
      <c r="E48" s="101" t="s">
        <v>224</v>
      </c>
      <c r="F48" s="51"/>
      <c r="G48" s="112"/>
      <c r="H48" s="53"/>
      <c r="I48" s="111" t="s">
        <v>226</v>
      </c>
      <c r="J48" s="124"/>
      <c r="K48" s="1"/>
      <c r="L48" s="1">
        <v>1</v>
      </c>
      <c r="M48" s="1">
        <v>1.5</v>
      </c>
      <c r="N48" s="1">
        <v>2</v>
      </c>
      <c r="O48" s="1">
        <f>(L48+N48+M48*4)/6</f>
        <v>1.5</v>
      </c>
      <c r="P48" s="1">
        <v>0.5</v>
      </c>
      <c r="Q48" s="1">
        <v>1</v>
      </c>
      <c r="R48" s="1">
        <v>2</v>
      </c>
      <c r="S48" s="1">
        <f>(P48+R48+Q48*4)/6</f>
        <v>1.0833333333333333</v>
      </c>
      <c r="T48" s="84"/>
      <c r="U48" s="84"/>
      <c r="V48" s="124"/>
    </row>
    <row r="49" spans="1:22" s="85" customFormat="1" ht="23" customHeight="1" x14ac:dyDescent="0.2">
      <c r="A49"/>
      <c r="B49" s="124"/>
      <c r="C49" s="144"/>
      <c r="D49" s="57"/>
      <c r="E49" s="101" t="s">
        <v>234</v>
      </c>
      <c r="F49" s="51"/>
      <c r="G49" s="112" t="s">
        <v>235</v>
      </c>
      <c r="H49" s="53"/>
      <c r="I49" s="111" t="s">
        <v>236</v>
      </c>
      <c r="J49" s="124"/>
      <c r="K49" s="1"/>
      <c r="L49" s="1">
        <v>0.5</v>
      </c>
      <c r="M49" s="1">
        <v>1</v>
      </c>
      <c r="N49" s="1">
        <v>1</v>
      </c>
      <c r="O49" s="1">
        <f>(L49+N49+M49*4)/6</f>
        <v>0.91666666666666663</v>
      </c>
      <c r="P49" s="1">
        <v>0.5</v>
      </c>
      <c r="Q49" s="1">
        <v>1</v>
      </c>
      <c r="R49" s="1">
        <v>1</v>
      </c>
      <c r="S49" s="1">
        <f>(P49+R49+Q49*4)/6</f>
        <v>0.91666666666666663</v>
      </c>
      <c r="T49" s="84"/>
      <c r="U49" s="84"/>
      <c r="V49" s="124"/>
    </row>
    <row r="50" spans="1:22" ht="2" customHeight="1" x14ac:dyDescent="0.2">
      <c r="A50" s="9"/>
      <c r="B50" s="123"/>
      <c r="C50" s="144"/>
      <c r="D50" s="14"/>
      <c r="E50" s="42"/>
      <c r="F50" s="42"/>
      <c r="G50" s="29"/>
      <c r="H50" s="14"/>
      <c r="I50" s="71"/>
      <c r="J50" s="123"/>
      <c r="K50" s="1"/>
      <c r="L50" s="1"/>
      <c r="M50" s="1"/>
      <c r="N50" s="1"/>
      <c r="O50" s="1"/>
      <c r="P50" s="1"/>
      <c r="Q50" s="1"/>
      <c r="R50" s="1"/>
      <c r="S50" s="1"/>
      <c r="T50" s="3"/>
      <c r="U50" s="3"/>
      <c r="V50" s="123"/>
    </row>
    <row r="51" spans="1:22" ht="21" customHeight="1" x14ac:dyDescent="0.2">
      <c r="B51" s="123"/>
      <c r="C51" s="144"/>
      <c r="D51" s="14"/>
      <c r="E51" s="43" t="s">
        <v>33</v>
      </c>
      <c r="F51" s="43"/>
      <c r="G51" s="30"/>
      <c r="H51" s="12"/>
      <c r="I51" s="77"/>
      <c r="J51" s="12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23"/>
    </row>
    <row r="52" spans="1:22" ht="21" customHeight="1" x14ac:dyDescent="0.2">
      <c r="A52" s="100" t="s">
        <v>24</v>
      </c>
      <c r="B52" s="123"/>
      <c r="C52" s="144"/>
      <c r="D52" s="14"/>
      <c r="E52" s="62" t="s">
        <v>282</v>
      </c>
      <c r="F52" s="62"/>
      <c r="G52" s="63"/>
      <c r="H52" s="64"/>
      <c r="I52" s="78"/>
      <c r="J52" s="12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23"/>
    </row>
    <row r="53" spans="1:22" ht="21" customHeight="1" x14ac:dyDescent="0.2">
      <c r="B53" s="123"/>
      <c r="C53" s="144"/>
      <c r="D53" s="14"/>
      <c r="E53" s="43" t="s">
        <v>172</v>
      </c>
      <c r="F53" s="43"/>
      <c r="G53" s="30"/>
      <c r="H53" s="12"/>
      <c r="I53" s="77" t="s">
        <v>34</v>
      </c>
      <c r="J53" s="123"/>
      <c r="K53" s="1"/>
      <c r="L53" s="1">
        <v>0.3</v>
      </c>
      <c r="M53" s="1">
        <v>0.3</v>
      </c>
      <c r="N53" s="1">
        <v>0.3</v>
      </c>
      <c r="O53" s="1">
        <f>(L53+N53+M53*4)/6</f>
        <v>0.3</v>
      </c>
      <c r="P53" s="1"/>
      <c r="Q53" s="1"/>
      <c r="R53" s="1"/>
      <c r="S53" s="1"/>
      <c r="T53" s="1"/>
      <c r="U53" s="1"/>
      <c r="V53" s="123"/>
    </row>
    <row r="54" spans="1:22" ht="2" customHeight="1" x14ac:dyDescent="0.2">
      <c r="A54" s="9"/>
      <c r="B54" s="123"/>
      <c r="C54" s="144"/>
      <c r="D54" s="14"/>
      <c r="E54" s="42"/>
      <c r="F54" s="42"/>
      <c r="G54" s="29"/>
      <c r="H54" s="14"/>
      <c r="I54" s="71"/>
      <c r="J54" s="123"/>
      <c r="K54" s="1"/>
      <c r="L54" s="1"/>
      <c r="M54" s="1"/>
      <c r="N54" s="1"/>
      <c r="O54" s="1"/>
      <c r="P54" s="1"/>
      <c r="Q54" s="1"/>
      <c r="R54" s="1"/>
      <c r="S54" s="1"/>
      <c r="T54" s="3"/>
      <c r="U54" s="3"/>
      <c r="V54" s="123"/>
    </row>
    <row r="55" spans="1:22" ht="21" customHeight="1" x14ac:dyDescent="0.2">
      <c r="B55" s="123"/>
      <c r="C55" s="144"/>
      <c r="D55" s="14"/>
      <c r="E55" s="43" t="s">
        <v>35</v>
      </c>
      <c r="F55" s="43"/>
      <c r="G55" s="30"/>
      <c r="H55" s="12"/>
      <c r="I55" s="77"/>
      <c r="J55" s="12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23"/>
    </row>
    <row r="56" spans="1:22" ht="21" customHeight="1" x14ac:dyDescent="0.2">
      <c r="B56" s="123"/>
      <c r="C56" s="144"/>
      <c r="D56" s="14"/>
      <c r="E56" s="43" t="s">
        <v>172</v>
      </c>
      <c r="F56" s="43"/>
      <c r="G56" s="30"/>
      <c r="H56" s="12"/>
      <c r="I56" s="75" t="s">
        <v>157</v>
      </c>
      <c r="J56" s="12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23"/>
    </row>
    <row r="57" spans="1:22" ht="21" customHeight="1" x14ac:dyDescent="0.2">
      <c r="A57" s="100" t="s">
        <v>24</v>
      </c>
      <c r="B57" s="123"/>
      <c r="C57" s="144"/>
      <c r="D57" s="14"/>
      <c r="E57" s="62" t="s">
        <v>282</v>
      </c>
      <c r="F57" s="62"/>
      <c r="G57" s="63"/>
      <c r="H57" s="64"/>
      <c r="I57" s="78"/>
      <c r="J57" s="12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23"/>
    </row>
    <row r="58" spans="1:22" ht="2" customHeight="1" x14ac:dyDescent="0.2">
      <c r="B58" s="123"/>
      <c r="C58" s="144"/>
      <c r="D58" s="14"/>
      <c r="E58" s="42"/>
      <c r="F58" s="42"/>
      <c r="G58" s="29"/>
      <c r="H58" s="14"/>
      <c r="I58" s="71"/>
      <c r="J58" s="123"/>
      <c r="K58" s="1"/>
      <c r="L58" s="1"/>
      <c r="M58" s="1"/>
      <c r="N58" s="1"/>
      <c r="O58" s="1"/>
      <c r="P58" s="1"/>
      <c r="Q58" s="1"/>
      <c r="R58" s="1"/>
      <c r="S58" s="1"/>
      <c r="T58" s="3"/>
      <c r="U58" s="3"/>
      <c r="V58" s="123"/>
    </row>
    <row r="59" spans="1:22" ht="21" customHeight="1" x14ac:dyDescent="0.2">
      <c r="B59" s="123"/>
      <c r="C59" s="144"/>
      <c r="D59" s="14"/>
      <c r="E59" s="44" t="s">
        <v>36</v>
      </c>
      <c r="F59" s="44"/>
      <c r="G59" s="31"/>
      <c r="H59" s="15"/>
      <c r="I59" s="79"/>
      <c r="J59" s="12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23"/>
    </row>
    <row r="60" spans="1:22" ht="21" customHeight="1" x14ac:dyDescent="0.2">
      <c r="B60" s="123"/>
      <c r="C60" s="144"/>
      <c r="D60" s="14"/>
      <c r="E60" s="44" t="s">
        <v>175</v>
      </c>
      <c r="F60" s="44"/>
      <c r="G60" s="31"/>
      <c r="H60" s="15"/>
      <c r="I60" s="79" t="s">
        <v>37</v>
      </c>
      <c r="J60" s="123"/>
      <c r="K60" s="1"/>
      <c r="L60" s="1">
        <v>0.3</v>
      </c>
      <c r="M60" s="1">
        <v>0.3</v>
      </c>
      <c r="N60" s="1">
        <v>0.5</v>
      </c>
      <c r="O60" s="1">
        <f>(L60+N60+M60*4)/6</f>
        <v>0.33333333333333331</v>
      </c>
      <c r="P60" s="1"/>
      <c r="Q60" s="1"/>
      <c r="R60" s="1"/>
      <c r="S60" s="1"/>
      <c r="T60" s="1"/>
      <c r="U60" s="1"/>
      <c r="V60" s="123"/>
    </row>
    <row r="61" spans="1:22" ht="21" customHeight="1" x14ac:dyDescent="0.2">
      <c r="B61" s="123"/>
      <c r="C61" s="144"/>
      <c r="D61" s="14"/>
      <c r="E61" s="44" t="s">
        <v>176</v>
      </c>
      <c r="F61" s="44"/>
      <c r="G61" s="31"/>
      <c r="H61" s="15"/>
      <c r="I61" s="79" t="s">
        <v>38</v>
      </c>
      <c r="J61" s="123"/>
      <c r="K61" s="1"/>
      <c r="L61" s="1">
        <v>0.3</v>
      </c>
      <c r="M61" s="1">
        <v>0.3</v>
      </c>
      <c r="N61" s="1">
        <v>0.5</v>
      </c>
      <c r="O61" s="1">
        <f>(L61+N61+M61*4)/6</f>
        <v>0.33333333333333331</v>
      </c>
      <c r="P61" s="1">
        <v>0.5</v>
      </c>
      <c r="Q61" s="1">
        <v>0.5</v>
      </c>
      <c r="R61" s="1">
        <v>1</v>
      </c>
      <c r="S61" s="1">
        <f>(P61+R61+Q61*4)/6</f>
        <v>0.58333333333333337</v>
      </c>
      <c r="T61" s="1"/>
      <c r="U61" s="1"/>
      <c r="V61" s="123"/>
    </row>
    <row r="62" spans="1:22" ht="2" customHeight="1" x14ac:dyDescent="0.2">
      <c r="B62" s="123"/>
      <c r="C62" s="144"/>
      <c r="D62" s="14"/>
      <c r="E62" s="42"/>
      <c r="F62" s="42"/>
      <c r="G62" s="29"/>
      <c r="H62" s="14"/>
      <c r="I62" s="71"/>
      <c r="J62" s="123"/>
      <c r="K62" s="1"/>
      <c r="L62" s="1"/>
      <c r="M62" s="1"/>
      <c r="N62" s="1"/>
      <c r="O62" s="1"/>
      <c r="P62" s="1"/>
      <c r="Q62" s="1"/>
      <c r="R62" s="1"/>
      <c r="S62" s="1"/>
      <c r="T62" s="3"/>
      <c r="U62" s="3"/>
      <c r="V62" s="123"/>
    </row>
    <row r="63" spans="1:22" ht="21" customHeight="1" x14ac:dyDescent="0.2">
      <c r="B63" s="123"/>
      <c r="C63" s="144"/>
      <c r="D63" s="14"/>
      <c r="E63" s="45" t="s">
        <v>72</v>
      </c>
      <c r="F63" s="45"/>
      <c r="G63" s="32"/>
      <c r="H63" s="6"/>
      <c r="I63" s="72"/>
      <c r="J63" s="12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23"/>
    </row>
    <row r="64" spans="1:22" ht="21" customHeight="1" x14ac:dyDescent="0.2">
      <c r="B64" s="123"/>
      <c r="C64" s="144"/>
      <c r="D64" s="14"/>
      <c r="E64" s="87" t="s">
        <v>139</v>
      </c>
      <c r="F64" s="87"/>
      <c r="G64" s="88" t="s">
        <v>73</v>
      </c>
      <c r="H64" s="89"/>
      <c r="I64" s="90"/>
      <c r="J64" s="12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23"/>
    </row>
    <row r="65" spans="2:22" ht="21" customHeight="1" x14ac:dyDescent="0.2">
      <c r="B65" s="123"/>
      <c r="C65" s="144"/>
      <c r="D65" s="14"/>
      <c r="E65" s="87" t="s">
        <v>140</v>
      </c>
      <c r="F65" s="87"/>
      <c r="G65" s="88" t="s">
        <v>74</v>
      </c>
      <c r="H65" s="89"/>
      <c r="I65" s="90"/>
      <c r="J65" s="12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23"/>
    </row>
    <row r="66" spans="2:22" ht="21" customHeight="1" x14ac:dyDescent="0.2">
      <c r="B66" s="123"/>
      <c r="C66" s="144"/>
      <c r="D66" s="14"/>
      <c r="E66" s="45" t="s">
        <v>180</v>
      </c>
      <c r="F66" s="45"/>
      <c r="G66" s="32"/>
      <c r="H66" s="6"/>
      <c r="I66" s="72"/>
      <c r="J66" s="12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23"/>
    </row>
    <row r="67" spans="2:22" ht="21" customHeight="1" x14ac:dyDescent="0.2">
      <c r="B67" s="125"/>
      <c r="C67" s="144"/>
      <c r="D67" s="17"/>
      <c r="E67" s="46" t="s">
        <v>205</v>
      </c>
      <c r="F67" s="46"/>
      <c r="G67" s="33"/>
      <c r="H67" s="18"/>
      <c r="I67" s="73"/>
      <c r="J67" s="125"/>
      <c r="K67" s="1"/>
      <c r="L67" s="1">
        <v>0.5</v>
      </c>
      <c r="M67" s="1">
        <v>1</v>
      </c>
      <c r="N67" s="1">
        <v>1.5</v>
      </c>
      <c r="O67" s="1">
        <f>(L67+N67+M67*4)/6</f>
        <v>1</v>
      </c>
      <c r="P67" s="1"/>
      <c r="Q67" s="1"/>
      <c r="R67" s="1"/>
      <c r="S67" s="1"/>
      <c r="T67" s="4"/>
      <c r="U67" s="4"/>
      <c r="V67" s="125"/>
    </row>
    <row r="68" spans="2:22" ht="21" customHeight="1" x14ac:dyDescent="0.2">
      <c r="B68" s="125"/>
      <c r="C68" s="144"/>
      <c r="D68" s="17"/>
      <c r="E68" s="46" t="s">
        <v>204</v>
      </c>
      <c r="F68" s="46"/>
      <c r="G68" s="33" t="s">
        <v>274</v>
      </c>
      <c r="H68" s="18"/>
      <c r="I68" s="73"/>
      <c r="J68" s="125"/>
      <c r="K68" s="1"/>
      <c r="L68" s="1">
        <v>0.3</v>
      </c>
      <c r="M68" s="1">
        <v>0.5</v>
      </c>
      <c r="N68" s="1">
        <v>1</v>
      </c>
      <c r="O68" s="1">
        <f>(L68+N68+M68*4)/6</f>
        <v>0.54999999999999993</v>
      </c>
      <c r="P68" s="1">
        <v>0.5</v>
      </c>
      <c r="Q68" s="1">
        <v>0.5</v>
      </c>
      <c r="R68" s="1">
        <v>1</v>
      </c>
      <c r="S68" s="1">
        <f>(P68+R68+Q68*4)/6</f>
        <v>0.58333333333333337</v>
      </c>
      <c r="T68" s="4"/>
      <c r="U68" s="4"/>
      <c r="V68" s="125"/>
    </row>
    <row r="69" spans="2:22" ht="21" customHeight="1" x14ac:dyDescent="0.2">
      <c r="B69" s="125"/>
      <c r="C69" s="144"/>
      <c r="D69" s="17"/>
      <c r="E69" s="46" t="s">
        <v>206</v>
      </c>
      <c r="F69" s="46"/>
      <c r="G69" s="33" t="s">
        <v>275</v>
      </c>
      <c r="H69" s="18"/>
      <c r="I69" s="73"/>
      <c r="J69" s="125"/>
      <c r="K69" s="1"/>
      <c r="L69" s="1">
        <v>0.3</v>
      </c>
      <c r="M69" s="1">
        <v>0.5</v>
      </c>
      <c r="N69" s="1">
        <v>0.5</v>
      </c>
      <c r="O69" s="1">
        <f>(L69+N69+M69*4)/6</f>
        <v>0.46666666666666662</v>
      </c>
      <c r="P69" s="1"/>
      <c r="Q69" s="1"/>
      <c r="R69" s="1"/>
      <c r="S69" s="1"/>
      <c r="T69" s="4"/>
      <c r="U69" s="4"/>
      <c r="V69" s="125"/>
    </row>
    <row r="70" spans="2:22" ht="21" customHeight="1" x14ac:dyDescent="0.2">
      <c r="B70" s="125"/>
      <c r="C70" s="144"/>
      <c r="D70" s="17"/>
      <c r="E70" s="46" t="s">
        <v>218</v>
      </c>
      <c r="F70" s="46"/>
      <c r="G70" s="33"/>
      <c r="H70" s="18"/>
      <c r="I70" s="73"/>
      <c r="J70" s="125"/>
      <c r="K70" s="1"/>
      <c r="L70" s="1">
        <v>0.3</v>
      </c>
      <c r="M70" s="1">
        <v>0.5</v>
      </c>
      <c r="N70" s="1">
        <v>0.5</v>
      </c>
      <c r="O70" s="1">
        <f>(L70+N70+M70*4)/6</f>
        <v>0.46666666666666662</v>
      </c>
      <c r="P70" s="1">
        <v>0.5</v>
      </c>
      <c r="Q70" s="1">
        <v>1</v>
      </c>
      <c r="R70" s="1">
        <v>1</v>
      </c>
      <c r="S70" s="1">
        <f>(P70+R70+Q70*4)/6</f>
        <v>0.91666666666666663</v>
      </c>
      <c r="T70" s="4"/>
      <c r="U70" s="4"/>
      <c r="V70" s="125"/>
    </row>
    <row r="71" spans="2:22" ht="21" customHeight="1" x14ac:dyDescent="0.2">
      <c r="B71" s="125"/>
      <c r="C71" s="144"/>
      <c r="D71" s="17"/>
      <c r="E71" s="46" t="s">
        <v>203</v>
      </c>
      <c r="F71" s="46"/>
      <c r="G71" s="33"/>
      <c r="H71" s="18"/>
      <c r="I71" s="73"/>
      <c r="J71" s="125"/>
      <c r="K71" s="1"/>
      <c r="L71" s="1">
        <v>0.5</v>
      </c>
      <c r="M71" s="1">
        <v>0.5</v>
      </c>
      <c r="N71" s="1">
        <v>1</v>
      </c>
      <c r="O71" s="1">
        <f>(L71+N71+M71*4)/6</f>
        <v>0.58333333333333337</v>
      </c>
      <c r="P71" s="1"/>
      <c r="Q71" s="1"/>
      <c r="R71" s="1"/>
      <c r="S71" s="1"/>
      <c r="T71" s="4"/>
      <c r="U71" s="4"/>
      <c r="V71" s="125"/>
    </row>
    <row r="72" spans="2:22" ht="21" customHeight="1" x14ac:dyDescent="0.2">
      <c r="B72" s="125"/>
      <c r="C72" s="144"/>
      <c r="D72" s="17"/>
      <c r="E72" s="46" t="s">
        <v>207</v>
      </c>
      <c r="F72" s="46"/>
      <c r="G72" s="33"/>
      <c r="H72" s="18"/>
      <c r="I72" s="73"/>
      <c r="J72" s="125"/>
      <c r="K72" s="1"/>
      <c r="L72" s="1">
        <v>0.3</v>
      </c>
      <c r="M72" s="1">
        <v>0.3</v>
      </c>
      <c r="N72" s="1">
        <v>0.3</v>
      </c>
      <c r="O72" s="1">
        <f>(L72+N72+M72*4)/6</f>
        <v>0.3</v>
      </c>
      <c r="P72" s="1">
        <v>0.3</v>
      </c>
      <c r="Q72" s="1">
        <v>0.3</v>
      </c>
      <c r="R72" s="1">
        <v>0.3</v>
      </c>
      <c r="S72" s="1">
        <f>(P72+R72+Q72*4)/6</f>
        <v>0.3</v>
      </c>
      <c r="T72" s="4"/>
      <c r="U72" s="4"/>
      <c r="V72" s="125"/>
    </row>
    <row r="73" spans="2:22" ht="21" customHeight="1" x14ac:dyDescent="0.2">
      <c r="B73" s="123"/>
      <c r="C73" s="144"/>
      <c r="D73" s="14"/>
      <c r="E73" s="45" t="s">
        <v>181</v>
      </c>
      <c r="F73" s="45"/>
      <c r="G73" s="32"/>
      <c r="H73" s="6"/>
      <c r="I73" s="72"/>
      <c r="J73" s="123"/>
      <c r="K73" s="1"/>
      <c r="L73" s="1">
        <v>0.5</v>
      </c>
      <c r="M73" s="1">
        <v>1</v>
      </c>
      <c r="N73" s="1">
        <v>1.5</v>
      </c>
      <c r="O73" s="1">
        <f>(L73+N73+M73*4)/6</f>
        <v>1</v>
      </c>
      <c r="P73" s="1"/>
      <c r="Q73" s="1"/>
      <c r="R73" s="1"/>
      <c r="S73" s="1"/>
      <c r="T73" s="1"/>
      <c r="U73" s="1"/>
      <c r="V73" s="123"/>
    </row>
    <row r="74" spans="2:22" ht="21" customHeight="1" x14ac:dyDescent="0.2">
      <c r="B74" s="123"/>
      <c r="C74" s="144"/>
      <c r="D74" s="14"/>
      <c r="E74" s="46" t="s">
        <v>204</v>
      </c>
      <c r="F74" s="45"/>
      <c r="G74" s="33" t="s">
        <v>274</v>
      </c>
      <c r="H74" s="6"/>
      <c r="I74" s="72"/>
      <c r="J74" s="123"/>
      <c r="K74" s="1"/>
      <c r="L74" s="1">
        <v>0.3</v>
      </c>
      <c r="M74" s="1">
        <v>0.5</v>
      </c>
      <c r="N74" s="1">
        <v>1</v>
      </c>
      <c r="O74" s="1">
        <f>(L74+N74+M74*4)/6</f>
        <v>0.54999999999999993</v>
      </c>
      <c r="P74" s="1">
        <v>0.5</v>
      </c>
      <c r="Q74" s="1">
        <v>0.5</v>
      </c>
      <c r="R74" s="1">
        <v>1</v>
      </c>
      <c r="S74" s="1">
        <f>(P74+R74+Q74*4)/6</f>
        <v>0.58333333333333337</v>
      </c>
      <c r="T74" s="1"/>
      <c r="U74" s="1"/>
      <c r="V74" s="123"/>
    </row>
    <row r="75" spans="2:22" ht="21" customHeight="1" x14ac:dyDescent="0.2">
      <c r="B75" s="123"/>
      <c r="C75" s="144"/>
      <c r="D75" s="14"/>
      <c r="E75" s="46" t="s">
        <v>212</v>
      </c>
      <c r="F75" s="45"/>
      <c r="G75" s="33" t="s">
        <v>275</v>
      </c>
      <c r="H75" s="6"/>
      <c r="I75" s="72"/>
      <c r="J75" s="123"/>
      <c r="K75" s="1"/>
      <c r="L75" s="1">
        <v>0.3</v>
      </c>
      <c r="M75" s="1">
        <v>0.5</v>
      </c>
      <c r="N75" s="1">
        <v>0.5</v>
      </c>
      <c r="O75" s="1">
        <f>(L75+N75+M75*4)/6</f>
        <v>0.46666666666666662</v>
      </c>
      <c r="P75" s="1"/>
      <c r="Q75" s="1"/>
      <c r="R75" s="1"/>
      <c r="S75" s="1"/>
      <c r="T75" s="1"/>
      <c r="U75" s="1"/>
      <c r="V75" s="123"/>
    </row>
    <row r="76" spans="2:22" ht="21" customHeight="1" x14ac:dyDescent="0.2">
      <c r="B76" s="125"/>
      <c r="C76" s="144"/>
      <c r="D76" s="17"/>
      <c r="E76" s="46" t="s">
        <v>218</v>
      </c>
      <c r="F76" s="46"/>
      <c r="G76" s="33"/>
      <c r="H76" s="18"/>
      <c r="I76" s="73"/>
      <c r="J76" s="125"/>
      <c r="K76" s="1"/>
      <c r="L76" s="1">
        <v>0.3</v>
      </c>
      <c r="M76" s="1">
        <v>0.5</v>
      </c>
      <c r="N76" s="1">
        <v>0.5</v>
      </c>
      <c r="O76" s="1">
        <f>(L76+N76+M76*4)/6</f>
        <v>0.46666666666666662</v>
      </c>
      <c r="P76" s="1">
        <v>0.5</v>
      </c>
      <c r="Q76" s="1">
        <v>1</v>
      </c>
      <c r="R76" s="1">
        <v>1</v>
      </c>
      <c r="S76" s="1">
        <f>(P76+R76+Q76*4)/6</f>
        <v>0.91666666666666663</v>
      </c>
      <c r="T76" s="4"/>
      <c r="U76" s="4"/>
      <c r="V76" s="125"/>
    </row>
    <row r="77" spans="2:22" ht="21" customHeight="1" x14ac:dyDescent="0.2">
      <c r="B77" s="123"/>
      <c r="C77" s="144"/>
      <c r="D77" s="14"/>
      <c r="E77" s="46" t="s">
        <v>213</v>
      </c>
      <c r="F77" s="45"/>
      <c r="G77" s="32" t="s">
        <v>276</v>
      </c>
      <c r="H77" s="6"/>
      <c r="I77" s="72"/>
      <c r="J77" s="123"/>
      <c r="K77" s="1"/>
      <c r="L77" s="1">
        <v>0.3</v>
      </c>
      <c r="M77" s="1">
        <v>0.3</v>
      </c>
      <c r="N77" s="1">
        <v>0.3</v>
      </c>
      <c r="O77" s="1">
        <f>(L77+N77+M77*4)/6</f>
        <v>0.3</v>
      </c>
      <c r="P77" s="1">
        <v>0.5</v>
      </c>
      <c r="Q77" s="1">
        <v>0.5</v>
      </c>
      <c r="R77" s="1">
        <v>1</v>
      </c>
      <c r="S77" s="1">
        <f>(P77+R77+Q77*4)/6</f>
        <v>0.58333333333333337</v>
      </c>
      <c r="T77" s="1"/>
      <c r="U77" s="1"/>
      <c r="V77" s="123"/>
    </row>
    <row r="78" spans="2:22" ht="21" customHeight="1" x14ac:dyDescent="0.2">
      <c r="B78" s="125"/>
      <c r="C78" s="144"/>
      <c r="D78" s="17"/>
      <c r="E78" s="46" t="s">
        <v>214</v>
      </c>
      <c r="F78" s="46"/>
      <c r="G78" s="33"/>
      <c r="H78" s="18"/>
      <c r="I78" s="73"/>
      <c r="J78" s="125"/>
      <c r="K78" s="1"/>
      <c r="L78" s="1">
        <v>0.3</v>
      </c>
      <c r="M78" s="1">
        <v>0.3</v>
      </c>
      <c r="N78" s="1">
        <v>0.3</v>
      </c>
      <c r="O78" s="1">
        <f>(L78+N78+M78*4)/6</f>
        <v>0.3</v>
      </c>
      <c r="P78" s="1">
        <v>0.3</v>
      </c>
      <c r="Q78" s="1">
        <v>0.3</v>
      </c>
      <c r="R78" s="1">
        <v>0.5</v>
      </c>
      <c r="S78" s="1">
        <f>(P78+R78+Q78*4)/6</f>
        <v>0.33333333333333331</v>
      </c>
      <c r="T78" s="4"/>
      <c r="U78" s="4"/>
      <c r="V78" s="125"/>
    </row>
    <row r="79" spans="2:22" ht="21" customHeight="1" x14ac:dyDescent="0.2">
      <c r="B79" s="123"/>
      <c r="C79" s="144"/>
      <c r="D79" s="14"/>
      <c r="E79" s="45" t="s">
        <v>183</v>
      </c>
      <c r="F79" s="45"/>
      <c r="G79" s="32"/>
      <c r="H79" s="6"/>
      <c r="I79" s="72"/>
      <c r="J79" s="123"/>
      <c r="K79" s="1"/>
      <c r="L79" s="1">
        <v>0.5</v>
      </c>
      <c r="M79" s="1">
        <v>1</v>
      </c>
      <c r="N79" s="1">
        <v>1.5</v>
      </c>
      <c r="O79" s="1">
        <f>(L79+N79+M79*4)/6</f>
        <v>1</v>
      </c>
      <c r="P79" s="1"/>
      <c r="Q79" s="1"/>
      <c r="R79" s="1"/>
      <c r="S79" s="1"/>
      <c r="T79" s="1"/>
      <c r="U79" s="1"/>
      <c r="V79" s="123"/>
    </row>
    <row r="80" spans="2:22" ht="21" customHeight="1" x14ac:dyDescent="0.2">
      <c r="B80" s="123"/>
      <c r="C80" s="144"/>
      <c r="D80" s="14"/>
      <c r="E80" s="46" t="s">
        <v>204</v>
      </c>
      <c r="F80" s="45"/>
      <c r="G80" s="33" t="s">
        <v>274</v>
      </c>
      <c r="H80" s="6"/>
      <c r="I80" s="72"/>
      <c r="J80" s="123"/>
      <c r="K80" s="1"/>
      <c r="L80" s="1">
        <v>0.3</v>
      </c>
      <c r="M80" s="1">
        <v>0.5</v>
      </c>
      <c r="N80" s="1">
        <v>1</v>
      </c>
      <c r="O80" s="1">
        <f>(L80+N80+M80*4)/6</f>
        <v>0.54999999999999993</v>
      </c>
      <c r="P80" s="1">
        <v>0.5</v>
      </c>
      <c r="Q80" s="1">
        <v>0.5</v>
      </c>
      <c r="R80" s="1">
        <v>1</v>
      </c>
      <c r="S80" s="1">
        <f>(P80+R80+Q80*4)/6</f>
        <v>0.58333333333333337</v>
      </c>
      <c r="T80" s="1"/>
      <c r="U80" s="1"/>
      <c r="V80" s="123"/>
    </row>
    <row r="81" spans="2:22" ht="21" customHeight="1" x14ac:dyDescent="0.2">
      <c r="B81" s="123"/>
      <c r="C81" s="144"/>
      <c r="D81" s="14"/>
      <c r="E81" s="46" t="s">
        <v>215</v>
      </c>
      <c r="F81" s="45"/>
      <c r="G81" s="33" t="s">
        <v>275</v>
      </c>
      <c r="H81" s="6"/>
      <c r="I81" s="72"/>
      <c r="J81" s="123"/>
      <c r="K81" s="1"/>
      <c r="L81" s="1">
        <v>0.3</v>
      </c>
      <c r="M81" s="1">
        <v>0.5</v>
      </c>
      <c r="N81" s="1">
        <v>0.5</v>
      </c>
      <c r="O81" s="1">
        <f>(L81+N81+M81*4)/6</f>
        <v>0.46666666666666662</v>
      </c>
      <c r="P81" s="1"/>
      <c r="Q81" s="1"/>
      <c r="R81" s="1"/>
      <c r="S81" s="1"/>
      <c r="T81" s="1"/>
      <c r="U81" s="1"/>
      <c r="V81" s="123"/>
    </row>
    <row r="82" spans="2:22" ht="21" customHeight="1" x14ac:dyDescent="0.2">
      <c r="B82" s="125"/>
      <c r="C82" s="144"/>
      <c r="D82" s="17"/>
      <c r="E82" s="46" t="s">
        <v>218</v>
      </c>
      <c r="F82" s="46"/>
      <c r="G82" s="33"/>
      <c r="H82" s="18"/>
      <c r="I82" s="73"/>
      <c r="J82" s="125"/>
      <c r="K82" s="1"/>
      <c r="L82" s="1">
        <v>0.3</v>
      </c>
      <c r="M82" s="1">
        <v>0.5</v>
      </c>
      <c r="N82" s="1">
        <v>0.5</v>
      </c>
      <c r="O82" s="1">
        <f>(L82+N82+M82*4)/6</f>
        <v>0.46666666666666662</v>
      </c>
      <c r="P82" s="1">
        <v>0.5</v>
      </c>
      <c r="Q82" s="1">
        <v>1</v>
      </c>
      <c r="R82" s="1">
        <v>1</v>
      </c>
      <c r="S82" s="1">
        <f>(P82+R82+Q82*4)/6</f>
        <v>0.91666666666666663</v>
      </c>
      <c r="T82" s="4"/>
      <c r="U82" s="4"/>
      <c r="V82" s="125"/>
    </row>
    <row r="83" spans="2:22" ht="21" customHeight="1" x14ac:dyDescent="0.2">
      <c r="B83" s="123"/>
      <c r="C83" s="144"/>
      <c r="D83" s="14"/>
      <c r="E83" s="46" t="s">
        <v>216</v>
      </c>
      <c r="F83" s="45"/>
      <c r="G83" s="32" t="s">
        <v>276</v>
      </c>
      <c r="H83" s="6"/>
      <c r="I83" s="72"/>
      <c r="J83" s="123"/>
      <c r="K83" s="1"/>
      <c r="L83" s="1">
        <v>0.3</v>
      </c>
      <c r="M83" s="1">
        <v>0.3</v>
      </c>
      <c r="N83" s="1">
        <v>0.3</v>
      </c>
      <c r="O83" s="1">
        <f>(L83+N83+M83*4)/6</f>
        <v>0.3</v>
      </c>
      <c r="P83" s="1">
        <v>0.5</v>
      </c>
      <c r="Q83" s="1">
        <v>0.5</v>
      </c>
      <c r="R83" s="1">
        <v>1</v>
      </c>
      <c r="S83" s="1">
        <f>(P83+R83+Q83*4)/6</f>
        <v>0.58333333333333337</v>
      </c>
      <c r="T83" s="1"/>
      <c r="U83" s="1"/>
      <c r="V83" s="123"/>
    </row>
    <row r="84" spans="2:22" ht="21" customHeight="1" x14ac:dyDescent="0.2">
      <c r="B84" s="125"/>
      <c r="C84" s="144"/>
      <c r="D84" s="17"/>
      <c r="E84" s="46" t="s">
        <v>217</v>
      </c>
      <c r="F84" s="46"/>
      <c r="G84" s="33"/>
      <c r="H84" s="18"/>
      <c r="I84" s="73"/>
      <c r="J84" s="125"/>
      <c r="K84" s="1"/>
      <c r="L84" s="1">
        <v>0.3</v>
      </c>
      <c r="M84" s="1">
        <v>0.3</v>
      </c>
      <c r="N84" s="1">
        <v>0.3</v>
      </c>
      <c r="O84" s="1">
        <f>(L84+N84+M84*4)/6</f>
        <v>0.3</v>
      </c>
      <c r="P84" s="1">
        <v>0.3</v>
      </c>
      <c r="Q84" s="1">
        <v>0.3</v>
      </c>
      <c r="R84" s="1">
        <v>0.5</v>
      </c>
      <c r="S84" s="1">
        <f>(P84+R84+Q84*4)/6</f>
        <v>0.33333333333333331</v>
      </c>
      <c r="T84" s="4"/>
      <c r="U84" s="4"/>
      <c r="V84" s="125"/>
    </row>
    <row r="85" spans="2:22" ht="21" customHeight="1" x14ac:dyDescent="0.2">
      <c r="B85" s="123"/>
      <c r="C85" s="144"/>
      <c r="D85" s="14"/>
      <c r="E85" s="45" t="s">
        <v>211</v>
      </c>
      <c r="F85" s="45"/>
      <c r="G85" s="32"/>
      <c r="H85" s="6"/>
      <c r="I85" s="72"/>
      <c r="J85" s="12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23"/>
    </row>
    <row r="86" spans="2:22" ht="21" customHeight="1" x14ac:dyDescent="0.2">
      <c r="B86" s="123"/>
      <c r="C86" s="144"/>
      <c r="D86" s="14"/>
      <c r="E86" s="45" t="s">
        <v>233</v>
      </c>
      <c r="F86" s="45"/>
      <c r="G86" s="32"/>
      <c r="H86" s="6"/>
      <c r="I86" s="72"/>
      <c r="J86" s="12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23"/>
    </row>
    <row r="87" spans="2:22" ht="21" customHeight="1" x14ac:dyDescent="0.2">
      <c r="B87" s="123"/>
      <c r="C87" s="144"/>
      <c r="D87" s="14"/>
      <c r="E87" s="46" t="s">
        <v>237</v>
      </c>
      <c r="F87" s="45"/>
      <c r="G87" s="32"/>
      <c r="H87" s="6"/>
      <c r="I87" s="72"/>
      <c r="J87" s="123"/>
      <c r="K87" s="1"/>
      <c r="L87" s="1">
        <v>0.5</v>
      </c>
      <c r="M87" s="1">
        <v>1</v>
      </c>
      <c r="N87" s="1">
        <v>1.5</v>
      </c>
      <c r="O87" s="1">
        <f>(L87+N87+M87*4)/6</f>
        <v>1</v>
      </c>
      <c r="P87" s="1"/>
      <c r="Q87" s="1"/>
      <c r="R87" s="1"/>
      <c r="S87" s="1"/>
      <c r="T87" s="1"/>
      <c r="U87" s="1"/>
      <c r="V87" s="123"/>
    </row>
    <row r="88" spans="2:22" ht="21" customHeight="1" x14ac:dyDescent="0.2">
      <c r="B88" s="123"/>
      <c r="C88" s="144"/>
      <c r="D88" s="14"/>
      <c r="E88" s="46" t="s">
        <v>239</v>
      </c>
      <c r="F88" s="45"/>
      <c r="G88" s="32"/>
      <c r="H88" s="6"/>
      <c r="I88" s="72"/>
      <c r="J88" s="123"/>
      <c r="K88" s="1"/>
      <c r="L88" s="1">
        <v>0.3</v>
      </c>
      <c r="M88" s="1">
        <v>0.5</v>
      </c>
      <c r="N88" s="1">
        <v>1</v>
      </c>
      <c r="O88" s="1">
        <f>(L88+N88+M88*4)/6</f>
        <v>0.54999999999999993</v>
      </c>
      <c r="P88" s="1">
        <v>0.5</v>
      </c>
      <c r="Q88" s="1">
        <v>0.5</v>
      </c>
      <c r="R88" s="1">
        <v>1</v>
      </c>
      <c r="S88" s="1">
        <f>(P88+R88+Q88*4)/6</f>
        <v>0.58333333333333337</v>
      </c>
      <c r="T88" s="1"/>
      <c r="U88" s="1"/>
      <c r="V88" s="123"/>
    </row>
    <row r="89" spans="2:22" ht="21" customHeight="1" x14ac:dyDescent="0.2">
      <c r="B89" s="123"/>
      <c r="C89" s="144"/>
      <c r="D89" s="14"/>
      <c r="E89" s="46" t="s">
        <v>240</v>
      </c>
      <c r="F89" s="45"/>
      <c r="G89" s="32"/>
      <c r="H89" s="6"/>
      <c r="I89" s="72"/>
      <c r="J89" s="123"/>
      <c r="K89" s="1"/>
      <c r="L89" s="1">
        <v>0.3</v>
      </c>
      <c r="M89" s="1">
        <v>0.5</v>
      </c>
      <c r="N89" s="1">
        <v>0.5</v>
      </c>
      <c r="O89" s="1">
        <f>(L89+N89+M89*4)/6</f>
        <v>0.46666666666666662</v>
      </c>
      <c r="P89" s="1"/>
      <c r="Q89" s="1"/>
      <c r="R89" s="1"/>
      <c r="S89" s="1"/>
      <c r="T89" s="1"/>
      <c r="U89" s="1"/>
      <c r="V89" s="123"/>
    </row>
    <row r="90" spans="2:22" ht="21" customHeight="1" x14ac:dyDescent="0.2">
      <c r="B90" s="125"/>
      <c r="C90" s="144"/>
      <c r="D90" s="17"/>
      <c r="E90" s="46" t="s">
        <v>241</v>
      </c>
      <c r="F90" s="46"/>
      <c r="G90" s="33"/>
      <c r="H90" s="18"/>
      <c r="I90" s="73"/>
      <c r="J90" s="125"/>
      <c r="K90" s="1"/>
      <c r="L90" s="1">
        <v>0.3</v>
      </c>
      <c r="M90" s="1">
        <v>0.5</v>
      </c>
      <c r="N90" s="1">
        <v>0.5</v>
      </c>
      <c r="O90" s="1">
        <f>(L90+N90+M90*4)/6</f>
        <v>0.46666666666666662</v>
      </c>
      <c r="P90" s="1">
        <v>0.5</v>
      </c>
      <c r="Q90" s="1">
        <v>1</v>
      </c>
      <c r="R90" s="1">
        <v>1</v>
      </c>
      <c r="S90" s="1">
        <f>(P90+R90+Q90*4)/6</f>
        <v>0.91666666666666663</v>
      </c>
      <c r="T90" s="4"/>
      <c r="U90" s="4"/>
      <c r="V90" s="125"/>
    </row>
    <row r="91" spans="2:22" ht="21" customHeight="1" x14ac:dyDescent="0.2">
      <c r="B91" s="123"/>
      <c r="C91" s="144"/>
      <c r="D91" s="14"/>
      <c r="E91" s="46" t="s">
        <v>238</v>
      </c>
      <c r="F91" s="45"/>
      <c r="G91" s="32"/>
      <c r="H91" s="6"/>
      <c r="I91" s="72"/>
      <c r="J91" s="123"/>
      <c r="K91" s="1"/>
      <c r="L91" s="1">
        <v>0.5</v>
      </c>
      <c r="M91" s="1">
        <v>1</v>
      </c>
      <c r="N91" s="1">
        <v>1.5</v>
      </c>
      <c r="O91" s="1">
        <f>(L91+N91+M91*4)/6</f>
        <v>1</v>
      </c>
      <c r="P91" s="1"/>
      <c r="Q91" s="1"/>
      <c r="R91" s="1"/>
      <c r="S91" s="1"/>
      <c r="T91" s="1"/>
      <c r="U91" s="1"/>
      <c r="V91" s="123"/>
    </row>
    <row r="92" spans="2:22" ht="21" customHeight="1" x14ac:dyDescent="0.2">
      <c r="B92" s="123"/>
      <c r="C92" s="144"/>
      <c r="D92" s="14"/>
      <c r="E92" s="46" t="s">
        <v>239</v>
      </c>
      <c r="F92" s="45"/>
      <c r="G92" s="32"/>
      <c r="H92" s="6"/>
      <c r="I92" s="72"/>
      <c r="J92" s="123"/>
      <c r="K92" s="1"/>
      <c r="L92" s="1">
        <v>0.3</v>
      </c>
      <c r="M92" s="1">
        <v>0.5</v>
      </c>
      <c r="N92" s="1">
        <v>1</v>
      </c>
      <c r="O92" s="1">
        <f>(L92+N92+M92*4)/6</f>
        <v>0.54999999999999993</v>
      </c>
      <c r="P92" s="1">
        <v>0.5</v>
      </c>
      <c r="Q92" s="1">
        <v>0.5</v>
      </c>
      <c r="R92" s="1">
        <v>1</v>
      </c>
      <c r="S92" s="1">
        <f>(P92+R92+Q92*4)/6</f>
        <v>0.58333333333333337</v>
      </c>
      <c r="T92" s="1"/>
      <c r="U92" s="1"/>
      <c r="V92" s="123"/>
    </row>
    <row r="93" spans="2:22" ht="21" customHeight="1" x14ac:dyDescent="0.2">
      <c r="B93" s="123"/>
      <c r="C93" s="144"/>
      <c r="D93" s="14"/>
      <c r="E93" s="46" t="s">
        <v>271</v>
      </c>
      <c r="F93" s="45"/>
      <c r="G93" s="32"/>
      <c r="H93" s="6"/>
      <c r="I93" s="72"/>
      <c r="J93" s="123"/>
      <c r="K93" s="1"/>
      <c r="L93" s="1">
        <v>0.3</v>
      </c>
      <c r="M93" s="1">
        <v>0.5</v>
      </c>
      <c r="N93" s="1">
        <v>0.5</v>
      </c>
      <c r="O93" s="1">
        <f>(L93+N93+M93*4)/6</f>
        <v>0.46666666666666662</v>
      </c>
      <c r="P93" s="1"/>
      <c r="Q93" s="1"/>
      <c r="R93" s="1"/>
      <c r="S93" s="1"/>
      <c r="T93" s="1"/>
      <c r="U93" s="1"/>
      <c r="V93" s="123"/>
    </row>
    <row r="94" spans="2:22" ht="21" customHeight="1" x14ac:dyDescent="0.2">
      <c r="B94" s="125"/>
      <c r="C94" s="144"/>
      <c r="D94" s="17"/>
      <c r="E94" s="46" t="s">
        <v>241</v>
      </c>
      <c r="F94" s="46"/>
      <c r="G94" s="33"/>
      <c r="H94" s="18"/>
      <c r="I94" s="73"/>
      <c r="J94" s="125"/>
      <c r="K94" s="1"/>
      <c r="L94" s="1">
        <v>0.3</v>
      </c>
      <c r="M94" s="1">
        <v>0.5</v>
      </c>
      <c r="N94" s="1">
        <v>0.5</v>
      </c>
      <c r="O94" s="1">
        <f>(L94+N94+M94*4)/6</f>
        <v>0.46666666666666662</v>
      </c>
      <c r="P94" s="1">
        <v>0.5</v>
      </c>
      <c r="Q94" s="1">
        <v>1</v>
      </c>
      <c r="R94" s="1">
        <v>1</v>
      </c>
      <c r="S94" s="1">
        <f>(P94+R94+Q94*4)/6</f>
        <v>0.91666666666666663</v>
      </c>
      <c r="T94" s="4"/>
      <c r="U94" s="4"/>
      <c r="V94" s="125"/>
    </row>
    <row r="95" spans="2:22" ht="21" customHeight="1" x14ac:dyDescent="0.2">
      <c r="B95" s="125"/>
      <c r="C95" s="144"/>
      <c r="D95" s="17"/>
      <c r="E95" s="46" t="s">
        <v>242</v>
      </c>
      <c r="F95" s="46"/>
      <c r="G95" s="33"/>
      <c r="H95" s="18"/>
      <c r="I95" s="73"/>
      <c r="J95" s="125"/>
      <c r="K95" s="1"/>
      <c r="L95" s="1">
        <v>0.5</v>
      </c>
      <c r="M95" s="1">
        <v>0.5</v>
      </c>
      <c r="N95" s="1">
        <v>0.5</v>
      </c>
      <c r="O95" s="1">
        <f>(L95+N95+M95*4)/6</f>
        <v>0.5</v>
      </c>
      <c r="P95" s="1">
        <v>0.5</v>
      </c>
      <c r="Q95" s="1">
        <v>0.5</v>
      </c>
      <c r="R95" s="1">
        <v>0.5</v>
      </c>
      <c r="S95" s="1">
        <f>(P95+R95+Q95*4)/6</f>
        <v>0.5</v>
      </c>
      <c r="T95" s="4"/>
      <c r="U95" s="4"/>
      <c r="V95" s="125"/>
    </row>
    <row r="96" spans="2:22" ht="21" customHeight="1" x14ac:dyDescent="0.2">
      <c r="B96" s="125"/>
      <c r="C96" s="144"/>
      <c r="D96" s="17"/>
      <c r="E96" s="46" t="s">
        <v>182</v>
      </c>
      <c r="F96" s="46"/>
      <c r="G96" s="33"/>
      <c r="H96" s="18"/>
      <c r="I96" s="73"/>
      <c r="J96" s="125"/>
      <c r="K96" s="1"/>
      <c r="L96" s="1"/>
      <c r="M96" s="1"/>
      <c r="N96" s="1"/>
      <c r="O96" s="1"/>
      <c r="P96" s="1"/>
      <c r="Q96" s="1"/>
      <c r="R96" s="1"/>
      <c r="S96" s="1"/>
      <c r="T96" s="4"/>
      <c r="U96" s="4"/>
      <c r="V96" s="125"/>
    </row>
    <row r="97" spans="2:22" ht="21" customHeight="1" x14ac:dyDescent="0.2">
      <c r="B97" s="125"/>
      <c r="C97" s="144"/>
      <c r="D97" s="17"/>
      <c r="E97" s="46" t="s">
        <v>141</v>
      </c>
      <c r="F97" s="46"/>
      <c r="G97" s="33"/>
      <c r="H97" s="18"/>
      <c r="I97" s="73"/>
      <c r="J97" s="125"/>
      <c r="K97" s="1"/>
      <c r="L97" s="1">
        <v>0.5</v>
      </c>
      <c r="M97" s="1">
        <v>1</v>
      </c>
      <c r="N97" s="1">
        <v>1.5</v>
      </c>
      <c r="O97" s="1">
        <f>(L97+N97+M97*4)/6</f>
        <v>1</v>
      </c>
      <c r="P97" s="1"/>
      <c r="Q97" s="1"/>
      <c r="R97" s="1"/>
      <c r="S97" s="1"/>
      <c r="T97" s="4"/>
      <c r="U97" s="4"/>
      <c r="V97" s="125"/>
    </row>
    <row r="98" spans="2:22" ht="21" customHeight="1" x14ac:dyDescent="0.2">
      <c r="B98" s="125"/>
      <c r="C98" s="144"/>
      <c r="D98" s="17"/>
      <c r="E98" s="46" t="s">
        <v>204</v>
      </c>
      <c r="F98" s="46"/>
      <c r="G98" s="33"/>
      <c r="H98" s="18"/>
      <c r="I98" s="73"/>
      <c r="J98" s="125"/>
      <c r="K98" s="1"/>
      <c r="L98" s="1">
        <v>0.3</v>
      </c>
      <c r="M98" s="1">
        <v>0.5</v>
      </c>
      <c r="N98" s="1">
        <v>1</v>
      </c>
      <c r="O98" s="1">
        <f>(L98+N98+M98*4)/6</f>
        <v>0.54999999999999993</v>
      </c>
      <c r="P98" s="1">
        <v>0.5</v>
      </c>
      <c r="Q98" s="1">
        <v>0.5</v>
      </c>
      <c r="R98" s="1">
        <v>1</v>
      </c>
      <c r="S98" s="1">
        <f>(P98+R98+Q98*4)/6</f>
        <v>0.58333333333333337</v>
      </c>
      <c r="T98" s="4"/>
      <c r="U98" s="4"/>
      <c r="V98" s="125"/>
    </row>
    <row r="99" spans="2:22" ht="21" customHeight="1" x14ac:dyDescent="0.2">
      <c r="B99" s="125"/>
      <c r="C99" s="144"/>
      <c r="D99" s="17"/>
      <c r="E99" s="46" t="s">
        <v>208</v>
      </c>
      <c r="F99" s="46"/>
      <c r="G99" s="33"/>
      <c r="H99" s="18"/>
      <c r="I99" s="73"/>
      <c r="J99" s="125"/>
      <c r="K99" s="1"/>
      <c r="L99" s="1">
        <v>0.3</v>
      </c>
      <c r="M99" s="1">
        <v>0.5</v>
      </c>
      <c r="N99" s="1">
        <v>0.5</v>
      </c>
      <c r="O99" s="1">
        <f>(L99+N99+M99*4)/6</f>
        <v>0.46666666666666662</v>
      </c>
      <c r="P99" s="1"/>
      <c r="Q99" s="1"/>
      <c r="R99" s="1"/>
      <c r="S99" s="1"/>
      <c r="T99" s="4"/>
      <c r="U99" s="4"/>
      <c r="V99" s="125"/>
    </row>
    <row r="100" spans="2:22" ht="21" customHeight="1" x14ac:dyDescent="0.2">
      <c r="B100" s="125"/>
      <c r="C100" s="144"/>
      <c r="D100" s="17"/>
      <c r="E100" s="46" t="s">
        <v>218</v>
      </c>
      <c r="F100" s="46"/>
      <c r="G100" s="33"/>
      <c r="H100" s="18"/>
      <c r="I100" s="73"/>
      <c r="J100" s="125"/>
      <c r="K100" s="1"/>
      <c r="L100" s="1">
        <v>0.3</v>
      </c>
      <c r="M100" s="1">
        <v>0.5</v>
      </c>
      <c r="N100" s="1">
        <v>0.5</v>
      </c>
      <c r="O100" s="1">
        <f>(L100+N100+M100*4)/6</f>
        <v>0.46666666666666662</v>
      </c>
      <c r="P100" s="1">
        <v>0.5</v>
      </c>
      <c r="Q100" s="1">
        <v>1</v>
      </c>
      <c r="R100" s="1">
        <v>1</v>
      </c>
      <c r="S100" s="1">
        <f>(P100+R100+Q100*4)/6</f>
        <v>0.91666666666666663</v>
      </c>
      <c r="T100" s="4"/>
      <c r="U100" s="4"/>
      <c r="V100" s="125"/>
    </row>
    <row r="101" spans="2:22" ht="21" customHeight="1" x14ac:dyDescent="0.2">
      <c r="B101" s="125"/>
      <c r="C101" s="144"/>
      <c r="D101" s="17"/>
      <c r="E101" s="46" t="s">
        <v>209</v>
      </c>
      <c r="F101" s="46"/>
      <c r="G101" s="33"/>
      <c r="H101" s="18"/>
      <c r="I101" s="73"/>
      <c r="J101" s="125"/>
      <c r="K101" s="1"/>
      <c r="L101" s="1"/>
      <c r="M101" s="1"/>
      <c r="N101" s="1"/>
      <c r="O101" s="1"/>
      <c r="P101" s="1"/>
      <c r="Q101" s="1"/>
      <c r="R101" s="1"/>
      <c r="S101" s="1"/>
      <c r="T101" s="4"/>
      <c r="U101" s="4"/>
      <c r="V101" s="125"/>
    </row>
    <row r="102" spans="2:22" ht="21" customHeight="1" x14ac:dyDescent="0.2">
      <c r="B102" s="125"/>
      <c r="C102" s="144"/>
      <c r="D102" s="17"/>
      <c r="E102" s="46" t="s">
        <v>267</v>
      </c>
      <c r="F102" s="46"/>
      <c r="G102" s="33"/>
      <c r="H102" s="18"/>
      <c r="I102" s="73"/>
      <c r="J102" s="125"/>
      <c r="K102" s="1"/>
      <c r="L102" s="1"/>
      <c r="M102" s="1"/>
      <c r="N102" s="1"/>
      <c r="O102" s="1"/>
      <c r="P102" s="1"/>
      <c r="Q102" s="1"/>
      <c r="R102" s="1"/>
      <c r="S102" s="1"/>
      <c r="T102" s="4"/>
      <c r="U102" s="4"/>
      <c r="V102" s="125"/>
    </row>
    <row r="103" spans="2:22" ht="21" customHeight="1" x14ac:dyDescent="0.2">
      <c r="B103" s="125"/>
      <c r="C103" s="144"/>
      <c r="D103" s="17"/>
      <c r="E103" s="46" t="s">
        <v>268</v>
      </c>
      <c r="F103" s="46"/>
      <c r="G103" s="33"/>
      <c r="H103" s="18"/>
      <c r="I103" s="73"/>
      <c r="J103" s="125"/>
      <c r="K103" s="1"/>
      <c r="L103" s="1">
        <v>0.3</v>
      </c>
      <c r="M103" s="1">
        <v>0.5</v>
      </c>
      <c r="N103" s="1">
        <v>0.5</v>
      </c>
      <c r="O103" s="1">
        <f>(L103+N103+M103*4)/6</f>
        <v>0.46666666666666662</v>
      </c>
      <c r="P103" s="1"/>
      <c r="Q103" s="1"/>
      <c r="R103" s="1"/>
      <c r="S103" s="1"/>
      <c r="T103" s="4"/>
      <c r="U103" s="4"/>
      <c r="V103" s="125"/>
    </row>
    <row r="104" spans="2:22" ht="21" customHeight="1" x14ac:dyDescent="0.2">
      <c r="B104" s="125"/>
      <c r="C104" s="144"/>
      <c r="D104" s="17"/>
      <c r="E104" s="46" t="s">
        <v>269</v>
      </c>
      <c r="F104" s="46"/>
      <c r="G104" s="33"/>
      <c r="H104" s="18"/>
      <c r="I104" s="73"/>
      <c r="J104" s="125"/>
      <c r="K104" s="1"/>
      <c r="L104" s="1">
        <v>0.3</v>
      </c>
      <c r="M104" s="1">
        <v>0.5</v>
      </c>
      <c r="N104" s="1">
        <v>1</v>
      </c>
      <c r="O104" s="1">
        <f>(L104+N104+M104*4)/6</f>
        <v>0.54999999999999993</v>
      </c>
      <c r="P104" s="1">
        <v>0.5</v>
      </c>
      <c r="Q104" s="1">
        <v>0.5</v>
      </c>
      <c r="R104" s="1">
        <v>1</v>
      </c>
      <c r="S104" s="1">
        <f>(P104+R104+Q104*4)/6</f>
        <v>0.58333333333333337</v>
      </c>
      <c r="T104" s="4"/>
      <c r="U104" s="4"/>
      <c r="V104" s="125"/>
    </row>
    <row r="105" spans="2:22" ht="21" customHeight="1" x14ac:dyDescent="0.2">
      <c r="B105" s="125"/>
      <c r="C105" s="144"/>
      <c r="D105" s="17"/>
      <c r="E105" s="46" t="s">
        <v>270</v>
      </c>
      <c r="F105" s="46"/>
      <c r="G105" s="33"/>
      <c r="H105" s="18"/>
      <c r="I105" s="73"/>
      <c r="J105" s="125"/>
      <c r="K105" s="1"/>
      <c r="L105" s="1"/>
      <c r="M105" s="1"/>
      <c r="N105" s="1"/>
      <c r="O105" s="1"/>
      <c r="P105" s="1"/>
      <c r="Q105" s="1"/>
      <c r="R105" s="1"/>
      <c r="S105" s="1"/>
      <c r="T105" s="4"/>
      <c r="U105" s="4"/>
      <c r="V105" s="125"/>
    </row>
    <row r="106" spans="2:22" ht="21" customHeight="1" x14ac:dyDescent="0.2">
      <c r="B106" s="123"/>
      <c r="C106" s="144"/>
      <c r="D106" s="14"/>
      <c r="E106" s="45" t="s">
        <v>210</v>
      </c>
      <c r="F106" s="45"/>
      <c r="G106" s="32"/>
      <c r="H106" s="6"/>
      <c r="I106" s="72"/>
      <c r="J106" s="123"/>
      <c r="K106" s="1"/>
      <c r="L106" s="1">
        <v>0.3</v>
      </c>
      <c r="M106" s="1">
        <v>0.5</v>
      </c>
      <c r="N106" s="1">
        <v>1</v>
      </c>
      <c r="O106" s="1">
        <f>(L106+N106+M106*4)/6</f>
        <v>0.54999999999999993</v>
      </c>
      <c r="P106" s="1">
        <v>0.5</v>
      </c>
      <c r="Q106" s="1">
        <v>0.5</v>
      </c>
      <c r="R106" s="1">
        <v>1</v>
      </c>
      <c r="S106" s="1">
        <f>(P106+R106+Q106*4)/6</f>
        <v>0.58333333333333337</v>
      </c>
      <c r="T106" s="1"/>
      <c r="U106" s="1"/>
      <c r="V106" s="123"/>
    </row>
    <row r="107" spans="2:22" ht="21" customHeight="1" thickBot="1" x14ac:dyDescent="0.25">
      <c r="B107" s="123"/>
      <c r="C107" s="147"/>
      <c r="D107" s="14"/>
      <c r="E107" s="137" t="s">
        <v>310</v>
      </c>
      <c r="F107" s="138"/>
      <c r="G107" s="138"/>
      <c r="H107" s="138"/>
      <c r="I107" s="139"/>
      <c r="J107" s="123"/>
      <c r="K107" s="7"/>
      <c r="L107" s="7">
        <f>SUM(L13:L106)</f>
        <v>22.90000000000002</v>
      </c>
      <c r="M107" s="7">
        <f>SUM(M13:M106)</f>
        <v>37.300000000000004</v>
      </c>
      <c r="N107" s="7">
        <f>SUM(N13:N106)</f>
        <v>50.999999999999993</v>
      </c>
      <c r="O107" s="7">
        <f>(L107+N107+M107*4)/6</f>
        <v>37.183333333333337</v>
      </c>
      <c r="P107" s="7">
        <f>SUM(P13:P106)</f>
        <v>18.3</v>
      </c>
      <c r="Q107" s="7">
        <f>SUM(Q13:Q106)</f>
        <v>23.700000000000003</v>
      </c>
      <c r="R107" s="7">
        <f>SUM(R13:R106)</f>
        <v>40.299999999999997</v>
      </c>
      <c r="S107" s="7">
        <f>(P107+R107+Q107*4)/6</f>
        <v>25.566666666666666</v>
      </c>
      <c r="T107" s="1"/>
      <c r="U107" s="1"/>
      <c r="V107" s="123"/>
    </row>
    <row r="108" spans="2:22" ht="4" customHeight="1" thickBot="1" x14ac:dyDescent="0.25">
      <c r="B108" s="23"/>
      <c r="C108" s="148"/>
      <c r="D108" s="23"/>
      <c r="E108" s="47"/>
      <c r="F108" s="47"/>
      <c r="G108" s="34"/>
      <c r="H108" s="23"/>
      <c r="I108" s="80"/>
      <c r="J108" s="23"/>
      <c r="K108" s="80"/>
      <c r="L108" s="80"/>
      <c r="M108" s="80"/>
      <c r="N108" s="80"/>
      <c r="O108" s="80"/>
      <c r="P108" s="80"/>
      <c r="Q108" s="80"/>
      <c r="R108" s="80"/>
      <c r="S108" s="80"/>
      <c r="T108" s="23"/>
      <c r="U108" s="24"/>
      <c r="V108" s="23"/>
    </row>
    <row r="109" spans="2:22" ht="21" customHeight="1" x14ac:dyDescent="0.2">
      <c r="B109" s="126"/>
      <c r="C109" s="146" t="s">
        <v>70</v>
      </c>
      <c r="D109" s="19"/>
      <c r="E109" s="48" t="s">
        <v>36</v>
      </c>
      <c r="F109" s="48"/>
      <c r="G109" s="35"/>
      <c r="H109" s="20"/>
      <c r="I109" s="81"/>
      <c r="J109" s="126"/>
      <c r="K109" s="1"/>
      <c r="L109" s="1"/>
      <c r="M109" s="1"/>
      <c r="N109" s="1"/>
      <c r="O109" s="1"/>
      <c r="P109" s="1"/>
      <c r="Q109" s="1"/>
      <c r="R109" s="1"/>
      <c r="S109" s="1"/>
      <c r="T109" s="5"/>
      <c r="U109" s="5"/>
      <c r="V109" s="126"/>
    </row>
    <row r="110" spans="2:22" ht="21" customHeight="1" x14ac:dyDescent="0.2">
      <c r="B110" s="123"/>
      <c r="C110" s="144"/>
      <c r="D110" s="14"/>
      <c r="E110" s="44" t="s">
        <v>75</v>
      </c>
      <c r="F110" s="44"/>
      <c r="G110" s="31"/>
      <c r="H110" s="15"/>
      <c r="I110" s="81" t="s">
        <v>186</v>
      </c>
      <c r="J110" s="123"/>
      <c r="K110" s="1"/>
      <c r="L110" s="1">
        <v>0.3</v>
      </c>
      <c r="M110" s="1">
        <v>0.5</v>
      </c>
      <c r="N110" s="1">
        <v>1</v>
      </c>
      <c r="O110" s="1">
        <f>(L110+N110+M110*4)/6</f>
        <v>0.54999999999999993</v>
      </c>
      <c r="P110" s="1"/>
      <c r="Q110" s="1"/>
      <c r="R110" s="1"/>
      <c r="S110" s="1"/>
      <c r="T110" s="1"/>
      <c r="U110" s="1"/>
      <c r="V110" s="123"/>
    </row>
    <row r="111" spans="2:22" ht="21" customHeight="1" x14ac:dyDescent="0.2">
      <c r="B111" s="123"/>
      <c r="C111" s="144"/>
      <c r="D111" s="14"/>
      <c r="E111" s="44" t="s">
        <v>51</v>
      </c>
      <c r="F111" s="44"/>
      <c r="G111" s="31"/>
      <c r="H111" s="15"/>
      <c r="I111" s="70"/>
      <c r="J111" s="123"/>
      <c r="K111" s="1"/>
      <c r="L111" s="1">
        <v>0.3</v>
      </c>
      <c r="M111" s="1">
        <v>0.3</v>
      </c>
      <c r="N111" s="1">
        <v>0.5</v>
      </c>
      <c r="O111" s="1">
        <f>(L111+N111+M111*4)/6</f>
        <v>0.33333333333333331</v>
      </c>
      <c r="P111" s="1">
        <v>0.3</v>
      </c>
      <c r="Q111" s="1">
        <v>0.5</v>
      </c>
      <c r="R111" s="1">
        <v>0.5</v>
      </c>
      <c r="S111" s="1">
        <f>(P111+R111+Q111*4)/6</f>
        <v>0.46666666666666662</v>
      </c>
      <c r="T111" s="1"/>
      <c r="U111" s="1"/>
      <c r="V111" s="123"/>
    </row>
    <row r="112" spans="2:22" ht="21" customHeight="1" x14ac:dyDescent="0.2">
      <c r="B112" s="123"/>
      <c r="C112" s="144"/>
      <c r="D112" s="14"/>
      <c r="E112" s="44" t="s">
        <v>76</v>
      </c>
      <c r="F112" s="44"/>
      <c r="G112" s="31"/>
      <c r="H112" s="15"/>
      <c r="I112" s="70"/>
      <c r="J112" s="123"/>
      <c r="K112" s="1"/>
      <c r="L112" s="1">
        <v>0.3</v>
      </c>
      <c r="M112" s="1">
        <v>0.5</v>
      </c>
      <c r="N112" s="1">
        <v>1</v>
      </c>
      <c r="O112" s="1">
        <f>(L112+N112+M112*4)/6</f>
        <v>0.54999999999999993</v>
      </c>
      <c r="P112" s="1">
        <v>0.3</v>
      </c>
      <c r="Q112" s="1">
        <v>0.5</v>
      </c>
      <c r="R112" s="1">
        <v>1</v>
      </c>
      <c r="S112" s="1">
        <f>(P112+R112+Q112*4)/6</f>
        <v>0.54999999999999993</v>
      </c>
      <c r="T112" s="1"/>
      <c r="U112" s="1"/>
      <c r="V112" s="123"/>
    </row>
    <row r="113" spans="2:22" ht="21" customHeight="1" x14ac:dyDescent="0.2">
      <c r="B113" s="123"/>
      <c r="C113" s="144"/>
      <c r="D113" s="14"/>
      <c r="E113" s="44" t="s">
        <v>40</v>
      </c>
      <c r="F113" s="44"/>
      <c r="G113" s="31"/>
      <c r="H113" s="15"/>
      <c r="I113" s="70"/>
      <c r="J113" s="12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23"/>
    </row>
    <row r="114" spans="2:22" ht="21" customHeight="1" x14ac:dyDescent="0.2">
      <c r="B114" s="123"/>
      <c r="C114" s="144"/>
      <c r="D114" s="14"/>
      <c r="E114" s="44" t="s">
        <v>77</v>
      </c>
      <c r="F114" s="44"/>
      <c r="G114" s="31"/>
      <c r="H114" s="15"/>
      <c r="I114" s="79"/>
      <c r="J114" s="123"/>
      <c r="K114" s="1"/>
      <c r="L114" s="1">
        <v>0.5</v>
      </c>
      <c r="M114" s="1">
        <v>1</v>
      </c>
      <c r="N114" s="1">
        <v>2</v>
      </c>
      <c r="O114" s="1">
        <f>(L114+N114+M114*4)/6</f>
        <v>1.0833333333333333</v>
      </c>
      <c r="P114" s="1">
        <v>0.5</v>
      </c>
      <c r="Q114" s="1">
        <v>1</v>
      </c>
      <c r="R114" s="1">
        <v>2</v>
      </c>
      <c r="S114" s="1">
        <f>(P114+R114+Q114*4)/6</f>
        <v>1.0833333333333333</v>
      </c>
      <c r="T114" s="1"/>
      <c r="U114" s="1"/>
      <c r="V114" s="123"/>
    </row>
    <row r="115" spans="2:22" ht="21" customHeight="1" x14ac:dyDescent="0.2">
      <c r="B115" s="123"/>
      <c r="C115" s="144"/>
      <c r="D115" s="14"/>
      <c r="E115" s="44" t="s">
        <v>43</v>
      </c>
      <c r="F115" s="44"/>
      <c r="G115" s="31"/>
      <c r="H115" s="15"/>
      <c r="I115" s="79" t="s">
        <v>41</v>
      </c>
      <c r="J115" s="12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23"/>
    </row>
    <row r="116" spans="2:22" ht="21" customHeight="1" x14ac:dyDescent="0.2">
      <c r="B116" s="123"/>
      <c r="C116" s="144"/>
      <c r="D116" s="14"/>
      <c r="E116" s="44" t="s">
        <v>78</v>
      </c>
      <c r="F116" s="44"/>
      <c r="G116" s="31" t="s">
        <v>277</v>
      </c>
      <c r="H116" s="15"/>
      <c r="I116" s="70"/>
      <c r="J116" s="123"/>
      <c r="K116" s="1"/>
      <c r="L116" s="1">
        <v>0.3</v>
      </c>
      <c r="M116" s="1">
        <v>0.5</v>
      </c>
      <c r="N116" s="1">
        <v>0.5</v>
      </c>
      <c r="O116" s="1">
        <f>(L116+N116+M116*4)/6</f>
        <v>0.46666666666666662</v>
      </c>
      <c r="P116" s="1">
        <v>0.5</v>
      </c>
      <c r="Q116" s="1">
        <v>0.5</v>
      </c>
      <c r="R116" s="1">
        <v>1</v>
      </c>
      <c r="S116" s="1">
        <f>(P116+R116+Q116*4)/6</f>
        <v>0.58333333333333337</v>
      </c>
      <c r="T116" s="1"/>
      <c r="U116" s="1"/>
      <c r="V116" s="123"/>
    </row>
    <row r="117" spans="2:22" ht="21" customHeight="1" x14ac:dyDescent="0.2">
      <c r="B117" s="123"/>
      <c r="C117" s="144"/>
      <c r="D117" s="14"/>
      <c r="E117" s="44" t="s">
        <v>79</v>
      </c>
      <c r="F117" s="44"/>
      <c r="G117" s="31"/>
      <c r="H117" s="15"/>
      <c r="I117" s="70"/>
      <c r="J117" s="123"/>
      <c r="K117" s="1"/>
      <c r="L117" s="1">
        <v>0.3</v>
      </c>
      <c r="M117" s="1">
        <v>0.5</v>
      </c>
      <c r="N117" s="1">
        <v>0.5</v>
      </c>
      <c r="O117" s="1">
        <f>(L117+N117+M117*4)/6</f>
        <v>0.46666666666666662</v>
      </c>
      <c r="P117" s="1">
        <v>0.3</v>
      </c>
      <c r="Q117" s="1">
        <v>0.5</v>
      </c>
      <c r="R117" s="1">
        <v>0.5</v>
      </c>
      <c r="S117" s="1">
        <f>(P117+R117+Q117*4)/6</f>
        <v>0.46666666666666662</v>
      </c>
      <c r="T117" s="1"/>
      <c r="U117" s="1"/>
      <c r="V117" s="123"/>
    </row>
    <row r="118" spans="2:22" ht="21" customHeight="1" x14ac:dyDescent="0.2">
      <c r="B118" s="123"/>
      <c r="C118" s="144"/>
      <c r="D118" s="14"/>
      <c r="E118" s="44" t="s">
        <v>80</v>
      </c>
      <c r="F118" s="44"/>
      <c r="G118" s="31"/>
      <c r="H118" s="15"/>
      <c r="I118" s="70"/>
      <c r="J118" s="123"/>
      <c r="K118" s="1"/>
      <c r="L118" s="1">
        <v>0.3</v>
      </c>
      <c r="M118" s="1">
        <v>0.5</v>
      </c>
      <c r="N118" s="1">
        <v>0.5</v>
      </c>
      <c r="O118" s="1">
        <f>(L118+N118+M118*4)/6</f>
        <v>0.46666666666666662</v>
      </c>
      <c r="P118" s="1">
        <v>0.5</v>
      </c>
      <c r="Q118" s="1">
        <v>0.5</v>
      </c>
      <c r="R118" s="1">
        <v>0.5</v>
      </c>
      <c r="S118" s="1">
        <f>(P118+R118+Q118*4)/6</f>
        <v>0.5</v>
      </c>
      <c r="T118" s="1"/>
      <c r="U118" s="1"/>
      <c r="V118" s="123"/>
    </row>
    <row r="119" spans="2:22" ht="21" customHeight="1" x14ac:dyDescent="0.2">
      <c r="B119" s="123"/>
      <c r="C119" s="144"/>
      <c r="D119" s="14"/>
      <c r="E119" s="44" t="s">
        <v>52</v>
      </c>
      <c r="F119" s="44"/>
      <c r="G119" s="31" t="s">
        <v>45</v>
      </c>
      <c r="H119" s="15"/>
      <c r="I119" s="79"/>
      <c r="J119" s="123"/>
      <c r="K119" s="1"/>
      <c r="L119" s="1"/>
      <c r="M119" s="1"/>
      <c r="N119" s="1"/>
      <c r="O119" s="1"/>
      <c r="P119" s="1">
        <v>0.3</v>
      </c>
      <c r="Q119" s="1">
        <v>0.3</v>
      </c>
      <c r="R119" s="1">
        <v>0.5</v>
      </c>
      <c r="S119" s="1">
        <f>(P119+R119+Q119*4)/6</f>
        <v>0.33333333333333331</v>
      </c>
      <c r="T119" s="1"/>
      <c r="U119" s="1"/>
      <c r="V119" s="123"/>
    </row>
    <row r="120" spans="2:22" ht="21" customHeight="1" x14ac:dyDescent="0.2">
      <c r="B120" s="123"/>
      <c r="C120" s="144"/>
      <c r="D120" s="14"/>
      <c r="E120" s="44" t="s">
        <v>81</v>
      </c>
      <c r="F120" s="44"/>
      <c r="G120" s="31"/>
      <c r="H120" s="15"/>
      <c r="I120" s="79" t="s">
        <v>46</v>
      </c>
      <c r="J120" s="123"/>
      <c r="K120" s="1"/>
      <c r="L120" s="1">
        <v>0.3</v>
      </c>
      <c r="M120" s="1">
        <v>0.5</v>
      </c>
      <c r="N120" s="1">
        <v>1</v>
      </c>
      <c r="O120" s="1">
        <f>(L120+N120+M120*4)/6</f>
        <v>0.54999999999999993</v>
      </c>
      <c r="P120" s="1"/>
      <c r="Q120" s="1"/>
      <c r="R120" s="1"/>
      <c r="S120" s="1"/>
      <c r="T120" s="1"/>
      <c r="U120" s="1"/>
      <c r="V120" s="123"/>
    </row>
    <row r="121" spans="2:22" ht="21" customHeight="1" x14ac:dyDescent="0.2">
      <c r="B121" s="123"/>
      <c r="C121" s="144"/>
      <c r="D121" s="14"/>
      <c r="E121" s="44" t="s">
        <v>51</v>
      </c>
      <c r="F121" s="44"/>
      <c r="G121" s="31"/>
      <c r="H121" s="15"/>
      <c r="I121" s="70"/>
      <c r="J121" s="123"/>
      <c r="K121" s="1"/>
      <c r="L121" s="1">
        <v>0.3</v>
      </c>
      <c r="M121" s="1">
        <v>0.3</v>
      </c>
      <c r="N121" s="1">
        <v>0.5</v>
      </c>
      <c r="O121" s="1">
        <f>(L121+N121+M121*4)/6</f>
        <v>0.33333333333333331</v>
      </c>
      <c r="P121" s="1">
        <v>0.3</v>
      </c>
      <c r="Q121" s="1">
        <v>0.5</v>
      </c>
      <c r="R121" s="1">
        <v>0.5</v>
      </c>
      <c r="S121" s="1">
        <f>(P121+R121+Q121*4)/6</f>
        <v>0.46666666666666662</v>
      </c>
      <c r="T121" s="1"/>
      <c r="U121" s="1"/>
      <c r="V121" s="123"/>
    </row>
    <row r="122" spans="2:22" ht="21" customHeight="1" x14ac:dyDescent="0.2">
      <c r="B122" s="123"/>
      <c r="C122" s="144"/>
      <c r="D122" s="14"/>
      <c r="E122" s="44" t="s">
        <v>82</v>
      </c>
      <c r="F122" s="44"/>
      <c r="G122" s="31"/>
      <c r="H122" s="15"/>
      <c r="I122" s="79"/>
      <c r="J122" s="123"/>
      <c r="K122" s="1"/>
      <c r="L122" s="1">
        <v>0.3</v>
      </c>
      <c r="M122" s="1">
        <v>0.5</v>
      </c>
      <c r="N122" s="1">
        <v>1</v>
      </c>
      <c r="O122" s="1">
        <f>(L122+N122+M122*4)/6</f>
        <v>0.54999999999999993</v>
      </c>
      <c r="P122" s="1">
        <v>0.3</v>
      </c>
      <c r="Q122" s="1">
        <v>0.5</v>
      </c>
      <c r="R122" s="1">
        <v>1</v>
      </c>
      <c r="S122" s="1">
        <f>(P122+R122+Q122*4)/6</f>
        <v>0.54999999999999993</v>
      </c>
      <c r="T122" s="1"/>
      <c r="U122" s="1"/>
      <c r="V122" s="123"/>
    </row>
    <row r="123" spans="2:22" ht="21" customHeight="1" x14ac:dyDescent="0.2">
      <c r="B123" s="123"/>
      <c r="C123" s="144"/>
      <c r="D123" s="14"/>
      <c r="E123" s="44" t="s">
        <v>83</v>
      </c>
      <c r="F123" s="44"/>
      <c r="G123" s="31"/>
      <c r="H123" s="15"/>
      <c r="I123" s="79" t="s">
        <v>50</v>
      </c>
      <c r="J123" s="123"/>
      <c r="K123" s="1"/>
      <c r="L123" s="1">
        <v>0.3</v>
      </c>
      <c r="M123" s="1">
        <v>0.5</v>
      </c>
      <c r="N123" s="1">
        <v>1</v>
      </c>
      <c r="O123" s="1">
        <f>(L123+N123+M123*4)/6</f>
        <v>0.54999999999999993</v>
      </c>
      <c r="P123" s="1"/>
      <c r="Q123" s="1"/>
      <c r="R123" s="1"/>
      <c r="S123" s="1"/>
      <c r="T123" s="1"/>
      <c r="U123" s="1"/>
      <c r="V123" s="123"/>
    </row>
    <row r="124" spans="2:22" ht="21" customHeight="1" x14ac:dyDescent="0.2">
      <c r="B124" s="123"/>
      <c r="C124" s="144"/>
      <c r="D124" s="14"/>
      <c r="E124" s="44" t="s">
        <v>84</v>
      </c>
      <c r="F124" s="44"/>
      <c r="G124" s="31"/>
      <c r="H124" s="15"/>
      <c r="I124" s="70"/>
      <c r="J124" s="123"/>
      <c r="K124" s="1"/>
      <c r="L124" s="1">
        <v>0.3</v>
      </c>
      <c r="M124" s="1">
        <v>0.3</v>
      </c>
      <c r="N124" s="1">
        <v>0.5</v>
      </c>
      <c r="O124" s="1">
        <f>(L124+N124+M124*4)/6</f>
        <v>0.33333333333333331</v>
      </c>
      <c r="P124" s="1">
        <v>0.3</v>
      </c>
      <c r="Q124" s="1">
        <v>0.5</v>
      </c>
      <c r="R124" s="1">
        <v>0.5</v>
      </c>
      <c r="S124" s="1">
        <f>(P124+R124+Q124*4)/6</f>
        <v>0.46666666666666662</v>
      </c>
      <c r="T124" s="1"/>
      <c r="U124" s="1"/>
      <c r="V124" s="123"/>
    </row>
    <row r="125" spans="2:22" ht="21" customHeight="1" x14ac:dyDescent="0.2">
      <c r="B125" s="123"/>
      <c r="C125" s="144"/>
      <c r="D125" s="14"/>
      <c r="E125" s="44" t="s">
        <v>85</v>
      </c>
      <c r="F125" s="44"/>
      <c r="G125" s="31"/>
      <c r="H125" s="15"/>
      <c r="I125" s="70"/>
      <c r="J125" s="123"/>
      <c r="K125" s="1"/>
      <c r="L125" s="1">
        <v>0.3</v>
      </c>
      <c r="M125" s="1">
        <v>0.5</v>
      </c>
      <c r="N125" s="1">
        <v>1</v>
      </c>
      <c r="O125" s="1">
        <f>(L125+N125+M125*4)/6</f>
        <v>0.54999999999999993</v>
      </c>
      <c r="P125" s="1">
        <v>0.3</v>
      </c>
      <c r="Q125" s="1">
        <v>0.5</v>
      </c>
      <c r="R125" s="1">
        <v>1</v>
      </c>
      <c r="S125" s="1">
        <f>(P125+R125+Q125*4)/6</f>
        <v>0.54999999999999993</v>
      </c>
      <c r="T125" s="1"/>
      <c r="U125" s="1"/>
      <c r="V125" s="123"/>
    </row>
    <row r="126" spans="2:22" ht="21" customHeight="1" x14ac:dyDescent="0.2">
      <c r="B126" s="123"/>
      <c r="C126" s="144"/>
      <c r="D126" s="14"/>
      <c r="E126" s="44" t="s">
        <v>86</v>
      </c>
      <c r="F126" s="44"/>
      <c r="G126" s="31"/>
      <c r="H126" s="15"/>
      <c r="I126" s="70"/>
      <c r="J126" s="12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23"/>
    </row>
    <row r="127" spans="2:22" ht="21" customHeight="1" x14ac:dyDescent="0.2">
      <c r="B127" s="123"/>
      <c r="C127" s="144"/>
      <c r="D127" s="14"/>
      <c r="E127" s="44" t="s">
        <v>87</v>
      </c>
      <c r="F127" s="44"/>
      <c r="G127" s="31"/>
      <c r="H127" s="15"/>
      <c r="I127" s="70"/>
      <c r="J127" s="123"/>
      <c r="K127" s="1"/>
      <c r="L127" s="1">
        <v>0.3</v>
      </c>
      <c r="M127" s="1">
        <v>0.3</v>
      </c>
      <c r="N127" s="1">
        <v>0.3</v>
      </c>
      <c r="O127" s="1">
        <f>(L127+N127+M127*4)/6</f>
        <v>0.3</v>
      </c>
      <c r="P127" s="1">
        <v>0.3</v>
      </c>
      <c r="Q127" s="1">
        <v>0.3</v>
      </c>
      <c r="R127" s="1">
        <v>0.5</v>
      </c>
      <c r="S127" s="1">
        <f>(P127+R127+Q127*4)/6</f>
        <v>0.33333333333333331</v>
      </c>
      <c r="T127" s="1"/>
      <c r="U127" s="1"/>
      <c r="V127" s="123"/>
    </row>
    <row r="128" spans="2:22" ht="21" customHeight="1" x14ac:dyDescent="0.2">
      <c r="B128" s="123"/>
      <c r="C128" s="144"/>
      <c r="D128" s="14"/>
      <c r="E128" s="44" t="s">
        <v>88</v>
      </c>
      <c r="F128" s="44"/>
      <c r="G128" s="31" t="s">
        <v>45</v>
      </c>
      <c r="H128" s="15"/>
      <c r="I128" s="70"/>
      <c r="J128" s="123"/>
      <c r="K128" s="1"/>
      <c r="L128" s="1"/>
      <c r="M128" s="1"/>
      <c r="N128" s="1"/>
      <c r="O128" s="1"/>
      <c r="P128" s="1">
        <v>0.3</v>
      </c>
      <c r="Q128" s="1">
        <v>0.3</v>
      </c>
      <c r="R128" s="1">
        <v>0.5</v>
      </c>
      <c r="S128" s="1">
        <f>(P128+R128+Q128*4)/6</f>
        <v>0.33333333333333331</v>
      </c>
      <c r="T128" s="1"/>
      <c r="U128" s="1"/>
      <c r="V128" s="123"/>
    </row>
    <row r="129" spans="2:22" ht="21" customHeight="1" x14ac:dyDescent="0.2">
      <c r="B129" s="123"/>
      <c r="C129" s="144"/>
      <c r="D129" s="14"/>
      <c r="E129" s="44" t="s">
        <v>47</v>
      </c>
      <c r="F129" s="44"/>
      <c r="G129" s="31" t="s">
        <v>48</v>
      </c>
      <c r="H129" s="15"/>
      <c r="I129" s="79" t="s">
        <v>49</v>
      </c>
      <c r="J129" s="123"/>
      <c r="K129" s="1"/>
      <c r="L129" s="1">
        <v>1</v>
      </c>
      <c r="M129" s="1">
        <v>1</v>
      </c>
      <c r="N129" s="1">
        <v>2</v>
      </c>
      <c r="O129" s="1">
        <f>(L129+N129+M129*4)/6</f>
        <v>1.1666666666666667</v>
      </c>
      <c r="P129" s="1">
        <v>1</v>
      </c>
      <c r="Q129" s="1">
        <v>1</v>
      </c>
      <c r="R129" s="1">
        <v>2</v>
      </c>
      <c r="S129" s="1">
        <f>(P129+R129+Q129*4)/6</f>
        <v>1.1666666666666667</v>
      </c>
      <c r="T129" s="1"/>
      <c r="U129" s="1"/>
      <c r="V129" s="123"/>
    </row>
    <row r="130" spans="2:22" ht="37" customHeight="1" x14ac:dyDescent="0.2">
      <c r="B130" s="123"/>
      <c r="C130" s="144"/>
      <c r="D130" s="14"/>
      <c r="E130" s="44" t="s">
        <v>163</v>
      </c>
      <c r="F130" s="44"/>
      <c r="G130" s="31" t="s">
        <v>165</v>
      </c>
      <c r="H130" s="15"/>
      <c r="I130" s="79"/>
      <c r="J130" s="12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23"/>
    </row>
    <row r="131" spans="2:22" ht="21" customHeight="1" x14ac:dyDescent="0.2">
      <c r="B131" s="123"/>
      <c r="C131" s="144"/>
      <c r="D131" s="14"/>
      <c r="E131" s="44" t="s">
        <v>164</v>
      </c>
      <c r="F131" s="44"/>
      <c r="G131" s="31" t="s">
        <v>159</v>
      </c>
      <c r="H131" s="15"/>
      <c r="I131" s="70"/>
      <c r="J131" s="12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23"/>
    </row>
    <row r="132" spans="2:22" ht="37" customHeight="1" x14ac:dyDescent="0.2">
      <c r="B132" s="123"/>
      <c r="C132" s="144"/>
      <c r="D132" s="14"/>
      <c r="E132" s="44" t="s">
        <v>160</v>
      </c>
      <c r="F132" s="44"/>
      <c r="G132" s="31" t="s">
        <v>166</v>
      </c>
      <c r="H132" s="15"/>
      <c r="I132" s="70"/>
      <c r="J132" s="123"/>
      <c r="K132" s="1"/>
      <c r="L132" s="1">
        <v>0.3</v>
      </c>
      <c r="M132" s="1">
        <v>0.3</v>
      </c>
      <c r="N132" s="1">
        <v>0.5</v>
      </c>
      <c r="O132" s="1">
        <f>(L132+N132+M132*4)/6</f>
        <v>0.33333333333333331</v>
      </c>
      <c r="P132" s="1">
        <v>0.5</v>
      </c>
      <c r="Q132" s="1">
        <v>0.5</v>
      </c>
      <c r="R132" s="1">
        <v>0.5</v>
      </c>
      <c r="S132" s="1">
        <f>(P132+R132+Q132*4)/6</f>
        <v>0.5</v>
      </c>
      <c r="T132" s="1"/>
      <c r="U132" s="1"/>
      <c r="V132" s="123"/>
    </row>
    <row r="133" spans="2:22" ht="2" customHeight="1" x14ac:dyDescent="0.2">
      <c r="B133" s="123"/>
      <c r="C133" s="144"/>
      <c r="D133" s="14"/>
      <c r="E133" s="42"/>
      <c r="F133" s="42"/>
      <c r="G133" s="29"/>
      <c r="H133" s="14"/>
      <c r="I133" s="71"/>
      <c r="J133" s="123"/>
      <c r="K133" s="1"/>
      <c r="L133" s="1"/>
      <c r="M133" s="1"/>
      <c r="N133" s="1"/>
      <c r="O133" s="1"/>
      <c r="P133" s="1"/>
      <c r="Q133" s="1"/>
      <c r="R133" s="1"/>
      <c r="S133" s="1"/>
      <c r="T133" s="3"/>
      <c r="U133" s="3"/>
      <c r="V133" s="123"/>
    </row>
    <row r="134" spans="2:22" ht="21" customHeight="1" x14ac:dyDescent="0.2">
      <c r="B134" s="126"/>
      <c r="C134" s="144"/>
      <c r="D134" s="19"/>
      <c r="E134" s="48" t="s">
        <v>185</v>
      </c>
      <c r="F134" s="48"/>
      <c r="G134" s="35"/>
      <c r="H134" s="20"/>
      <c r="I134" s="81"/>
      <c r="J134" s="126"/>
      <c r="K134" s="1"/>
      <c r="L134" s="1"/>
      <c r="M134" s="1"/>
      <c r="N134" s="1"/>
      <c r="O134" s="1"/>
      <c r="P134" s="1"/>
      <c r="Q134" s="1"/>
      <c r="R134" s="1"/>
      <c r="S134" s="1"/>
      <c r="T134" s="5"/>
      <c r="U134" s="5"/>
      <c r="V134" s="126"/>
    </row>
    <row r="135" spans="2:22" ht="21" customHeight="1" x14ac:dyDescent="0.2">
      <c r="B135" s="123"/>
      <c r="C135" s="144"/>
      <c r="D135" s="14"/>
      <c r="E135" s="44" t="s">
        <v>75</v>
      </c>
      <c r="F135" s="44"/>
      <c r="G135" s="31"/>
      <c r="H135" s="15"/>
      <c r="I135" s="81" t="s">
        <v>39</v>
      </c>
      <c r="J135" s="12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23"/>
    </row>
    <row r="136" spans="2:22" ht="2" customHeight="1" x14ac:dyDescent="0.2">
      <c r="B136" s="123"/>
      <c r="C136" s="144"/>
      <c r="D136" s="14"/>
      <c r="E136" s="42"/>
      <c r="F136" s="42"/>
      <c r="G136" s="29"/>
      <c r="H136" s="14"/>
      <c r="I136" s="71"/>
      <c r="J136" s="123"/>
      <c r="K136" s="1"/>
      <c r="L136" s="1"/>
      <c r="M136" s="1"/>
      <c r="N136" s="1"/>
      <c r="O136" s="1"/>
      <c r="P136" s="1"/>
      <c r="Q136" s="1"/>
      <c r="R136" s="1"/>
      <c r="S136" s="1"/>
      <c r="T136" s="3"/>
      <c r="U136" s="3"/>
      <c r="V136" s="123"/>
    </row>
    <row r="137" spans="2:22" ht="21" customHeight="1" x14ac:dyDescent="0.2">
      <c r="B137" s="123"/>
      <c r="C137" s="144"/>
      <c r="D137" s="14"/>
      <c r="E137" s="43" t="s">
        <v>15</v>
      </c>
      <c r="F137" s="43"/>
      <c r="G137" s="30"/>
      <c r="H137" s="12"/>
      <c r="I137" s="75"/>
      <c r="J137" s="12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23"/>
    </row>
    <row r="138" spans="2:22" ht="21" customHeight="1" x14ac:dyDescent="0.2">
      <c r="B138" s="123"/>
      <c r="C138" s="144"/>
      <c r="D138" s="14"/>
      <c r="E138" s="43" t="s">
        <v>149</v>
      </c>
      <c r="F138" s="43"/>
      <c r="G138" s="30"/>
      <c r="H138" s="12"/>
      <c r="I138" s="77" t="s">
        <v>150</v>
      </c>
      <c r="J138" s="123"/>
      <c r="K138" s="1"/>
      <c r="L138" s="1">
        <v>0.3</v>
      </c>
      <c r="M138" s="1">
        <v>0.5</v>
      </c>
      <c r="N138" s="1">
        <v>1</v>
      </c>
      <c r="O138" s="1">
        <f>(L138+N138+M138*4)/6</f>
        <v>0.54999999999999993</v>
      </c>
      <c r="P138" s="1"/>
      <c r="Q138" s="1"/>
      <c r="R138" s="1"/>
      <c r="S138" s="1"/>
      <c r="T138" s="1"/>
      <c r="U138" s="1"/>
      <c r="V138" s="123"/>
    </row>
    <row r="139" spans="2:22" ht="21" customHeight="1" x14ac:dyDescent="0.2">
      <c r="B139" s="123"/>
      <c r="C139" s="144"/>
      <c r="D139" s="14"/>
      <c r="E139" s="43" t="s">
        <v>82</v>
      </c>
      <c r="F139" s="43"/>
      <c r="G139" s="30"/>
      <c r="H139" s="12"/>
      <c r="I139" s="75"/>
      <c r="J139" s="123"/>
      <c r="K139" s="1"/>
      <c r="L139" s="1">
        <v>0.3</v>
      </c>
      <c r="M139" s="1">
        <v>0.3</v>
      </c>
      <c r="N139" s="1">
        <v>0.5</v>
      </c>
      <c r="O139" s="1">
        <f>(L139+N139+M139*4)/6</f>
        <v>0.33333333333333331</v>
      </c>
      <c r="P139" s="1">
        <v>0.3</v>
      </c>
      <c r="Q139" s="1">
        <v>0.5</v>
      </c>
      <c r="R139" s="1">
        <v>1</v>
      </c>
      <c r="S139" s="1">
        <f>(P139+R139+Q139*4)/6</f>
        <v>0.54999999999999993</v>
      </c>
      <c r="T139" s="1"/>
      <c r="U139" s="1"/>
      <c r="V139" s="123"/>
    </row>
    <row r="140" spans="2:22" ht="21" customHeight="1" x14ac:dyDescent="0.2">
      <c r="B140" s="123"/>
      <c r="C140" s="144"/>
      <c r="D140" s="14"/>
      <c r="E140" s="43" t="s">
        <v>151</v>
      </c>
      <c r="F140" s="43"/>
      <c r="G140" s="30"/>
      <c r="H140" s="12"/>
      <c r="I140" s="77" t="s">
        <v>152</v>
      </c>
      <c r="J140" s="12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23"/>
    </row>
    <row r="141" spans="2:22" ht="21" customHeight="1" x14ac:dyDescent="0.2">
      <c r="B141" s="123"/>
      <c r="C141" s="144"/>
      <c r="D141" s="14"/>
      <c r="E141" s="43" t="s">
        <v>153</v>
      </c>
      <c r="F141" s="43"/>
      <c r="G141" s="30"/>
      <c r="H141" s="12"/>
      <c r="I141" s="75"/>
      <c r="J141" s="123"/>
      <c r="K141" s="1"/>
      <c r="L141" s="1">
        <v>0.3</v>
      </c>
      <c r="M141" s="1">
        <v>0.5</v>
      </c>
      <c r="N141" s="1">
        <v>1</v>
      </c>
      <c r="O141" s="1">
        <f>(L141+N141+M141*4)/6</f>
        <v>0.54999999999999993</v>
      </c>
      <c r="P141" s="1">
        <v>0.3</v>
      </c>
      <c r="Q141" s="1">
        <v>0.5</v>
      </c>
      <c r="R141" s="1">
        <v>1</v>
      </c>
      <c r="S141" s="1">
        <f>(P141+R141+Q141*4)/6</f>
        <v>0.54999999999999993</v>
      </c>
      <c r="T141" s="1"/>
      <c r="U141" s="1"/>
      <c r="V141" s="123"/>
    </row>
    <row r="142" spans="2:22" ht="36" customHeight="1" x14ac:dyDescent="0.2">
      <c r="B142" s="123"/>
      <c r="C142" s="144"/>
      <c r="D142" s="14"/>
      <c r="E142" s="43" t="s">
        <v>154</v>
      </c>
      <c r="F142" s="43"/>
      <c r="G142" s="39" t="s">
        <v>162</v>
      </c>
      <c r="H142" s="12"/>
      <c r="I142" s="75" t="s">
        <v>246</v>
      </c>
      <c r="J142" s="123"/>
      <c r="K142" s="1"/>
      <c r="L142" s="1">
        <v>0.5</v>
      </c>
      <c r="M142" s="1">
        <v>1</v>
      </c>
      <c r="N142" s="1">
        <v>2</v>
      </c>
      <c r="O142" s="1">
        <f>(L142+N142+M142*4)/6</f>
        <v>1.0833333333333333</v>
      </c>
      <c r="P142" s="1">
        <v>1</v>
      </c>
      <c r="Q142" s="1">
        <v>1</v>
      </c>
      <c r="R142" s="1">
        <v>2</v>
      </c>
      <c r="S142" s="1">
        <f>(P142+R142+Q142*4)/6</f>
        <v>1.1666666666666667</v>
      </c>
      <c r="T142" s="1"/>
      <c r="U142" s="1"/>
      <c r="V142" s="123"/>
    </row>
    <row r="143" spans="2:22" ht="36" customHeight="1" x14ac:dyDescent="0.2">
      <c r="B143" s="123"/>
      <c r="C143" s="144"/>
      <c r="D143" s="14"/>
      <c r="E143" s="43" t="s">
        <v>158</v>
      </c>
      <c r="F143" s="91"/>
      <c r="G143" s="36" t="s">
        <v>247</v>
      </c>
      <c r="H143" s="12"/>
      <c r="I143" s="75"/>
      <c r="J143" s="123"/>
      <c r="K143" s="1"/>
      <c r="L143" s="1">
        <v>0.3</v>
      </c>
      <c r="M143" s="1">
        <v>0.3</v>
      </c>
      <c r="N143" s="1">
        <v>0.5</v>
      </c>
      <c r="O143" s="1">
        <f>(L143+N143+M143*4)/6</f>
        <v>0.33333333333333331</v>
      </c>
      <c r="P143" s="1">
        <v>0.5</v>
      </c>
      <c r="Q143" s="1">
        <v>0.5</v>
      </c>
      <c r="R143" s="1">
        <v>0.5</v>
      </c>
      <c r="S143" s="1">
        <f>(P143+R143+Q143*4)/6</f>
        <v>0.5</v>
      </c>
      <c r="T143" s="1"/>
      <c r="U143" s="1"/>
      <c r="V143" s="123"/>
    </row>
    <row r="144" spans="2:22" ht="21" customHeight="1" x14ac:dyDescent="0.2">
      <c r="B144" s="123"/>
      <c r="C144" s="144"/>
      <c r="D144" s="14"/>
      <c r="E144" s="43" t="s">
        <v>146</v>
      </c>
      <c r="F144" s="43"/>
      <c r="G144" s="30"/>
      <c r="H144" s="12"/>
      <c r="I144" s="75"/>
      <c r="J144" s="12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23"/>
    </row>
    <row r="145" spans="2:22" ht="21" customHeight="1" x14ac:dyDescent="0.2">
      <c r="B145" s="123"/>
      <c r="C145" s="144"/>
      <c r="D145" s="14"/>
      <c r="E145" s="43" t="s">
        <v>156</v>
      </c>
      <c r="F145" s="43"/>
      <c r="G145" s="30"/>
      <c r="H145" s="12"/>
      <c r="I145" s="75"/>
      <c r="J145" s="123"/>
      <c r="K145" s="1"/>
      <c r="L145" s="1">
        <v>0.5</v>
      </c>
      <c r="M145" s="1">
        <v>0.5</v>
      </c>
      <c r="N145" s="1">
        <v>0.5</v>
      </c>
      <c r="O145" s="1">
        <f>(L145+N145+M145*4)/6</f>
        <v>0.5</v>
      </c>
      <c r="P145" s="1">
        <v>0.3</v>
      </c>
      <c r="Q145" s="1">
        <v>0.3</v>
      </c>
      <c r="R145" s="1">
        <v>0.5</v>
      </c>
      <c r="S145" s="1">
        <f>(P145+R145+Q145*4)/6</f>
        <v>0.33333333333333331</v>
      </c>
      <c r="T145" s="1"/>
      <c r="U145" s="1"/>
      <c r="V145" s="123"/>
    </row>
    <row r="146" spans="2:22" ht="21" customHeight="1" x14ac:dyDescent="0.2">
      <c r="B146" s="123"/>
      <c r="C146" s="144"/>
      <c r="D146" s="14"/>
      <c r="E146" s="43" t="s">
        <v>155</v>
      </c>
      <c r="F146" s="43"/>
      <c r="G146" s="30"/>
      <c r="H146" s="12"/>
      <c r="I146" s="75" t="s">
        <v>157</v>
      </c>
      <c r="J146" s="123"/>
      <c r="K146" s="1"/>
      <c r="L146" s="1">
        <v>0.3</v>
      </c>
      <c r="M146" s="1">
        <v>0.5</v>
      </c>
      <c r="N146" s="1">
        <v>0.5</v>
      </c>
      <c r="O146" s="1">
        <f>(L146+N146+M146*4)/6</f>
        <v>0.46666666666666662</v>
      </c>
      <c r="P146" s="1">
        <v>0.3</v>
      </c>
      <c r="Q146" s="1">
        <v>0.3</v>
      </c>
      <c r="R146" s="1">
        <v>0.5</v>
      </c>
      <c r="S146" s="1">
        <f>(P146+R146+Q146*4)/6</f>
        <v>0.33333333333333331</v>
      </c>
      <c r="T146" s="1"/>
      <c r="U146" s="1"/>
      <c r="V146" s="123"/>
    </row>
    <row r="147" spans="2:22" ht="2" customHeight="1" x14ac:dyDescent="0.2">
      <c r="B147" s="123"/>
      <c r="C147" s="144"/>
      <c r="D147" s="14"/>
      <c r="E147" s="42"/>
      <c r="F147" s="42"/>
      <c r="G147" s="29"/>
      <c r="H147" s="14"/>
      <c r="I147" s="71"/>
      <c r="J147" s="123"/>
      <c r="K147" s="1"/>
      <c r="L147" s="1"/>
      <c r="M147" s="1"/>
      <c r="N147" s="1"/>
      <c r="O147" s="1"/>
      <c r="P147" s="1"/>
      <c r="Q147" s="1"/>
      <c r="R147" s="1"/>
      <c r="S147" s="1"/>
      <c r="T147" s="3"/>
      <c r="U147" s="3"/>
      <c r="V147" s="123"/>
    </row>
    <row r="148" spans="2:22" ht="21" customHeight="1" x14ac:dyDescent="0.2">
      <c r="B148" s="123"/>
      <c r="C148" s="144"/>
      <c r="D148" s="14"/>
      <c r="E148" s="45" t="s">
        <v>72</v>
      </c>
      <c r="F148" s="45"/>
      <c r="G148" s="32"/>
      <c r="H148" s="6"/>
      <c r="I148" s="72"/>
      <c r="J148" s="12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23"/>
    </row>
    <row r="149" spans="2:22" ht="21" customHeight="1" x14ac:dyDescent="0.2">
      <c r="B149" s="123"/>
      <c r="C149" s="144"/>
      <c r="D149" s="14"/>
      <c r="E149" s="45" t="s">
        <v>249</v>
      </c>
      <c r="F149" s="45"/>
      <c r="G149" s="32"/>
      <c r="H149" s="6"/>
      <c r="I149" s="72"/>
      <c r="J149" s="12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23"/>
    </row>
    <row r="150" spans="2:22" ht="21" customHeight="1" x14ac:dyDescent="0.2">
      <c r="B150" s="125"/>
      <c r="C150" s="144"/>
      <c r="D150" s="17"/>
      <c r="E150" s="46" t="s">
        <v>250</v>
      </c>
      <c r="F150" s="46"/>
      <c r="G150" s="33"/>
      <c r="H150" s="18"/>
      <c r="I150" s="73"/>
      <c r="J150" s="125"/>
      <c r="K150" s="1"/>
      <c r="L150" s="98">
        <v>0.5</v>
      </c>
      <c r="M150" s="98">
        <v>1</v>
      </c>
      <c r="N150" s="98">
        <v>1.5</v>
      </c>
      <c r="O150" s="1">
        <f>(L150+N150+M150*4)/6</f>
        <v>1</v>
      </c>
      <c r="P150" s="98"/>
      <c r="Q150" s="98"/>
      <c r="R150" s="98"/>
      <c r="S150" s="98"/>
      <c r="T150" s="4"/>
      <c r="U150" s="4"/>
      <c r="V150" s="125"/>
    </row>
    <row r="151" spans="2:22" ht="21" customHeight="1" x14ac:dyDescent="0.2">
      <c r="B151" s="125"/>
      <c r="C151" s="144"/>
      <c r="D151" s="17"/>
      <c r="E151" s="46" t="s">
        <v>251</v>
      </c>
      <c r="F151" s="46"/>
      <c r="G151" s="33"/>
      <c r="H151" s="18"/>
      <c r="I151" s="73"/>
      <c r="J151" s="125"/>
      <c r="K151" s="1"/>
      <c r="L151" s="98">
        <v>0.3</v>
      </c>
      <c r="M151" s="98">
        <v>0.5</v>
      </c>
      <c r="N151" s="98">
        <v>1</v>
      </c>
      <c r="O151" s="1">
        <f>(L151+N151+M151*4)/6</f>
        <v>0.54999999999999993</v>
      </c>
      <c r="P151" s="98">
        <v>0.5</v>
      </c>
      <c r="Q151" s="98">
        <v>0.5</v>
      </c>
      <c r="R151" s="98">
        <v>1</v>
      </c>
      <c r="S151" s="1">
        <f>(P151+R151+Q151*4)/6</f>
        <v>0.58333333333333337</v>
      </c>
      <c r="T151" s="4"/>
      <c r="U151" s="4"/>
      <c r="V151" s="125"/>
    </row>
    <row r="152" spans="2:22" ht="21" customHeight="1" x14ac:dyDescent="0.2">
      <c r="B152" s="125"/>
      <c r="C152" s="144"/>
      <c r="D152" s="17"/>
      <c r="E152" s="46" t="s">
        <v>252</v>
      </c>
      <c r="F152" s="46"/>
      <c r="G152" s="33"/>
      <c r="H152" s="18"/>
      <c r="I152" s="73"/>
      <c r="J152" s="125"/>
      <c r="K152" s="1"/>
      <c r="L152" s="98">
        <v>0.3</v>
      </c>
      <c r="M152" s="98">
        <v>0.5</v>
      </c>
      <c r="N152" s="98">
        <v>0.5</v>
      </c>
      <c r="O152" s="1">
        <f>(L152+N152+M152*4)/6</f>
        <v>0.46666666666666662</v>
      </c>
      <c r="P152" s="98"/>
      <c r="Q152" s="98"/>
      <c r="R152" s="98"/>
      <c r="S152" s="98"/>
      <c r="T152" s="4"/>
      <c r="U152" s="4"/>
      <c r="V152" s="125"/>
    </row>
    <row r="153" spans="2:22" ht="21" customHeight="1" x14ac:dyDescent="0.2">
      <c r="B153" s="125"/>
      <c r="C153" s="144"/>
      <c r="D153" s="17"/>
      <c r="E153" s="46" t="s">
        <v>253</v>
      </c>
      <c r="F153" s="46"/>
      <c r="G153" s="33"/>
      <c r="H153" s="18"/>
      <c r="I153" s="73"/>
      <c r="J153" s="125"/>
      <c r="K153" s="1"/>
      <c r="L153" s="98">
        <v>0.3</v>
      </c>
      <c r="M153" s="98">
        <v>0.5</v>
      </c>
      <c r="N153" s="98">
        <v>0.5</v>
      </c>
      <c r="O153" s="1">
        <f>(L153+N153+M153*4)/6</f>
        <v>0.46666666666666662</v>
      </c>
      <c r="P153" s="98">
        <v>0.5</v>
      </c>
      <c r="Q153" s="98">
        <v>1</v>
      </c>
      <c r="R153" s="98">
        <v>1</v>
      </c>
      <c r="S153" s="1">
        <f>(P153+R153+Q153*4)/6</f>
        <v>0.91666666666666663</v>
      </c>
      <c r="T153" s="4"/>
      <c r="U153" s="4"/>
      <c r="V153" s="125"/>
    </row>
    <row r="154" spans="2:22" ht="21" customHeight="1" x14ac:dyDescent="0.2">
      <c r="B154" s="125"/>
      <c r="C154" s="144"/>
      <c r="D154" s="17"/>
      <c r="E154" s="46" t="s">
        <v>43</v>
      </c>
      <c r="F154" s="46"/>
      <c r="G154" s="33"/>
      <c r="H154" s="18"/>
      <c r="I154" s="73"/>
      <c r="J154" s="125"/>
      <c r="K154" s="1"/>
      <c r="L154" s="1"/>
      <c r="M154" s="1"/>
      <c r="N154" s="1"/>
      <c r="O154" s="1"/>
      <c r="P154" s="1"/>
      <c r="Q154" s="1"/>
      <c r="R154" s="1"/>
      <c r="S154" s="1"/>
      <c r="T154" s="4"/>
      <c r="U154" s="4"/>
      <c r="V154" s="125"/>
    </row>
    <row r="155" spans="2:22" ht="21" customHeight="1" x14ac:dyDescent="0.2">
      <c r="B155" s="125"/>
      <c r="C155" s="144"/>
      <c r="D155" s="17"/>
      <c r="E155" s="46" t="s">
        <v>254</v>
      </c>
      <c r="F155" s="46"/>
      <c r="G155" s="33"/>
      <c r="H155" s="18"/>
      <c r="I155" s="73"/>
      <c r="J155" s="125"/>
      <c r="K155" s="1"/>
      <c r="L155" s="1"/>
      <c r="M155" s="1"/>
      <c r="N155" s="1"/>
      <c r="O155" s="1"/>
      <c r="P155" s="1"/>
      <c r="Q155" s="1"/>
      <c r="R155" s="1"/>
      <c r="S155" s="1"/>
      <c r="T155" s="4"/>
      <c r="U155" s="4"/>
      <c r="V155" s="125"/>
    </row>
    <row r="156" spans="2:22" ht="21" customHeight="1" x14ac:dyDescent="0.2">
      <c r="B156" s="125"/>
      <c r="C156" s="144"/>
      <c r="D156" s="17"/>
      <c r="E156" s="46" t="s">
        <v>255</v>
      </c>
      <c r="F156" s="46"/>
      <c r="G156" s="33"/>
      <c r="H156" s="18"/>
      <c r="I156" s="73"/>
      <c r="J156" s="125"/>
      <c r="K156" s="1"/>
      <c r="L156" s="1"/>
      <c r="M156" s="1"/>
      <c r="N156" s="1"/>
      <c r="O156" s="1"/>
      <c r="P156" s="1"/>
      <c r="Q156" s="1"/>
      <c r="R156" s="1"/>
      <c r="S156" s="1"/>
      <c r="T156" s="4"/>
      <c r="U156" s="4"/>
      <c r="V156" s="125"/>
    </row>
    <row r="157" spans="2:22" ht="22" customHeight="1" x14ac:dyDescent="0.2">
      <c r="B157" s="125"/>
      <c r="C157" s="144"/>
      <c r="D157" s="17"/>
      <c r="E157" s="46" t="s">
        <v>256</v>
      </c>
      <c r="F157" s="46"/>
      <c r="G157" s="33"/>
      <c r="H157" s="18"/>
      <c r="I157" s="73"/>
      <c r="J157" s="125"/>
      <c r="K157" s="1"/>
      <c r="L157" s="1"/>
      <c r="M157" s="1"/>
      <c r="N157" s="1"/>
      <c r="O157" s="1"/>
      <c r="P157" s="1"/>
      <c r="Q157" s="1"/>
      <c r="R157" s="1"/>
      <c r="S157" s="1"/>
      <c r="T157" s="4"/>
      <c r="U157" s="4"/>
      <c r="V157" s="125"/>
    </row>
    <row r="158" spans="2:22" s="99" customFormat="1" ht="21" customHeight="1" x14ac:dyDescent="0.2">
      <c r="B158" s="125"/>
      <c r="C158" s="149"/>
      <c r="D158" s="121"/>
      <c r="E158" s="33" t="s">
        <v>267</v>
      </c>
      <c r="F158" s="33"/>
      <c r="G158" s="33"/>
      <c r="H158" s="33"/>
      <c r="I158" s="33"/>
      <c r="J158" s="125"/>
      <c r="K158" s="98"/>
      <c r="L158" s="98">
        <v>0.5</v>
      </c>
      <c r="M158" s="98">
        <v>1</v>
      </c>
      <c r="N158" s="98">
        <v>1.5</v>
      </c>
      <c r="O158" s="1">
        <f>(L158+N158+M158*4)/6</f>
        <v>1</v>
      </c>
      <c r="P158" s="98"/>
      <c r="Q158" s="98"/>
      <c r="R158" s="98"/>
      <c r="S158" s="98"/>
      <c r="T158" s="121"/>
      <c r="U158" s="121"/>
      <c r="V158" s="125"/>
    </row>
    <row r="159" spans="2:22" s="99" customFormat="1" ht="21" customHeight="1" x14ac:dyDescent="0.2">
      <c r="B159" s="125"/>
      <c r="C159" s="149"/>
      <c r="D159" s="121"/>
      <c r="E159" s="33" t="s">
        <v>204</v>
      </c>
      <c r="F159" s="33"/>
      <c r="G159" s="33" t="s">
        <v>274</v>
      </c>
      <c r="H159" s="33"/>
      <c r="I159" s="33"/>
      <c r="J159" s="125"/>
      <c r="K159" s="98"/>
      <c r="L159" s="98">
        <v>0.3</v>
      </c>
      <c r="M159" s="98">
        <v>0.5</v>
      </c>
      <c r="N159" s="98">
        <v>1</v>
      </c>
      <c r="O159" s="1">
        <f>(L159+N159+M159*4)/6</f>
        <v>0.54999999999999993</v>
      </c>
      <c r="P159" s="98">
        <v>0.5</v>
      </c>
      <c r="Q159" s="98">
        <v>0.5</v>
      </c>
      <c r="R159" s="98">
        <v>1</v>
      </c>
      <c r="S159" s="1">
        <f>(P159+R159+Q159*4)/6</f>
        <v>0.58333333333333337</v>
      </c>
      <c r="T159" s="121"/>
      <c r="U159" s="121"/>
      <c r="V159" s="125"/>
    </row>
    <row r="160" spans="2:22" s="99" customFormat="1" ht="21" customHeight="1" x14ac:dyDescent="0.2">
      <c r="B160" s="125"/>
      <c r="C160" s="149"/>
      <c r="D160" s="121"/>
      <c r="E160" s="33" t="s">
        <v>206</v>
      </c>
      <c r="F160" s="33"/>
      <c r="G160" s="33" t="s">
        <v>275</v>
      </c>
      <c r="H160" s="33"/>
      <c r="I160" s="33"/>
      <c r="J160" s="125"/>
      <c r="K160" s="98"/>
      <c r="L160" s="98">
        <v>0.3</v>
      </c>
      <c r="M160" s="98">
        <v>0.5</v>
      </c>
      <c r="N160" s="98">
        <v>0.5</v>
      </c>
      <c r="O160" s="1">
        <f>(L160+N160+M160*4)/6</f>
        <v>0.46666666666666662</v>
      </c>
      <c r="P160" s="98"/>
      <c r="Q160" s="98"/>
      <c r="R160" s="98"/>
      <c r="S160" s="98"/>
      <c r="T160" s="121"/>
      <c r="U160" s="121"/>
      <c r="V160" s="125"/>
    </row>
    <row r="161" spans="2:22" s="99" customFormat="1" ht="21" customHeight="1" x14ac:dyDescent="0.2">
      <c r="B161" s="125"/>
      <c r="C161" s="149"/>
      <c r="D161" s="121"/>
      <c r="E161" s="33" t="s">
        <v>218</v>
      </c>
      <c r="F161" s="33"/>
      <c r="G161" s="33"/>
      <c r="H161" s="33"/>
      <c r="I161" s="33"/>
      <c r="J161" s="125"/>
      <c r="K161" s="98"/>
      <c r="L161" s="98">
        <v>0.3</v>
      </c>
      <c r="M161" s="98">
        <v>0.5</v>
      </c>
      <c r="N161" s="98">
        <v>0.5</v>
      </c>
      <c r="O161" s="1">
        <f>(L161+N161+M161*4)/6</f>
        <v>0.46666666666666662</v>
      </c>
      <c r="P161" s="98">
        <v>0.5</v>
      </c>
      <c r="Q161" s="98">
        <v>1</v>
      </c>
      <c r="R161" s="98">
        <v>1</v>
      </c>
      <c r="S161" s="1">
        <f>(P161+R161+Q161*4)/6</f>
        <v>0.91666666666666663</v>
      </c>
      <c r="T161" s="121"/>
      <c r="U161" s="121"/>
      <c r="V161" s="125"/>
    </row>
    <row r="162" spans="2:22" s="99" customFormat="1" ht="21" customHeight="1" x14ac:dyDescent="0.2">
      <c r="B162" s="125"/>
      <c r="C162" s="149"/>
      <c r="D162" s="121"/>
      <c r="E162" s="33" t="s">
        <v>203</v>
      </c>
      <c r="F162" s="33"/>
      <c r="G162" s="33"/>
      <c r="H162" s="33"/>
      <c r="I162" s="33"/>
      <c r="J162" s="125"/>
      <c r="K162" s="98"/>
      <c r="L162" s="98">
        <v>0.5</v>
      </c>
      <c r="M162" s="98">
        <v>0.5</v>
      </c>
      <c r="N162" s="98">
        <v>1</v>
      </c>
      <c r="O162" s="1">
        <f>(L162+N162+M162*4)/6</f>
        <v>0.58333333333333337</v>
      </c>
      <c r="P162" s="98"/>
      <c r="Q162" s="98"/>
      <c r="R162" s="98"/>
      <c r="S162" s="98"/>
      <c r="T162" s="121"/>
      <c r="U162" s="121"/>
      <c r="V162" s="125"/>
    </row>
    <row r="163" spans="2:22" s="99" customFormat="1" ht="21" customHeight="1" x14ac:dyDescent="0.2">
      <c r="B163" s="125"/>
      <c r="C163" s="149"/>
      <c r="D163" s="121"/>
      <c r="E163" s="33" t="s">
        <v>279</v>
      </c>
      <c r="F163" s="33"/>
      <c r="G163" s="33"/>
      <c r="H163" s="33"/>
      <c r="I163" s="33"/>
      <c r="J163" s="125"/>
      <c r="K163" s="98"/>
      <c r="L163" s="98">
        <v>0.3</v>
      </c>
      <c r="M163" s="98">
        <v>0.3</v>
      </c>
      <c r="N163" s="98">
        <v>0.3</v>
      </c>
      <c r="O163" s="1">
        <f>(L163+N163+M163*4)/6</f>
        <v>0.3</v>
      </c>
      <c r="P163" s="98">
        <v>0.3</v>
      </c>
      <c r="Q163" s="98">
        <v>0.3</v>
      </c>
      <c r="R163" s="98">
        <v>0.3</v>
      </c>
      <c r="S163" s="1">
        <f>(P163+R163+Q163*4)/6</f>
        <v>0.3</v>
      </c>
      <c r="T163" s="121"/>
      <c r="U163" s="121"/>
      <c r="V163" s="125"/>
    </row>
    <row r="164" spans="2:22" ht="21" customHeight="1" x14ac:dyDescent="0.2">
      <c r="B164" s="123"/>
      <c r="C164" s="147"/>
      <c r="D164" s="14"/>
      <c r="E164" s="45" t="s">
        <v>257</v>
      </c>
      <c r="F164" s="45"/>
      <c r="G164" s="32"/>
      <c r="H164" s="6"/>
      <c r="I164" s="72"/>
      <c r="J164" s="12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23"/>
    </row>
    <row r="165" spans="2:22" ht="21" customHeight="1" x14ac:dyDescent="0.2">
      <c r="B165" s="125"/>
      <c r="C165" s="147"/>
      <c r="D165" s="17"/>
      <c r="E165" s="46" t="s">
        <v>258</v>
      </c>
      <c r="F165" s="46"/>
      <c r="G165" s="33"/>
      <c r="H165" s="18"/>
      <c r="I165" s="73"/>
      <c r="J165" s="125"/>
      <c r="K165" s="1"/>
      <c r="L165" s="98">
        <v>0.5</v>
      </c>
      <c r="M165" s="98">
        <v>1</v>
      </c>
      <c r="N165" s="98">
        <v>1.5</v>
      </c>
      <c r="O165" s="1">
        <f>(L165+N165+M165*4)/6</f>
        <v>1</v>
      </c>
      <c r="P165" s="98"/>
      <c r="Q165" s="98"/>
      <c r="R165" s="98"/>
      <c r="S165" s="98"/>
      <c r="T165" s="4"/>
      <c r="U165" s="4"/>
      <c r="V165" s="125"/>
    </row>
    <row r="166" spans="2:22" ht="21" customHeight="1" x14ac:dyDescent="0.2">
      <c r="B166" s="125"/>
      <c r="C166" s="147"/>
      <c r="D166" s="17"/>
      <c r="E166" s="46" t="s">
        <v>251</v>
      </c>
      <c r="F166" s="46"/>
      <c r="G166" s="33"/>
      <c r="H166" s="18"/>
      <c r="I166" s="73"/>
      <c r="J166" s="125"/>
      <c r="K166" s="1"/>
      <c r="L166" s="98">
        <v>0.3</v>
      </c>
      <c r="M166" s="98">
        <v>0.5</v>
      </c>
      <c r="N166" s="98">
        <v>1</v>
      </c>
      <c r="O166" s="1">
        <f>(L166+N166+M166*4)/6</f>
        <v>0.54999999999999993</v>
      </c>
      <c r="P166" s="98">
        <v>0.5</v>
      </c>
      <c r="Q166" s="98">
        <v>0.5</v>
      </c>
      <c r="R166" s="98">
        <v>1</v>
      </c>
      <c r="S166" s="1">
        <f>(P166+R166+Q166*4)/6</f>
        <v>0.58333333333333337</v>
      </c>
      <c r="T166" s="4"/>
      <c r="U166" s="4"/>
      <c r="V166" s="125"/>
    </row>
    <row r="167" spans="2:22" ht="21" customHeight="1" x14ac:dyDescent="0.2">
      <c r="B167" s="125"/>
      <c r="C167" s="147"/>
      <c r="D167" s="17"/>
      <c r="E167" s="46" t="s">
        <v>253</v>
      </c>
      <c r="F167" s="46"/>
      <c r="G167" s="33"/>
      <c r="H167" s="18"/>
      <c r="I167" s="73"/>
      <c r="J167" s="125"/>
      <c r="K167" s="1"/>
      <c r="L167" s="98">
        <v>0.3</v>
      </c>
      <c r="M167" s="98">
        <v>0.5</v>
      </c>
      <c r="N167" s="98">
        <v>0.5</v>
      </c>
      <c r="O167" s="1">
        <f>(L167+N167+M167*4)/6</f>
        <v>0.46666666666666662</v>
      </c>
      <c r="P167" s="98">
        <v>0.5</v>
      </c>
      <c r="Q167" s="98">
        <v>1</v>
      </c>
      <c r="R167" s="98">
        <v>1</v>
      </c>
      <c r="S167" s="1">
        <f>(P167+R167+Q167*4)/6</f>
        <v>0.91666666666666663</v>
      </c>
      <c r="T167" s="4"/>
      <c r="U167" s="4"/>
      <c r="V167" s="125"/>
    </row>
    <row r="168" spans="2:22" ht="21" customHeight="1" x14ac:dyDescent="0.2">
      <c r="B168" s="125"/>
      <c r="C168" s="147"/>
      <c r="D168" s="17"/>
      <c r="E168" s="46" t="s">
        <v>259</v>
      </c>
      <c r="F168" s="46"/>
      <c r="G168" s="33"/>
      <c r="H168" s="18"/>
      <c r="I168" s="73"/>
      <c r="J168" s="125"/>
      <c r="K168" s="1"/>
      <c r="L168" s="98">
        <v>0.3</v>
      </c>
      <c r="M168" s="98">
        <v>0.5</v>
      </c>
      <c r="N168" s="98">
        <v>0.5</v>
      </c>
      <c r="O168" s="1">
        <f>(L168+N168+M168*4)/6</f>
        <v>0.46666666666666662</v>
      </c>
      <c r="P168" s="98">
        <v>0.5</v>
      </c>
      <c r="Q168" s="98">
        <v>0.5</v>
      </c>
      <c r="R168" s="98">
        <v>1</v>
      </c>
      <c r="S168" s="1">
        <f>(P168+R168+Q168*4)/6</f>
        <v>0.58333333333333337</v>
      </c>
      <c r="T168" s="4"/>
      <c r="U168" s="4"/>
      <c r="V168" s="125"/>
    </row>
    <row r="169" spans="2:22" ht="21" customHeight="1" x14ac:dyDescent="0.2">
      <c r="B169" s="123"/>
      <c r="C169" s="147"/>
      <c r="D169" s="14"/>
      <c r="E169" s="45" t="s">
        <v>149</v>
      </c>
      <c r="F169" s="45"/>
      <c r="G169" s="32"/>
      <c r="H169" s="6"/>
      <c r="I169" s="72"/>
      <c r="J169" s="12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23"/>
    </row>
    <row r="170" spans="2:22" ht="21" customHeight="1" x14ac:dyDescent="0.2">
      <c r="B170" s="125"/>
      <c r="C170" s="147"/>
      <c r="D170" s="17"/>
      <c r="E170" s="46" t="s">
        <v>260</v>
      </c>
      <c r="F170" s="46"/>
      <c r="G170" s="33"/>
      <c r="H170" s="18"/>
      <c r="I170" s="73"/>
      <c r="J170" s="125"/>
      <c r="K170" s="1"/>
      <c r="L170" s="98">
        <v>0.5</v>
      </c>
      <c r="M170" s="98">
        <v>1</v>
      </c>
      <c r="N170" s="98">
        <v>1.5</v>
      </c>
      <c r="O170" s="1">
        <f>(L170+N170+M170*4)/6</f>
        <v>1</v>
      </c>
      <c r="P170" s="98"/>
      <c r="Q170" s="98"/>
      <c r="R170" s="98"/>
      <c r="S170" s="1"/>
      <c r="T170" s="4"/>
      <c r="U170" s="4"/>
      <c r="V170" s="125"/>
    </row>
    <row r="171" spans="2:22" ht="21" customHeight="1" x14ac:dyDescent="0.2">
      <c r="B171" s="125"/>
      <c r="C171" s="147"/>
      <c r="D171" s="17"/>
      <c r="E171" s="46" t="s">
        <v>251</v>
      </c>
      <c r="F171" s="46"/>
      <c r="G171" s="33"/>
      <c r="H171" s="18"/>
      <c r="I171" s="73"/>
      <c r="J171" s="125"/>
      <c r="K171" s="1"/>
      <c r="L171" s="98">
        <v>0.3</v>
      </c>
      <c r="M171" s="98">
        <v>0.5</v>
      </c>
      <c r="N171" s="98">
        <v>1</v>
      </c>
      <c r="O171" s="1">
        <f>(L171+N171+M171*4)/6</f>
        <v>0.54999999999999993</v>
      </c>
      <c r="P171" s="98">
        <v>0.5</v>
      </c>
      <c r="Q171" s="98">
        <v>0.5</v>
      </c>
      <c r="R171" s="98">
        <v>1</v>
      </c>
      <c r="S171" s="1">
        <f>(P171+R171+Q171*4)/6</f>
        <v>0.58333333333333337</v>
      </c>
      <c r="T171" s="4"/>
      <c r="U171" s="4"/>
      <c r="V171" s="125"/>
    </row>
    <row r="172" spans="2:22" ht="21" customHeight="1" x14ac:dyDescent="0.2">
      <c r="B172" s="125"/>
      <c r="C172" s="147"/>
      <c r="D172" s="17"/>
      <c r="E172" s="46" t="s">
        <v>253</v>
      </c>
      <c r="F172" s="46"/>
      <c r="G172" s="33"/>
      <c r="H172" s="18"/>
      <c r="I172" s="73"/>
      <c r="J172" s="125"/>
      <c r="K172" s="1"/>
      <c r="L172" s="98">
        <v>0.3</v>
      </c>
      <c r="M172" s="98">
        <v>0.5</v>
      </c>
      <c r="N172" s="98">
        <v>0.5</v>
      </c>
      <c r="O172" s="1">
        <f>(L172+N172+M172*4)/6</f>
        <v>0.46666666666666662</v>
      </c>
      <c r="P172" s="98">
        <v>0.5</v>
      </c>
      <c r="Q172" s="98">
        <v>1</v>
      </c>
      <c r="R172" s="98">
        <v>1</v>
      </c>
      <c r="S172" s="1">
        <f>(P172+R172+Q172*4)/6</f>
        <v>0.91666666666666663</v>
      </c>
      <c r="T172" s="4"/>
      <c r="U172" s="4"/>
      <c r="V172" s="125"/>
    </row>
    <row r="173" spans="2:22" ht="21" customHeight="1" thickBot="1" x14ac:dyDescent="0.25">
      <c r="B173" s="123"/>
      <c r="C173" s="147"/>
      <c r="D173" s="14"/>
      <c r="E173" s="137" t="s">
        <v>310</v>
      </c>
      <c r="F173" s="138"/>
      <c r="G173" s="138"/>
      <c r="H173" s="138"/>
      <c r="I173" s="139"/>
      <c r="J173" s="123"/>
      <c r="K173" s="7"/>
      <c r="L173" s="7">
        <f>SUM(L109:L172)</f>
        <v>14.300000000000006</v>
      </c>
      <c r="M173" s="7">
        <f>SUM(M109:M172)</f>
        <v>21.900000000000002</v>
      </c>
      <c r="N173" s="7">
        <f>SUM(N109:N172)</f>
        <v>34.6</v>
      </c>
      <c r="O173" s="7">
        <f>(L173+N173+M173*4)/6</f>
        <v>22.75</v>
      </c>
      <c r="P173" s="7">
        <f>SUM(P109:P172)</f>
        <v>13.5</v>
      </c>
      <c r="Q173" s="7">
        <f>SUM(Q109:Q172)</f>
        <v>17.8</v>
      </c>
      <c r="R173" s="7">
        <f>SUM(R109:R172)</f>
        <v>27.3</v>
      </c>
      <c r="S173" s="7">
        <f>(P173+R173+Q173*4)/6</f>
        <v>18.666666666666668</v>
      </c>
      <c r="T173" s="1"/>
      <c r="U173" s="1"/>
      <c r="V173" s="123"/>
    </row>
    <row r="174" spans="2:22" ht="4" customHeight="1" thickBot="1" x14ac:dyDescent="0.25">
      <c r="B174" s="21"/>
      <c r="C174" s="145"/>
      <c r="D174" s="21"/>
      <c r="E174" s="41"/>
      <c r="F174" s="41"/>
      <c r="G174" s="28"/>
      <c r="H174" s="21"/>
      <c r="I174" s="69"/>
      <c r="J174" s="21"/>
      <c r="K174" s="69"/>
      <c r="L174" s="69"/>
      <c r="M174" s="69"/>
      <c r="N174" s="69"/>
      <c r="O174" s="69"/>
      <c r="P174" s="69"/>
      <c r="Q174" s="69"/>
      <c r="R174" s="69"/>
      <c r="S174" s="69"/>
      <c r="T174" s="21"/>
      <c r="U174" s="22"/>
      <c r="V174" s="21"/>
    </row>
    <row r="175" spans="2:22" ht="21" customHeight="1" x14ac:dyDescent="0.2">
      <c r="B175" s="123"/>
      <c r="C175" s="146" t="s">
        <v>53</v>
      </c>
      <c r="D175" s="14"/>
      <c r="E175" s="44" t="s">
        <v>54</v>
      </c>
      <c r="F175" s="44"/>
      <c r="G175" s="31"/>
      <c r="H175" s="15"/>
      <c r="I175" s="79" t="s">
        <v>55</v>
      </c>
      <c r="J175" s="123"/>
      <c r="K175" s="1"/>
      <c r="L175" s="1">
        <v>0.3</v>
      </c>
      <c r="M175" s="1">
        <v>0.5</v>
      </c>
      <c r="N175" s="1">
        <v>1</v>
      </c>
      <c r="O175" s="1">
        <f>(L175+N175+M175*4)/6</f>
        <v>0.54999999999999993</v>
      </c>
      <c r="P175" s="1"/>
      <c r="Q175" s="1"/>
      <c r="R175" s="1"/>
      <c r="S175" s="1"/>
      <c r="T175" s="1"/>
      <c r="U175" s="1"/>
      <c r="V175" s="123"/>
    </row>
    <row r="176" spans="2:22" ht="21" customHeight="1" x14ac:dyDescent="0.2">
      <c r="B176" s="123"/>
      <c r="C176" s="144"/>
      <c r="D176" s="14"/>
      <c r="E176" s="44" t="s">
        <v>56</v>
      </c>
      <c r="F176" s="44"/>
      <c r="G176" s="31" t="s">
        <v>280</v>
      </c>
      <c r="H176" s="15"/>
      <c r="I176" s="70"/>
      <c r="J176" s="123"/>
      <c r="K176" s="1"/>
      <c r="L176" s="1">
        <v>0.3</v>
      </c>
      <c r="M176" s="1">
        <v>0.3</v>
      </c>
      <c r="N176" s="1">
        <v>0.5</v>
      </c>
      <c r="O176" s="1">
        <f>(L176+N176+M176*4)/6</f>
        <v>0.33333333333333331</v>
      </c>
      <c r="P176" s="1">
        <v>1</v>
      </c>
      <c r="Q176" s="1">
        <v>2</v>
      </c>
      <c r="R176" s="1">
        <v>3</v>
      </c>
      <c r="S176" s="1">
        <f>(P176+R176+Q176*4)/6</f>
        <v>2</v>
      </c>
      <c r="T176" s="1"/>
      <c r="U176" s="1"/>
      <c r="V176" s="123"/>
    </row>
    <row r="177" spans="2:22" ht="21" customHeight="1" x14ac:dyDescent="0.2">
      <c r="B177" s="123"/>
      <c r="C177" s="144"/>
      <c r="D177" s="14"/>
      <c r="E177" s="44" t="s">
        <v>57</v>
      </c>
      <c r="F177" s="44"/>
      <c r="G177" s="31"/>
      <c r="H177" s="15"/>
      <c r="I177" s="70"/>
      <c r="J177" s="123"/>
      <c r="K177" s="1"/>
      <c r="L177" s="1">
        <v>0.3</v>
      </c>
      <c r="M177" s="1">
        <v>0.3</v>
      </c>
      <c r="N177" s="1">
        <v>0.5</v>
      </c>
      <c r="O177" s="1">
        <f>(L177+N177+M177*4)/6</f>
        <v>0.33333333333333331</v>
      </c>
      <c r="P177" s="1">
        <v>0.3</v>
      </c>
      <c r="Q177" s="1">
        <v>0.5</v>
      </c>
      <c r="R177" s="1">
        <v>0.5</v>
      </c>
      <c r="S177" s="1">
        <f>(P177+R177+Q177*4)/6</f>
        <v>0.46666666666666662</v>
      </c>
      <c r="T177" s="1"/>
      <c r="U177" s="1"/>
      <c r="V177" s="123"/>
    </row>
    <row r="178" spans="2:22" ht="21" customHeight="1" x14ac:dyDescent="0.2">
      <c r="B178" s="123"/>
      <c r="C178" s="144"/>
      <c r="D178" s="14"/>
      <c r="E178" s="44" t="s">
        <v>59</v>
      </c>
      <c r="F178" s="44"/>
      <c r="G178" s="31"/>
      <c r="H178" s="15"/>
      <c r="I178" s="79" t="s">
        <v>60</v>
      </c>
      <c r="J178" s="12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23"/>
    </row>
    <row r="179" spans="2:22" ht="21" customHeight="1" x14ac:dyDescent="0.2">
      <c r="B179" s="123"/>
      <c r="C179" s="144"/>
      <c r="D179" s="14"/>
      <c r="E179" s="44" t="s">
        <v>61</v>
      </c>
      <c r="F179" s="44"/>
      <c r="G179" s="31"/>
      <c r="H179" s="15"/>
      <c r="I179" s="70"/>
      <c r="J179" s="123"/>
      <c r="K179" s="1"/>
      <c r="L179" s="1">
        <v>0.3</v>
      </c>
      <c r="M179" s="1">
        <v>0.5</v>
      </c>
      <c r="N179" s="1">
        <v>0.5</v>
      </c>
      <c r="O179" s="1">
        <f>(L179+N179+M179*4)/6</f>
        <v>0.46666666666666662</v>
      </c>
      <c r="P179" s="1">
        <v>0.5</v>
      </c>
      <c r="Q179" s="1">
        <v>0.5</v>
      </c>
      <c r="R179" s="1">
        <v>1</v>
      </c>
      <c r="S179" s="1">
        <f>(P179+R179+Q179*4)/6</f>
        <v>0.58333333333333337</v>
      </c>
      <c r="T179" s="1"/>
      <c r="U179" s="1"/>
      <c r="V179" s="123"/>
    </row>
    <row r="180" spans="2:22" ht="21" customHeight="1" x14ac:dyDescent="0.2">
      <c r="B180" s="123"/>
      <c r="C180" s="144"/>
      <c r="D180" s="14"/>
      <c r="E180" s="44" t="s">
        <v>62</v>
      </c>
      <c r="F180" s="44"/>
      <c r="G180" s="31"/>
      <c r="H180" s="15"/>
      <c r="I180" s="70"/>
      <c r="J180" s="123"/>
      <c r="K180" s="1"/>
      <c r="L180" s="1">
        <v>0.3</v>
      </c>
      <c r="M180" s="1">
        <v>0.5</v>
      </c>
      <c r="N180" s="1">
        <v>0.5</v>
      </c>
      <c r="O180" s="1">
        <f>(L180+N180+M180*4)/6</f>
        <v>0.46666666666666662</v>
      </c>
      <c r="P180" s="1">
        <v>0.3</v>
      </c>
      <c r="Q180" s="1">
        <v>0.5</v>
      </c>
      <c r="R180" s="1">
        <v>0.5</v>
      </c>
      <c r="S180" s="1">
        <f>(P180+R180+Q180*4)/6</f>
        <v>0.46666666666666662</v>
      </c>
      <c r="T180" s="1"/>
      <c r="U180" s="1"/>
      <c r="V180" s="123"/>
    </row>
    <row r="181" spans="2:22" ht="21" customHeight="1" x14ac:dyDescent="0.2">
      <c r="B181" s="123"/>
      <c r="C181" s="144"/>
      <c r="D181" s="14"/>
      <c r="E181" s="44" t="s">
        <v>63</v>
      </c>
      <c r="F181" s="44"/>
      <c r="G181" s="31" t="s">
        <v>64</v>
      </c>
      <c r="H181" s="15"/>
      <c r="I181" s="70"/>
      <c r="J181" s="123"/>
      <c r="K181" s="1"/>
      <c r="L181" s="1">
        <v>0.3</v>
      </c>
      <c r="M181" s="1">
        <v>0.5</v>
      </c>
      <c r="N181" s="1">
        <v>0.5</v>
      </c>
      <c r="O181" s="1">
        <f>(L181+N181+M181*4)/6</f>
        <v>0.46666666666666662</v>
      </c>
      <c r="P181" s="1">
        <v>0.5</v>
      </c>
      <c r="Q181" s="1">
        <v>0.5</v>
      </c>
      <c r="R181" s="1">
        <v>0.5</v>
      </c>
      <c r="S181" s="1">
        <f>(P181+R181+Q181*4)/6</f>
        <v>0.5</v>
      </c>
      <c r="T181" s="1"/>
      <c r="U181" s="1"/>
      <c r="V181" s="123"/>
    </row>
    <row r="182" spans="2:22" ht="21" customHeight="1" x14ac:dyDescent="0.2">
      <c r="B182" s="123"/>
      <c r="C182" s="144"/>
      <c r="D182" s="14"/>
      <c r="E182" s="44" t="s">
        <v>44</v>
      </c>
      <c r="F182" s="44"/>
      <c r="G182" s="31"/>
      <c r="H182" s="15"/>
      <c r="I182" s="70"/>
      <c r="J182" s="123"/>
      <c r="K182" s="1"/>
      <c r="L182" s="1"/>
      <c r="M182" s="1"/>
      <c r="N182" s="1"/>
      <c r="O182" s="1"/>
      <c r="P182" s="1">
        <v>0.3</v>
      </c>
      <c r="Q182" s="1">
        <v>0.3</v>
      </c>
      <c r="R182" s="1">
        <v>0.5</v>
      </c>
      <c r="S182" s="1">
        <f>(P182+R182+Q182*4)/6</f>
        <v>0.33333333333333331</v>
      </c>
      <c r="T182" s="1"/>
      <c r="U182" s="1"/>
      <c r="V182" s="123"/>
    </row>
    <row r="183" spans="2:22" ht="21" customHeight="1" x14ac:dyDescent="0.2">
      <c r="B183" s="123"/>
      <c r="C183" s="144"/>
      <c r="D183" s="14"/>
      <c r="E183" s="44" t="s">
        <v>65</v>
      </c>
      <c r="F183" s="44"/>
      <c r="G183" s="31" t="s">
        <v>278</v>
      </c>
      <c r="H183" s="15"/>
      <c r="I183" s="70"/>
      <c r="J183" s="123"/>
      <c r="K183" s="1"/>
      <c r="L183" s="1">
        <v>0.3</v>
      </c>
      <c r="M183" s="1">
        <v>0.5</v>
      </c>
      <c r="N183" s="1">
        <v>0.5</v>
      </c>
      <c r="O183" s="1">
        <f>(L183+N183+M183*4)/6</f>
        <v>0.46666666666666662</v>
      </c>
      <c r="P183" s="1"/>
      <c r="Q183" s="1"/>
      <c r="R183" s="1"/>
      <c r="S183" s="1"/>
      <c r="T183" s="1"/>
      <c r="U183" s="1"/>
      <c r="V183" s="123"/>
    </row>
    <row r="184" spans="2:22" ht="21" customHeight="1" x14ac:dyDescent="0.2">
      <c r="B184" s="123"/>
      <c r="C184" s="144"/>
      <c r="D184" s="14"/>
      <c r="E184" s="44" t="s">
        <v>58</v>
      </c>
      <c r="F184" s="44"/>
      <c r="G184" s="183" t="s">
        <v>335</v>
      </c>
      <c r="H184" s="15"/>
      <c r="I184" s="79" t="s">
        <v>69</v>
      </c>
      <c r="J184" s="123"/>
      <c r="K184" s="1"/>
      <c r="L184" s="1"/>
      <c r="M184" s="1"/>
      <c r="N184" s="1"/>
      <c r="O184" s="1"/>
      <c r="P184" s="1">
        <v>0.3</v>
      </c>
      <c r="Q184" s="1">
        <v>0.5</v>
      </c>
      <c r="R184" s="1">
        <v>1</v>
      </c>
      <c r="S184" s="1">
        <f>(P184+R184+Q184*4)/6</f>
        <v>0.54999999999999993</v>
      </c>
      <c r="T184" s="1"/>
      <c r="U184" s="1"/>
      <c r="V184" s="123"/>
    </row>
    <row r="185" spans="2:22" ht="21" customHeight="1" x14ac:dyDescent="0.2">
      <c r="B185" s="123"/>
      <c r="C185" s="144"/>
      <c r="D185" s="14"/>
      <c r="E185" s="44" t="s">
        <v>66</v>
      </c>
      <c r="F185" s="44"/>
      <c r="G185" s="31"/>
      <c r="H185" s="15"/>
      <c r="I185" s="70"/>
      <c r="J185" s="123"/>
      <c r="K185" s="1"/>
      <c r="L185" s="1">
        <v>0.5</v>
      </c>
      <c r="M185" s="1">
        <v>0.5</v>
      </c>
      <c r="N185" s="1">
        <v>1</v>
      </c>
      <c r="O185" s="1">
        <f>(L185+N185+M185*4)/6</f>
        <v>0.58333333333333337</v>
      </c>
      <c r="P185" s="1"/>
      <c r="Q185" s="1"/>
      <c r="R185" s="1"/>
      <c r="S185" s="1"/>
      <c r="T185" s="1"/>
      <c r="U185" s="1"/>
      <c r="V185" s="123"/>
    </row>
    <row r="186" spans="2:22" ht="21" customHeight="1" x14ac:dyDescent="0.2">
      <c r="B186" s="123"/>
      <c r="C186" s="144"/>
      <c r="D186" s="14"/>
      <c r="E186" s="44" t="s">
        <v>67</v>
      </c>
      <c r="F186" s="44"/>
      <c r="G186" s="31"/>
      <c r="H186" s="15"/>
      <c r="I186" s="70"/>
      <c r="J186" s="123"/>
      <c r="K186" s="1"/>
      <c r="L186" s="1">
        <v>0.5</v>
      </c>
      <c r="M186" s="1">
        <v>0.5</v>
      </c>
      <c r="N186" s="1">
        <v>1</v>
      </c>
      <c r="O186" s="1">
        <f>(L186+N186+M186*4)/6</f>
        <v>0.58333333333333337</v>
      </c>
      <c r="P186" s="1"/>
      <c r="Q186" s="1"/>
      <c r="R186" s="1"/>
      <c r="S186" s="1"/>
      <c r="T186" s="1"/>
      <c r="U186" s="1"/>
      <c r="V186" s="123"/>
    </row>
    <row r="187" spans="2:22" ht="21" customHeight="1" x14ac:dyDescent="0.2">
      <c r="B187" s="123"/>
      <c r="C187" s="144"/>
      <c r="D187" s="14"/>
      <c r="E187" s="44" t="s">
        <v>68</v>
      </c>
      <c r="F187" s="44"/>
      <c r="G187" s="44" t="s">
        <v>329</v>
      </c>
      <c r="H187" s="15"/>
      <c r="I187" s="70"/>
      <c r="J187" s="12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23"/>
    </row>
    <row r="188" spans="2:22" ht="2" customHeight="1" x14ac:dyDescent="0.2">
      <c r="B188" s="123"/>
      <c r="C188" s="144"/>
      <c r="D188" s="14"/>
      <c r="E188" s="42"/>
      <c r="F188" s="42"/>
      <c r="G188" s="29"/>
      <c r="H188" s="14"/>
      <c r="I188" s="71"/>
      <c r="J188" s="123"/>
      <c r="K188" s="1"/>
      <c r="L188" s="1"/>
      <c r="M188" s="1"/>
      <c r="N188" s="1"/>
      <c r="O188" s="1"/>
      <c r="P188" s="1"/>
      <c r="Q188" s="1"/>
      <c r="R188" s="1"/>
      <c r="S188" s="1"/>
      <c r="T188" s="3"/>
      <c r="U188" s="3"/>
      <c r="V188" s="123"/>
    </row>
    <row r="189" spans="2:22" ht="21" customHeight="1" x14ac:dyDescent="0.2">
      <c r="B189" s="123"/>
      <c r="C189" s="144"/>
      <c r="D189" s="14"/>
      <c r="E189" s="45" t="s">
        <v>72</v>
      </c>
      <c r="F189" s="45"/>
      <c r="G189" s="32"/>
      <c r="H189" s="6"/>
      <c r="I189" s="72"/>
      <c r="J189" s="12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23"/>
    </row>
    <row r="190" spans="2:22" ht="21" customHeight="1" x14ac:dyDescent="0.2">
      <c r="B190" s="123"/>
      <c r="C190" s="144"/>
      <c r="D190" s="14"/>
      <c r="E190" s="45" t="s">
        <v>261</v>
      </c>
      <c r="F190" s="45"/>
      <c r="G190" s="32"/>
      <c r="H190" s="6"/>
      <c r="I190" s="72"/>
      <c r="J190" s="12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23"/>
    </row>
    <row r="191" spans="2:22" ht="21" customHeight="1" x14ac:dyDescent="0.2">
      <c r="B191" s="125"/>
      <c r="C191" s="144"/>
      <c r="D191" s="17"/>
      <c r="E191" s="46" t="s">
        <v>262</v>
      </c>
      <c r="F191" s="46"/>
      <c r="G191" s="33"/>
      <c r="H191" s="18"/>
      <c r="I191" s="73"/>
      <c r="J191" s="125"/>
      <c r="K191" s="1"/>
      <c r="L191" s="98">
        <v>0.5</v>
      </c>
      <c r="M191" s="98">
        <v>1</v>
      </c>
      <c r="N191" s="98">
        <v>1.5</v>
      </c>
      <c r="O191" s="1">
        <f>(L191+N191+M191*4)/6</f>
        <v>1</v>
      </c>
      <c r="P191" s="98"/>
      <c r="Q191" s="98"/>
      <c r="R191" s="98"/>
      <c r="S191" s="1"/>
      <c r="T191" s="4"/>
      <c r="U191" s="4"/>
      <c r="V191" s="125"/>
    </row>
    <row r="192" spans="2:22" ht="21" customHeight="1" x14ac:dyDescent="0.2">
      <c r="B192" s="125"/>
      <c r="C192" s="144"/>
      <c r="D192" s="17"/>
      <c r="E192" s="46" t="s">
        <v>251</v>
      </c>
      <c r="F192" s="46"/>
      <c r="G192" s="33"/>
      <c r="H192" s="18"/>
      <c r="I192" s="73"/>
      <c r="J192" s="125"/>
      <c r="K192" s="1"/>
      <c r="L192" s="98">
        <v>0.3</v>
      </c>
      <c r="M192" s="98">
        <v>0.5</v>
      </c>
      <c r="N192" s="98">
        <v>1</v>
      </c>
      <c r="O192" s="1">
        <f>(L192+N192+M192*4)/6</f>
        <v>0.54999999999999993</v>
      </c>
      <c r="P192" s="98">
        <v>0.5</v>
      </c>
      <c r="Q192" s="98">
        <v>0.5</v>
      </c>
      <c r="R192" s="98">
        <v>1</v>
      </c>
      <c r="S192" s="1">
        <f>(P192+R192+Q192*4)/6</f>
        <v>0.58333333333333337</v>
      </c>
      <c r="T192" s="4"/>
      <c r="U192" s="4"/>
      <c r="V192" s="125"/>
    </row>
    <row r="193" spans="2:22" ht="21" customHeight="1" x14ac:dyDescent="0.2">
      <c r="B193" s="125"/>
      <c r="C193" s="144"/>
      <c r="D193" s="17"/>
      <c r="E193" s="46" t="s">
        <v>253</v>
      </c>
      <c r="F193" s="46"/>
      <c r="G193" s="33"/>
      <c r="H193" s="18"/>
      <c r="I193" s="73"/>
      <c r="J193" s="125"/>
      <c r="K193" s="1"/>
      <c r="L193" s="98">
        <v>0.3</v>
      </c>
      <c r="M193" s="98">
        <v>0.5</v>
      </c>
      <c r="N193" s="98">
        <v>0.5</v>
      </c>
      <c r="O193" s="1">
        <f>(L193+N193+M193*4)/6</f>
        <v>0.46666666666666662</v>
      </c>
      <c r="P193" s="98">
        <v>0.5</v>
      </c>
      <c r="Q193" s="98">
        <v>0.5</v>
      </c>
      <c r="R193" s="98">
        <v>1</v>
      </c>
      <c r="S193" s="1">
        <f>(P193+R193+Q193*4)/6</f>
        <v>0.58333333333333337</v>
      </c>
      <c r="T193" s="4"/>
      <c r="U193" s="4"/>
      <c r="V193" s="125"/>
    </row>
    <row r="194" spans="2:22" ht="21" customHeight="1" x14ac:dyDescent="0.2">
      <c r="B194" s="125"/>
      <c r="C194" s="144"/>
      <c r="D194" s="17"/>
      <c r="E194" s="46" t="s">
        <v>263</v>
      </c>
      <c r="F194" s="46"/>
      <c r="G194" s="33"/>
      <c r="H194" s="18"/>
      <c r="I194" s="73"/>
      <c r="J194" s="125"/>
      <c r="K194" s="1"/>
      <c r="L194" s="98">
        <v>0.3</v>
      </c>
      <c r="M194" s="98">
        <v>0.5</v>
      </c>
      <c r="N194" s="98">
        <v>0.5</v>
      </c>
      <c r="O194" s="1">
        <f>(L194+N194+M194*4)/6</f>
        <v>0.46666666666666662</v>
      </c>
      <c r="P194" s="98">
        <v>0.5</v>
      </c>
      <c r="Q194" s="98">
        <v>1</v>
      </c>
      <c r="R194" s="98">
        <v>1</v>
      </c>
      <c r="S194" s="1">
        <f>(P194+R194+Q194*4)/6</f>
        <v>0.91666666666666663</v>
      </c>
      <c r="T194" s="4"/>
      <c r="U194" s="4"/>
      <c r="V194" s="125"/>
    </row>
    <row r="195" spans="2:22" ht="21" customHeight="1" x14ac:dyDescent="0.2">
      <c r="B195" s="123"/>
      <c r="C195" s="144"/>
      <c r="D195" s="14"/>
      <c r="E195" s="33" t="s">
        <v>59</v>
      </c>
      <c r="F195" s="33"/>
      <c r="G195" s="33"/>
      <c r="H195" s="33"/>
      <c r="I195" s="33"/>
      <c r="J195" s="12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23"/>
    </row>
    <row r="196" spans="2:22" ht="21" customHeight="1" x14ac:dyDescent="0.2">
      <c r="B196" s="123"/>
      <c r="C196" s="144"/>
      <c r="D196" s="14"/>
      <c r="E196" s="33" t="s">
        <v>62</v>
      </c>
      <c r="F196" s="33"/>
      <c r="G196" s="33"/>
      <c r="H196" s="33"/>
      <c r="I196" s="33"/>
      <c r="J196" s="123"/>
      <c r="K196" s="1"/>
      <c r="L196" s="98">
        <v>0.3</v>
      </c>
      <c r="M196" s="98">
        <v>0.5</v>
      </c>
      <c r="N196" s="98">
        <v>0.5</v>
      </c>
      <c r="O196" s="1">
        <f>(L196+N196+M196*4)/6</f>
        <v>0.46666666666666662</v>
      </c>
      <c r="P196" s="98">
        <v>0.5</v>
      </c>
      <c r="Q196" s="98">
        <v>0.5</v>
      </c>
      <c r="R196" s="98">
        <v>1</v>
      </c>
      <c r="S196" s="1">
        <f>(P196+R196+Q196*4)/6</f>
        <v>0.58333333333333337</v>
      </c>
      <c r="T196" s="1"/>
      <c r="U196" s="1"/>
      <c r="V196" s="123"/>
    </row>
    <row r="197" spans="2:22" ht="21" customHeight="1" x14ac:dyDescent="0.2">
      <c r="B197" s="123"/>
      <c r="C197" s="144"/>
      <c r="D197" s="14"/>
      <c r="E197" s="33" t="s">
        <v>63</v>
      </c>
      <c r="F197" s="33"/>
      <c r="G197" s="33" t="s">
        <v>264</v>
      </c>
      <c r="H197" s="33"/>
      <c r="I197" s="33"/>
      <c r="J197" s="123"/>
      <c r="K197" s="1"/>
      <c r="L197" s="98">
        <v>0.3</v>
      </c>
      <c r="M197" s="98">
        <v>0.5</v>
      </c>
      <c r="N197" s="98">
        <v>0.5</v>
      </c>
      <c r="O197" s="1">
        <f>(L197+N197+M197*4)/6</f>
        <v>0.46666666666666662</v>
      </c>
      <c r="P197" s="98">
        <v>0.5</v>
      </c>
      <c r="Q197" s="98">
        <v>0.5</v>
      </c>
      <c r="R197" s="98">
        <v>1</v>
      </c>
      <c r="S197" s="1">
        <f>(P197+R197+Q197*4)/6</f>
        <v>0.58333333333333337</v>
      </c>
      <c r="T197" s="1"/>
      <c r="U197" s="1"/>
      <c r="V197" s="123"/>
    </row>
    <row r="198" spans="2:22" ht="21" customHeight="1" thickBot="1" x14ac:dyDescent="0.25">
      <c r="B198" s="123"/>
      <c r="C198" s="147"/>
      <c r="D198" s="14"/>
      <c r="E198" s="137" t="s">
        <v>310</v>
      </c>
      <c r="F198" s="138"/>
      <c r="G198" s="138"/>
      <c r="H198" s="138"/>
      <c r="I198" s="139"/>
      <c r="J198" s="123"/>
      <c r="K198" s="7"/>
      <c r="L198" s="7">
        <f>SUM(L175:L197)</f>
        <v>5.0999999999999996</v>
      </c>
      <c r="M198" s="7">
        <f>SUM(M175:M197)</f>
        <v>7.6</v>
      </c>
      <c r="N198" s="7">
        <f>SUM(N175:N197)</f>
        <v>10.5</v>
      </c>
      <c r="O198" s="7">
        <f>(L198+N198+M198*4)/6</f>
        <v>7.666666666666667</v>
      </c>
      <c r="P198" s="7">
        <f>SUM(P175:P197)</f>
        <v>5.6999999999999993</v>
      </c>
      <c r="Q198" s="7">
        <f>SUM(Q175:Q197)</f>
        <v>7.8</v>
      </c>
      <c r="R198" s="7">
        <f>SUM(R175:R197)</f>
        <v>12</v>
      </c>
      <c r="S198" s="7">
        <f>(P198+R198+Q198*4)/6</f>
        <v>8.15</v>
      </c>
      <c r="T198" s="1"/>
      <c r="U198" s="1"/>
      <c r="V198" s="123"/>
    </row>
    <row r="199" spans="2:22" ht="4" customHeight="1" thickBot="1" x14ac:dyDescent="0.25">
      <c r="B199" s="21"/>
      <c r="C199" s="145"/>
      <c r="D199" s="21"/>
      <c r="E199" s="41"/>
      <c r="F199" s="41"/>
      <c r="G199" s="28"/>
      <c r="H199" s="21"/>
      <c r="I199" s="69"/>
      <c r="J199" s="21"/>
      <c r="K199" s="69"/>
      <c r="L199" s="69"/>
      <c r="M199" s="69"/>
      <c r="N199" s="69"/>
      <c r="O199" s="69"/>
      <c r="P199" s="69"/>
      <c r="Q199" s="69"/>
      <c r="R199" s="69"/>
      <c r="S199" s="69"/>
      <c r="T199" s="21"/>
      <c r="U199" s="22"/>
      <c r="V199" s="21"/>
    </row>
    <row r="200" spans="2:22" ht="21" customHeight="1" x14ac:dyDescent="0.2">
      <c r="B200" s="123"/>
      <c r="C200" s="146" t="s">
        <v>272</v>
      </c>
      <c r="D200" s="14"/>
      <c r="E200" s="44" t="s">
        <v>36</v>
      </c>
      <c r="F200" s="44"/>
      <c r="G200" s="31"/>
      <c r="H200" s="15"/>
      <c r="I200" s="70"/>
      <c r="J200" s="12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23"/>
    </row>
    <row r="201" spans="2:22" ht="21" customHeight="1" x14ac:dyDescent="0.2">
      <c r="B201" s="123"/>
      <c r="C201" s="144"/>
      <c r="D201" s="14"/>
      <c r="E201" s="44" t="s">
        <v>89</v>
      </c>
      <c r="F201" s="44"/>
      <c r="G201" s="31"/>
      <c r="H201" s="15"/>
      <c r="I201" s="79" t="s">
        <v>90</v>
      </c>
      <c r="J201" s="123"/>
      <c r="K201" s="1"/>
      <c r="L201" s="1">
        <v>0.3</v>
      </c>
      <c r="M201" s="1">
        <v>0.5</v>
      </c>
      <c r="N201" s="1">
        <v>1</v>
      </c>
      <c r="O201" s="1">
        <f>(L201+N201+M201*4)/6</f>
        <v>0.54999999999999993</v>
      </c>
      <c r="P201" s="1"/>
      <c r="Q201" s="1"/>
      <c r="R201" s="1"/>
      <c r="S201" s="1"/>
      <c r="T201" s="1"/>
      <c r="U201" s="1"/>
      <c r="V201" s="123"/>
    </row>
    <row r="202" spans="2:22" ht="21" customHeight="1" x14ac:dyDescent="0.2">
      <c r="B202" s="123"/>
      <c r="C202" s="144"/>
      <c r="D202" s="14"/>
      <c r="E202" s="44" t="s">
        <v>91</v>
      </c>
      <c r="F202" s="44"/>
      <c r="G202" s="31"/>
      <c r="H202" s="15"/>
      <c r="I202" s="70"/>
      <c r="J202" s="123"/>
      <c r="K202" s="1"/>
      <c r="L202" s="1">
        <v>0.3</v>
      </c>
      <c r="M202" s="1">
        <v>0.3</v>
      </c>
      <c r="N202" s="1">
        <v>0.3</v>
      </c>
      <c r="O202" s="1">
        <f>(L202+N202+M202*4)/6</f>
        <v>0.3</v>
      </c>
      <c r="P202" s="1">
        <v>0.3</v>
      </c>
      <c r="Q202" s="1">
        <v>0.5</v>
      </c>
      <c r="R202" s="1">
        <v>0.5</v>
      </c>
      <c r="S202" s="1">
        <f>(P202+R202+Q202*4)/6</f>
        <v>0.46666666666666662</v>
      </c>
      <c r="T202" s="1"/>
      <c r="U202" s="1"/>
      <c r="V202" s="123"/>
    </row>
    <row r="203" spans="2:22" ht="21" customHeight="1" x14ac:dyDescent="0.2">
      <c r="B203" s="123"/>
      <c r="C203" s="144"/>
      <c r="D203" s="14"/>
      <c r="E203" s="44" t="s">
        <v>92</v>
      </c>
      <c r="F203" s="44"/>
      <c r="G203" s="31"/>
      <c r="H203" s="15"/>
      <c r="I203" s="70"/>
      <c r="J203" s="123"/>
      <c r="K203" s="1"/>
      <c r="L203" s="1">
        <v>0.3</v>
      </c>
      <c r="M203" s="1">
        <v>0.3</v>
      </c>
      <c r="N203" s="1">
        <v>0.5</v>
      </c>
      <c r="O203" s="1">
        <f>(L203+N203+M203*4)/6</f>
        <v>0.33333333333333331</v>
      </c>
      <c r="P203" s="1">
        <v>0.3</v>
      </c>
      <c r="Q203" s="1">
        <v>0.5</v>
      </c>
      <c r="R203" s="1">
        <v>1</v>
      </c>
      <c r="S203" s="1">
        <f>(P203+R203+Q203*4)/6</f>
        <v>0.54999999999999993</v>
      </c>
      <c r="T203" s="1"/>
      <c r="U203" s="1"/>
      <c r="V203" s="123"/>
    </row>
    <row r="204" spans="2:22" ht="21" customHeight="1" x14ac:dyDescent="0.2">
      <c r="B204" s="123"/>
      <c r="C204" s="144"/>
      <c r="D204" s="14"/>
      <c r="E204" s="44" t="s">
        <v>102</v>
      </c>
      <c r="F204" s="44"/>
      <c r="G204" s="31"/>
      <c r="H204" s="15"/>
      <c r="I204" s="70"/>
      <c r="J204" s="123"/>
      <c r="K204" s="1"/>
      <c r="L204" s="1">
        <v>0.3</v>
      </c>
      <c r="M204" s="1">
        <v>0.3</v>
      </c>
      <c r="N204" s="1">
        <v>0.3</v>
      </c>
      <c r="O204" s="1">
        <f>(L204+N204+M204*4)/6</f>
        <v>0.3</v>
      </c>
      <c r="P204" s="1">
        <v>0.3</v>
      </c>
      <c r="Q204" s="1">
        <v>0.3</v>
      </c>
      <c r="R204" s="1">
        <v>0.3</v>
      </c>
      <c r="S204" s="1">
        <f>(P204+R204+Q204*4)/6</f>
        <v>0.3</v>
      </c>
      <c r="T204" s="1"/>
      <c r="U204" s="1"/>
      <c r="V204" s="123"/>
    </row>
    <row r="205" spans="2:22" ht="21" customHeight="1" x14ac:dyDescent="0.2">
      <c r="B205" s="123"/>
      <c r="C205" s="144"/>
      <c r="D205" s="14"/>
      <c r="E205" s="44" t="s">
        <v>103</v>
      </c>
      <c r="F205" s="44"/>
      <c r="G205" s="31"/>
      <c r="H205" s="15"/>
      <c r="I205" s="70"/>
      <c r="J205" s="123"/>
      <c r="K205" s="1"/>
      <c r="L205" s="1"/>
      <c r="M205" s="1"/>
      <c r="N205" s="1"/>
      <c r="O205" s="1"/>
      <c r="P205" s="1">
        <v>0.3</v>
      </c>
      <c r="Q205" s="1">
        <v>0.3</v>
      </c>
      <c r="R205" s="1">
        <v>0.3</v>
      </c>
      <c r="S205" s="1">
        <f>(P205+R205+Q205*4)/6</f>
        <v>0.3</v>
      </c>
      <c r="T205" s="1"/>
      <c r="U205" s="1"/>
      <c r="V205" s="123"/>
    </row>
    <row r="206" spans="2:22" ht="21" customHeight="1" x14ac:dyDescent="0.2">
      <c r="B206" s="123"/>
      <c r="C206" s="144"/>
      <c r="D206" s="14"/>
      <c r="E206" s="44" t="s">
        <v>104</v>
      </c>
      <c r="F206" s="44"/>
      <c r="G206" s="31"/>
      <c r="H206" s="15"/>
      <c r="I206" s="79" t="s">
        <v>105</v>
      </c>
      <c r="J206" s="123"/>
      <c r="K206" s="1"/>
      <c r="L206" s="1">
        <v>0.3</v>
      </c>
      <c r="M206" s="1">
        <v>0.5</v>
      </c>
      <c r="N206" s="1">
        <v>1</v>
      </c>
      <c r="O206" s="1">
        <f>(L206+N206+M206*4)/6</f>
        <v>0.54999999999999993</v>
      </c>
      <c r="P206" s="1">
        <v>0.3</v>
      </c>
      <c r="Q206" s="1">
        <v>0.5</v>
      </c>
      <c r="R206" s="1">
        <v>1</v>
      </c>
      <c r="S206" s="1">
        <f>(P206+R206+Q206*4)/6</f>
        <v>0.54999999999999993</v>
      </c>
      <c r="T206" s="1"/>
      <c r="U206" s="1"/>
      <c r="V206" s="123"/>
    </row>
    <row r="207" spans="2:22" ht="21" customHeight="1" x14ac:dyDescent="0.2">
      <c r="B207" s="123"/>
      <c r="C207" s="144"/>
      <c r="D207" s="14"/>
      <c r="E207" s="44" t="s">
        <v>94</v>
      </c>
      <c r="F207" s="44"/>
      <c r="G207" s="31"/>
      <c r="H207" s="15"/>
      <c r="I207" s="79" t="s">
        <v>101</v>
      </c>
      <c r="J207" s="123"/>
      <c r="K207" s="1"/>
      <c r="L207" s="1">
        <v>0.3</v>
      </c>
      <c r="M207" s="1">
        <v>0.5</v>
      </c>
      <c r="N207" s="1">
        <v>0.5</v>
      </c>
      <c r="O207" s="1">
        <f>(L207+N207+M207*4)/6</f>
        <v>0.46666666666666662</v>
      </c>
      <c r="P207" s="1">
        <v>0.5</v>
      </c>
      <c r="Q207" s="1">
        <v>0.5</v>
      </c>
      <c r="R207" s="1">
        <v>1</v>
      </c>
      <c r="S207" s="1">
        <f>(P207+R207+Q207*4)/6</f>
        <v>0.58333333333333337</v>
      </c>
      <c r="T207" s="1"/>
      <c r="U207" s="1"/>
      <c r="V207" s="123"/>
    </row>
    <row r="208" spans="2:22" ht="21" customHeight="1" x14ac:dyDescent="0.2">
      <c r="B208" s="123"/>
      <c r="C208" s="144"/>
      <c r="D208" s="14"/>
      <c r="E208" s="44" t="s">
        <v>95</v>
      </c>
      <c r="F208" s="44"/>
      <c r="G208" s="31"/>
      <c r="H208" s="15"/>
      <c r="I208" s="79" t="s">
        <v>101</v>
      </c>
      <c r="J208" s="12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23"/>
    </row>
    <row r="209" spans="2:22" ht="21" customHeight="1" x14ac:dyDescent="0.2">
      <c r="B209" s="123"/>
      <c r="C209" s="144"/>
      <c r="D209" s="14"/>
      <c r="E209" s="44" t="s">
        <v>93</v>
      </c>
      <c r="F209" s="44"/>
      <c r="G209" s="31"/>
      <c r="H209" s="15"/>
      <c r="I209" s="79" t="s">
        <v>96</v>
      </c>
      <c r="J209" s="123"/>
      <c r="K209" s="1"/>
      <c r="L209" s="1">
        <v>0.3</v>
      </c>
      <c r="M209" s="1">
        <v>0.5</v>
      </c>
      <c r="N209" s="1">
        <v>1</v>
      </c>
      <c r="O209" s="1">
        <f>(L209+N209+M209*4)/6</f>
        <v>0.54999999999999993</v>
      </c>
      <c r="P209" s="1"/>
      <c r="Q209" s="1"/>
      <c r="R209" s="1"/>
      <c r="S209" s="1"/>
      <c r="T209" s="1"/>
      <c r="U209" s="1"/>
      <c r="V209" s="123"/>
    </row>
    <row r="210" spans="2:22" ht="21" customHeight="1" x14ac:dyDescent="0.2">
      <c r="B210" s="123"/>
      <c r="C210" s="144"/>
      <c r="D210" s="14"/>
      <c r="E210" s="44" t="s">
        <v>97</v>
      </c>
      <c r="F210" s="44"/>
      <c r="G210" s="31"/>
      <c r="H210" s="15"/>
      <c r="I210" s="70"/>
      <c r="J210" s="12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23"/>
    </row>
    <row r="211" spans="2:22" ht="21" customHeight="1" x14ac:dyDescent="0.2">
      <c r="B211" s="123"/>
      <c r="C211" s="144"/>
      <c r="D211" s="14"/>
      <c r="E211" s="44" t="s">
        <v>98</v>
      </c>
      <c r="F211" s="44"/>
      <c r="G211" s="31"/>
      <c r="H211" s="15"/>
      <c r="I211" s="70"/>
      <c r="J211" s="123"/>
      <c r="K211" s="1"/>
      <c r="L211" s="1">
        <v>0.3</v>
      </c>
      <c r="M211" s="1">
        <v>0.3</v>
      </c>
      <c r="N211" s="1">
        <v>0.5</v>
      </c>
      <c r="O211" s="1">
        <f>(L211+N211+M211*4)/6</f>
        <v>0.33333333333333331</v>
      </c>
      <c r="P211" s="1">
        <v>0.3</v>
      </c>
      <c r="Q211" s="1">
        <v>0.5</v>
      </c>
      <c r="R211" s="1">
        <v>0.5</v>
      </c>
      <c r="S211" s="1">
        <f>(P211+R211+Q211*4)/6</f>
        <v>0.46666666666666662</v>
      </c>
      <c r="T211" s="1"/>
      <c r="U211" s="1"/>
      <c r="V211" s="123"/>
    </row>
    <row r="212" spans="2:22" ht="21" customHeight="1" x14ac:dyDescent="0.2">
      <c r="B212" s="123"/>
      <c r="C212" s="144"/>
      <c r="D212" s="14"/>
      <c r="E212" s="44" t="s">
        <v>43</v>
      </c>
      <c r="F212" s="44"/>
      <c r="G212" s="31"/>
      <c r="H212" s="15"/>
      <c r="I212" s="70"/>
      <c r="J212" s="12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23"/>
    </row>
    <row r="213" spans="2:22" ht="21" customHeight="1" x14ac:dyDescent="0.2">
      <c r="B213" s="123"/>
      <c r="C213" s="144"/>
      <c r="D213" s="14"/>
      <c r="E213" s="44" t="s">
        <v>42</v>
      </c>
      <c r="F213" s="44"/>
      <c r="G213" s="31"/>
      <c r="H213" s="15"/>
      <c r="I213" s="70"/>
      <c r="J213" s="123"/>
      <c r="K213" s="1"/>
      <c r="L213" s="1">
        <v>0.3</v>
      </c>
      <c r="M213" s="1">
        <v>0.5</v>
      </c>
      <c r="N213" s="1">
        <v>0.5</v>
      </c>
      <c r="O213" s="1">
        <f>(L213+N213+M213*4)/6</f>
        <v>0.46666666666666662</v>
      </c>
      <c r="P213" s="1">
        <v>0.5</v>
      </c>
      <c r="Q213" s="1">
        <v>0.5</v>
      </c>
      <c r="R213" s="1">
        <v>1</v>
      </c>
      <c r="S213" s="1">
        <f>(P213+R213+Q213*4)/6</f>
        <v>0.58333333333333337</v>
      </c>
      <c r="T213" s="1"/>
      <c r="U213" s="1"/>
      <c r="V213" s="123"/>
    </row>
    <row r="214" spans="2:22" ht="21" customHeight="1" x14ac:dyDescent="0.2">
      <c r="B214" s="123"/>
      <c r="C214" s="144"/>
      <c r="D214" s="14"/>
      <c r="E214" s="44" t="s">
        <v>100</v>
      </c>
      <c r="F214" s="44"/>
      <c r="G214" s="31"/>
      <c r="H214" s="15"/>
      <c r="I214" s="70"/>
      <c r="J214" s="123"/>
      <c r="K214" s="1"/>
      <c r="L214" s="1">
        <v>0.3</v>
      </c>
      <c r="M214" s="1">
        <v>0.5</v>
      </c>
      <c r="N214" s="1">
        <v>0.5</v>
      </c>
      <c r="O214" s="1">
        <f>(L214+N214+M214*4)/6</f>
        <v>0.46666666666666662</v>
      </c>
      <c r="P214" s="1">
        <v>0.3</v>
      </c>
      <c r="Q214" s="1">
        <v>0.5</v>
      </c>
      <c r="R214" s="1">
        <v>0.5</v>
      </c>
      <c r="S214" s="1">
        <f>(P214+R214+Q214*4)/6</f>
        <v>0.46666666666666662</v>
      </c>
      <c r="T214" s="1"/>
      <c r="U214" s="1"/>
      <c r="V214" s="123"/>
    </row>
    <row r="215" spans="2:22" ht="21" customHeight="1" x14ac:dyDescent="0.2">
      <c r="B215" s="123"/>
      <c r="C215" s="144"/>
      <c r="D215" s="14"/>
      <c r="E215" s="44" t="s">
        <v>99</v>
      </c>
      <c r="F215" s="44"/>
      <c r="G215" s="31"/>
      <c r="H215" s="15"/>
      <c r="I215" s="70"/>
      <c r="J215" s="12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23"/>
    </row>
    <row r="216" spans="2:22" ht="21" customHeight="1" x14ac:dyDescent="0.2">
      <c r="B216" s="123"/>
      <c r="C216" s="144"/>
      <c r="D216" s="14"/>
      <c r="E216" s="44" t="s">
        <v>77</v>
      </c>
      <c r="F216" s="44"/>
      <c r="G216" s="31"/>
      <c r="H216" s="15"/>
      <c r="I216" s="70"/>
      <c r="J216" s="123"/>
      <c r="K216" s="1"/>
      <c r="L216" s="1">
        <v>0.5</v>
      </c>
      <c r="M216" s="1">
        <v>1</v>
      </c>
      <c r="N216" s="1">
        <v>1</v>
      </c>
      <c r="O216" s="1">
        <f>(L216+N216+M216*4)/6</f>
        <v>0.91666666666666663</v>
      </c>
      <c r="P216" s="1">
        <v>0.5</v>
      </c>
      <c r="Q216" s="1">
        <v>1</v>
      </c>
      <c r="R216" s="1">
        <v>2</v>
      </c>
      <c r="S216" s="1">
        <f>(P216+R216+Q216*4)/6</f>
        <v>1.0833333333333333</v>
      </c>
      <c r="T216" s="1"/>
      <c r="U216" s="1"/>
      <c r="V216" s="123"/>
    </row>
    <row r="217" spans="2:22" ht="21" customHeight="1" x14ac:dyDescent="0.2">
      <c r="B217" s="123"/>
      <c r="C217" s="144"/>
      <c r="D217" s="14"/>
      <c r="E217" s="44" t="s">
        <v>106</v>
      </c>
      <c r="F217" s="44"/>
      <c r="G217" s="31"/>
      <c r="H217" s="15"/>
      <c r="I217" s="79" t="s">
        <v>107</v>
      </c>
      <c r="J217" s="123"/>
      <c r="K217" s="1"/>
      <c r="L217" s="1">
        <v>0.3</v>
      </c>
      <c r="M217" s="1">
        <v>0.5</v>
      </c>
      <c r="N217" s="1">
        <v>0.5</v>
      </c>
      <c r="O217" s="1">
        <f>(L217+N217+M217*4)/6</f>
        <v>0.46666666666666662</v>
      </c>
      <c r="P217" s="1">
        <v>0.5</v>
      </c>
      <c r="Q217" s="1">
        <v>1</v>
      </c>
      <c r="R217" s="1">
        <v>1.5</v>
      </c>
      <c r="S217" s="1">
        <f>(P217+R217+Q217*4)/6</f>
        <v>1</v>
      </c>
      <c r="T217" s="1"/>
      <c r="U217" s="1"/>
      <c r="V217" s="123"/>
    </row>
    <row r="218" spans="2:22" ht="21" customHeight="1" x14ac:dyDescent="0.2">
      <c r="B218" s="123"/>
      <c r="C218" s="144"/>
      <c r="D218" s="14"/>
      <c r="E218" s="44" t="s">
        <v>108</v>
      </c>
      <c r="F218" s="44"/>
      <c r="G218" s="31"/>
      <c r="H218" s="15"/>
      <c r="I218" s="70"/>
      <c r="J218" s="123"/>
      <c r="K218" s="1"/>
      <c r="L218" s="1">
        <v>0.3</v>
      </c>
      <c r="M218" s="1">
        <v>0.3</v>
      </c>
      <c r="N218" s="1">
        <v>0.3</v>
      </c>
      <c r="O218" s="1">
        <f>(L218+N218+M218*4)/6</f>
        <v>0.3</v>
      </c>
      <c r="P218" s="1"/>
      <c r="Q218" s="1"/>
      <c r="R218" s="1"/>
      <c r="S218" s="1"/>
      <c r="T218" s="1"/>
      <c r="U218" s="1"/>
      <c r="V218" s="123"/>
    </row>
    <row r="219" spans="2:22" ht="21" customHeight="1" x14ac:dyDescent="0.2">
      <c r="B219" s="123"/>
      <c r="C219" s="144"/>
      <c r="D219" s="14"/>
      <c r="E219" s="44" t="s">
        <v>109</v>
      </c>
      <c r="F219" s="44"/>
      <c r="G219" s="31"/>
      <c r="H219" s="15"/>
      <c r="I219" s="70"/>
      <c r="J219" s="123"/>
      <c r="K219" s="1"/>
      <c r="L219" s="1">
        <v>0.3</v>
      </c>
      <c r="M219" s="1">
        <v>0.3</v>
      </c>
      <c r="N219" s="1">
        <v>0.3</v>
      </c>
      <c r="O219" s="1">
        <f>(L219+N219+M219*4)/6</f>
        <v>0.3</v>
      </c>
      <c r="P219" s="1"/>
      <c r="Q219" s="1"/>
      <c r="R219" s="1"/>
      <c r="S219" s="1"/>
      <c r="T219" s="1"/>
      <c r="U219" s="1"/>
      <c r="V219" s="123"/>
    </row>
    <row r="220" spans="2:22" ht="21" customHeight="1" x14ac:dyDescent="0.2">
      <c r="B220" s="123"/>
      <c r="C220" s="144"/>
      <c r="D220" s="14"/>
      <c r="E220" s="44" t="s">
        <v>110</v>
      </c>
      <c r="F220" s="44"/>
      <c r="G220" s="31"/>
      <c r="H220" s="15"/>
      <c r="I220" s="70"/>
      <c r="J220" s="12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23"/>
    </row>
    <row r="221" spans="2:22" ht="21" customHeight="1" x14ac:dyDescent="0.2">
      <c r="B221" s="123"/>
      <c r="C221" s="144"/>
      <c r="D221" s="14"/>
      <c r="E221" s="44" t="s">
        <v>273</v>
      </c>
      <c r="F221" s="44"/>
      <c r="G221" s="31"/>
      <c r="H221" s="15"/>
      <c r="I221" s="70"/>
      <c r="J221" s="12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23"/>
    </row>
    <row r="222" spans="2:22" ht="21" customHeight="1" x14ac:dyDescent="0.2">
      <c r="B222" s="123"/>
      <c r="C222" s="144"/>
      <c r="D222" s="14"/>
      <c r="E222" s="44" t="s">
        <v>111</v>
      </c>
      <c r="F222" s="44"/>
      <c r="G222" s="31"/>
      <c r="H222" s="15"/>
      <c r="I222" s="70"/>
      <c r="J222" s="12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23"/>
    </row>
    <row r="223" spans="2:22" ht="21" customHeight="1" x14ac:dyDescent="0.2">
      <c r="B223" s="123"/>
      <c r="C223" s="144"/>
      <c r="D223" s="14"/>
      <c r="E223" s="44" t="s">
        <v>28</v>
      </c>
      <c r="F223" s="44"/>
      <c r="G223" s="31"/>
      <c r="H223" s="15"/>
      <c r="I223" s="79" t="s">
        <v>112</v>
      </c>
      <c r="J223" s="123"/>
      <c r="K223" s="1"/>
      <c r="L223" s="1">
        <v>0.5</v>
      </c>
      <c r="M223" s="1">
        <v>1</v>
      </c>
      <c r="N223" s="1">
        <v>1</v>
      </c>
      <c r="O223" s="1">
        <f>(L223+N223+M223*4)/6</f>
        <v>0.91666666666666663</v>
      </c>
      <c r="P223" s="1">
        <v>0.5</v>
      </c>
      <c r="Q223" s="1">
        <v>1</v>
      </c>
      <c r="R223" s="1">
        <v>1</v>
      </c>
      <c r="S223" s="1">
        <f>(P223+R223+Q223*4)/6</f>
        <v>0.91666666666666663</v>
      </c>
      <c r="T223" s="1"/>
      <c r="U223" s="1"/>
      <c r="V223" s="123"/>
    </row>
    <row r="224" spans="2:22" ht="21" customHeight="1" x14ac:dyDescent="0.2">
      <c r="B224" s="123"/>
      <c r="C224" s="144"/>
      <c r="D224" s="14"/>
      <c r="E224" s="44" t="s">
        <v>113</v>
      </c>
      <c r="F224" s="44"/>
      <c r="G224" s="31" t="s">
        <v>245</v>
      </c>
      <c r="H224" s="15"/>
      <c r="I224" s="79" t="s">
        <v>114</v>
      </c>
      <c r="J224" s="123"/>
      <c r="K224" s="1"/>
      <c r="L224" s="1">
        <v>5</v>
      </c>
      <c r="M224" s="1">
        <v>5</v>
      </c>
      <c r="N224" s="1">
        <v>10</v>
      </c>
      <c r="O224" s="1">
        <f>(L224+N224+M224*4)/6</f>
        <v>5.833333333333333</v>
      </c>
      <c r="P224" s="1">
        <v>3</v>
      </c>
      <c r="Q224" s="1">
        <v>5</v>
      </c>
      <c r="R224" s="1">
        <v>5</v>
      </c>
      <c r="S224" s="1">
        <f>(P224+R224+Q224*4)/6</f>
        <v>4.666666666666667</v>
      </c>
      <c r="T224" s="1"/>
      <c r="U224" s="1"/>
      <c r="V224" s="123"/>
    </row>
    <row r="225" spans="1:22" ht="21" customHeight="1" x14ac:dyDescent="0.2">
      <c r="B225" s="123"/>
      <c r="C225" s="144"/>
      <c r="D225" s="14"/>
      <c r="E225" s="44" t="s">
        <v>115</v>
      </c>
      <c r="F225" s="44"/>
      <c r="G225" s="31" t="s">
        <v>116</v>
      </c>
      <c r="H225" s="15"/>
      <c r="I225" s="70"/>
      <c r="J225" s="12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23"/>
    </row>
    <row r="226" spans="1:22" ht="21" customHeight="1" x14ac:dyDescent="0.2">
      <c r="B226" s="123"/>
      <c r="C226" s="144"/>
      <c r="D226" s="14"/>
      <c r="E226" s="44" t="s">
        <v>118</v>
      </c>
      <c r="F226" s="44"/>
      <c r="G226" s="31"/>
      <c r="H226" s="15"/>
      <c r="I226" s="70"/>
      <c r="J226" s="12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23"/>
    </row>
    <row r="227" spans="1:22" ht="21" customHeight="1" x14ac:dyDescent="0.2">
      <c r="B227" s="123"/>
      <c r="C227" s="144"/>
      <c r="D227" s="14"/>
      <c r="E227" s="44" t="s">
        <v>117</v>
      </c>
      <c r="F227" s="44"/>
      <c r="G227" s="31"/>
      <c r="H227" s="15"/>
      <c r="I227" s="70"/>
      <c r="J227" s="12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23"/>
    </row>
    <row r="228" spans="1:22" ht="21" customHeight="1" x14ac:dyDescent="0.2">
      <c r="B228" s="123"/>
      <c r="C228" s="144"/>
      <c r="D228" s="14"/>
      <c r="E228" s="44" t="s">
        <v>119</v>
      </c>
      <c r="F228" s="44"/>
      <c r="G228" s="31"/>
      <c r="H228" s="15"/>
      <c r="I228" s="70"/>
      <c r="J228" s="12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23"/>
    </row>
    <row r="229" spans="1:22" ht="21" customHeight="1" x14ac:dyDescent="0.2">
      <c r="A229" s="95"/>
      <c r="B229" s="123"/>
      <c r="C229" s="144"/>
      <c r="D229" s="14"/>
      <c r="E229" s="44" t="s">
        <v>244</v>
      </c>
      <c r="F229" s="44"/>
      <c r="G229" s="31" t="s">
        <v>243</v>
      </c>
      <c r="H229" s="15"/>
      <c r="I229" s="79" t="s">
        <v>120</v>
      </c>
      <c r="J229" s="123"/>
      <c r="K229" s="1"/>
      <c r="L229" s="1">
        <v>0.5</v>
      </c>
      <c r="M229" s="1">
        <v>0.5</v>
      </c>
      <c r="N229" s="1">
        <v>1</v>
      </c>
      <c r="O229" s="1">
        <f>(L229+N229+M229*4)/6</f>
        <v>0.58333333333333337</v>
      </c>
      <c r="P229" s="1">
        <v>0.5</v>
      </c>
      <c r="Q229" s="1">
        <v>0.5</v>
      </c>
      <c r="R229" s="1">
        <v>1</v>
      </c>
      <c r="S229" s="1">
        <f>(P229+R229+Q229*4)/6</f>
        <v>0.58333333333333337</v>
      </c>
      <c r="T229" s="1"/>
      <c r="U229" s="1"/>
      <c r="V229" s="123"/>
    </row>
    <row r="230" spans="1:22" ht="21" customHeight="1" x14ac:dyDescent="0.2">
      <c r="B230" s="123"/>
      <c r="C230" s="144"/>
      <c r="D230" s="14"/>
      <c r="E230" s="44" t="s">
        <v>121</v>
      </c>
      <c r="F230" s="44"/>
      <c r="G230" s="31"/>
      <c r="H230" s="15"/>
      <c r="I230" s="70"/>
      <c r="J230" s="123"/>
      <c r="K230" s="1"/>
      <c r="L230" s="1">
        <v>1</v>
      </c>
      <c r="M230" s="1">
        <v>2</v>
      </c>
      <c r="N230" s="1">
        <v>3</v>
      </c>
      <c r="O230" s="1">
        <f>(L230+N230+M230*4)/6</f>
        <v>2</v>
      </c>
      <c r="P230" s="1">
        <v>2</v>
      </c>
      <c r="Q230" s="1">
        <v>3</v>
      </c>
      <c r="R230" s="1">
        <v>3</v>
      </c>
      <c r="S230" s="1">
        <f>(P230+R230+Q230*4)/6</f>
        <v>2.8333333333333335</v>
      </c>
      <c r="T230" s="1"/>
      <c r="U230" s="1"/>
      <c r="V230" s="123"/>
    </row>
    <row r="231" spans="1:22" ht="21" customHeight="1" x14ac:dyDescent="0.2">
      <c r="B231" s="123"/>
      <c r="C231" s="144"/>
      <c r="D231" s="14"/>
      <c r="E231" s="44" t="s">
        <v>122</v>
      </c>
      <c r="F231" s="44"/>
      <c r="G231" s="31"/>
      <c r="H231" s="15"/>
      <c r="I231" s="70"/>
      <c r="J231" s="12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23"/>
    </row>
    <row r="232" spans="1:22" ht="21" customHeight="1" x14ac:dyDescent="0.2">
      <c r="B232" s="123"/>
      <c r="C232" s="144"/>
      <c r="D232" s="14"/>
      <c r="E232" s="44" t="s">
        <v>117</v>
      </c>
      <c r="F232" s="44"/>
      <c r="G232" s="31"/>
      <c r="H232" s="15"/>
      <c r="I232" s="70"/>
      <c r="J232" s="12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23"/>
    </row>
    <row r="233" spans="1:22" ht="21" customHeight="1" x14ac:dyDescent="0.2">
      <c r="B233" s="123"/>
      <c r="C233" s="144"/>
      <c r="D233" s="14"/>
      <c r="E233" s="44" t="s">
        <v>123</v>
      </c>
      <c r="F233" s="44"/>
      <c r="G233" s="31"/>
      <c r="H233" s="15"/>
      <c r="I233" s="70"/>
      <c r="J233" s="123"/>
      <c r="K233" s="1"/>
      <c r="L233" s="1"/>
      <c r="M233" s="1"/>
      <c r="N233" s="1"/>
      <c r="O233" s="1"/>
      <c r="P233" s="1">
        <v>3</v>
      </c>
      <c r="Q233" s="1">
        <v>4</v>
      </c>
      <c r="R233" s="1">
        <v>5</v>
      </c>
      <c r="S233" s="1">
        <f>(P233+R233+Q233*4)/6</f>
        <v>4</v>
      </c>
      <c r="T233" s="1"/>
      <c r="U233" s="1"/>
      <c r="V233" s="123"/>
    </row>
    <row r="234" spans="1:22" ht="21" customHeight="1" x14ac:dyDescent="0.2">
      <c r="B234" s="123"/>
      <c r="C234" s="144"/>
      <c r="D234" s="14"/>
      <c r="E234" s="44" t="s">
        <v>124</v>
      </c>
      <c r="F234" s="44"/>
      <c r="G234" s="31"/>
      <c r="H234" s="15"/>
      <c r="I234" s="79" t="s">
        <v>168</v>
      </c>
      <c r="J234" s="123"/>
      <c r="K234" s="1"/>
      <c r="L234" s="1">
        <v>0.5</v>
      </c>
      <c r="M234" s="1">
        <v>1</v>
      </c>
      <c r="N234" s="1">
        <v>1</v>
      </c>
      <c r="O234" s="1">
        <f>(L234+N234+M234*4)/6</f>
        <v>0.91666666666666663</v>
      </c>
      <c r="P234" s="1">
        <v>0.5</v>
      </c>
      <c r="Q234" s="1">
        <v>1</v>
      </c>
      <c r="R234" s="1">
        <v>1</v>
      </c>
      <c r="S234" s="1">
        <f>(P234+R234+Q234*4)/6</f>
        <v>0.91666666666666663</v>
      </c>
      <c r="T234" s="1"/>
      <c r="U234" s="1"/>
      <c r="V234" s="123"/>
    </row>
    <row r="235" spans="1:22" ht="21" customHeight="1" x14ac:dyDescent="0.2">
      <c r="B235" s="123"/>
      <c r="C235" s="144"/>
      <c r="D235" s="14"/>
      <c r="E235" s="44" t="s">
        <v>125</v>
      </c>
      <c r="F235" s="44"/>
      <c r="G235" s="31"/>
      <c r="H235" s="15"/>
      <c r="I235" s="70"/>
      <c r="J235" s="12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23"/>
    </row>
    <row r="236" spans="1:22" ht="21" customHeight="1" x14ac:dyDescent="0.2">
      <c r="B236" s="123"/>
      <c r="C236" s="144"/>
      <c r="D236" s="14"/>
      <c r="E236" s="44" t="s">
        <v>126</v>
      </c>
      <c r="F236" s="44"/>
      <c r="G236" s="31"/>
      <c r="H236" s="15"/>
      <c r="I236" s="70"/>
      <c r="J236" s="12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23"/>
    </row>
    <row r="237" spans="1:22" ht="21" customHeight="1" x14ac:dyDescent="0.2">
      <c r="B237" s="123"/>
      <c r="C237" s="144"/>
      <c r="D237" s="14"/>
      <c r="E237" s="44" t="s">
        <v>129</v>
      </c>
      <c r="F237" s="44"/>
      <c r="G237" s="31"/>
      <c r="H237" s="15"/>
      <c r="I237" s="70"/>
      <c r="J237" s="123"/>
      <c r="K237" s="1"/>
      <c r="L237" s="1">
        <v>0.3</v>
      </c>
      <c r="M237" s="1">
        <v>0.3</v>
      </c>
      <c r="N237" s="1">
        <v>0.5</v>
      </c>
      <c r="O237" s="1">
        <f>(L237+N237+M237*4)/6</f>
        <v>0.33333333333333331</v>
      </c>
      <c r="P237" s="1">
        <v>0.3</v>
      </c>
      <c r="Q237" s="1">
        <v>0.5</v>
      </c>
      <c r="R237" s="1">
        <v>0.5</v>
      </c>
      <c r="S237" s="1">
        <f>(P237+R237+Q237*4)/6</f>
        <v>0.46666666666666662</v>
      </c>
      <c r="T237" s="1"/>
      <c r="U237" s="1"/>
      <c r="V237" s="123"/>
    </row>
    <row r="238" spans="1:22" ht="21" customHeight="1" x14ac:dyDescent="0.2">
      <c r="B238" s="123"/>
      <c r="C238" s="144"/>
      <c r="D238" s="14"/>
      <c r="E238" s="44" t="s">
        <v>127</v>
      </c>
      <c r="F238" s="44"/>
      <c r="G238" s="31"/>
      <c r="H238" s="15"/>
      <c r="I238" s="70"/>
      <c r="J238" s="12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23"/>
    </row>
    <row r="239" spans="1:22" ht="21" customHeight="1" x14ac:dyDescent="0.2">
      <c r="B239" s="123"/>
      <c r="C239" s="144"/>
      <c r="D239" s="14"/>
      <c r="E239" s="44" t="s">
        <v>128</v>
      </c>
      <c r="F239" s="44"/>
      <c r="G239" s="31"/>
      <c r="H239" s="15"/>
      <c r="I239" s="70"/>
      <c r="J239" s="123"/>
      <c r="K239" s="1"/>
      <c r="L239" s="1">
        <v>0.3</v>
      </c>
      <c r="M239" s="1">
        <v>0.3</v>
      </c>
      <c r="N239" s="1">
        <v>0.5</v>
      </c>
      <c r="O239" s="1">
        <f>(L239+N239+M239*4)/6</f>
        <v>0.33333333333333331</v>
      </c>
      <c r="P239" s="1">
        <v>0.3</v>
      </c>
      <c r="Q239" s="1">
        <v>0.5</v>
      </c>
      <c r="R239" s="1">
        <v>0.5</v>
      </c>
      <c r="S239" s="1">
        <f>(P239+R239+Q239*4)/6</f>
        <v>0.46666666666666662</v>
      </c>
      <c r="T239" s="1"/>
      <c r="U239" s="1"/>
      <c r="V239" s="123"/>
    </row>
    <row r="240" spans="1:22" ht="21" customHeight="1" x14ac:dyDescent="0.2">
      <c r="B240" s="123"/>
      <c r="C240" s="144"/>
      <c r="D240" s="14"/>
      <c r="E240" s="44" t="s">
        <v>130</v>
      </c>
      <c r="F240" s="44"/>
      <c r="G240" s="31"/>
      <c r="H240" s="15"/>
      <c r="I240" s="70"/>
      <c r="J240" s="12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23"/>
    </row>
    <row r="241" spans="1:22" ht="21" customHeight="1" x14ac:dyDescent="0.2">
      <c r="B241" s="123"/>
      <c r="C241" s="144"/>
      <c r="D241" s="14"/>
      <c r="E241" s="44" t="s">
        <v>127</v>
      </c>
      <c r="F241" s="44"/>
      <c r="G241" s="31"/>
      <c r="H241" s="15"/>
      <c r="I241" s="70"/>
      <c r="J241" s="12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23"/>
    </row>
    <row r="242" spans="1:22" ht="21" customHeight="1" x14ac:dyDescent="0.2">
      <c r="B242" s="123"/>
      <c r="C242" s="144"/>
      <c r="D242" s="14"/>
      <c r="E242" s="44" t="s">
        <v>128</v>
      </c>
      <c r="F242" s="44"/>
      <c r="G242" s="31"/>
      <c r="H242" s="15"/>
      <c r="I242" s="70"/>
      <c r="J242" s="123"/>
      <c r="K242" s="1"/>
      <c r="L242" s="1">
        <v>0.3</v>
      </c>
      <c r="M242" s="1">
        <v>0.3</v>
      </c>
      <c r="N242" s="1">
        <v>0.5</v>
      </c>
      <c r="O242" s="1">
        <f>(L242+N242+M242*4)/6</f>
        <v>0.33333333333333331</v>
      </c>
      <c r="P242" s="1">
        <v>0.3</v>
      </c>
      <c r="Q242" s="1">
        <v>0.5</v>
      </c>
      <c r="R242" s="1">
        <v>0.5</v>
      </c>
      <c r="S242" s="1">
        <f>(P242+R242+Q242*4)/6</f>
        <v>0.46666666666666662</v>
      </c>
      <c r="T242" s="1"/>
      <c r="U242" s="1"/>
      <c r="V242" s="123"/>
    </row>
    <row r="243" spans="1:22" ht="21" customHeight="1" x14ac:dyDescent="0.2">
      <c r="B243" s="123"/>
      <c r="C243" s="144"/>
      <c r="D243" s="14"/>
      <c r="E243" s="44" t="s">
        <v>131</v>
      </c>
      <c r="F243" s="44"/>
      <c r="G243" s="31"/>
      <c r="H243" s="15"/>
      <c r="I243" s="70"/>
      <c r="J243" s="12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23"/>
    </row>
    <row r="244" spans="1:22" ht="21" customHeight="1" x14ac:dyDescent="0.2">
      <c r="B244" s="123"/>
      <c r="C244" s="144"/>
      <c r="D244" s="14"/>
      <c r="E244" s="44" t="s">
        <v>127</v>
      </c>
      <c r="F244" s="44"/>
      <c r="G244" s="31"/>
      <c r="H244" s="15"/>
      <c r="I244" s="70"/>
      <c r="J244" s="12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23"/>
    </row>
    <row r="245" spans="1:22" ht="21" customHeight="1" x14ac:dyDescent="0.2">
      <c r="B245" s="123"/>
      <c r="C245" s="144"/>
      <c r="D245" s="14"/>
      <c r="E245" s="44" t="s">
        <v>132</v>
      </c>
      <c r="F245" s="44"/>
      <c r="G245" s="31"/>
      <c r="H245" s="15"/>
      <c r="I245" s="70"/>
      <c r="J245" s="123"/>
      <c r="K245" s="1"/>
      <c r="L245" s="1">
        <v>0.3</v>
      </c>
      <c r="M245" s="1">
        <v>0.3</v>
      </c>
      <c r="N245" s="1">
        <v>0.5</v>
      </c>
      <c r="O245" s="1">
        <f>(L245+N245+M245*4)/6</f>
        <v>0.33333333333333331</v>
      </c>
      <c r="P245" s="1">
        <v>0.3</v>
      </c>
      <c r="Q245" s="1">
        <v>0.5</v>
      </c>
      <c r="R245" s="1">
        <v>0.5</v>
      </c>
      <c r="S245" s="1">
        <f>(P245+R245+Q245*4)/6</f>
        <v>0.46666666666666662</v>
      </c>
      <c r="T245" s="1"/>
      <c r="U245" s="1"/>
      <c r="V245" s="123"/>
    </row>
    <row r="246" spans="1:22" ht="21" customHeight="1" x14ac:dyDescent="0.2">
      <c r="B246" s="123"/>
      <c r="C246" s="144"/>
      <c r="D246" s="14"/>
      <c r="E246" s="44" t="s">
        <v>133</v>
      </c>
      <c r="F246" s="44"/>
      <c r="G246" s="31"/>
      <c r="H246" s="15"/>
      <c r="I246" s="70"/>
      <c r="J246" s="12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23"/>
    </row>
    <row r="247" spans="1:22" ht="21" customHeight="1" x14ac:dyDescent="0.2">
      <c r="B247" s="123"/>
      <c r="C247" s="144"/>
      <c r="D247" s="14"/>
      <c r="E247" s="44" t="s">
        <v>134</v>
      </c>
      <c r="F247" s="44"/>
      <c r="G247" s="31"/>
      <c r="H247" s="15"/>
      <c r="I247" s="70"/>
      <c r="J247" s="123"/>
      <c r="K247" s="1"/>
      <c r="L247" s="1">
        <v>0.3</v>
      </c>
      <c r="M247" s="1">
        <v>0.3</v>
      </c>
      <c r="N247" s="1">
        <v>0.5</v>
      </c>
      <c r="O247" s="1">
        <f>(L247+N247+M247*4)/6</f>
        <v>0.33333333333333331</v>
      </c>
      <c r="P247" s="1">
        <v>0.5</v>
      </c>
      <c r="Q247" s="1">
        <v>0.5</v>
      </c>
      <c r="R247" s="1">
        <v>0.5</v>
      </c>
      <c r="S247" s="1">
        <f>(P247+R247+Q247*4)/6</f>
        <v>0.5</v>
      </c>
      <c r="T247" s="1"/>
      <c r="U247" s="1"/>
      <c r="V247" s="123"/>
    </row>
    <row r="248" spans="1:22" ht="2" customHeight="1" x14ac:dyDescent="0.2">
      <c r="B248" s="123"/>
      <c r="C248" s="144"/>
      <c r="D248" s="14"/>
      <c r="E248" s="42"/>
      <c r="F248" s="42"/>
      <c r="G248" s="29"/>
      <c r="H248" s="14"/>
      <c r="I248" s="71"/>
      <c r="J248" s="123"/>
      <c r="K248" s="1"/>
      <c r="L248" s="1"/>
      <c r="M248" s="1"/>
      <c r="N248" s="1"/>
      <c r="O248" s="1"/>
      <c r="P248" s="1"/>
      <c r="Q248" s="1"/>
      <c r="R248" s="1"/>
      <c r="S248" s="1"/>
      <c r="T248" s="3"/>
      <c r="U248" s="3"/>
      <c r="V248" s="123"/>
    </row>
    <row r="249" spans="1:22" ht="21" customHeight="1" x14ac:dyDescent="0.2">
      <c r="A249" s="96" t="s">
        <v>24</v>
      </c>
      <c r="B249" s="127"/>
      <c r="C249" s="144"/>
      <c r="D249" s="10"/>
      <c r="E249" s="43" t="s">
        <v>15</v>
      </c>
      <c r="F249" s="43"/>
      <c r="G249" s="30"/>
      <c r="H249" s="12"/>
      <c r="I249" s="75"/>
      <c r="J249" s="127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27"/>
    </row>
    <row r="250" spans="1:22" ht="21" customHeight="1" x14ac:dyDescent="0.2">
      <c r="A250" s="97"/>
      <c r="B250" s="128"/>
      <c r="C250" s="144"/>
      <c r="D250" s="11"/>
      <c r="E250" s="43" t="s">
        <v>135</v>
      </c>
      <c r="F250" s="43"/>
      <c r="G250" s="30"/>
      <c r="H250" s="12"/>
      <c r="I250" s="75"/>
      <c r="J250" s="128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28"/>
    </row>
    <row r="251" spans="1:22" ht="21" customHeight="1" x14ac:dyDescent="0.2">
      <c r="A251" s="97"/>
      <c r="B251" s="128"/>
      <c r="C251" s="144"/>
      <c r="D251" s="11"/>
      <c r="E251" s="43" t="s">
        <v>136</v>
      </c>
      <c r="F251" s="43"/>
      <c r="G251" s="30"/>
      <c r="H251" s="12"/>
      <c r="I251" s="75"/>
      <c r="J251" s="128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28"/>
    </row>
    <row r="252" spans="1:22" ht="21" customHeight="1" x14ac:dyDescent="0.2">
      <c r="A252" s="97"/>
      <c r="B252" s="129"/>
      <c r="C252" s="144"/>
      <c r="D252" s="8"/>
      <c r="E252" s="43" t="s">
        <v>137</v>
      </c>
      <c r="F252" s="43"/>
      <c r="G252" s="30"/>
      <c r="H252" s="12"/>
      <c r="I252" s="75"/>
      <c r="J252" s="129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29"/>
    </row>
    <row r="253" spans="1:22" ht="21" customHeight="1" x14ac:dyDescent="0.2">
      <c r="A253" s="97"/>
      <c r="B253" s="123"/>
      <c r="C253" s="144"/>
      <c r="D253" s="14"/>
      <c r="E253" s="43" t="s">
        <v>138</v>
      </c>
      <c r="F253" s="43"/>
      <c r="G253" s="30"/>
      <c r="H253" s="12"/>
      <c r="I253" s="75"/>
      <c r="J253" s="12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23"/>
    </row>
    <row r="254" spans="1:22" ht="21" customHeight="1" x14ac:dyDescent="0.2">
      <c r="A254" s="97"/>
      <c r="B254" s="123"/>
      <c r="C254" s="144"/>
      <c r="D254" s="14"/>
      <c r="E254" s="43"/>
      <c r="F254" s="43"/>
      <c r="G254" s="30"/>
      <c r="H254" s="12"/>
      <c r="I254" s="75"/>
      <c r="J254" s="12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23"/>
    </row>
    <row r="255" spans="1:22" ht="21" customHeight="1" x14ac:dyDescent="0.2">
      <c r="A255" s="97"/>
      <c r="B255" s="123"/>
      <c r="C255" s="144"/>
      <c r="D255" s="14"/>
      <c r="E255" s="43" t="s">
        <v>30</v>
      </c>
      <c r="F255" s="43"/>
      <c r="G255" s="30"/>
      <c r="H255" s="12"/>
      <c r="I255" s="75"/>
      <c r="J255" s="12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23"/>
    </row>
    <row r="256" spans="1:22" ht="21" customHeight="1" x14ac:dyDescent="0.2">
      <c r="A256" s="97"/>
      <c r="B256" s="123"/>
      <c r="C256" s="144"/>
      <c r="D256" s="14"/>
      <c r="E256" s="43" t="s">
        <v>31</v>
      </c>
      <c r="F256" s="43"/>
      <c r="G256" s="30"/>
      <c r="H256" s="12"/>
      <c r="I256" s="75"/>
      <c r="J256" s="12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23"/>
    </row>
    <row r="257" spans="1:22" ht="21" customHeight="1" x14ac:dyDescent="0.2">
      <c r="A257" s="97"/>
      <c r="B257" s="123"/>
      <c r="C257" s="144"/>
      <c r="D257" s="14"/>
      <c r="E257" s="43" t="s">
        <v>32</v>
      </c>
      <c r="F257" s="43"/>
      <c r="G257" s="30"/>
      <c r="H257" s="12"/>
      <c r="I257" s="75"/>
      <c r="J257" s="12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23"/>
    </row>
    <row r="258" spans="1:22" ht="21" customHeight="1" x14ac:dyDescent="0.2">
      <c r="A258" s="97"/>
      <c r="B258" s="123"/>
      <c r="C258" s="144"/>
      <c r="D258" s="14"/>
      <c r="E258" s="43"/>
      <c r="F258" s="43"/>
      <c r="G258" s="30"/>
      <c r="H258" s="12"/>
      <c r="I258" s="75"/>
      <c r="J258" s="12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23"/>
    </row>
    <row r="259" spans="1:22" ht="2" customHeight="1" x14ac:dyDescent="0.2">
      <c r="B259" s="123"/>
      <c r="C259" s="144"/>
      <c r="D259" s="14"/>
      <c r="E259" s="42"/>
      <c r="F259" s="42"/>
      <c r="G259" s="29"/>
      <c r="H259" s="14"/>
      <c r="I259" s="71"/>
      <c r="J259" s="123"/>
      <c r="K259" s="1"/>
      <c r="L259" s="1"/>
      <c r="M259" s="1"/>
      <c r="N259" s="1"/>
      <c r="O259" s="1"/>
      <c r="P259" s="1"/>
      <c r="Q259" s="1"/>
      <c r="R259" s="1"/>
      <c r="S259" s="1"/>
      <c r="T259" s="3"/>
      <c r="U259" s="3"/>
      <c r="V259" s="123"/>
    </row>
    <row r="260" spans="1:22" ht="21" customHeight="1" x14ac:dyDescent="0.2">
      <c r="B260" s="123"/>
      <c r="C260" s="144"/>
      <c r="D260" s="14"/>
      <c r="E260" s="45" t="s">
        <v>72</v>
      </c>
      <c r="F260" s="45"/>
      <c r="G260" s="32"/>
      <c r="H260" s="6"/>
      <c r="I260" s="72"/>
      <c r="J260" s="12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23"/>
    </row>
    <row r="261" spans="1:22" ht="21" customHeight="1" x14ac:dyDescent="0.2">
      <c r="B261" s="123"/>
      <c r="C261" s="144"/>
      <c r="D261" s="14"/>
      <c r="E261" s="45" t="s">
        <v>265</v>
      </c>
      <c r="F261" s="45"/>
      <c r="G261" s="32"/>
      <c r="H261" s="6"/>
      <c r="I261" s="72"/>
      <c r="J261" s="12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23"/>
    </row>
    <row r="262" spans="1:22" ht="21" customHeight="1" x14ac:dyDescent="0.2">
      <c r="B262" s="123"/>
      <c r="C262" s="144"/>
      <c r="D262" s="14"/>
      <c r="E262" s="45" t="s">
        <v>266</v>
      </c>
      <c r="F262" s="45"/>
      <c r="G262" s="32"/>
      <c r="H262" s="6"/>
      <c r="I262" s="72"/>
      <c r="J262" s="12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23"/>
    </row>
    <row r="263" spans="1:22" ht="21" customHeight="1" thickBot="1" x14ac:dyDescent="0.25">
      <c r="B263" s="123"/>
      <c r="C263" s="147"/>
      <c r="D263" s="14"/>
      <c r="E263" s="137" t="s">
        <v>310</v>
      </c>
      <c r="F263" s="138"/>
      <c r="G263" s="138"/>
      <c r="H263" s="138"/>
      <c r="I263" s="139"/>
      <c r="J263" s="123"/>
      <c r="K263" s="7"/>
      <c r="L263" s="7">
        <f>SUM(L200:L262)</f>
        <v>13.400000000000002</v>
      </c>
      <c r="M263" s="7">
        <f>SUM(M200:M262)</f>
        <v>17.300000000000004</v>
      </c>
      <c r="N263" s="7">
        <f>SUM(N200:N262)</f>
        <v>26.7</v>
      </c>
      <c r="O263" s="7">
        <f>(L263+N263+M263*4)/6</f>
        <v>18.216666666666669</v>
      </c>
      <c r="P263" s="7">
        <f>SUM(P200:P262)</f>
        <v>15.300000000000002</v>
      </c>
      <c r="Q263" s="7">
        <f>SUM(Q200:Q262)</f>
        <v>23.1</v>
      </c>
      <c r="R263" s="7">
        <f>SUM(R200:R262)</f>
        <v>28.1</v>
      </c>
      <c r="S263" s="7">
        <f>(P263+R263+Q263*4)/6</f>
        <v>22.633333333333336</v>
      </c>
      <c r="T263" s="1"/>
      <c r="U263" s="1"/>
      <c r="V263" s="123"/>
    </row>
    <row r="264" spans="1:22" ht="4" customHeight="1" thickBot="1" x14ac:dyDescent="0.25">
      <c r="B264" s="21"/>
      <c r="C264" s="145"/>
      <c r="D264" s="21"/>
      <c r="E264" s="41"/>
      <c r="F264" s="41"/>
      <c r="G264" s="28"/>
      <c r="H264" s="21"/>
      <c r="I264" s="69"/>
      <c r="J264" s="21"/>
      <c r="K264" s="69"/>
      <c r="L264" s="69"/>
      <c r="M264" s="69"/>
      <c r="N264" s="69"/>
      <c r="O264" s="69"/>
      <c r="P264" s="69"/>
      <c r="Q264" s="69"/>
      <c r="R264" s="69"/>
      <c r="S264" s="69"/>
      <c r="T264" s="21"/>
      <c r="U264" s="22"/>
      <c r="V264" s="21"/>
    </row>
    <row r="265" spans="1:22" x14ac:dyDescent="0.2">
      <c r="B265" s="169" t="s">
        <v>178</v>
      </c>
      <c r="C265" s="178" t="s">
        <v>330</v>
      </c>
      <c r="D265" s="44" t="s">
        <v>36</v>
      </c>
      <c r="E265" s="44"/>
      <c r="F265" s="31"/>
      <c r="G265" s="15"/>
      <c r="H265" s="79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22" x14ac:dyDescent="0.2">
      <c r="B266" s="170"/>
      <c r="C266" s="179"/>
      <c r="D266" s="44"/>
      <c r="E266" s="44" t="s">
        <v>331</v>
      </c>
      <c r="F266" s="31"/>
      <c r="G266" s="15"/>
      <c r="H266" s="70"/>
      <c r="I266" s="181" t="s">
        <v>332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22" x14ac:dyDescent="0.2">
      <c r="B267" s="170"/>
      <c r="C267" s="179"/>
      <c r="D267" s="44"/>
      <c r="E267" s="44" t="s">
        <v>336</v>
      </c>
      <c r="F267" s="31"/>
      <c r="G267" s="15"/>
      <c r="H267" s="7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22" x14ac:dyDescent="0.2">
      <c r="B268" s="170"/>
      <c r="C268" s="179"/>
      <c r="D268" s="44"/>
      <c r="E268" s="44" t="s">
        <v>337</v>
      </c>
      <c r="F268" s="31"/>
      <c r="G268" s="15"/>
      <c r="H268" s="79"/>
      <c r="I268" s="181" t="s">
        <v>341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22" x14ac:dyDescent="0.2">
      <c r="B269" s="170"/>
      <c r="C269" s="179"/>
      <c r="D269" s="44"/>
      <c r="E269" s="44" t="s">
        <v>345</v>
      </c>
      <c r="F269" s="31"/>
      <c r="G269" s="15" t="s">
        <v>346</v>
      </c>
      <c r="H269" s="79"/>
      <c r="I269" s="18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22" x14ac:dyDescent="0.2">
      <c r="B270" s="170"/>
      <c r="C270" s="179"/>
      <c r="D270" s="44"/>
      <c r="E270" s="44" t="s">
        <v>338</v>
      </c>
      <c r="F270" s="31"/>
      <c r="G270" s="15"/>
      <c r="H270" s="70"/>
      <c r="I270" s="181" t="s">
        <v>342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22" x14ac:dyDescent="0.2">
      <c r="B271" s="170"/>
      <c r="C271" s="179"/>
      <c r="D271" s="44"/>
      <c r="E271" s="44" t="s">
        <v>339</v>
      </c>
      <c r="F271" s="31"/>
      <c r="G271" s="15"/>
      <c r="H271" s="70"/>
      <c r="I271" s="181" t="s">
        <v>343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22" x14ac:dyDescent="0.2">
      <c r="B272" s="170"/>
      <c r="C272" s="179"/>
      <c r="D272" s="44"/>
      <c r="E272" s="44" t="s">
        <v>347</v>
      </c>
      <c r="F272" s="31"/>
      <c r="G272" s="15"/>
      <c r="H272" s="70"/>
      <c r="I272" s="18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2:19" x14ac:dyDescent="0.2">
      <c r="B273" s="170"/>
      <c r="C273" s="179"/>
      <c r="D273" s="44"/>
      <c r="E273" s="44" t="s">
        <v>348</v>
      </c>
      <c r="F273" s="31"/>
      <c r="G273" s="15"/>
      <c r="H273" s="70"/>
      <c r="I273" s="18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2:19" x14ac:dyDescent="0.2">
      <c r="B274" s="170"/>
      <c r="C274" s="179"/>
      <c r="D274" s="44"/>
      <c r="E274" s="44" t="s">
        <v>340</v>
      </c>
      <c r="F274" s="31"/>
      <c r="G274" s="15"/>
      <c r="H274" s="70"/>
      <c r="I274" s="181" t="s">
        <v>344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2:19" x14ac:dyDescent="0.2">
      <c r="B275" s="170"/>
      <c r="C275" s="179"/>
      <c r="D275" s="44"/>
      <c r="E275" s="44" t="s">
        <v>349</v>
      </c>
      <c r="F275" s="31"/>
      <c r="G275" s="15"/>
      <c r="H275" s="70"/>
      <c r="I275" s="1" t="s">
        <v>350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2:19" x14ac:dyDescent="0.2">
      <c r="B276" s="170"/>
      <c r="C276" s="179"/>
      <c r="D276" s="44"/>
      <c r="E276" s="44" t="s">
        <v>352</v>
      </c>
      <c r="F276" s="31"/>
      <c r="G276" s="15"/>
      <c r="H276" s="7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2:19" x14ac:dyDescent="0.2">
      <c r="B277" s="170"/>
      <c r="C277" s="179"/>
      <c r="D277" s="44"/>
      <c r="E277" s="44" t="s">
        <v>353</v>
      </c>
      <c r="F277" s="31"/>
      <c r="G277" s="15"/>
      <c r="H277" s="7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2:19" x14ac:dyDescent="0.2">
      <c r="B278" s="170"/>
      <c r="C278" s="179"/>
      <c r="D278" s="44"/>
      <c r="E278" s="44" t="s">
        <v>354</v>
      </c>
      <c r="F278" s="31"/>
      <c r="G278" s="15"/>
      <c r="H278" s="79"/>
      <c r="I278" s="1" t="s">
        <v>358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2:19" x14ac:dyDescent="0.2">
      <c r="B279" s="170"/>
      <c r="C279" s="179"/>
      <c r="D279" s="44"/>
      <c r="E279" s="44" t="s">
        <v>355</v>
      </c>
      <c r="F279" s="31"/>
      <c r="G279" s="15"/>
      <c r="H279" s="70"/>
      <c r="I279" s="1" t="s">
        <v>356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2:19" x14ac:dyDescent="0.2">
      <c r="B280" s="170"/>
      <c r="C280" s="179"/>
      <c r="D280" s="44"/>
      <c r="E280" s="44" t="s">
        <v>357</v>
      </c>
      <c r="F280" s="31"/>
      <c r="G280" s="15"/>
      <c r="H280" s="7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2:19" x14ac:dyDescent="0.2">
      <c r="B281" s="170"/>
      <c r="C281" s="179"/>
      <c r="D281" s="44"/>
      <c r="E281" s="44"/>
      <c r="F281" s="31"/>
      <c r="G281" s="15"/>
      <c r="H281" s="7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2:19" x14ac:dyDescent="0.2">
      <c r="B282" s="170"/>
      <c r="C282" s="179"/>
      <c r="D282" s="44"/>
      <c r="E282" s="44" t="s">
        <v>351</v>
      </c>
      <c r="F282" s="31"/>
      <c r="G282" s="15"/>
      <c r="H282" s="7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2:19" x14ac:dyDescent="0.2">
      <c r="B283" s="170"/>
      <c r="C283" s="179"/>
      <c r="D283" s="44"/>
      <c r="E283" s="44"/>
      <c r="F283" s="31"/>
      <c r="G283" s="15"/>
      <c r="H283" s="79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2:19" x14ac:dyDescent="0.2">
      <c r="B284" s="170"/>
      <c r="C284" s="179"/>
      <c r="D284" s="44"/>
      <c r="E284" s="44"/>
      <c r="F284" s="31"/>
      <c r="G284" s="15"/>
      <c r="H284" s="7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2:19" x14ac:dyDescent="0.2">
      <c r="B285" s="170"/>
      <c r="C285" s="179"/>
      <c r="D285" s="44"/>
      <c r="E285" s="44"/>
      <c r="F285" s="31"/>
      <c r="G285" s="15"/>
      <c r="H285" s="7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2:19" x14ac:dyDescent="0.2">
      <c r="B286" s="170"/>
      <c r="C286" s="179"/>
      <c r="D286" s="15"/>
      <c r="E286" s="15"/>
      <c r="F286" s="31"/>
      <c r="G286" s="15"/>
      <c r="H286" s="7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2:19" x14ac:dyDescent="0.2">
      <c r="B287" s="170"/>
      <c r="C287" s="179"/>
      <c r="D287" s="44"/>
      <c r="E287" s="44"/>
      <c r="F287" s="31"/>
      <c r="G287" s="15"/>
      <c r="H287" s="7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2:19" ht="2" customHeight="1" x14ac:dyDescent="0.2">
      <c r="B288" s="170"/>
      <c r="C288" s="179"/>
      <c r="D288" s="42"/>
      <c r="E288" s="42"/>
      <c r="F288" s="29"/>
      <c r="G288" s="14"/>
      <c r="H288" s="71"/>
      <c r="I288" s="1"/>
      <c r="J288" s="1"/>
      <c r="K288" s="1"/>
      <c r="L288" s="1"/>
      <c r="M288" s="1"/>
      <c r="N288" s="1"/>
      <c r="O288" s="1"/>
      <c r="P288" s="1"/>
      <c r="Q288" s="1"/>
      <c r="R288" s="3"/>
      <c r="S288" s="3"/>
    </row>
    <row r="289" spans="2:19" x14ac:dyDescent="0.2">
      <c r="B289" s="170"/>
      <c r="C289" s="179"/>
      <c r="D289" s="43" t="s">
        <v>15</v>
      </c>
      <c r="E289" s="43"/>
      <c r="F289" s="30"/>
      <c r="G289" s="12"/>
      <c r="H289" s="7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2:19" x14ac:dyDescent="0.2">
      <c r="B290" s="170"/>
      <c r="C290" s="179"/>
      <c r="D290" s="43"/>
      <c r="E290" s="43"/>
      <c r="F290" s="30"/>
      <c r="G290" s="12"/>
      <c r="H290" s="7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2:19" x14ac:dyDescent="0.2">
      <c r="B291" s="170"/>
      <c r="C291" s="179"/>
      <c r="D291" s="43"/>
      <c r="E291" s="43"/>
      <c r="F291" s="30"/>
      <c r="G291" s="12"/>
      <c r="H291" s="7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2:19" x14ac:dyDescent="0.2">
      <c r="B292" s="170"/>
      <c r="C292" s="179"/>
      <c r="D292" s="43"/>
      <c r="E292" s="43"/>
      <c r="F292" s="30"/>
      <c r="G292" s="12"/>
      <c r="H292" s="7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2:19" x14ac:dyDescent="0.2">
      <c r="B293" s="170"/>
      <c r="C293" s="179"/>
      <c r="D293" s="43"/>
      <c r="E293" s="43"/>
      <c r="F293" s="30"/>
      <c r="G293" s="12"/>
      <c r="H293" s="7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2:19" ht="2" customHeight="1" x14ac:dyDescent="0.2">
      <c r="B294" s="170"/>
      <c r="C294" s="179"/>
      <c r="D294" s="42"/>
      <c r="E294" s="42"/>
      <c r="F294" s="29"/>
      <c r="G294" s="14"/>
      <c r="H294" s="71"/>
      <c r="I294" s="1"/>
      <c r="J294" s="1"/>
      <c r="K294" s="1"/>
      <c r="L294" s="1"/>
      <c r="M294" s="1"/>
      <c r="N294" s="1"/>
      <c r="O294" s="1"/>
      <c r="P294" s="1"/>
      <c r="Q294" s="1"/>
      <c r="R294" s="3"/>
      <c r="S294" s="3"/>
    </row>
    <row r="295" spans="2:19" x14ac:dyDescent="0.2">
      <c r="B295" s="170"/>
      <c r="C295" s="179"/>
      <c r="D295" s="45" t="s">
        <v>72</v>
      </c>
      <c r="E295" s="45"/>
      <c r="F295" s="32"/>
      <c r="G295" s="6"/>
      <c r="H295" s="7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2:19" x14ac:dyDescent="0.2">
      <c r="B296" s="170"/>
      <c r="C296" s="179"/>
      <c r="D296" s="45"/>
      <c r="E296" s="45"/>
      <c r="F296" s="32"/>
      <c r="G296" s="6"/>
      <c r="H296" s="7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2:19" x14ac:dyDescent="0.2">
      <c r="B297" s="170"/>
      <c r="C297" s="179"/>
      <c r="D297" s="45"/>
      <c r="E297" s="45"/>
      <c r="F297" s="32"/>
      <c r="G297" s="6"/>
      <c r="H297" s="7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2:19" x14ac:dyDescent="0.2">
      <c r="B298" s="170"/>
      <c r="C298" s="179"/>
      <c r="D298" s="45"/>
      <c r="E298" s="45"/>
      <c r="F298" s="32"/>
      <c r="G298" s="6"/>
      <c r="H298" s="7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2:19" ht="17" thickBot="1" x14ac:dyDescent="0.25">
      <c r="B299" s="171"/>
      <c r="C299" s="180"/>
      <c r="D299" s="46"/>
      <c r="E299" s="46"/>
      <c r="F299" s="33"/>
      <c r="G299" s="18"/>
      <c r="H299" s="73"/>
      <c r="I299" s="1"/>
      <c r="J299" s="1"/>
      <c r="K299" s="1"/>
      <c r="L299" s="1"/>
      <c r="M299" s="1"/>
      <c r="N299" s="1"/>
      <c r="O299" s="1"/>
      <c r="P299" s="1"/>
      <c r="Q299" s="1"/>
      <c r="R299" s="4"/>
      <c r="S299" s="4"/>
    </row>
    <row r="300" spans="2:19" ht="4" customHeight="1" thickBot="1" x14ac:dyDescent="0.25">
      <c r="B300" s="172"/>
      <c r="C300" s="21"/>
      <c r="D300" s="41"/>
      <c r="E300" s="41"/>
      <c r="F300" s="28"/>
      <c r="G300" s="21"/>
      <c r="H300" s="69"/>
      <c r="I300" s="1"/>
      <c r="J300" s="1"/>
      <c r="K300" s="1"/>
      <c r="L300" s="1"/>
      <c r="M300" s="1"/>
      <c r="N300" s="1"/>
      <c r="O300" s="1"/>
      <c r="P300" s="1"/>
      <c r="Q300" s="1"/>
      <c r="R300" s="21"/>
      <c r="S300" s="22"/>
    </row>
    <row r="301" spans="2:19" x14ac:dyDescent="0.2">
      <c r="B301" s="169" t="s">
        <v>184</v>
      </c>
      <c r="C301" s="14"/>
      <c r="D301" s="44" t="s">
        <v>36</v>
      </c>
      <c r="E301" s="44"/>
      <c r="F301" s="31"/>
      <c r="G301" s="15"/>
      <c r="H301" s="79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2:19" x14ac:dyDescent="0.2">
      <c r="B302" s="170"/>
      <c r="C302" s="14"/>
      <c r="D302" s="44"/>
      <c r="E302" s="44"/>
      <c r="F302" s="31"/>
      <c r="G302" s="15"/>
      <c r="H302" s="175" t="s">
        <v>327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2:19" x14ac:dyDescent="0.2">
      <c r="B303" s="170"/>
      <c r="C303" s="14"/>
      <c r="D303" s="44"/>
      <c r="E303" s="44"/>
      <c r="F303" s="31"/>
      <c r="G303" s="15"/>
      <c r="H303" s="7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2:19" x14ac:dyDescent="0.2">
      <c r="B304" s="170"/>
      <c r="C304" s="14"/>
      <c r="D304" s="44"/>
      <c r="E304" s="44"/>
      <c r="F304" s="31"/>
      <c r="G304" s="15"/>
      <c r="H304" s="7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2:19" x14ac:dyDescent="0.2">
      <c r="B305" s="170"/>
      <c r="C305" s="14"/>
      <c r="D305" s="44"/>
      <c r="E305" s="44"/>
      <c r="F305" s="31"/>
      <c r="G305" s="15"/>
      <c r="H305" s="7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2:19" x14ac:dyDescent="0.2">
      <c r="B306" s="170"/>
      <c r="C306" s="14"/>
      <c r="D306" s="44"/>
      <c r="E306" s="44"/>
      <c r="F306" s="31"/>
      <c r="G306" s="15"/>
      <c r="H306" s="7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2:19" x14ac:dyDescent="0.2">
      <c r="B307" s="170"/>
      <c r="C307" s="14"/>
      <c r="D307" s="44"/>
      <c r="E307" s="44"/>
      <c r="F307" s="31"/>
      <c r="G307" s="15"/>
      <c r="H307" s="7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2:19" x14ac:dyDescent="0.2">
      <c r="B308" s="170"/>
      <c r="C308" s="14"/>
      <c r="D308" s="44"/>
      <c r="E308" s="44"/>
      <c r="F308" s="31"/>
      <c r="G308" s="15"/>
      <c r="H308" s="7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2:19" x14ac:dyDescent="0.2">
      <c r="B309" s="170"/>
      <c r="C309" s="14"/>
      <c r="D309" s="44"/>
      <c r="E309" s="44"/>
      <c r="F309" s="31"/>
      <c r="G309" s="15"/>
      <c r="H309" s="7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2:19" x14ac:dyDescent="0.2">
      <c r="B310" s="170"/>
      <c r="C310" s="14"/>
      <c r="D310" s="44"/>
      <c r="E310" s="44"/>
      <c r="F310" s="31"/>
      <c r="G310" s="15"/>
      <c r="H310" s="79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2:19" x14ac:dyDescent="0.2">
      <c r="B311" s="170"/>
      <c r="C311" s="14"/>
      <c r="D311" s="44"/>
      <c r="E311" s="44"/>
      <c r="F311" s="31"/>
      <c r="G311" s="15"/>
      <c r="H311" s="7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2:19" x14ac:dyDescent="0.2">
      <c r="B312" s="170"/>
      <c r="C312" s="14"/>
      <c r="D312" s="44"/>
      <c r="E312" s="44"/>
      <c r="F312" s="31"/>
      <c r="G312" s="15"/>
      <c r="H312" s="7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2:19" x14ac:dyDescent="0.2">
      <c r="B313" s="170"/>
      <c r="C313" s="14"/>
      <c r="D313" s="15"/>
      <c r="E313" s="15"/>
      <c r="F313" s="31"/>
      <c r="G313" s="15"/>
      <c r="H313" s="7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2:19" x14ac:dyDescent="0.2">
      <c r="B314" s="170"/>
      <c r="C314" s="14"/>
      <c r="D314" s="44"/>
      <c r="E314" s="44"/>
      <c r="F314" s="31"/>
      <c r="G314" s="15"/>
      <c r="H314" s="7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2:19" ht="2" customHeight="1" x14ac:dyDescent="0.2">
      <c r="B315" s="170"/>
      <c r="C315" s="14"/>
      <c r="D315" s="42"/>
      <c r="E315" s="42"/>
      <c r="F315" s="29"/>
      <c r="G315" s="14"/>
      <c r="H315" s="71"/>
      <c r="I315" s="1"/>
      <c r="J315" s="1"/>
      <c r="K315" s="1"/>
      <c r="L315" s="1"/>
      <c r="M315" s="1"/>
      <c r="N315" s="1"/>
      <c r="O315" s="1"/>
      <c r="P315" s="1"/>
      <c r="Q315" s="1"/>
      <c r="R315" s="3"/>
      <c r="S315" s="3"/>
    </row>
    <row r="316" spans="2:19" x14ac:dyDescent="0.2">
      <c r="B316" s="170"/>
      <c r="C316" s="92"/>
      <c r="D316" s="43" t="s">
        <v>15</v>
      </c>
      <c r="E316" s="43"/>
      <c r="F316" s="30"/>
      <c r="G316" s="12"/>
      <c r="H316" s="7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2:19" x14ac:dyDescent="0.2">
      <c r="B317" s="170"/>
      <c r="C317" s="93"/>
      <c r="D317" s="43"/>
      <c r="E317" s="43"/>
      <c r="F317" s="30"/>
      <c r="G317" s="12"/>
      <c r="H317" s="7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2:19" x14ac:dyDescent="0.2">
      <c r="B318" s="170"/>
      <c r="C318" s="93"/>
      <c r="D318" s="43"/>
      <c r="E318" s="43"/>
      <c r="F318" s="30"/>
      <c r="G318" s="12"/>
      <c r="H318" s="7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2:19" x14ac:dyDescent="0.2">
      <c r="B319" s="170"/>
      <c r="C319" s="94"/>
      <c r="D319" s="43"/>
      <c r="E319" s="43"/>
      <c r="F319" s="30"/>
      <c r="G319" s="12"/>
      <c r="H319" s="7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2:19" x14ac:dyDescent="0.2">
      <c r="B320" s="170"/>
      <c r="C320" s="14"/>
      <c r="D320" s="43"/>
      <c r="E320" s="43"/>
      <c r="F320" s="30"/>
      <c r="G320" s="12"/>
      <c r="H320" s="7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2:22" ht="2" customHeight="1" x14ac:dyDescent="0.2">
      <c r="B321" s="170"/>
      <c r="C321" s="14"/>
      <c r="D321" s="42"/>
      <c r="E321" s="42"/>
      <c r="F321" s="29"/>
      <c r="G321" s="14"/>
      <c r="H321" s="71"/>
      <c r="I321" s="1"/>
      <c r="J321" s="1"/>
      <c r="K321" s="1"/>
      <c r="L321" s="1"/>
      <c r="M321" s="1"/>
      <c r="N321" s="1"/>
      <c r="O321" s="1"/>
      <c r="P321" s="1"/>
      <c r="Q321" s="1"/>
      <c r="R321" s="3"/>
      <c r="S321" s="3"/>
    </row>
    <row r="322" spans="2:22" x14ac:dyDescent="0.2">
      <c r="B322" s="170"/>
      <c r="C322" s="14"/>
      <c r="D322" s="45" t="s">
        <v>72</v>
      </c>
      <c r="E322" s="45"/>
      <c r="F322" s="32"/>
      <c r="G322" s="6"/>
      <c r="H322" s="7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2:22" x14ac:dyDescent="0.2">
      <c r="B323" s="170"/>
      <c r="C323" s="14"/>
      <c r="D323" s="45"/>
      <c r="E323" s="45"/>
      <c r="F323" s="32"/>
      <c r="G323" s="6"/>
      <c r="H323" s="7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2:22" x14ac:dyDescent="0.2">
      <c r="B324" s="170"/>
      <c r="C324" s="14"/>
      <c r="D324" s="45"/>
      <c r="E324" s="45"/>
      <c r="F324" s="32"/>
      <c r="G324" s="6"/>
      <c r="H324" s="7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2:22" x14ac:dyDescent="0.2">
      <c r="B325" s="170"/>
      <c r="C325" s="14"/>
      <c r="D325" s="45"/>
      <c r="E325" s="45"/>
      <c r="F325" s="32"/>
      <c r="G325" s="6"/>
      <c r="H325" s="7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2:22" ht="17" thickBot="1" x14ac:dyDescent="0.25">
      <c r="B326" s="171"/>
      <c r="C326" s="17"/>
      <c r="D326" s="46"/>
      <c r="E326" s="46"/>
      <c r="F326" s="33"/>
      <c r="G326" s="18"/>
      <c r="H326" s="73"/>
      <c r="I326" s="1"/>
      <c r="J326" s="1"/>
      <c r="K326" s="1"/>
      <c r="L326" s="1"/>
      <c r="M326" s="1"/>
      <c r="N326" s="1"/>
      <c r="O326" s="1"/>
      <c r="P326" s="1"/>
      <c r="Q326" s="1"/>
      <c r="R326" s="4"/>
      <c r="S326" s="4"/>
    </row>
    <row r="327" spans="2:22" ht="33" customHeight="1" thickBot="1" x14ac:dyDescent="0.25">
      <c r="B327" s="123"/>
      <c r="C327" s="150"/>
      <c r="D327" s="14"/>
      <c r="E327" s="137" t="s">
        <v>310</v>
      </c>
      <c r="F327" s="138"/>
      <c r="G327" s="138"/>
      <c r="H327" s="138"/>
      <c r="I327" s="139"/>
      <c r="J327" s="123"/>
      <c r="K327" s="7"/>
      <c r="L327" s="7">
        <f>L263+L198+L173+L107+L11</f>
        <v>58.700000000000024</v>
      </c>
      <c r="M327" s="7">
        <f>M263+M198+M173+M107+M11</f>
        <v>88.100000000000023</v>
      </c>
      <c r="N327" s="7">
        <f>N263+N198+N173+N107+N11</f>
        <v>128.80000000000001</v>
      </c>
      <c r="O327" s="7">
        <f>(L327+N327+M327*4)/6</f>
        <v>89.983333333333348</v>
      </c>
      <c r="P327" s="7">
        <f>P263+P198+P173+P107+P11</f>
        <v>52.8</v>
      </c>
      <c r="Q327" s="7">
        <f>Q263+Q198+Q173+Q107+Q11</f>
        <v>72.400000000000006</v>
      </c>
      <c r="R327" s="7">
        <f>R263+R198+R173+R107+R11</f>
        <v>107.7</v>
      </c>
      <c r="S327" s="7">
        <f>(P327+R327+Q327*4)/6</f>
        <v>75.016666666666666</v>
      </c>
      <c r="T327" s="1"/>
      <c r="U327" s="1"/>
      <c r="V327" s="123"/>
    </row>
    <row r="328" spans="2:22" ht="4" customHeight="1" thickBot="1" x14ac:dyDescent="0.25">
      <c r="B328" s="21"/>
      <c r="C328" s="145"/>
      <c r="D328" s="21"/>
      <c r="E328" s="41"/>
      <c r="F328" s="41"/>
      <c r="G328" s="28"/>
      <c r="H328" s="21"/>
      <c r="I328" s="69"/>
      <c r="J328" s="21"/>
      <c r="K328" s="69"/>
      <c r="L328" s="69"/>
      <c r="M328" s="69"/>
      <c r="N328" s="69"/>
      <c r="O328" s="69"/>
      <c r="P328" s="69"/>
      <c r="Q328" s="69"/>
      <c r="R328" s="69"/>
      <c r="S328" s="69"/>
      <c r="T328" s="21"/>
      <c r="U328" s="22"/>
      <c r="V328" s="21"/>
    </row>
    <row r="329" spans="2:22" x14ac:dyDescent="0.2">
      <c r="B329" s="130"/>
      <c r="J329" s="130"/>
      <c r="O329">
        <f>O327/22</f>
        <v>4.0901515151515158</v>
      </c>
      <c r="S329">
        <f>S327/22</f>
        <v>3.4098484848484847</v>
      </c>
      <c r="V329" s="130"/>
    </row>
    <row r="330" spans="2:22" ht="17" thickBot="1" x14ac:dyDescent="0.25">
      <c r="B330" s="130"/>
      <c r="J330" s="130"/>
      <c r="O330">
        <f>O329*1</f>
        <v>4.0901515151515158</v>
      </c>
      <c r="S330">
        <f>S329*2.5</f>
        <v>8.524621212121211</v>
      </c>
      <c r="V330" s="130"/>
    </row>
    <row r="331" spans="2:22" ht="4" customHeight="1" thickBot="1" x14ac:dyDescent="0.25">
      <c r="B331" s="21"/>
      <c r="C331" s="145"/>
      <c r="D331" s="21"/>
      <c r="E331" s="41"/>
      <c r="F331" s="41"/>
      <c r="G331" s="28"/>
      <c r="H331" s="21"/>
      <c r="I331" s="69"/>
      <c r="J331" s="21"/>
      <c r="K331" s="69"/>
      <c r="L331" s="69"/>
      <c r="M331" s="69"/>
      <c r="N331" s="69"/>
      <c r="O331" s="69"/>
      <c r="P331" s="69"/>
      <c r="Q331" s="69"/>
      <c r="R331" s="69"/>
      <c r="S331" s="69"/>
      <c r="T331" s="21"/>
      <c r="U331" s="22"/>
      <c r="V331" s="21"/>
    </row>
  </sheetData>
  <mergeCells count="21">
    <mergeCell ref="K2:U2"/>
    <mergeCell ref="B265:B299"/>
    <mergeCell ref="B301:B326"/>
    <mergeCell ref="C265:C299"/>
    <mergeCell ref="P3:S3"/>
    <mergeCell ref="C6:C11"/>
    <mergeCell ref="C13:C106"/>
    <mergeCell ref="L6:L9"/>
    <mergeCell ref="O6:O9"/>
    <mergeCell ref="N6:N9"/>
    <mergeCell ref="M6:M9"/>
    <mergeCell ref="E11:I11"/>
    <mergeCell ref="C109:C157"/>
    <mergeCell ref="L3:O3"/>
    <mergeCell ref="E327:I327"/>
    <mergeCell ref="E107:I107"/>
    <mergeCell ref="E173:I173"/>
    <mergeCell ref="E198:I198"/>
    <mergeCell ref="E263:I263"/>
    <mergeCell ref="C175:C197"/>
    <mergeCell ref="C200:C262"/>
  </mergeCells>
  <phoneticPr fontId="1" type="noConversion"/>
  <hyperlinks>
    <hyperlink ref="I15" r:id="rId1"/>
    <hyperlink ref="I6" r:id="rId2"/>
    <hyperlink ref="I23" r:id="rId3"/>
    <hyperlink ref="I25" r:id="rId4"/>
    <hyperlink ref="I40" r:id="rId5"/>
    <hyperlink ref="I61" r:id="rId6"/>
    <hyperlink ref="I129" r:id="rId7"/>
    <hyperlink ref="I175" r:id="rId8"/>
    <hyperlink ref="I178" r:id="rId9"/>
    <hyperlink ref="I184" r:id="rId10"/>
    <hyperlink ref="I201" r:id="rId11"/>
    <hyperlink ref="I206" r:id="rId12"/>
    <hyperlink ref="I207" r:id="rId13"/>
    <hyperlink ref="I209" r:id="rId14"/>
    <hyperlink ref="I217" r:id="rId15"/>
    <hyperlink ref="I223" r:id="rId16"/>
    <hyperlink ref="I224" r:id="rId17"/>
    <hyperlink ref="I229" r:id="rId18"/>
    <hyperlink ref="I208" r:id="rId19"/>
    <hyperlink ref="I7" r:id="rId20"/>
    <hyperlink ref="I8" r:id="rId21"/>
    <hyperlink ref="I9" r:id="rId22"/>
    <hyperlink ref="I138" r:id="rId23"/>
    <hyperlink ref="I140" r:id="rId24"/>
    <hyperlink ref="I120" r:id="rId25"/>
    <hyperlink ref="I123" r:id="rId26"/>
    <hyperlink ref="I115" r:id="rId27"/>
    <hyperlink ref="I110" r:id="rId28" display="fuelCardRecharge.html"/>
    <hyperlink ref="I234" r:id="rId29"/>
    <hyperlink ref="I22" r:id="rId30"/>
    <hyperlink ref="I53" r:id="rId31"/>
    <hyperlink ref="I20" r:id="rId32"/>
    <hyperlink ref="I60" r:id="rId33"/>
    <hyperlink ref="I135" r:id="rId34"/>
    <hyperlink ref="I29" r:id="rId35"/>
    <hyperlink ref="I30" r:id="rId36"/>
    <hyperlink ref="I31" r:id="rId37"/>
    <hyperlink ref="I32" r:id="rId38"/>
    <hyperlink ref="I35" r:id="rId39"/>
    <hyperlink ref="I36" r:id="rId40"/>
    <hyperlink ref="I37" r:id="rId41"/>
    <hyperlink ref="I38" r:id="rId42"/>
    <hyperlink ref="I43" r:id="rId43"/>
    <hyperlink ref="I47" r:id="rId44"/>
    <hyperlink ref="I14" r:id="rId45"/>
    <hyperlink ref="I48" r:id="rId46"/>
    <hyperlink ref="I49" r:id="rId47"/>
    <hyperlink ref="H302" r:id="rId48"/>
    <hyperlink ref="I266" r:id="rId49"/>
    <hyperlink ref="I271" r:id="rId50"/>
    <hyperlink ref="I274" r:id="rId51"/>
    <hyperlink ref="I270" r:id="rId52"/>
    <hyperlink ref="I268" r:id="rId53"/>
  </hyperlinks>
  <pageMargins left="0.7" right="0.7" top="0.75" bottom="0.75" header="0.3" footer="0.3"/>
  <ignoredErrors>
    <ignoredError sqref="O173 O107 O198 O263 O3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67"/>
  <sheetViews>
    <sheetView workbookViewId="0">
      <selection activeCell="A59" sqref="A6:XFD59"/>
    </sheetView>
  </sheetViews>
  <sheetFormatPr baseColWidth="10" defaultRowHeight="16" x14ac:dyDescent="0.2"/>
  <cols>
    <col min="1" max="1" width="4.33203125" customWidth="1"/>
    <col min="2" max="2" width="8.33203125" style="174" customWidth="1"/>
    <col min="3" max="3" width="0.33203125" customWidth="1"/>
    <col min="4" max="4" width="25.6640625" style="50" customWidth="1"/>
    <col min="5" max="5" width="6" style="50" customWidth="1"/>
    <col min="6" max="6" width="46.1640625" style="38" customWidth="1"/>
    <col min="7" max="7" width="2.5" customWidth="1"/>
    <col min="8" max="8" width="31.1640625" style="83" customWidth="1"/>
    <col min="9" max="9" width="11.83203125" customWidth="1"/>
    <col min="10" max="10" width="5.1640625" customWidth="1"/>
    <col min="11" max="11" width="5" customWidth="1"/>
    <col min="12" max="12" width="4.6640625" customWidth="1"/>
    <col min="13" max="13" width="7" customWidth="1"/>
    <col min="14" max="14" width="7.6640625" customWidth="1"/>
    <col min="15" max="15" width="8.33203125" customWidth="1"/>
    <col min="16" max="16" width="4.83203125" customWidth="1"/>
    <col min="17" max="17" width="7" customWidth="1"/>
    <col min="18" max="19" width="23.33203125" customWidth="1"/>
  </cols>
  <sheetData>
    <row r="3" spans="2:19" ht="21" x14ac:dyDescent="0.2">
      <c r="B3" s="166"/>
      <c r="C3" s="2"/>
      <c r="D3" s="2" t="s">
        <v>0</v>
      </c>
      <c r="E3" s="2" t="s">
        <v>179</v>
      </c>
      <c r="F3" s="25" t="s">
        <v>10</v>
      </c>
      <c r="G3" s="2"/>
      <c r="H3" s="65" t="s">
        <v>4</v>
      </c>
      <c r="I3" s="2" t="s">
        <v>2</v>
      </c>
      <c r="J3" s="114" t="s">
        <v>1</v>
      </c>
      <c r="K3" s="115"/>
      <c r="L3" s="115"/>
      <c r="M3" s="116"/>
      <c r="N3" s="114" t="s">
        <v>3</v>
      </c>
      <c r="O3" s="115"/>
      <c r="P3" s="115"/>
      <c r="Q3" s="116"/>
      <c r="R3" s="2" t="s">
        <v>167</v>
      </c>
      <c r="S3" s="2" t="s">
        <v>5</v>
      </c>
    </row>
    <row r="4" spans="2:19" ht="21" x14ac:dyDescent="0.2">
      <c r="B4" s="166"/>
      <c r="C4" s="2"/>
      <c r="D4" s="2"/>
      <c r="E4" s="2"/>
      <c r="F4" s="25"/>
      <c r="G4" s="2"/>
      <c r="H4" s="65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2:19" ht="22" thickBot="1" x14ac:dyDescent="0.25">
      <c r="B5" s="167"/>
      <c r="C5" s="16"/>
      <c r="D5" s="16"/>
      <c r="E5" s="16"/>
      <c r="F5" s="26"/>
      <c r="G5" s="16"/>
      <c r="H5" s="6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2:19" ht="4" customHeight="1" thickBot="1" x14ac:dyDescent="0.25">
      <c r="B6" s="168"/>
      <c r="C6" s="21"/>
      <c r="D6" s="41"/>
      <c r="E6" s="41"/>
      <c r="F6" s="28"/>
      <c r="G6" s="21"/>
      <c r="H6" s="69"/>
      <c r="I6" s="69"/>
      <c r="J6" s="69"/>
      <c r="K6" s="69"/>
      <c r="L6" s="69"/>
      <c r="M6" s="69"/>
      <c r="N6" s="69"/>
      <c r="O6" s="69"/>
      <c r="P6" s="69"/>
      <c r="Q6" s="69"/>
      <c r="R6" s="21"/>
      <c r="S6" s="22"/>
    </row>
    <row r="7" spans="2:19" x14ac:dyDescent="0.2">
      <c r="B7" s="169" t="s">
        <v>178</v>
      </c>
      <c r="C7" s="14"/>
      <c r="D7" s="44" t="s">
        <v>36</v>
      </c>
      <c r="E7" s="44"/>
      <c r="F7" s="31"/>
      <c r="G7" s="15"/>
      <c r="H7" s="79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2:19" x14ac:dyDescent="0.2">
      <c r="B8" s="170"/>
      <c r="C8" s="14"/>
      <c r="D8" s="44"/>
      <c r="E8" s="44"/>
      <c r="F8" s="31"/>
      <c r="G8" s="15"/>
      <c r="H8" s="70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2:19" x14ac:dyDescent="0.2">
      <c r="B9" s="170"/>
      <c r="C9" s="14"/>
      <c r="D9" s="44"/>
      <c r="E9" s="44"/>
      <c r="F9" s="31"/>
      <c r="G9" s="15"/>
      <c r="H9" s="70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2:19" x14ac:dyDescent="0.2">
      <c r="B10" s="170"/>
      <c r="C10" s="14"/>
      <c r="D10" s="44"/>
      <c r="E10" s="44"/>
      <c r="F10" s="31"/>
      <c r="G10" s="15"/>
      <c r="H10" s="7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2:19" x14ac:dyDescent="0.2">
      <c r="B11" s="170"/>
      <c r="C11" s="14"/>
      <c r="D11" s="44"/>
      <c r="E11" s="44"/>
      <c r="F11" s="31"/>
      <c r="G11" s="15"/>
      <c r="H11" s="7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2:19" x14ac:dyDescent="0.2">
      <c r="B12" s="170"/>
      <c r="C12" s="14"/>
      <c r="D12" s="44"/>
      <c r="E12" s="44"/>
      <c r="F12" s="31"/>
      <c r="G12" s="15"/>
      <c r="H12" s="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2:19" x14ac:dyDescent="0.2">
      <c r="B13" s="170"/>
      <c r="C13" s="14"/>
      <c r="D13" s="44"/>
      <c r="E13" s="44"/>
      <c r="F13" s="31"/>
      <c r="G13" s="15"/>
      <c r="H13" s="7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2:19" x14ac:dyDescent="0.2">
      <c r="B14" s="170"/>
      <c r="C14" s="14"/>
      <c r="D14" s="44"/>
      <c r="E14" s="44"/>
      <c r="F14" s="31"/>
      <c r="G14" s="15"/>
      <c r="H14" s="7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2:19" x14ac:dyDescent="0.2">
      <c r="B15" s="170"/>
      <c r="C15" s="14"/>
      <c r="D15" s="44"/>
      <c r="E15" s="44"/>
      <c r="F15" s="31"/>
      <c r="G15" s="15"/>
      <c r="H15" s="7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2:19" x14ac:dyDescent="0.2">
      <c r="B16" s="170"/>
      <c r="C16" s="14"/>
      <c r="D16" s="44"/>
      <c r="E16" s="44"/>
      <c r="F16" s="31"/>
      <c r="G16" s="15"/>
      <c r="H16" s="7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19" x14ac:dyDescent="0.2">
      <c r="B17" s="170"/>
      <c r="C17" s="14"/>
      <c r="D17" s="44"/>
      <c r="E17" s="44"/>
      <c r="F17" s="31"/>
      <c r="G17" s="15"/>
      <c r="H17" s="7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">
      <c r="B18" s="170"/>
      <c r="C18" s="14"/>
      <c r="D18" s="44"/>
      <c r="E18" s="44"/>
      <c r="F18" s="31"/>
      <c r="G18" s="15"/>
      <c r="H18" s="7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2:19" x14ac:dyDescent="0.2">
      <c r="B19" s="170"/>
      <c r="C19" s="14"/>
      <c r="D19" s="15"/>
      <c r="E19" s="15"/>
      <c r="F19" s="31"/>
      <c r="G19" s="15"/>
      <c r="H19" s="7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2:19" x14ac:dyDescent="0.2">
      <c r="B20" s="170"/>
      <c r="C20" s="14"/>
      <c r="D20" s="44"/>
      <c r="E20" s="44"/>
      <c r="F20" s="31"/>
      <c r="G20" s="15"/>
      <c r="H20" s="7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 ht="2" customHeight="1" x14ac:dyDescent="0.2">
      <c r="B21" s="170"/>
      <c r="C21" s="14"/>
      <c r="D21" s="42"/>
      <c r="E21" s="42"/>
      <c r="F21" s="29"/>
      <c r="G21" s="14"/>
      <c r="H21" s="71"/>
      <c r="I21" s="1"/>
      <c r="J21" s="1"/>
      <c r="K21" s="1"/>
      <c r="L21" s="1"/>
      <c r="M21" s="1"/>
      <c r="N21" s="1"/>
      <c r="O21" s="1"/>
      <c r="P21" s="1"/>
      <c r="Q21" s="1"/>
      <c r="R21" s="3"/>
      <c r="S21" s="3"/>
    </row>
    <row r="22" spans="2:19" x14ac:dyDescent="0.2">
      <c r="B22" s="170"/>
      <c r="C22" s="92"/>
      <c r="D22" s="43" t="s">
        <v>15</v>
      </c>
      <c r="E22" s="43"/>
      <c r="F22" s="30"/>
      <c r="G22" s="12"/>
      <c r="H22" s="7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2">
      <c r="B23" s="170"/>
      <c r="C23" s="93"/>
      <c r="D23" s="43"/>
      <c r="E23" s="43"/>
      <c r="F23" s="30"/>
      <c r="G23" s="12"/>
      <c r="H23" s="7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 x14ac:dyDescent="0.2">
      <c r="B24" s="170"/>
      <c r="C24" s="93"/>
      <c r="D24" s="43"/>
      <c r="E24" s="43"/>
      <c r="F24" s="30"/>
      <c r="G24" s="12"/>
      <c r="H24" s="7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2:19" x14ac:dyDescent="0.2">
      <c r="B25" s="170"/>
      <c r="C25" s="94"/>
      <c r="D25" s="43"/>
      <c r="E25" s="43"/>
      <c r="F25" s="30"/>
      <c r="G25" s="12"/>
      <c r="H25" s="7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x14ac:dyDescent="0.2">
      <c r="B26" s="170"/>
      <c r="C26" s="14"/>
      <c r="D26" s="43"/>
      <c r="E26" s="43"/>
      <c r="F26" s="30"/>
      <c r="G26" s="12"/>
      <c r="H26" s="7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ht="2" customHeight="1" x14ac:dyDescent="0.2">
      <c r="B27" s="170"/>
      <c r="C27" s="14"/>
      <c r="D27" s="42"/>
      <c r="E27" s="42"/>
      <c r="F27" s="29"/>
      <c r="G27" s="14"/>
      <c r="H27" s="71"/>
      <c r="I27" s="1"/>
      <c r="J27" s="1"/>
      <c r="K27" s="1"/>
      <c r="L27" s="1"/>
      <c r="M27" s="1"/>
      <c r="N27" s="1"/>
      <c r="O27" s="1"/>
      <c r="P27" s="1"/>
      <c r="Q27" s="1"/>
      <c r="R27" s="3"/>
      <c r="S27" s="3"/>
    </row>
    <row r="28" spans="2:19" x14ac:dyDescent="0.2">
      <c r="B28" s="170"/>
      <c r="C28" s="14"/>
      <c r="D28" s="45" t="s">
        <v>72</v>
      </c>
      <c r="E28" s="45"/>
      <c r="F28" s="32"/>
      <c r="G28" s="6"/>
      <c r="H28" s="7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2:19" x14ac:dyDescent="0.2">
      <c r="B29" s="170"/>
      <c r="C29" s="14"/>
      <c r="D29" s="45"/>
      <c r="E29" s="45"/>
      <c r="F29" s="32"/>
      <c r="G29" s="6"/>
      <c r="H29" s="7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19" x14ac:dyDescent="0.2">
      <c r="B30" s="170"/>
      <c r="C30" s="14"/>
      <c r="D30" s="45"/>
      <c r="E30" s="45"/>
      <c r="F30" s="32"/>
      <c r="G30" s="6"/>
      <c r="H30" s="7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19" x14ac:dyDescent="0.2">
      <c r="B31" s="170"/>
      <c r="C31" s="14"/>
      <c r="D31" s="45"/>
      <c r="E31" s="45"/>
      <c r="F31" s="32"/>
      <c r="G31" s="6"/>
      <c r="H31" s="7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19" ht="17" thickBot="1" x14ac:dyDescent="0.25">
      <c r="B32" s="171"/>
      <c r="C32" s="17"/>
      <c r="D32" s="46"/>
      <c r="E32" s="46"/>
      <c r="F32" s="33"/>
      <c r="G32" s="18"/>
      <c r="H32" s="73"/>
      <c r="I32" s="1"/>
      <c r="J32" s="1"/>
      <c r="K32" s="1"/>
      <c r="L32" s="1"/>
      <c r="M32" s="1"/>
      <c r="N32" s="1"/>
      <c r="O32" s="1"/>
      <c r="P32" s="1"/>
      <c r="Q32" s="1"/>
      <c r="R32" s="4"/>
      <c r="S32" s="4"/>
    </row>
    <row r="33" spans="2:19" ht="4" customHeight="1" thickBot="1" x14ac:dyDescent="0.25">
      <c r="B33" s="172"/>
      <c r="C33" s="21"/>
      <c r="D33" s="41"/>
      <c r="E33" s="41"/>
      <c r="F33" s="28"/>
      <c r="G33" s="21"/>
      <c r="H33" s="69"/>
      <c r="I33" s="1"/>
      <c r="J33" s="1"/>
      <c r="K33" s="1"/>
      <c r="L33" s="1"/>
      <c r="M33" s="1"/>
      <c r="N33" s="1"/>
      <c r="O33" s="1"/>
      <c r="P33" s="1"/>
      <c r="Q33" s="1"/>
      <c r="R33" s="21"/>
      <c r="S33" s="22"/>
    </row>
    <row r="34" spans="2:19" x14ac:dyDescent="0.2">
      <c r="B34" s="169" t="s">
        <v>184</v>
      </c>
      <c r="C34" s="14"/>
      <c r="D34" s="44" t="s">
        <v>36</v>
      </c>
      <c r="E34" s="44"/>
      <c r="F34" s="31"/>
      <c r="G34" s="15"/>
      <c r="H34" s="79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2:19" x14ac:dyDescent="0.2">
      <c r="B35" s="170"/>
      <c r="C35" s="14"/>
      <c r="D35" s="44"/>
      <c r="E35" s="44"/>
      <c r="F35" s="31"/>
      <c r="G35" s="15"/>
      <c r="H35" s="175" t="s">
        <v>327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2:19" x14ac:dyDescent="0.2">
      <c r="B36" s="170"/>
      <c r="C36" s="14"/>
      <c r="D36" s="44"/>
      <c r="E36" s="44"/>
      <c r="F36" s="31"/>
      <c r="G36" s="15"/>
      <c r="H36" s="7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19" x14ac:dyDescent="0.2">
      <c r="B37" s="170"/>
      <c r="C37" s="14"/>
      <c r="D37" s="44"/>
      <c r="E37" s="44"/>
      <c r="F37" s="31"/>
      <c r="G37" s="15"/>
      <c r="H37" s="79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2:19" x14ac:dyDescent="0.2">
      <c r="B38" s="170"/>
      <c r="C38" s="14"/>
      <c r="D38" s="44"/>
      <c r="E38" s="44"/>
      <c r="F38" s="31"/>
      <c r="G38" s="15"/>
      <c r="H38" s="7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2:19" x14ac:dyDescent="0.2">
      <c r="B39" s="170"/>
      <c r="C39" s="14"/>
      <c r="D39" s="44"/>
      <c r="E39" s="44"/>
      <c r="F39" s="31"/>
      <c r="G39" s="15"/>
      <c r="H39" s="7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2:19" x14ac:dyDescent="0.2">
      <c r="B40" s="170"/>
      <c r="C40" s="14"/>
      <c r="D40" s="44"/>
      <c r="E40" s="44"/>
      <c r="F40" s="31"/>
      <c r="G40" s="15"/>
      <c r="H40" s="7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2:19" x14ac:dyDescent="0.2">
      <c r="B41" s="170"/>
      <c r="C41" s="14"/>
      <c r="D41" s="44"/>
      <c r="E41" s="44"/>
      <c r="F41" s="31"/>
      <c r="G41" s="15"/>
      <c r="H41" s="7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19" x14ac:dyDescent="0.2">
      <c r="B42" s="170"/>
      <c r="C42" s="14"/>
      <c r="D42" s="44"/>
      <c r="E42" s="44"/>
      <c r="F42" s="31"/>
      <c r="G42" s="15"/>
      <c r="H42" s="7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2:19" x14ac:dyDescent="0.2">
      <c r="B43" s="170"/>
      <c r="C43" s="14"/>
      <c r="D43" s="44"/>
      <c r="E43" s="44"/>
      <c r="F43" s="31"/>
      <c r="G43" s="15"/>
      <c r="H43" s="79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2:19" x14ac:dyDescent="0.2">
      <c r="B44" s="170"/>
      <c r="C44" s="14"/>
      <c r="D44" s="44"/>
      <c r="E44" s="44"/>
      <c r="F44" s="31"/>
      <c r="G44" s="15"/>
      <c r="H44" s="7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2:19" x14ac:dyDescent="0.2">
      <c r="B45" s="170"/>
      <c r="C45" s="14"/>
      <c r="D45" s="44"/>
      <c r="E45" s="44"/>
      <c r="F45" s="31"/>
      <c r="G45" s="15"/>
      <c r="H45" s="7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2:19" x14ac:dyDescent="0.2">
      <c r="B46" s="170"/>
      <c r="C46" s="14"/>
      <c r="D46" s="15"/>
      <c r="E46" s="15"/>
      <c r="F46" s="31"/>
      <c r="G46" s="15"/>
      <c r="H46" s="7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2:19" x14ac:dyDescent="0.2">
      <c r="B47" s="170"/>
      <c r="C47" s="14"/>
      <c r="D47" s="44"/>
      <c r="E47" s="44"/>
      <c r="F47" s="31"/>
      <c r="G47" s="15"/>
      <c r="H47" s="7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2:19" ht="2" customHeight="1" x14ac:dyDescent="0.2">
      <c r="B48" s="170"/>
      <c r="C48" s="14"/>
      <c r="D48" s="42"/>
      <c r="E48" s="42"/>
      <c r="F48" s="29"/>
      <c r="G48" s="14"/>
      <c r="H48" s="71"/>
      <c r="I48" s="1"/>
      <c r="J48" s="1"/>
      <c r="K48" s="1"/>
      <c r="L48" s="1"/>
      <c r="M48" s="1"/>
      <c r="N48" s="1"/>
      <c r="O48" s="1"/>
      <c r="P48" s="1"/>
      <c r="Q48" s="1"/>
      <c r="R48" s="3"/>
      <c r="S48" s="3"/>
    </row>
    <row r="49" spans="2:19" x14ac:dyDescent="0.2">
      <c r="B49" s="170"/>
      <c r="C49" s="92"/>
      <c r="D49" s="43" t="s">
        <v>15</v>
      </c>
      <c r="E49" s="43"/>
      <c r="F49" s="30"/>
      <c r="G49" s="12"/>
      <c r="H49" s="7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2:19" x14ac:dyDescent="0.2">
      <c r="B50" s="170"/>
      <c r="C50" s="93"/>
      <c r="D50" s="43"/>
      <c r="E50" s="43"/>
      <c r="F50" s="30"/>
      <c r="G50" s="12"/>
      <c r="H50" s="7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2:19" x14ac:dyDescent="0.2">
      <c r="B51" s="170"/>
      <c r="C51" s="93"/>
      <c r="D51" s="43"/>
      <c r="E51" s="43"/>
      <c r="F51" s="30"/>
      <c r="G51" s="12"/>
      <c r="H51" s="7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2:19" x14ac:dyDescent="0.2">
      <c r="B52" s="170"/>
      <c r="C52" s="94"/>
      <c r="D52" s="43"/>
      <c r="E52" s="43"/>
      <c r="F52" s="30"/>
      <c r="G52" s="12"/>
      <c r="H52" s="7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2:19" x14ac:dyDescent="0.2">
      <c r="B53" s="170"/>
      <c r="C53" s="14"/>
      <c r="D53" s="43"/>
      <c r="E53" s="43"/>
      <c r="F53" s="30"/>
      <c r="G53" s="12"/>
      <c r="H53" s="7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2:19" ht="2" customHeight="1" x14ac:dyDescent="0.2">
      <c r="B54" s="170"/>
      <c r="C54" s="14"/>
      <c r="D54" s="42"/>
      <c r="E54" s="42"/>
      <c r="F54" s="29"/>
      <c r="G54" s="14"/>
      <c r="H54" s="71"/>
      <c r="I54" s="1"/>
      <c r="J54" s="1"/>
      <c r="K54" s="1"/>
      <c r="L54" s="1"/>
      <c r="M54" s="1"/>
      <c r="N54" s="1"/>
      <c r="O54" s="1"/>
      <c r="P54" s="1"/>
      <c r="Q54" s="1"/>
      <c r="R54" s="3"/>
      <c r="S54" s="3"/>
    </row>
    <row r="55" spans="2:19" x14ac:dyDescent="0.2">
      <c r="B55" s="170"/>
      <c r="C55" s="14"/>
      <c r="D55" s="45" t="s">
        <v>72</v>
      </c>
      <c r="E55" s="45"/>
      <c r="F55" s="32"/>
      <c r="G55" s="6"/>
      <c r="H55" s="7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2:19" x14ac:dyDescent="0.2">
      <c r="B56" s="170"/>
      <c r="C56" s="14"/>
      <c r="D56" s="45"/>
      <c r="E56" s="45"/>
      <c r="F56" s="32"/>
      <c r="G56" s="6"/>
      <c r="H56" s="7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2:19" x14ac:dyDescent="0.2">
      <c r="B57" s="170"/>
      <c r="C57" s="14"/>
      <c r="D57" s="45"/>
      <c r="E57" s="45"/>
      <c r="F57" s="32"/>
      <c r="G57" s="6"/>
      <c r="H57" s="7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2:19" x14ac:dyDescent="0.2">
      <c r="B58" s="170"/>
      <c r="C58" s="14"/>
      <c r="D58" s="45"/>
      <c r="E58" s="45"/>
      <c r="F58" s="32"/>
      <c r="G58" s="6"/>
      <c r="H58" s="7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2:19" ht="17" thickBot="1" x14ac:dyDescent="0.25">
      <c r="B59" s="171"/>
      <c r="C59" s="17"/>
      <c r="D59" s="46"/>
      <c r="E59" s="46"/>
      <c r="F59" s="33"/>
      <c r="G59" s="18"/>
      <c r="H59" s="73"/>
      <c r="I59" s="1"/>
      <c r="J59" s="1"/>
      <c r="K59" s="1"/>
      <c r="L59" s="1"/>
      <c r="M59" s="1"/>
      <c r="N59" s="1"/>
      <c r="O59" s="1"/>
      <c r="P59" s="1"/>
      <c r="Q59" s="1"/>
      <c r="R59" s="4"/>
      <c r="S59" s="4"/>
    </row>
    <row r="60" spans="2:19" x14ac:dyDescent="0.2">
      <c r="B60" s="173"/>
      <c r="C60" s="14"/>
      <c r="D60" s="49"/>
      <c r="E60" s="49"/>
      <c r="F60" s="37"/>
      <c r="G60" s="1"/>
      <c r="H60" s="8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2:19" x14ac:dyDescent="0.2">
      <c r="B61" s="173"/>
      <c r="C61" s="14"/>
      <c r="D61" s="49"/>
      <c r="E61" s="49"/>
      <c r="F61" s="37"/>
      <c r="G61" s="1"/>
      <c r="H61" s="8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2:19" x14ac:dyDescent="0.2">
      <c r="B62" s="173"/>
      <c r="C62" s="14"/>
      <c r="D62" s="49"/>
      <c r="E62" s="49"/>
      <c r="F62" s="37"/>
      <c r="G62" s="1"/>
      <c r="H62" s="8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2:19" x14ac:dyDescent="0.2">
      <c r="B63" s="173"/>
      <c r="C63" s="14"/>
      <c r="D63" s="49"/>
      <c r="E63" s="49"/>
      <c r="F63" s="37"/>
      <c r="G63" s="1"/>
      <c r="H63" s="8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2:19" x14ac:dyDescent="0.2">
      <c r="B64" s="173"/>
      <c r="C64" s="14"/>
      <c r="D64" s="49"/>
      <c r="E64" s="49"/>
      <c r="F64" s="37"/>
      <c r="G64" s="1"/>
      <c r="H64" s="8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2:19" x14ac:dyDescent="0.2">
      <c r="B65" s="173"/>
      <c r="C65" s="14"/>
      <c r="D65" s="49"/>
      <c r="E65" s="49"/>
      <c r="F65" s="37"/>
      <c r="G65" s="1"/>
      <c r="H65" s="8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2:19" x14ac:dyDescent="0.2">
      <c r="B66" s="173"/>
      <c r="C66" s="14"/>
      <c r="D66" s="49"/>
      <c r="E66" s="49"/>
      <c r="F66" s="37"/>
      <c r="G66" s="1"/>
      <c r="H66" s="8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2:19" x14ac:dyDescent="0.2">
      <c r="B67" s="173"/>
      <c r="C67" s="14"/>
      <c r="D67" s="49"/>
      <c r="E67" s="49"/>
      <c r="F67" s="37"/>
      <c r="G67" s="1"/>
      <c r="H67" s="8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</sheetData>
  <mergeCells count="4">
    <mergeCell ref="B7:B32"/>
    <mergeCell ref="B34:B59"/>
    <mergeCell ref="J3:M3"/>
    <mergeCell ref="N3:Q3"/>
  </mergeCells>
  <phoneticPr fontId="1" type="noConversion"/>
  <hyperlinks>
    <hyperlink ref="H3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第一期.注册、加油卡、捐赠、就业援助</vt:lpstr>
      <vt:lpstr>第二期.创业援助、代缴社保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2019-01-20T03:13:48Z</dcterms:created>
  <dcterms:modified xsi:type="dcterms:W3CDTF">2019-02-14T09:40:45Z</dcterms:modified>
</cp:coreProperties>
</file>