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93382390-C5D1-4C18-BA18-6317616A5E6B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  <sheet name="EventID" sheetId="11" r:id="rId12"/>
  </sheets>
  <externalReferences>
    <externalReference r:id="rId13"/>
  </externalReferences>
  <definedNames>
    <definedName name="_xlnm._FilterDatabase" localSheetId="0" hidden="1">AllEventData!$A$5:$BI$189</definedName>
    <definedName name="_xlnm._FilterDatabase" localSheetId="8" hidden="1">Database!$A$1:$H$39</definedName>
    <definedName name="_xlnm._FilterDatabase" localSheetId="11" hidden="1">EventID!$A$5:$BJ$189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6" hidden="1">Cameras!$P$72</definedName>
    <definedName name="solver_adj" localSheetId="11" hidden="1">EventID!$J$7</definedName>
    <definedName name="solver_cvg" localSheetId="0" hidden="1">0.0001</definedName>
    <definedName name="solver_cvg" localSheetId="3" hidden="1">0.0001</definedName>
    <definedName name="solver_cvg" localSheetId="6" hidden="1">0.0001</definedName>
    <definedName name="solver_cvg" localSheetId="11" hidden="1">0.0001</definedName>
    <definedName name="solver_drv" localSheetId="0" hidden="1">1</definedName>
    <definedName name="solver_drv" localSheetId="3" hidden="1">1</definedName>
    <definedName name="solver_drv" localSheetId="6" hidden="1">1</definedName>
    <definedName name="solver_drv" localSheetId="11" hidden="1">1</definedName>
    <definedName name="solver_eng" localSheetId="0" hidden="1">1</definedName>
    <definedName name="solver_eng" localSheetId="3" hidden="1">1</definedName>
    <definedName name="solver_eng" localSheetId="6" hidden="1">1</definedName>
    <definedName name="solver_eng" localSheetId="11" hidden="1">1</definedName>
    <definedName name="solver_est" localSheetId="0" hidden="1">1</definedName>
    <definedName name="solver_est" localSheetId="3" hidden="1">1</definedName>
    <definedName name="solver_est" localSheetId="6" hidden="1">1</definedName>
    <definedName name="solver_est" localSheetId="11" hidden="1">1</definedName>
    <definedName name="solver_itr" localSheetId="0" hidden="1">2147483647</definedName>
    <definedName name="solver_itr" localSheetId="3" hidden="1">2147483647</definedName>
    <definedName name="solver_itr" localSheetId="6" hidden="1">2147483647</definedName>
    <definedName name="solver_itr" localSheetId="11" hidden="1">2147483647</definedName>
    <definedName name="solver_mip" localSheetId="0" hidden="1">2147483647</definedName>
    <definedName name="solver_mip" localSheetId="3" hidden="1">2147483647</definedName>
    <definedName name="solver_mip" localSheetId="6" hidden="1">2147483647</definedName>
    <definedName name="solver_mip" localSheetId="11" hidden="1">2147483647</definedName>
    <definedName name="solver_mni" localSheetId="0" hidden="1">30</definedName>
    <definedName name="solver_mni" localSheetId="3" hidden="1">30</definedName>
    <definedName name="solver_mni" localSheetId="6" hidden="1">30</definedName>
    <definedName name="solver_mni" localSheetId="11" hidden="1">30</definedName>
    <definedName name="solver_mrt" localSheetId="0" hidden="1">0.075</definedName>
    <definedName name="solver_mrt" localSheetId="3" hidden="1">0.075</definedName>
    <definedName name="solver_mrt" localSheetId="6" hidden="1">0.075</definedName>
    <definedName name="solver_mrt" localSheetId="11" hidden="1">0.075</definedName>
    <definedName name="solver_msl" localSheetId="0" hidden="1">2</definedName>
    <definedName name="solver_msl" localSheetId="3" hidden="1">2</definedName>
    <definedName name="solver_msl" localSheetId="6" hidden="1">2</definedName>
    <definedName name="solver_msl" localSheetId="11" hidden="1">2</definedName>
    <definedName name="solver_neg" localSheetId="0" hidden="1">1</definedName>
    <definedName name="solver_neg" localSheetId="3" hidden="1">1</definedName>
    <definedName name="solver_neg" localSheetId="6" hidden="1">1</definedName>
    <definedName name="solver_neg" localSheetId="11" hidden="1">1</definedName>
    <definedName name="solver_nod" localSheetId="0" hidden="1">2147483647</definedName>
    <definedName name="solver_nod" localSheetId="3" hidden="1">2147483647</definedName>
    <definedName name="solver_nod" localSheetId="6" hidden="1">2147483647</definedName>
    <definedName name="solver_nod" localSheetId="11" hidden="1">2147483647</definedName>
    <definedName name="solver_num" localSheetId="0" hidden="1">0</definedName>
    <definedName name="solver_num" localSheetId="3" hidden="1">0</definedName>
    <definedName name="solver_num" localSheetId="6" hidden="1">0</definedName>
    <definedName name="solver_num" localSheetId="11" hidden="1">0</definedName>
    <definedName name="solver_nwt" localSheetId="0" hidden="1">1</definedName>
    <definedName name="solver_nwt" localSheetId="3" hidden="1">1</definedName>
    <definedName name="solver_nwt" localSheetId="6" hidden="1">1</definedName>
    <definedName name="solver_nwt" localSheetId="11" hidden="1">1</definedName>
    <definedName name="solver_opt" localSheetId="0" hidden="1">AllEventData!$K$7</definedName>
    <definedName name="solver_opt" localSheetId="3" hidden="1">Calculator!$H$11</definedName>
    <definedName name="solver_opt" localSheetId="6" hidden="1">Cameras!$O$77</definedName>
    <definedName name="solver_opt" localSheetId="11" hidden="1">EventID!$L$7</definedName>
    <definedName name="solver_pre" localSheetId="0" hidden="1">0.000001</definedName>
    <definedName name="solver_pre" localSheetId="3" hidden="1">0.000001</definedName>
    <definedName name="solver_pre" localSheetId="6" hidden="1">0.000001</definedName>
    <definedName name="solver_pre" localSheetId="11" hidden="1">0.000001</definedName>
    <definedName name="solver_rbv" localSheetId="0" hidden="1">1</definedName>
    <definedName name="solver_rbv" localSheetId="3" hidden="1">1</definedName>
    <definedName name="solver_rbv" localSheetId="6" hidden="1">1</definedName>
    <definedName name="solver_rbv" localSheetId="11" hidden="1">1</definedName>
    <definedName name="solver_rlx" localSheetId="0" hidden="1">2</definedName>
    <definedName name="solver_rlx" localSheetId="3" hidden="1">2</definedName>
    <definedName name="solver_rlx" localSheetId="6" hidden="1">2</definedName>
    <definedName name="solver_rlx" localSheetId="11" hidden="1">2</definedName>
    <definedName name="solver_rsd" localSheetId="0" hidden="1">0</definedName>
    <definedName name="solver_rsd" localSheetId="3" hidden="1">0</definedName>
    <definedName name="solver_rsd" localSheetId="6" hidden="1">0</definedName>
    <definedName name="solver_rsd" localSheetId="11" hidden="1">0</definedName>
    <definedName name="solver_scl" localSheetId="0" hidden="1">1</definedName>
    <definedName name="solver_scl" localSheetId="3" hidden="1">1</definedName>
    <definedName name="solver_scl" localSheetId="6" hidden="1">1</definedName>
    <definedName name="solver_scl" localSheetId="11" hidden="1">1</definedName>
    <definedName name="solver_sho" localSheetId="0" hidden="1">2</definedName>
    <definedName name="solver_sho" localSheetId="3" hidden="1">2</definedName>
    <definedName name="solver_sho" localSheetId="6" hidden="1">2</definedName>
    <definedName name="solver_sho" localSheetId="11" hidden="1">2</definedName>
    <definedName name="solver_ssz" localSheetId="0" hidden="1">100</definedName>
    <definedName name="solver_ssz" localSheetId="3" hidden="1">100</definedName>
    <definedName name="solver_ssz" localSheetId="6" hidden="1">100</definedName>
    <definedName name="solver_ssz" localSheetId="11" hidden="1">100</definedName>
    <definedName name="solver_tim" localSheetId="0" hidden="1">2147483647</definedName>
    <definedName name="solver_tim" localSheetId="3" hidden="1">2147483647</definedName>
    <definedName name="solver_tim" localSheetId="6" hidden="1">2147483647</definedName>
    <definedName name="solver_tim" localSheetId="11" hidden="1">2147483647</definedName>
    <definedName name="solver_tol" localSheetId="0" hidden="1">0.01</definedName>
    <definedName name="solver_tol" localSheetId="3" hidden="1">0.01</definedName>
    <definedName name="solver_tol" localSheetId="6" hidden="1">0.01</definedName>
    <definedName name="solver_tol" localSheetId="11" hidden="1">0.01</definedName>
    <definedName name="solver_typ" localSheetId="0" hidden="1">3</definedName>
    <definedName name="solver_typ" localSheetId="3" hidden="1">3</definedName>
    <definedName name="solver_typ" localSheetId="6" hidden="1">2</definedName>
    <definedName name="solver_typ" localSheetId="11" hidden="1">3</definedName>
    <definedName name="solver_val" localSheetId="0" hidden="1">0.15001</definedName>
    <definedName name="solver_val" localSheetId="3" hidden="1">43.8</definedName>
    <definedName name="solver_val" localSheetId="6" hidden="1">0</definedName>
    <definedName name="solver_val" localSheetId="11" hidden="1">0.15001</definedName>
    <definedName name="solver_ver" localSheetId="0" hidden="1">3</definedName>
    <definedName name="solver_ver" localSheetId="3" hidden="1">3</definedName>
    <definedName name="solver_ver" localSheetId="6" hidden="1">3</definedName>
    <definedName name="solver_ver" localSheetId="1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7" i="1" l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3" i="8"/>
  <c r="P35" i="8"/>
  <c r="P34" i="8"/>
  <c r="P36" i="8"/>
  <c r="P42" i="8"/>
  <c r="P39" i="8"/>
  <c r="P44" i="8"/>
  <c r="P38" i="8"/>
  <c r="P45" i="8"/>
  <c r="P37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<sst xmlns="http://schemas.openxmlformats.org/spreadsheetml/2006/main" count="5388" uniqueCount="2226">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</sst>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  <xf numFmtId="0" fontId="2" fillId="2" borderId="1" xfId="1" applyBorder="1" applyAlignment="1">
      <alignment horizontal="left"/>
    </xf>
    <xf numFmtId="166" fontId="2" fillId="2" borderId="1" xfId="1" applyNumberFormat="1" applyBorder="1" applyAlignment="1">
      <alignment horizontal="left"/>
    </xf>
    <xf numFmtId="165" fontId="2" fillId="2" borderId="1" xfId="1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3" borderId="2" xfId="2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7"/>
  <sheetViews>
    <sheetView showGridLines="0" tabSelected="1" zoomScale="110" zoomScaleNormal="110" zoomScaleSheetLayoutView="50" workbookViewId="0">
      <pane xSplit="2" ySplit="5" topLeftCell="V176" activePane="bottomRight" state="frozen"/>
      <selection pane="topRight" activeCell="C1" sqref="C1"/>
      <selection pane="bottomLeft" activeCell="A6" sqref="A6"/>
      <selection pane="bottomRight" activeCell="AH197" sqref="AH197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>F6+G6/24</f>
        <v>43116.83924768518</v>
      </c>
      <c r="I6" s="9">
        <v>116</v>
      </c>
      <c r="J6" s="9">
        <v>15830</v>
      </c>
      <c r="K6" s="26">
        <f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>F7+G7/24</f>
        <v>43596.029861111114</v>
      </c>
      <c r="I7" s="9">
        <v>20</v>
      </c>
      <c r="J7" s="9">
        <v>21500</v>
      </c>
      <c r="K7" s="26">
        <f>I7*J7^2/2/4.184/10^12</f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>F8+G8/24</f>
        <v>37706.993361111112</v>
      </c>
      <c r="I8" s="3">
        <v>9023</v>
      </c>
      <c r="J8" s="3">
        <v>19500</v>
      </c>
      <c r="K8" s="26">
        <f>I8*J8^2/2/4.184/10^12</f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>F9+G9/24</f>
        <v>40763.056944444448</v>
      </c>
      <c r="I9" s="3">
        <v>5</v>
      </c>
      <c r="J9" s="3">
        <v>25000</v>
      </c>
      <c r="K9" s="26">
        <f>I9*J9^2/2/4.184/10^12</f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>F10+G10/24</f>
        <v>43605.94063657408</v>
      </c>
      <c r="I10" s="3">
        <v>10</v>
      </c>
      <c r="J10" s="3">
        <v>13600</v>
      </c>
      <c r="K10" s="26">
        <f>I10*J10^2/2/4.184/10^12</f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>F11+G11/24</f>
        <v>41648.128865740735</v>
      </c>
      <c r="I11" s="3">
        <v>458</v>
      </c>
      <c r="J11" s="3">
        <v>44832</v>
      </c>
      <c r="K11" s="26">
        <f>I11*J11^2/2/4.184/10^12</f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60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>F12+G12/24</f>
        <v>42189.402905092596</v>
      </c>
      <c r="I12" s="3">
        <v>627</v>
      </c>
      <c r="J12" s="3">
        <v>49000</v>
      </c>
      <c r="K12" s="26">
        <f>I12*J12^2/2/4.184/10^12</f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60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>F13+G13/24</f>
        <v>39630.444664351853</v>
      </c>
      <c r="I13" s="3">
        <v>10455</v>
      </c>
      <c r="J13" s="3">
        <v>9800</v>
      </c>
      <c r="K13" s="26">
        <f>I13*J13^2/2/4.184/10^12</f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>F14+G14/24</f>
        <v>43622.936111111114</v>
      </c>
      <c r="I14" s="3">
        <v>3249</v>
      </c>
      <c r="J14" s="3">
        <v>14800</v>
      </c>
      <c r="K14" s="26">
        <f>I14*J14^2/2/4.184/10^12</f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>F15+G15/24</f>
        <v>40000.044965277782</v>
      </c>
      <c r="I15" s="3">
        <v>370</v>
      </c>
      <c r="J15" s="3">
        <v>11000</v>
      </c>
      <c r="K15" s="26">
        <f>I15*J15^2/2/4.184/10^12</f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>F16+G16/24</f>
        <v>43605.011840277781</v>
      </c>
      <c r="I16" s="3">
        <v>3984</v>
      </c>
      <c r="J16" s="3">
        <v>15200</v>
      </c>
      <c r="K16" s="26">
        <f>I16*J16^2/2/4.184/10^12</f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>F17+G17/24</f>
        <v>43670.113657407412</v>
      </c>
      <c r="I17" s="3">
        <v>50</v>
      </c>
      <c r="J17" s="3">
        <v>20200</v>
      </c>
      <c r="K17" s="26">
        <f>I17*J17^2/2/4.184/10^12</f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>F18+G18/24</f>
        <v>41021.327222222222</v>
      </c>
      <c r="I18" s="3">
        <v>40000</v>
      </c>
      <c r="J18" s="3">
        <v>28600</v>
      </c>
      <c r="K18" s="26">
        <f>I18*J18^2/2/4.184/10^12</f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>F19+G19/24</f>
        <v>41320.347462962964</v>
      </c>
      <c r="I19" s="3">
        <v>10642617</v>
      </c>
      <c r="J19" s="3">
        <v>19160</v>
      </c>
      <c r="K19" s="26">
        <f>I19*J19^2/2/4.184/10^12</f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>I20*J20^2/2/4.184/10^12</f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>F21+G21/24</f>
        <v>43670.960416666669</v>
      </c>
      <c r="I21" s="3">
        <v>10</v>
      </c>
      <c r="J21" s="3">
        <v>30400</v>
      </c>
      <c r="K21" s="26">
        <f>I21*J21^2/2/4.184/10^12</f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>F22+G22/24</f>
        <v>43708.933217592596</v>
      </c>
      <c r="I22" s="3">
        <v>50</v>
      </c>
      <c r="J22" s="3">
        <v>7827</v>
      </c>
      <c r="K22" s="26">
        <f>I22*J22^2/2/4.184/10^12</f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>F23+G23/24</f>
        <v>43743.800115740742</v>
      </c>
      <c r="I23" s="3">
        <v>100</v>
      </c>
      <c r="J23" s="3">
        <v>14000</v>
      </c>
      <c r="K23" s="9">
        <f>I23*J23^2/2/4.184/10^12</f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>F24+G24/24</f>
        <v>43720.61791666667</v>
      </c>
      <c r="I24" s="3">
        <v>10043.608621288173</v>
      </c>
      <c r="J24" s="3">
        <v>19998</v>
      </c>
      <c r="K24" s="9">
        <f>I24*J24^2/2/4.184/10^12</f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>F25+G25/24</f>
        <v>43735.81248842593</v>
      </c>
      <c r="I25" s="3">
        <v>50</v>
      </c>
      <c r="J25" s="3">
        <v>17965</v>
      </c>
      <c r="K25" s="9">
        <f>I25*J25^2/2/4.184/10^12</f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>F26+G26/24</f>
        <v>43739.041655092595</v>
      </c>
      <c r="I26" s="3">
        <v>100</v>
      </c>
      <c r="J26" s="3">
        <v>59700</v>
      </c>
      <c r="K26" s="9">
        <f>I26*J26^2/2/4.184/10^12</f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>F27+G27/24</f>
        <v>43749.01152777778</v>
      </c>
      <c r="I27" s="3">
        <v>24111</v>
      </c>
      <c r="J27" s="3">
        <v>14065</v>
      </c>
      <c r="K27" s="9">
        <f>I27*J27^2/2/4.184/10^12</f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>F28+G28/24</f>
        <v>43780.869270833333</v>
      </c>
      <c r="I28" s="3">
        <v>86</v>
      </c>
      <c r="J28" s="3">
        <v>15300</v>
      </c>
      <c r="K28" s="3">
        <f>I28*J28^2/2/4.184/10^12</f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>F29+G29/24</f>
        <v>43780.869270833333</v>
      </c>
      <c r="I29" s="3">
        <v>86</v>
      </c>
      <c r="J29" s="3">
        <v>15300</v>
      </c>
      <c r="K29" s="3">
        <f>I29*J29^2/2/4.184/10^12</f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>F30+G30/24</f>
        <v>43802.803101851852</v>
      </c>
      <c r="I30" s="3">
        <v>50</v>
      </c>
      <c r="J30" s="3">
        <v>20000</v>
      </c>
      <c r="K30" s="3">
        <f>I30*J30^2/2/4.184/10^12</f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58">
        <v>-8</v>
      </c>
      <c r="H31" s="59">
        <f>F31+G31/24</f>
        <v>36543.363692129627</v>
      </c>
      <c r="I31" s="3">
        <v>58500</v>
      </c>
      <c r="J31" s="3">
        <v>15800</v>
      </c>
      <c r="K31" s="60">
        <f>I31*J31^2/2/4.184/10^12</f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61">
        <v>-1.5</v>
      </c>
      <c r="AH31" s="61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K32" s="60"/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G32" s="61"/>
      <c r="AH32" s="61"/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G33" s="61"/>
      <c r="AH33" s="61"/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G34" s="58"/>
      <c r="H34" s="59"/>
      <c r="K34" s="60"/>
      <c r="O34" s="3">
        <v>7.05</v>
      </c>
      <c r="P34" s="3">
        <v>12.433299999999999</v>
      </c>
      <c r="W34" s="9" t="s">
        <v>382</v>
      </c>
      <c r="X34" s="3">
        <v>0</v>
      </c>
      <c r="AG34" s="61"/>
      <c r="AH34" s="61"/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60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57">
        <v>35</v>
      </c>
      <c r="B36" s="57" t="s">
        <v>191</v>
      </c>
      <c r="C36" s="57"/>
      <c r="D36" s="57"/>
      <c r="E36" s="57"/>
      <c r="F36" s="17">
        <v>4585.125</v>
      </c>
      <c r="G36" s="58">
        <v>-8</v>
      </c>
      <c r="H36" s="59">
        <f>F36+G36/24</f>
        <v>4584.791666666667</v>
      </c>
      <c r="I36" s="60"/>
      <c r="J36" s="60"/>
      <c r="K36" s="60"/>
      <c r="L36" s="60"/>
      <c r="M36" s="60"/>
      <c r="N36" s="60"/>
      <c r="O36" s="60">
        <v>34.9</v>
      </c>
      <c r="P36" s="60">
        <v>-110.1833</v>
      </c>
      <c r="Q36" s="60"/>
      <c r="R36" s="60"/>
      <c r="S36" s="60"/>
      <c r="T36" s="60"/>
      <c r="U36" s="60"/>
      <c r="V36" s="60"/>
      <c r="W36" s="9" t="s">
        <v>382</v>
      </c>
      <c r="X36" s="60">
        <v>0</v>
      </c>
      <c r="AA36" s="61"/>
      <c r="AB36" s="61"/>
      <c r="AC36" s="61"/>
      <c r="AD36" s="61"/>
      <c r="AE36" s="61"/>
      <c r="AF36" s="61"/>
      <c r="AG36" s="61"/>
      <c r="AH36" s="61"/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57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58">
        <v>3</v>
      </c>
      <c r="H37" s="59">
        <f>F37+G37/24</f>
        <v>29558.322916666668</v>
      </c>
      <c r="K37" s="60"/>
      <c r="O37" s="3">
        <v>15</v>
      </c>
      <c r="P37" s="3">
        <v>48.3</v>
      </c>
      <c r="W37" s="9" t="s">
        <v>382</v>
      </c>
      <c r="X37" s="3">
        <v>0</v>
      </c>
      <c r="AG37" s="61"/>
      <c r="AH37" s="61"/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57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58">
        <v>2</v>
      </c>
      <c r="H38" s="59">
        <f>F38+G38/24</f>
        <v>15453.791666666668</v>
      </c>
      <c r="K38" s="60"/>
      <c r="O38" s="3">
        <v>4.7</v>
      </c>
      <c r="P38" s="3">
        <v>33.633299999999998</v>
      </c>
      <c r="V38" s="60"/>
      <c r="W38" s="9" t="s">
        <v>382</v>
      </c>
      <c r="X38" s="60">
        <v>0</v>
      </c>
      <c r="AG38" s="61"/>
      <c r="AH38" s="61"/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K40" s="60"/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G40" s="61"/>
      <c r="AH40" s="61"/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58">
        <v>2</v>
      </c>
      <c r="H41" s="59">
        <f>F41+G41/24</f>
        <v>23511.835416666665</v>
      </c>
      <c r="K41" s="60"/>
      <c r="O41" s="3">
        <v>43.883299999999998</v>
      </c>
      <c r="P41" s="3">
        <v>1.3833</v>
      </c>
      <c r="W41" s="9" t="s">
        <v>382</v>
      </c>
      <c r="X41" s="3">
        <v>0</v>
      </c>
      <c r="AG41" s="61"/>
      <c r="AH41" s="61"/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57">
        <v>41</v>
      </c>
      <c r="B42" s="6" t="s">
        <v>196</v>
      </c>
      <c r="F42" s="17">
        <v>21647.812627314815</v>
      </c>
      <c r="G42" s="58"/>
      <c r="H42" s="59"/>
      <c r="J42" s="3">
        <v>20930</v>
      </c>
      <c r="K42" s="60"/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G42" s="61"/>
      <c r="AH42" s="61"/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58">
        <v>1</v>
      </c>
      <c r="H43" s="59">
        <f>F43+G43/24</f>
        <v>22805.791666666668</v>
      </c>
      <c r="K43" s="60"/>
      <c r="O43" s="3">
        <v>50.766599999999997</v>
      </c>
      <c r="P43" s="3">
        <v>3</v>
      </c>
      <c r="W43" s="9" t="s">
        <v>382</v>
      </c>
      <c r="X43" s="3">
        <v>0</v>
      </c>
      <c r="AG43" s="61"/>
      <c r="AH43" s="61"/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58">
        <v>5.5</v>
      </c>
      <c r="H44" s="59">
        <f>F44+G44/24</f>
        <v>14910.229166666666</v>
      </c>
      <c r="K44" s="60"/>
      <c r="O44" s="3">
        <v>22.25</v>
      </c>
      <c r="P44" s="3">
        <v>79</v>
      </c>
      <c r="V44" s="60"/>
      <c r="W44" s="60" t="s">
        <v>382</v>
      </c>
      <c r="X44" s="60">
        <v>0</v>
      </c>
      <c r="AG44" s="61"/>
      <c r="AH44" s="61"/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57">
        <v>44</v>
      </c>
      <c r="B45" s="6" t="s">
        <v>199</v>
      </c>
      <c r="F45" s="17">
        <v>17210.020833333332</v>
      </c>
      <c r="G45" s="58">
        <v>10</v>
      </c>
      <c r="H45" s="59">
        <f>F45+G45/24</f>
        <v>17210.4375</v>
      </c>
      <c r="K45" s="60"/>
      <c r="O45" s="3">
        <v>46.16</v>
      </c>
      <c r="P45" s="3">
        <v>134.6533</v>
      </c>
      <c r="W45" s="60" t="s">
        <v>382</v>
      </c>
      <c r="X45" s="3">
        <v>0</v>
      </c>
      <c r="AG45" s="61"/>
      <c r="AH45" s="61"/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57">
        <v>45</v>
      </c>
      <c r="B46" s="6" t="s">
        <v>225</v>
      </c>
      <c r="F46" s="17">
        <v>25572.09304398148</v>
      </c>
      <c r="G46" s="58"/>
      <c r="H46" s="59"/>
      <c r="J46" s="3">
        <v>14235</v>
      </c>
      <c r="K46" s="60"/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G46" s="61"/>
      <c r="AH46" s="61"/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G47" s="58"/>
      <c r="H47" s="59"/>
      <c r="J47" s="3">
        <v>14500</v>
      </c>
      <c r="K47" s="60"/>
      <c r="O47" s="3">
        <v>53.414999999999999</v>
      </c>
      <c r="P47" s="3">
        <v>-111.33799999999999</v>
      </c>
      <c r="S47" s="3">
        <v>14500</v>
      </c>
      <c r="W47" s="60" t="s">
        <v>240</v>
      </c>
      <c r="X47" s="3">
        <v>0</v>
      </c>
      <c r="AA47" s="5">
        <v>100</v>
      </c>
      <c r="AG47" s="61"/>
      <c r="AH47" s="61"/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G48" s="58"/>
      <c r="H48" s="59"/>
      <c r="J48" s="3">
        <v>21272</v>
      </c>
      <c r="K48" s="60"/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G48" s="61"/>
      <c r="AH48" s="61"/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57">
        <v>48</v>
      </c>
      <c r="B49" s="6" t="s">
        <v>227</v>
      </c>
      <c r="F49" s="17">
        <v>33886.991666666669</v>
      </c>
      <c r="G49" s="58"/>
      <c r="H49" s="59"/>
      <c r="J49" s="3">
        <v>14720</v>
      </c>
      <c r="K49" s="60"/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G49" s="61"/>
      <c r="AH49" s="61"/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57">
        <v>49</v>
      </c>
      <c r="B50" s="6" t="s">
        <v>228</v>
      </c>
      <c r="F50" s="17">
        <v>36652.494328703702</v>
      </c>
      <c r="J50" s="3">
        <v>22500</v>
      </c>
      <c r="K50" s="60"/>
      <c r="O50" s="3">
        <v>50.23</v>
      </c>
      <c r="P50" s="3">
        <v>18.45</v>
      </c>
      <c r="S50" s="3">
        <v>22500</v>
      </c>
      <c r="W50" s="60" t="s">
        <v>239</v>
      </c>
      <c r="X50" s="3">
        <v>3590</v>
      </c>
      <c r="AA50" s="5">
        <v>300</v>
      </c>
      <c r="AG50" s="61"/>
      <c r="AH50" s="61"/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K51" s="60"/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60" t="s">
        <v>247</v>
      </c>
      <c r="X52" s="3">
        <v>3100</v>
      </c>
      <c r="AA52" s="5">
        <v>1</v>
      </c>
      <c r="AG52" s="61"/>
      <c r="AH52" s="61"/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>F62+G62/24</f>
        <v>39060.355000000003</v>
      </c>
      <c r="I62" s="3">
        <v>465681</v>
      </c>
      <c r="J62" s="3">
        <v>15861</v>
      </c>
      <c r="K62" s="60">
        <f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2222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>F63+G63/24</f>
        <v>42249.923922685186</v>
      </c>
      <c r="I63" s="37">
        <v>1879</v>
      </c>
      <c r="J63" s="3">
        <v>17100</v>
      </c>
      <c r="K63" s="3">
        <f>I63*J63^2/2/4.184/10^12</f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60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>F64+G64/24</f>
        <v>43578.879861111112</v>
      </c>
      <c r="I64" s="3">
        <v>500</v>
      </c>
      <c r="J64" s="3">
        <v>14000</v>
      </c>
      <c r="K64" s="36">
        <f>I64*J64^2/2/4.184/10^12</f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>F65+G65/24</f>
        <v>43835.169652777775</v>
      </c>
      <c r="I65" s="3">
        <v>150</v>
      </c>
      <c r="J65" s="3">
        <v>18000</v>
      </c>
      <c r="K65" s="36">
        <f>I65*J65^2/2/4.184/10^12</f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>F66+G66/24</f>
        <v>43835.169652777775</v>
      </c>
      <c r="I66" s="3">
        <v>150</v>
      </c>
      <c r="J66" s="3">
        <v>18000</v>
      </c>
      <c r="K66" s="36">
        <f>I66*J66^2/2/4.184/10^12</f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>F67+G67/24</f>
        <v>43857.277256944442</v>
      </c>
      <c r="I67" s="3">
        <v>2884.7838256963983</v>
      </c>
      <c r="J67" s="3">
        <v>20860</v>
      </c>
      <c r="K67" s="3">
        <f>I67*J67^2/2/4.184/10^12</f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>F68+G68/24</f>
        <v>43859.005555555552</v>
      </c>
      <c r="I68" s="3">
        <v>300</v>
      </c>
      <c r="J68" s="3">
        <v>16944</v>
      </c>
      <c r="K68" s="3">
        <f>I68*J68^2/2/4.184/10^12</f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>F69+G69/24</f>
        <v>43872.221030092587</v>
      </c>
      <c r="I69" s="3">
        <v>791</v>
      </c>
      <c r="J69" s="3">
        <v>31690</v>
      </c>
      <c r="K69" s="3">
        <f>I69*J69^2/2/4.184/10^12</f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>F70+G70/24</f>
        <v>43868.778518518513</v>
      </c>
      <c r="I70" s="3">
        <v>150</v>
      </c>
      <c r="J70" s="3">
        <v>19080</v>
      </c>
      <c r="K70" s="3">
        <f>I70*J70^2/2/4.184/10^12</f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>F71+G71/24</f>
        <v>43877.303761574076</v>
      </c>
      <c r="I71" s="3">
        <v>150</v>
      </c>
      <c r="J71" s="3">
        <v>23000</v>
      </c>
      <c r="K71" s="3">
        <f>I71*J71^2/2/4.184/10^12</f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>I72*J72^2/2/4.184/10^12</f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57">
        <v>74</v>
      </c>
      <c r="B78" s="57" t="s">
        <v>1322</v>
      </c>
      <c r="C78" s="57" t="s">
        <v>1322</v>
      </c>
      <c r="D78" s="57" t="s">
        <v>1323</v>
      </c>
      <c r="E78" s="57" t="s">
        <v>4</v>
      </c>
      <c r="F78" s="17">
        <v>14152.625</v>
      </c>
      <c r="G78" s="58">
        <v>-6</v>
      </c>
      <c r="H78" s="59">
        <v>14152.375</v>
      </c>
      <c r="I78" s="60">
        <v>25</v>
      </c>
      <c r="J78" s="60">
        <v>20000</v>
      </c>
      <c r="K78" s="60">
        <f>I78*J78^2/2/4.184/10^12</f>
        <v>1.1950286806883363E-3</v>
      </c>
      <c r="L78" s="60">
        <v>244.77</v>
      </c>
      <c r="M78" s="60">
        <v>35</v>
      </c>
      <c r="N78" s="60" t="s">
        <v>124</v>
      </c>
      <c r="O78" s="60">
        <v>39.142685999999998</v>
      </c>
      <c r="P78" s="60">
        <v>-89.669224999999997</v>
      </c>
      <c r="Q78" s="60">
        <v>210</v>
      </c>
      <c r="R78" s="60">
        <v>210</v>
      </c>
      <c r="S78" s="60">
        <v>225</v>
      </c>
      <c r="T78" s="60">
        <v>12.4833</v>
      </c>
      <c r="U78" s="60">
        <v>20000</v>
      </c>
      <c r="V78" s="60" t="s">
        <v>79</v>
      </c>
      <c r="W78" s="60" t="s">
        <v>242</v>
      </c>
      <c r="X78" s="60">
        <v>3690</v>
      </c>
      <c r="Y78" s="3">
        <v>60000</v>
      </c>
      <c r="Z78" s="3">
        <v>60000</v>
      </c>
      <c r="AA78" s="61">
        <v>10000</v>
      </c>
      <c r="AB78" s="61">
        <v>1</v>
      </c>
      <c r="AC78" s="61">
        <v>20</v>
      </c>
      <c r="AD78" s="61">
        <v>0</v>
      </c>
      <c r="AE78" s="61">
        <v>0</v>
      </c>
      <c r="AF78" s="61">
        <v>0</v>
      </c>
      <c r="AG78" s="61">
        <v>-1.5</v>
      </c>
      <c r="AH78" s="61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>F82+G82/24</f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>F83+G83/24</f>
        <v>44014.105590277781</v>
      </c>
      <c r="I83" s="3">
        <v>6400</v>
      </c>
      <c r="J83" s="3">
        <v>14646</v>
      </c>
      <c r="K83" s="3">
        <f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>F84+G84/24</f>
        <v>44027.790972222225</v>
      </c>
      <c r="I84" s="3">
        <v>200</v>
      </c>
      <c r="J84" s="3">
        <v>12500</v>
      </c>
      <c r="K84" s="3">
        <f>I84*J84^2/2/4.184/10^12</f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>F85+G85/24</f>
        <v>44043.100694444445</v>
      </c>
      <c r="I85" s="3">
        <v>150</v>
      </c>
      <c r="J85" s="3">
        <v>18000</v>
      </c>
      <c r="K85" s="3">
        <f>I85*J85^2/2/4.184/10^12</f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>F86+G86/24</f>
        <v>44062.429560185185</v>
      </c>
      <c r="I86" s="3">
        <v>1000</v>
      </c>
      <c r="J86" s="3">
        <v>17970</v>
      </c>
      <c r="K86" s="3">
        <f>I86*J86^2/2/4.184/10^12</f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>F87+G87/24</f>
        <v>44105.048020833332</v>
      </c>
      <c r="I87" s="3">
        <v>200</v>
      </c>
      <c r="J87" s="3">
        <v>16550</v>
      </c>
      <c r="K87" s="3">
        <f>I87*J87^2/2/4.184/10^12</f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>F88+G88/24</f>
        <v>44136.745266203703</v>
      </c>
      <c r="I88" s="3">
        <v>10</v>
      </c>
      <c r="J88" s="3">
        <v>20100</v>
      </c>
      <c r="K88" s="3">
        <f>I88*J88^2/2/4.184/10^12</f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>F89+G89/24</f>
        <v>44143.84652777778</v>
      </c>
      <c r="I89" s="3">
        <v>150</v>
      </c>
      <c r="J89" s="3">
        <v>18000</v>
      </c>
      <c r="K89" s="3">
        <f>I89*J89^2/2/4.184/10^12</f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>F90+G90/24</f>
        <v>44142.93546296296</v>
      </c>
      <c r="I90" s="3">
        <v>9250</v>
      </c>
      <c r="J90" s="3">
        <v>17400</v>
      </c>
      <c r="K90" s="3">
        <f>I90*J90^2/2/4.184/10^12</f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>F91+G91/24</f>
        <v>44142.93546296296</v>
      </c>
      <c r="I91" s="3">
        <v>9700</v>
      </c>
      <c r="J91" s="3">
        <v>17055</v>
      </c>
      <c r="K91" s="3">
        <f>I91*J91^2/2/4.184/10^12</f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>F92+G92/24</f>
        <v>44167.504861111105</v>
      </c>
      <c r="I92" s="3">
        <v>900</v>
      </c>
      <c r="J92" s="3">
        <v>25000</v>
      </c>
      <c r="K92" s="3">
        <f>I92*J92^2/2/4.184/10^12</f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>F93+G93/24</f>
        <v>44175.809984953703</v>
      </c>
      <c r="I93" s="3">
        <v>2</v>
      </c>
      <c r="J93" s="3">
        <v>28072.8632</v>
      </c>
      <c r="K93" s="3">
        <f>I93*J93^2/2/4.184/10^12</f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>F94+G94/24</f>
        <v>44181.284918981481</v>
      </c>
      <c r="I94" s="3">
        <v>50</v>
      </c>
      <c r="J94" s="3">
        <v>12000</v>
      </c>
      <c r="K94" s="3">
        <f>I94*J94^2/2/4.184/10^12</f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>F95+G95/24</f>
        <v>44188.308020833334</v>
      </c>
      <c r="I95" s="3">
        <v>422870</v>
      </c>
      <c r="J95" s="3">
        <v>13710</v>
      </c>
      <c r="K95" s="3">
        <f>I95*J95^2/2/4.184/10^12</f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>F96+G96/24</f>
        <v>44251.845289351855</v>
      </c>
      <c r="I96" s="3">
        <v>50</v>
      </c>
      <c r="J96" s="3">
        <v>26300</v>
      </c>
      <c r="K96" s="3">
        <f>I96*J96^2/2/4.184/10^12</f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>F97+G97/24</f>
        <v>44253.921574074069</v>
      </c>
      <c r="I97" s="3">
        <v>10</v>
      </c>
      <c r="J97" s="3">
        <v>29400</v>
      </c>
      <c r="K97" s="3">
        <f>I97*J97^2/2/4.184/10^12</f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>F98+G98/24</f>
        <v>44253.921574074069</v>
      </c>
      <c r="I98" s="3">
        <v>0.1</v>
      </c>
      <c r="J98" s="3">
        <v>50</v>
      </c>
      <c r="K98" s="3">
        <f>I98*J98^2/2/4.184/10^12</f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>F99+G99/24</f>
        <v>44236.727418981478</v>
      </c>
      <c r="I99" s="3">
        <v>4842</v>
      </c>
      <c r="J99" s="3">
        <v>13150</v>
      </c>
      <c r="K99" s="3">
        <f>I99*J99^2/2/4.184/10^12</f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>F100+G100/24</f>
        <v>44255.91269675926</v>
      </c>
      <c r="I100" s="3">
        <v>5</v>
      </c>
      <c r="J100" s="3">
        <v>10600</v>
      </c>
      <c r="K100" s="3">
        <f>I100*J100^2/2/4.184/10^12</f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>F101+G101/24</f>
        <v>44261.118067129624</v>
      </c>
      <c r="I101" s="3">
        <v>2010</v>
      </c>
      <c r="J101" s="3">
        <v>23260</v>
      </c>
      <c r="K101" s="3">
        <f>I101*J101^2/2/4.184/10^12</f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>F102+G102/24</f>
        <v>44229.627326388894</v>
      </c>
      <c r="I102" s="3">
        <v>5651</v>
      </c>
      <c r="J102" s="3">
        <v>12760</v>
      </c>
      <c r="K102" s="3">
        <f>I102*J102^2/2/4.184/10^12</f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>F103+G103/24</f>
        <v>44271.798460648148</v>
      </c>
      <c r="I103" s="3">
        <v>50</v>
      </c>
      <c r="J103" s="3">
        <v>12900</v>
      </c>
      <c r="K103" s="3">
        <f>I103*J103^2/2/4.184/10^12</f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>F104+G104/24</f>
        <v>44270.372916666667</v>
      </c>
      <c r="I104" s="3">
        <v>10</v>
      </c>
      <c r="J104" s="3">
        <v>14000</v>
      </c>
      <c r="K104" s="3">
        <f>I104*J104^2/2/4.184/10^12</f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>F105+G105/24</f>
        <v>40245.251469907409</v>
      </c>
      <c r="I105" s="3">
        <v>11849</v>
      </c>
      <c r="J105" s="3">
        <v>24501</v>
      </c>
      <c r="K105" s="3">
        <f>I105*J105^2/2/4.184/10^12</f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60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>F106+G106/24</f>
        <v>42965.996932870366</v>
      </c>
      <c r="I106" s="3">
        <v>10</v>
      </c>
      <c r="J106" s="3">
        <v>15000</v>
      </c>
      <c r="K106" s="3">
        <f>I106*J106^2/2/4.184/10^12</f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>F107+G107/24</f>
        <v>44322.64197916667</v>
      </c>
      <c r="I107" s="3">
        <v>897</v>
      </c>
      <c r="J107" s="3">
        <v>26620</v>
      </c>
      <c r="K107" s="3">
        <f>I107*J107^2/2/4.184/10^12</f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>F108+G108/24</f>
        <v>43893.025694444441</v>
      </c>
      <c r="I108" s="3">
        <v>10</v>
      </c>
      <c r="J108" s="3">
        <v>15000</v>
      </c>
      <c r="K108" s="3">
        <f>I108*J108^2/2/4.184/10^12</f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>F109+G109/24</f>
        <v>44402.047789351855</v>
      </c>
      <c r="I109" s="3">
        <v>100</v>
      </c>
      <c r="J109" s="3">
        <v>14500</v>
      </c>
      <c r="K109" s="3">
        <f>I109*J109^2/2/4.184/10^12</f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>F110+G110/24</f>
        <v>44402.872916666667</v>
      </c>
      <c r="I110" s="3">
        <v>10</v>
      </c>
      <c r="J110" s="3">
        <v>13000</v>
      </c>
      <c r="K110" s="3">
        <f>I110*J110^2/2/4.184/10^12</f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>F111+G111/24</f>
        <v>44406.888854166667</v>
      </c>
      <c r="I111" s="3">
        <v>5066</v>
      </c>
      <c r="J111" s="3">
        <v>14650</v>
      </c>
      <c r="K111" s="3">
        <f>I111*J111^2/2/4.184/10^12</f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>F112+G112/24</f>
        <v>44446.921956018516</v>
      </c>
      <c r="I112" s="3">
        <v>50</v>
      </c>
      <c r="J112" s="3">
        <v>24020</v>
      </c>
      <c r="K112" s="3">
        <f>I112*J112^2/2/4.184/10^12</f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>F113+G113/24</f>
        <v>44492.879375000004</v>
      </c>
      <c r="I113" s="3">
        <v>10</v>
      </c>
      <c r="J113" s="3">
        <v>18300</v>
      </c>
      <c r="K113" s="3">
        <f>I113*J113^2/2/4.184/10^12</f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>F114+G114/24</f>
        <v>44551.177719907413</v>
      </c>
      <c r="I114" s="3">
        <v>2783</v>
      </c>
      <c r="J114" s="3">
        <v>18190</v>
      </c>
      <c r="K114" s="3">
        <f>I114*J114^2/2/4.184/10^12</f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>F115+G115/24</f>
        <v>44574.754837962959</v>
      </c>
      <c r="I115" s="3">
        <v>10</v>
      </c>
      <c r="J115" s="3">
        <v>16000</v>
      </c>
      <c r="K115" s="3">
        <f>I115*J115^2/2/4.184/10^12</f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>F116+G116/24</f>
        <v>44575.370138888888</v>
      </c>
      <c r="I116" s="3">
        <v>100</v>
      </c>
      <c r="J116" s="3">
        <v>12138</v>
      </c>
      <c r="K116" s="3">
        <f>I116*J116^2/2/4.184/10^12</f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>F117+G117/24</f>
        <v>44575.935416666667</v>
      </c>
      <c r="I117" s="3">
        <v>75</v>
      </c>
      <c r="J117" s="3">
        <v>13330</v>
      </c>
      <c r="K117" s="3">
        <f>I117*J117^2/2/4.184/10^12</f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>F118+G118/24</f>
        <v>44581.283333333333</v>
      </c>
      <c r="I118" s="3">
        <v>10</v>
      </c>
      <c r="J118" s="3">
        <v>16000</v>
      </c>
      <c r="K118" s="3">
        <f>I118*J118^2/2/4.184/10^12</f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60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>F119+G119/24</f>
        <v>44581.283333333333</v>
      </c>
      <c r="I119" s="3">
        <v>0.1</v>
      </c>
      <c r="J119" s="3">
        <v>50</v>
      </c>
      <c r="K119" s="3">
        <f>I119*J119^2/2/4.184/10^12</f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60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>F120+G120/24</f>
        <v>44581.283333333333</v>
      </c>
      <c r="I120" s="3">
        <v>0.1</v>
      </c>
      <c r="J120" s="3">
        <v>50</v>
      </c>
      <c r="K120" s="3">
        <f>I120*J120^2/2/4.184/10^12</f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>F121+G121/24</f>
        <v>44587.794907407413</v>
      </c>
      <c r="I121" s="3">
        <v>2.3999999999999998E-3</v>
      </c>
      <c r="J121" s="3">
        <v>13100</v>
      </c>
      <c r="K121" s="3">
        <f>I121*J121^2/2/4.184/10^12</f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60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>F122+G122/24</f>
        <v>42523.164259259262</v>
      </c>
      <c r="I122" s="3">
        <v>12000</v>
      </c>
      <c r="J122" s="3">
        <v>18300</v>
      </c>
      <c r="K122" s="3">
        <f>I122*J122^2/2/4.184/10^12</f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60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>F123+G123/24</f>
        <v>44568.023611111108</v>
      </c>
      <c r="I123" s="3">
        <v>50</v>
      </c>
      <c r="J123" s="3">
        <v>20000</v>
      </c>
      <c r="K123" s="3">
        <f>I123*J123^2/2/4.184/10^12</f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61">
        <v>1500</v>
      </c>
      <c r="AB123" s="61">
        <v>3</v>
      </c>
      <c r="AC123" s="61">
        <v>5</v>
      </c>
      <c r="AD123" s="61">
        <v>7.4999999999999997E-3</v>
      </c>
      <c r="AE123" s="61">
        <v>0.05</v>
      </c>
      <c r="AF123" s="61">
        <v>1000</v>
      </c>
      <c r="AG123" s="61">
        <v>-1.5</v>
      </c>
      <c r="AH123" s="61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>F124+G124/24</f>
        <v>44287.167407407411</v>
      </c>
      <c r="I124" s="3">
        <v>10</v>
      </c>
      <c r="J124" s="3">
        <v>14010</v>
      </c>
      <c r="K124" s="3">
        <f>I124*J124^2/2/4.184/10^12</f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>F125+G125/24</f>
        <v>44668.984027777777</v>
      </c>
      <c r="I125" s="3">
        <v>10</v>
      </c>
      <c r="J125" s="3">
        <v>14360</v>
      </c>
      <c r="K125" s="3">
        <f>I125*J125^2/2/4.184/10^12</f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60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>F126+G126/24</f>
        <v>44664.98982638889</v>
      </c>
      <c r="I126" s="3">
        <v>10</v>
      </c>
      <c r="J126" s="3">
        <v>12897.75</v>
      </c>
      <c r="K126" s="3">
        <f>I126*J126^2/2/4.184/10^12</f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60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>F127+G127/24</f>
        <v>44672.802407407406</v>
      </c>
      <c r="I127" s="3">
        <v>6697</v>
      </c>
      <c r="J127" s="3">
        <v>12750</v>
      </c>
      <c r="K127" s="3">
        <f>I127*J127^2/2/4.184/10^12</f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60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>F128+G128/24</f>
        <v>44631.974143518521</v>
      </c>
      <c r="I128" s="3">
        <v>112618</v>
      </c>
      <c r="J128" s="3">
        <v>17240</v>
      </c>
      <c r="K128" s="3">
        <f>I128*J128^2/2/4.184/10^12</f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60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>F129+G129/24</f>
        <v>44596.243518518517</v>
      </c>
      <c r="I129" s="3">
        <v>7074</v>
      </c>
      <c r="J129" s="3">
        <v>22810</v>
      </c>
      <c r="K129" s="3">
        <f>I129*J129^2/2/4.184/10^12</f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60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>F130+G130/24</f>
        <v>44678.335416666661</v>
      </c>
      <c r="I130" s="3">
        <v>70</v>
      </c>
      <c r="J130" s="3">
        <v>24000</v>
      </c>
      <c r="K130" s="3">
        <f>I130*J130^2/2/4.184/10^12</f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60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57">
        <v>128</v>
      </c>
      <c r="B131" s="6" t="s">
        <v>1468</v>
      </c>
      <c r="E131" s="6" t="s">
        <v>883</v>
      </c>
      <c r="F131" s="17">
        <v>22922</v>
      </c>
      <c r="G131" s="58"/>
      <c r="H131" s="59"/>
      <c r="K131" s="60"/>
      <c r="O131" s="3">
        <v>11.7333</v>
      </c>
      <c r="P131" s="3">
        <v>7.0833000000000004</v>
      </c>
      <c r="W131" s="60"/>
      <c r="AG131" s="61"/>
      <c r="AH131" s="61"/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>F132+G132/24</f>
        <v>44697.864131944443</v>
      </c>
      <c r="I132" s="3">
        <v>0.5</v>
      </c>
      <c r="J132" s="3">
        <v>21350</v>
      </c>
      <c r="K132" s="3">
        <f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>F133+G133/24</f>
        <v>44692.986111111109</v>
      </c>
      <c r="I133" s="3">
        <v>10</v>
      </c>
      <c r="J133" s="3">
        <v>27900</v>
      </c>
      <c r="K133" s="3">
        <f>I133*J133^2/2/4.184/10^12</f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60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>F134+G134/24</f>
        <v>44700.921018518522</v>
      </c>
      <c r="I134" s="3">
        <v>1</v>
      </c>
      <c r="J134" s="3">
        <v>15160</v>
      </c>
      <c r="K134" s="3">
        <f>I134*J134^2/2/4.184/10^12</f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>F135+G135/24</f>
        <v>42169.460486111115</v>
      </c>
      <c r="I135" s="3">
        <v>1814</v>
      </c>
      <c r="J135" s="3">
        <v>31858</v>
      </c>
      <c r="K135" s="3">
        <f>I135*J135^2/2/4.184/10^12</f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>F136+G136/24</f>
        <v>42644.891493055555</v>
      </c>
      <c r="I136" s="3">
        <v>4564</v>
      </c>
      <c r="J136" s="3">
        <v>14202</v>
      </c>
      <c r="K136" s="3">
        <f>I136*J136^2/2/4.184/10^12</f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60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>F137+G137/24</f>
        <v>40943.654166666667</v>
      </c>
      <c r="I137" s="3">
        <v>23986</v>
      </c>
      <c r="J137" s="3">
        <v>12248</v>
      </c>
      <c r="K137" s="3">
        <f>I137*J137^2/2/4.184/10^12</f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60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>F138+G138/24</f>
        <v>44764.0778587963</v>
      </c>
      <c r="I138" s="3">
        <v>10</v>
      </c>
      <c r="J138" s="3">
        <v>13640</v>
      </c>
      <c r="K138" s="3">
        <f>I138*J138^2/2/4.184/10^12</f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>F139+G139/24</f>
        <v>44766.932592592588</v>
      </c>
      <c r="I139" s="3">
        <v>10</v>
      </c>
      <c r="J139" s="3">
        <v>16870</v>
      </c>
      <c r="K139" s="3">
        <f>I139*J139^2/2/4.184/10^12</f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60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>F140+G140/24</f>
        <v>44771.914583333339</v>
      </c>
      <c r="I140" s="3">
        <v>90.7</v>
      </c>
      <c r="J140" s="3">
        <v>20500</v>
      </c>
      <c r="K140" s="3">
        <f>I140*J140^2/2/4.184/10^12</f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60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>F141+G141/24</f>
        <v>44786.35434027778</v>
      </c>
      <c r="I141" s="3">
        <v>10000</v>
      </c>
      <c r="J141" s="3">
        <v>18000</v>
      </c>
      <c r="K141" s="3">
        <f>I141*J141^2/2/4.184/10^12</f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60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>F142+G142/24</f>
        <v>44786.35434027778</v>
      </c>
      <c r="I142" s="3">
        <v>200</v>
      </c>
      <c r="J142" s="3">
        <v>8000</v>
      </c>
      <c r="K142" s="3">
        <f>I142*J142^2/2/4.184/10^12</f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>F143+G143/24</f>
        <v>44830.003338993061</v>
      </c>
      <c r="I143" s="3">
        <v>10</v>
      </c>
      <c r="J143" s="3">
        <v>11882</v>
      </c>
      <c r="K143" s="3">
        <f>I143*J143^2/2/4.184/10^12</f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>F144+G144/24</f>
        <v>44845.874861111115</v>
      </c>
      <c r="I144" s="3">
        <v>10</v>
      </c>
      <c r="J144" s="3">
        <v>23218</v>
      </c>
      <c r="K144" s="3">
        <f>I144*J144^2/2/4.184/10^12</f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>F145+G145/24</f>
        <v>44848.86377314815</v>
      </c>
      <c r="I145" s="3">
        <v>2000</v>
      </c>
      <c r="J145" s="3">
        <v>14680</v>
      </c>
      <c r="K145" s="3">
        <f>I145*J145^2/2/4.184/10^12</f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>F146+G146/24</f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>F147+G147/24</f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60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>F148+G148/24</f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60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>F149+G149/24</f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60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>F150+G150/24</f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>F151+G151/24</f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60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60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>F153+G153/24</f>
        <v>44924.61954861111</v>
      </c>
      <c r="I153" s="3">
        <v>6195</v>
      </c>
      <c r="J153" s="3">
        <v>16440</v>
      </c>
      <c r="K153" s="3">
        <f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>F154+G154/24</f>
        <v>44936.782372685186</v>
      </c>
      <c r="I154" s="3">
        <v>50</v>
      </c>
      <c r="J154" s="3">
        <v>12500</v>
      </c>
      <c r="K154" s="3">
        <f>I154*J154^2/2/4.184/10^12</f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60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>F155+G155/24</f>
        <v>44946.151967592596</v>
      </c>
      <c r="I155" s="3">
        <v>75</v>
      </c>
      <c r="J155" s="3">
        <v>14000</v>
      </c>
      <c r="K155" s="3">
        <f>I155*J155^2/2/4.184/10^12</f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>M155</f>
        <v>59</v>
      </c>
      <c r="U155" s="3">
        <f>Q155</f>
        <v>17789.5</v>
      </c>
      <c r="V155" s="3" t="s">
        <v>81</v>
      </c>
      <c r="W155" s="60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>F156+G156/24</f>
        <v>44951.183217592588</v>
      </c>
      <c r="I156" s="3">
        <v>11</v>
      </c>
      <c r="J156" s="3">
        <v>26000</v>
      </c>
      <c r="K156" s="3">
        <f>I156*J156^2/2/4.184/10^12</f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>M156</f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>F157+G157/24</f>
        <v>44970.166168981479</v>
      </c>
      <c r="I157" s="3">
        <v>1727</v>
      </c>
      <c r="J157" s="3">
        <v>14060.9</v>
      </c>
      <c r="K157" s="3">
        <f>I157*J157^2/2/4.184/10^12</f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>M157</f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61">
        <v>-1</v>
      </c>
      <c r="AH157" s="61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>F158+G158/24</f>
        <v>44970.166168981479</v>
      </c>
      <c r="I158" s="3">
        <v>1727</v>
      </c>
      <c r="J158" s="3">
        <v>14016</v>
      </c>
      <c r="K158" s="3">
        <f>I158*J158^2/2/4.184/10^12</f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>M158</f>
        <v>41.272100000000002</v>
      </c>
      <c r="U158" s="3">
        <v>21327</v>
      </c>
      <c r="V158" s="3" t="s">
        <v>81</v>
      </c>
      <c r="W158" s="60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61">
        <v>-1.5</v>
      </c>
      <c r="AH158" s="61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>F159+G159/24</f>
        <v>44972.723611111112</v>
      </c>
      <c r="I159" s="3">
        <v>453</v>
      </c>
      <c r="J159" s="3">
        <v>15000</v>
      </c>
      <c r="K159" s="3">
        <f>I159*J159^2/2/4.184/10^12</f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>M159</f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61">
        <v>-1.5</v>
      </c>
      <c r="AH159" s="61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>F160+G160/24</f>
        <v>44966.008333333331</v>
      </c>
      <c r="I160" s="3">
        <v>16</v>
      </c>
      <c r="J160" s="3">
        <v>12500</v>
      </c>
      <c r="K160" s="3">
        <f>I160*J160^2/2/4.184/10^12</f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>M160</f>
        <v>24.6</v>
      </c>
      <c r="U160" s="3">
        <f>R160</f>
        <v>26000</v>
      </c>
      <c r="V160" s="3" t="s">
        <v>144</v>
      </c>
      <c r="W160" s="60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>F161+G161/24</f>
        <v>44976.868518518517</v>
      </c>
      <c r="I161" s="3">
        <v>25</v>
      </c>
      <c r="J161" s="3">
        <v>25000</v>
      </c>
      <c r="K161" s="60">
        <f>I161*J161^2/2/4.184/10^12</f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>M161</f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61">
        <v>-1.5</v>
      </c>
      <c r="AH161" s="61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>F162+G162/24</f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>F163+G163/24</f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>F164+G164/24</f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60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>F165+G165/24</f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60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>F166+G166/24</f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>F167+G167/24</f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>F168+G168/24</f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60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>F169+G169/24</f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>F170+G170/24</f>
        <v>42335.842881944445</v>
      </c>
      <c r="O170" s="3">
        <v>-29.26089</v>
      </c>
      <c r="P170" s="3">
        <v>137.53765000000001</v>
      </c>
      <c r="V170" s="3" t="s">
        <v>79</v>
      </c>
      <c r="W170" s="60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>F171+G171/24</f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60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>F172+G172/24</f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>F173+G173/24</f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>F174+G174/24</f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60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>F175+G175/24</f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>F176+G176/24</f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A176" s="61"/>
      <c r="AB176" s="61"/>
      <c r="AC176" s="61"/>
      <c r="AD176" s="61"/>
      <c r="AE176" s="61"/>
      <c r="AF176" s="61"/>
      <c r="AG176" s="61">
        <v>-1.5</v>
      </c>
      <c r="AH176" s="61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>F177+G177/24</f>
        <v>45031.431956018518</v>
      </c>
      <c r="I177" s="3">
        <v>178054</v>
      </c>
      <c r="J177" s="3">
        <v>17210</v>
      </c>
      <c r="K177" s="60">
        <f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61">
        <v>-1.5</v>
      </c>
      <c r="AH177" s="61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>F178+G178/24</f>
        <v>45018.895000000004</v>
      </c>
      <c r="I178" s="3">
        <v>50</v>
      </c>
      <c r="J178" s="3">
        <v>13610</v>
      </c>
      <c r="K178" s="60">
        <f>I178*J178^2/2/4.184/10^12</f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>F179+G179/24</f>
        <v>45024.494791666672</v>
      </c>
      <c r="I179" s="3">
        <v>400</v>
      </c>
      <c r="J179" s="3">
        <v>17000</v>
      </c>
      <c r="K179" s="60">
        <f>I179*J179^2/2/4.184/10^12</f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57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>F180+G180/24</f>
        <v>45041.59375</v>
      </c>
      <c r="I180" s="3">
        <v>500</v>
      </c>
      <c r="J180" s="3">
        <v>20500</v>
      </c>
      <c r="K180" s="60">
        <f>I180*J180^2/2/4.184/10^12</f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60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61">
        <v>-1</v>
      </c>
      <c r="AH180" s="61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58">
        <v>2</v>
      </c>
      <c r="H181" s="59">
        <f>F181+G181/24</f>
        <v>45043.153351273148</v>
      </c>
      <c r="I181" s="3">
        <v>50</v>
      </c>
      <c r="J181" s="3">
        <v>14321</v>
      </c>
      <c r="K181" s="60">
        <f>I181*J181^2/2/4.184/10^12</f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60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61">
        <v>-1</v>
      </c>
      <c r="AH181" s="61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57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58">
        <v>-4</v>
      </c>
      <c r="H182" s="59">
        <f>F182+G182/24</f>
        <v>45054.515972222223</v>
      </c>
      <c r="I182" s="3">
        <v>25</v>
      </c>
      <c r="J182" s="3">
        <v>17000</v>
      </c>
      <c r="K182" s="60">
        <f>I182*J182^2/2/4.184/10^12</f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61">
        <v>-1</v>
      </c>
      <c r="AH182" s="61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57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58">
        <v>2</v>
      </c>
      <c r="H183" s="59">
        <f>F183+G183/24</f>
        <v>45066.978626747688</v>
      </c>
      <c r="I183" s="3">
        <v>25</v>
      </c>
      <c r="J183" s="3">
        <v>15985.39</v>
      </c>
      <c r="K183" s="60">
        <f>I183*J183^2/2/4.184/10^12</f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60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61">
        <v>-1</v>
      </c>
      <c r="AH183" s="61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58">
        <v>10</v>
      </c>
      <c r="H184" s="59">
        <f>F184+G184/24</f>
        <v>45066.890543981477</v>
      </c>
      <c r="I184" s="3">
        <v>77318</v>
      </c>
      <c r="J184" s="3">
        <v>27920</v>
      </c>
      <c r="K184" s="60">
        <f>I184*J184^2/2/4.184/10^12</f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60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61">
        <v>-1</v>
      </c>
      <c r="AH184" s="61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58">
        <v>2</v>
      </c>
      <c r="H185" s="59">
        <f>F185+G185/24</f>
        <v>45103.948043981487</v>
      </c>
      <c r="I185" s="3">
        <v>200</v>
      </c>
      <c r="J185" s="3">
        <v>20920</v>
      </c>
      <c r="K185" s="60">
        <f>I185*J185^2/2/4.184/10^12</f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60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61">
        <v>-1</v>
      </c>
      <c r="AH185" s="61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57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58">
        <v>2</v>
      </c>
      <c r="H186" s="59">
        <f>F186+G186/24</f>
        <v>45118.867905092593</v>
      </c>
      <c r="I186" s="3">
        <v>200</v>
      </c>
      <c r="J186" s="3">
        <v>19000</v>
      </c>
      <c r="K186" s="60">
        <f>I186*J186^2/2/4.184/10^12</f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61">
        <v>-1</v>
      </c>
      <c r="AH186" s="61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58">
        <v>-7</v>
      </c>
      <c r="H187" s="59">
        <f>F187+G187/24</f>
        <v>45132.862430555557</v>
      </c>
      <c r="I187" s="3">
        <v>15170</v>
      </c>
      <c r="J187" s="3">
        <v>15580</v>
      </c>
      <c r="K187" s="60">
        <f>I187*J187^2/2/4.184/10^12</f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60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61">
        <v>-1</v>
      </c>
      <c r="AH187" s="61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57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58">
        <v>-4</v>
      </c>
      <c r="H188" s="59">
        <f>F188+G188/24</f>
        <v>45140.092546296299</v>
      </c>
      <c r="I188" s="3">
        <v>35</v>
      </c>
      <c r="J188" s="3">
        <v>22770</v>
      </c>
      <c r="K188" s="60">
        <f>I188*J188^2/2/4.184/10^12</f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60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61">
        <v>-1</v>
      </c>
      <c r="AH188" s="61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58">
        <v>2</v>
      </c>
      <c r="H189" s="59">
        <f>F189+G189/24</f>
        <v>45179.009548611117</v>
      </c>
      <c r="I189" s="3">
        <v>10</v>
      </c>
      <c r="J189" s="3">
        <v>17000</v>
      </c>
      <c r="K189" s="60">
        <f>I189*J189^2/2/4.184/10^12</f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>Q189</f>
        <v>22060.02</v>
      </c>
      <c r="S189" s="3">
        <v>3500</v>
      </c>
      <c r="T189" s="3">
        <f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61">
        <v>-1</v>
      </c>
      <c r="AH189" s="61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57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58">
        <v>2</v>
      </c>
      <c r="H190" s="59">
        <f>F190+G190/24</f>
        <v>45196.180824745374</v>
      </c>
      <c r="I190" s="3">
        <v>10</v>
      </c>
      <c r="J190" s="3">
        <v>16956</v>
      </c>
      <c r="K190" s="60">
        <f>I190*J190^2/2/4.184/10^12</f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>Q190</f>
        <v>28118.03</v>
      </c>
      <c r="S190" s="3">
        <v>2500</v>
      </c>
      <c r="T190" s="3">
        <f>M190</f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61">
        <v>-1</v>
      </c>
      <c r="AH190" s="61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>F191+G191/24</f>
        <v>45010.012233796297</v>
      </c>
      <c r="I191" s="3">
        <v>5</v>
      </c>
      <c r="J191" s="3">
        <v>13800</v>
      </c>
      <c r="K191" s="60">
        <f>I191*J191^2/2/4.184/10^12</f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>Q191</f>
        <v>27500</v>
      </c>
      <c r="S191" s="3">
        <v>4100</v>
      </c>
      <c r="T191" s="3">
        <f>M191</f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57">
        <v>191</v>
      </c>
      <c r="B192" s="6" t="s">
        <v>1824</v>
      </c>
      <c r="C192" s="6" t="s">
        <v>1819</v>
      </c>
      <c r="D192" s="6" t="s">
        <v>1820</v>
      </c>
      <c r="E192" s="6" t="s">
        <v>4</v>
      </c>
      <c r="F192" s="17">
        <v>45206.158368055556</v>
      </c>
      <c r="G192" s="58">
        <v>-6</v>
      </c>
      <c r="H192" s="59">
        <f>F192+G192/24</f>
        <v>45205.908368055556</v>
      </c>
      <c r="I192" s="3">
        <v>50</v>
      </c>
      <c r="J192" s="3">
        <v>12530</v>
      </c>
      <c r="K192" s="60">
        <f>I192*J192^2/2/4.184/10^12</f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>Q192</f>
        <v>30000</v>
      </c>
      <c r="S192" s="3">
        <v>4000</v>
      </c>
      <c r="T192" s="3">
        <f>M192</f>
        <v>74.14</v>
      </c>
      <c r="U192" s="3">
        <v>28000</v>
      </c>
      <c r="V192" s="60" t="s">
        <v>144</v>
      </c>
      <c r="W192" s="60" t="s">
        <v>382</v>
      </c>
      <c r="X192" s="60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61">
        <v>-1</v>
      </c>
      <c r="AH192" s="61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1821</v>
      </c>
      <c r="BI192" s="40">
        <v>0</v>
      </c>
    </row>
    <row r="193" spans="1:61" x14ac:dyDescent="0.25">
      <c r="A193" s="57">
        <v>192</v>
      </c>
      <c r="B193" s="6" t="s">
        <v>1822</v>
      </c>
      <c r="C193" s="6" t="s">
        <v>1819</v>
      </c>
      <c r="D193" s="6" t="s">
        <v>1820</v>
      </c>
      <c r="E193" s="6" t="s">
        <v>4</v>
      </c>
      <c r="F193" s="17">
        <v>45206.158368055556</v>
      </c>
      <c r="G193" s="58">
        <v>-6</v>
      </c>
      <c r="H193" s="59">
        <f>F193+G193/24</f>
        <v>45205.908368055556</v>
      </c>
      <c r="I193" s="3">
        <v>50</v>
      </c>
      <c r="J193" s="3">
        <v>11910</v>
      </c>
      <c r="K193" s="60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>Q193</f>
        <v>40000</v>
      </c>
      <c r="S193" s="3">
        <v>4000</v>
      </c>
      <c r="T193" s="3">
        <f>M193</f>
        <v>76.349999999999994</v>
      </c>
      <c r="U193" s="3">
        <v>38000</v>
      </c>
      <c r="V193" s="3" t="s">
        <v>144</v>
      </c>
      <c r="W193" s="60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61">
        <v>-1</v>
      </c>
      <c r="AH193" s="61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1821</v>
      </c>
      <c r="BI193" s="40">
        <v>0</v>
      </c>
    </row>
    <row r="194" spans="1:61" x14ac:dyDescent="0.25">
      <c r="A194" s="6">
        <v>193</v>
      </c>
      <c r="B194" s="6" t="s">
        <v>1823</v>
      </c>
      <c r="C194" s="6" t="s">
        <v>1819</v>
      </c>
      <c r="D194" s="6" t="s">
        <v>1820</v>
      </c>
      <c r="E194" s="6" t="s">
        <v>4</v>
      </c>
      <c r="F194" s="17">
        <v>45206.158368055556</v>
      </c>
      <c r="G194" s="58">
        <v>-6</v>
      </c>
      <c r="H194" s="59">
        <f>F194+G194/24</f>
        <v>45205.908368055556</v>
      </c>
      <c r="I194" s="3">
        <v>50</v>
      </c>
      <c r="J194" s="3">
        <v>11380</v>
      </c>
      <c r="K194" s="60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>Q194</f>
        <v>50000</v>
      </c>
      <c r="S194" s="3">
        <v>4000</v>
      </c>
      <c r="T194" s="3">
        <f>M194</f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61">
        <v>-1</v>
      </c>
      <c r="AH194" s="61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1821</v>
      </c>
      <c r="BI194" s="40">
        <v>0</v>
      </c>
    </row>
    <row r="195" spans="1:61" x14ac:dyDescent="0.25">
      <c r="A195" s="57">
        <v>194</v>
      </c>
      <c r="B195" s="57" t="s">
        <v>2218</v>
      </c>
      <c r="C195" s="57" t="s">
        <v>2218</v>
      </c>
      <c r="D195" s="57" t="s">
        <v>2219</v>
      </c>
      <c r="E195" s="57" t="s">
        <v>1439</v>
      </c>
      <c r="F195" s="17">
        <v>45290.088495370372</v>
      </c>
      <c r="G195" s="58">
        <v>0</v>
      </c>
      <c r="H195" s="59">
        <f>F195+G195/24</f>
        <v>45290.088495370372</v>
      </c>
      <c r="I195" s="60">
        <v>2</v>
      </c>
      <c r="J195" s="60">
        <v>71000</v>
      </c>
      <c r="K195" s="60">
        <f>I195*J195^2/2/4.184/10^12</f>
        <v>1.2048279158699809E-3</v>
      </c>
      <c r="L195" s="60">
        <v>301.22000000000003</v>
      </c>
      <c r="M195" s="60">
        <v>60.255000000000003</v>
      </c>
      <c r="N195" s="60" t="s">
        <v>1334</v>
      </c>
      <c r="O195" s="60">
        <v>50.243816000000002</v>
      </c>
      <c r="P195" s="60">
        <v>-3.3686129999999999</v>
      </c>
      <c r="Q195" s="60">
        <v>70000</v>
      </c>
      <c r="R195" s="60">
        <f>Q195</f>
        <v>70000</v>
      </c>
      <c r="S195" s="60">
        <v>20000</v>
      </c>
      <c r="T195" s="60">
        <f>M195</f>
        <v>60.255000000000003</v>
      </c>
      <c r="U195" s="60">
        <v>70000</v>
      </c>
      <c r="V195" s="60" t="s">
        <v>144</v>
      </c>
      <c r="W195" s="60" t="s">
        <v>382</v>
      </c>
      <c r="X195" s="60">
        <v>0</v>
      </c>
      <c r="Y195" s="3">
        <v>108000</v>
      </c>
      <c r="Z195" s="3">
        <v>108000</v>
      </c>
      <c r="AA195" s="61">
        <v>2000</v>
      </c>
      <c r="AB195" s="61">
        <v>0.25</v>
      </c>
      <c r="AC195" s="61">
        <v>1</v>
      </c>
      <c r="AD195" s="61">
        <v>5.0000000000000001E-4</v>
      </c>
      <c r="AE195" s="61">
        <v>5.0000000000000001E-4</v>
      </c>
      <c r="AF195" s="61">
        <v>0</v>
      </c>
      <c r="AG195" s="61">
        <v>-1</v>
      </c>
      <c r="AH195" s="61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4">
        <v>0</v>
      </c>
      <c r="AT195" s="52">
        <v>0</v>
      </c>
      <c r="AU195" s="52">
        <v>0</v>
      </c>
      <c r="AV195" s="52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2220</v>
      </c>
      <c r="BI195" s="40">
        <v>0</v>
      </c>
    </row>
    <row r="196" spans="1:61" x14ac:dyDescent="0.25">
      <c r="A196" s="6">
        <v>195</v>
      </c>
      <c r="B196" s="6" t="s">
        <v>2221</v>
      </c>
      <c r="C196" s="6" t="s">
        <v>2221</v>
      </c>
      <c r="D196" s="6" t="s">
        <v>1227</v>
      </c>
      <c r="E196" s="6" t="s">
        <v>4</v>
      </c>
      <c r="F196" s="17">
        <v>45289.111493055556</v>
      </c>
      <c r="G196" s="58">
        <v>-7</v>
      </c>
      <c r="H196" s="59">
        <f>F196+G196/24</f>
        <v>45288.819826388892</v>
      </c>
      <c r="I196" s="3">
        <v>100</v>
      </c>
      <c r="J196" s="3">
        <v>13530</v>
      </c>
      <c r="K196" s="60">
        <f>I196*J196^2/2/4.184/10^12</f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>Q196</f>
        <v>26206</v>
      </c>
      <c r="S196" s="3">
        <v>4000</v>
      </c>
      <c r="T196" s="3">
        <f>M196</f>
        <v>36.810099999999998</v>
      </c>
      <c r="U196" s="3">
        <f>Q196</f>
        <v>26206</v>
      </c>
      <c r="V196" s="60" t="s">
        <v>81</v>
      </c>
      <c r="W196" s="60" t="s">
        <v>382</v>
      </c>
      <c r="X196" s="60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61">
        <v>-1</v>
      </c>
      <c r="AH196" s="61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5">
        <v>0</v>
      </c>
      <c r="AS196" s="54">
        <v>0</v>
      </c>
      <c r="AT196" s="52">
        <v>0</v>
      </c>
      <c r="AU196" s="52">
        <v>0</v>
      </c>
      <c r="AV196" s="52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57">
        <v>196</v>
      </c>
      <c r="B197" s="57" t="s">
        <v>2223</v>
      </c>
      <c r="C197" s="57" t="s">
        <v>2224</v>
      </c>
      <c r="D197" s="57" t="s">
        <v>142</v>
      </c>
      <c r="E197" s="57" t="s">
        <v>4</v>
      </c>
      <c r="F197" s="17">
        <v>45312.02270833333</v>
      </c>
      <c r="G197" s="58">
        <v>1</v>
      </c>
      <c r="H197" s="59">
        <f>F197+G197/24</f>
        <v>45312.064374999994</v>
      </c>
      <c r="I197" s="60">
        <v>1727</v>
      </c>
      <c r="J197" s="60">
        <v>15221</v>
      </c>
      <c r="K197" s="60">
        <f>I197*J197^2/2/4.184/10^12</f>
        <v>4.7814215870817398E-2</v>
      </c>
      <c r="L197" s="60">
        <v>74.063199999999995</v>
      </c>
      <c r="M197" s="60">
        <v>14.5168</v>
      </c>
      <c r="N197" s="60" t="s">
        <v>1334</v>
      </c>
      <c r="O197" s="60">
        <v>52.633274290000003</v>
      </c>
      <c r="P197" s="60">
        <v>12.638593859964788</v>
      </c>
      <c r="Q197" s="60">
        <v>22000</v>
      </c>
      <c r="R197" s="60">
        <f>Q197</f>
        <v>22000</v>
      </c>
      <c r="S197" s="60">
        <v>5000</v>
      </c>
      <c r="T197" s="60">
        <f>M197</f>
        <v>14.5168</v>
      </c>
      <c r="U197" s="60">
        <v>22000</v>
      </c>
      <c r="V197" s="60" t="s">
        <v>144</v>
      </c>
      <c r="W197" s="60" t="s">
        <v>81</v>
      </c>
      <c r="X197" s="60">
        <v>0</v>
      </c>
      <c r="Y197" s="3">
        <v>60000</v>
      </c>
      <c r="Z197" s="3">
        <v>60000</v>
      </c>
      <c r="AA197" s="61">
        <v>24</v>
      </c>
      <c r="AB197" s="61">
        <f>AC197*4.91</f>
        <v>0.49100000000000005</v>
      </c>
      <c r="AC197" s="61">
        <v>0.1</v>
      </c>
      <c r="AD197" s="61">
        <v>2.0000000000000001E-4</v>
      </c>
      <c r="AE197" s="61">
        <v>2.5000000000000001E-4</v>
      </c>
      <c r="AF197" s="61">
        <v>20</v>
      </c>
      <c r="AG197" s="61">
        <v>-0.6</v>
      </c>
      <c r="AH197" s="61">
        <v>0.6</v>
      </c>
      <c r="AI197" s="45">
        <v>0</v>
      </c>
      <c r="AJ197" s="45">
        <v>0</v>
      </c>
      <c r="AK197" s="45">
        <v>0</v>
      </c>
      <c r="AL197" s="23">
        <v>0</v>
      </c>
      <c r="AM197" s="23">
        <v>1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4">
        <v>0</v>
      </c>
      <c r="AT197" s="52">
        <v>0</v>
      </c>
      <c r="AU197" s="52">
        <v>0</v>
      </c>
      <c r="AV197" s="52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2225</v>
      </c>
      <c r="BI197" s="40">
        <v>0</v>
      </c>
    </row>
  </sheetData>
  <autoFilter ref="A5:BI189" xr:uid="{332638A7-5364-4539-88F3-B010BD503402}">
    <sortState xmlns:xlrd2="http://schemas.microsoft.com/office/spreadsheetml/2017/richdata2" ref="A6:BI197">
      <sortCondition ref="A5:A189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topLeftCell="A17" workbookViewId="0">
      <selection activeCell="B38" sqref="B38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1825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L12" sqref="L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37.530814597260232</v>
      </c>
      <c r="J11">
        <f>90-H11</f>
        <v>52.469185402739768</v>
      </c>
    </row>
    <row r="12" spans="1:22" x14ac:dyDescent="0.25">
      <c r="E12" t="s">
        <v>89</v>
      </c>
      <c r="F12" s="15">
        <v>68</v>
      </c>
      <c r="L12">
        <v>3.9</v>
      </c>
    </row>
    <row r="13" spans="1:22" x14ac:dyDescent="0.25">
      <c r="J13" s="16">
        <f>SQRT(F15^2+J20^2)</f>
        <v>52.70950673265687</v>
      </c>
      <c r="L13">
        <f>J13/L12</f>
        <v>13.515258136578685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41.8</v>
      </c>
    </row>
    <row r="16" spans="1:22" x14ac:dyDescent="0.25">
      <c r="M16">
        <f>90-H11</f>
        <v>52.469185402739768</v>
      </c>
    </row>
    <row r="18" spans="3:22" x14ac:dyDescent="0.25">
      <c r="E18" t="s">
        <v>88</v>
      </c>
      <c r="F18" s="15">
        <v>26.2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32.11</v>
      </c>
      <c r="K20">
        <v>52</v>
      </c>
      <c r="N20">
        <f>8/COS(RADIANS(H11))</f>
        <v>10.087943872278828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1826</v>
      </c>
    </row>
    <row r="2" spans="1:3" x14ac:dyDescent="0.25">
      <c r="A2">
        <v>-12</v>
      </c>
      <c r="B2" t="s">
        <v>1827</v>
      </c>
      <c r="C2" t="s">
        <v>1828</v>
      </c>
    </row>
    <row r="3" spans="1:3" x14ac:dyDescent="0.25">
      <c r="A3">
        <v>-12</v>
      </c>
      <c r="B3" t="s">
        <v>1829</v>
      </c>
      <c r="C3" t="s">
        <v>1830</v>
      </c>
    </row>
    <row r="4" spans="1:3" x14ac:dyDescent="0.25">
      <c r="A4">
        <v>-11</v>
      </c>
      <c r="B4" t="s">
        <v>1831</v>
      </c>
      <c r="C4" t="s">
        <v>1832</v>
      </c>
    </row>
    <row r="5" spans="1:3" x14ac:dyDescent="0.25">
      <c r="A5">
        <v>-11</v>
      </c>
      <c r="B5" t="s">
        <v>1833</v>
      </c>
      <c r="C5" t="s">
        <v>1834</v>
      </c>
    </row>
    <row r="6" spans="1:3" x14ac:dyDescent="0.25">
      <c r="A6">
        <v>-10</v>
      </c>
      <c r="B6" t="s">
        <v>1835</v>
      </c>
      <c r="C6" t="s">
        <v>1836</v>
      </c>
    </row>
    <row r="7" spans="1:3" x14ac:dyDescent="0.25">
      <c r="A7">
        <v>-10</v>
      </c>
      <c r="B7" t="s">
        <v>1837</v>
      </c>
      <c r="C7" t="s">
        <v>1838</v>
      </c>
    </row>
    <row r="8" spans="1:3" x14ac:dyDescent="0.25">
      <c r="A8">
        <v>-10</v>
      </c>
      <c r="B8" t="s">
        <v>1839</v>
      </c>
      <c r="C8" t="s">
        <v>1840</v>
      </c>
    </row>
    <row r="9" spans="1:3" x14ac:dyDescent="0.25">
      <c r="A9">
        <v>-10</v>
      </c>
      <c r="B9" t="s">
        <v>1841</v>
      </c>
      <c r="C9" t="s">
        <v>1842</v>
      </c>
    </row>
    <row r="10" spans="1:3" x14ac:dyDescent="0.25">
      <c r="A10">
        <v>-9.5</v>
      </c>
      <c r="B10" t="s">
        <v>1843</v>
      </c>
      <c r="C10" t="s">
        <v>1844</v>
      </c>
    </row>
    <row r="11" spans="1:3" x14ac:dyDescent="0.25">
      <c r="A11">
        <v>-9.5</v>
      </c>
      <c r="B11" t="s">
        <v>1845</v>
      </c>
      <c r="C11" t="s">
        <v>1844</v>
      </c>
    </row>
    <row r="12" spans="1:3" x14ac:dyDescent="0.25">
      <c r="A12">
        <v>-9</v>
      </c>
      <c r="B12" t="s">
        <v>1846</v>
      </c>
      <c r="C12" t="s">
        <v>1847</v>
      </c>
    </row>
    <row r="13" spans="1:3" x14ac:dyDescent="0.25">
      <c r="A13">
        <v>-9</v>
      </c>
      <c r="B13" t="s">
        <v>1848</v>
      </c>
      <c r="C13" t="s">
        <v>1849</v>
      </c>
    </row>
    <row r="14" spans="1:3" x14ac:dyDescent="0.25">
      <c r="A14">
        <v>-9</v>
      </c>
      <c r="B14" t="s">
        <v>1850</v>
      </c>
      <c r="C14" t="s">
        <v>1851</v>
      </c>
    </row>
    <row r="15" spans="1:3" x14ac:dyDescent="0.25">
      <c r="A15">
        <v>-9</v>
      </c>
      <c r="B15" t="s">
        <v>1852</v>
      </c>
      <c r="C15" t="s">
        <v>1853</v>
      </c>
    </row>
    <row r="16" spans="1:3" x14ac:dyDescent="0.25">
      <c r="A16">
        <v>-8</v>
      </c>
      <c r="B16" t="s">
        <v>1854</v>
      </c>
      <c r="C16" t="s">
        <v>1855</v>
      </c>
    </row>
    <row r="17" spans="1:3" x14ac:dyDescent="0.25">
      <c r="A17">
        <v>-8</v>
      </c>
      <c r="B17" t="s">
        <v>1856</v>
      </c>
      <c r="C17" t="s">
        <v>1857</v>
      </c>
    </row>
    <row r="18" spans="1:3" x14ac:dyDescent="0.25">
      <c r="A18">
        <v>-8</v>
      </c>
      <c r="B18" t="s">
        <v>1858</v>
      </c>
      <c r="C18" t="s">
        <v>1859</v>
      </c>
    </row>
    <row r="19" spans="1:3" x14ac:dyDescent="0.25">
      <c r="A19">
        <v>-7</v>
      </c>
      <c r="B19" t="s">
        <v>1860</v>
      </c>
      <c r="C19" t="s">
        <v>1861</v>
      </c>
    </row>
    <row r="20" spans="1:3" x14ac:dyDescent="0.25">
      <c r="A20">
        <v>-7</v>
      </c>
      <c r="B20" t="s">
        <v>1862</v>
      </c>
      <c r="C20" t="s">
        <v>1863</v>
      </c>
    </row>
    <row r="21" spans="1:3" x14ac:dyDescent="0.25">
      <c r="A21">
        <v>-6</v>
      </c>
      <c r="B21" t="s">
        <v>1864</v>
      </c>
      <c r="C21" t="s">
        <v>1865</v>
      </c>
    </row>
    <row r="22" spans="1:3" x14ac:dyDescent="0.25">
      <c r="A22">
        <v>-6</v>
      </c>
      <c r="B22" t="s">
        <v>1866</v>
      </c>
      <c r="C22" t="s">
        <v>1867</v>
      </c>
    </row>
    <row r="23" spans="1:3" x14ac:dyDescent="0.25">
      <c r="A23">
        <v>-6</v>
      </c>
      <c r="B23" t="s">
        <v>1868</v>
      </c>
      <c r="C23" t="s">
        <v>1869</v>
      </c>
    </row>
    <row r="24" spans="1:3" x14ac:dyDescent="0.25">
      <c r="A24">
        <v>-6</v>
      </c>
      <c r="B24" t="s">
        <v>1870</v>
      </c>
      <c r="C24" t="s">
        <v>1871</v>
      </c>
    </row>
    <row r="25" spans="1:3" x14ac:dyDescent="0.25">
      <c r="A25">
        <v>-5</v>
      </c>
      <c r="B25" t="s">
        <v>1872</v>
      </c>
      <c r="C25" t="s">
        <v>1873</v>
      </c>
    </row>
    <row r="26" spans="1:3" x14ac:dyDescent="0.25">
      <c r="A26">
        <v>-5</v>
      </c>
      <c r="B26" t="s">
        <v>1874</v>
      </c>
      <c r="C26" t="s">
        <v>1875</v>
      </c>
    </row>
    <row r="27" spans="1:3" x14ac:dyDescent="0.25">
      <c r="A27">
        <v>-5</v>
      </c>
      <c r="B27" t="s">
        <v>1876</v>
      </c>
      <c r="C27" t="s">
        <v>1877</v>
      </c>
    </row>
    <row r="28" spans="1:3" x14ac:dyDescent="0.25">
      <c r="A28">
        <v>-5</v>
      </c>
      <c r="B28" t="s">
        <v>1864</v>
      </c>
      <c r="C28" t="s">
        <v>1878</v>
      </c>
    </row>
    <row r="29" spans="1:3" x14ac:dyDescent="0.25">
      <c r="A29">
        <v>-5</v>
      </c>
      <c r="B29" t="s">
        <v>1879</v>
      </c>
      <c r="C29" t="s">
        <v>1880</v>
      </c>
    </row>
    <row r="30" spans="1:3" x14ac:dyDescent="0.25">
      <c r="A30">
        <v>-5</v>
      </c>
      <c r="B30" t="s">
        <v>1881</v>
      </c>
      <c r="C30" t="s">
        <v>1882</v>
      </c>
    </row>
    <row r="31" spans="1:3" x14ac:dyDescent="0.25">
      <c r="A31">
        <v>-5</v>
      </c>
      <c r="B31" t="s">
        <v>612</v>
      </c>
      <c r="C31" t="s">
        <v>1883</v>
      </c>
    </row>
    <row r="32" spans="1:3" x14ac:dyDescent="0.25">
      <c r="A32">
        <v>-5</v>
      </c>
      <c r="B32" t="s">
        <v>1884</v>
      </c>
      <c r="C32" t="s">
        <v>1885</v>
      </c>
    </row>
    <row r="33" spans="1:3" x14ac:dyDescent="0.25">
      <c r="A33">
        <v>-4</v>
      </c>
      <c r="B33" t="s">
        <v>1886</v>
      </c>
      <c r="C33" t="s">
        <v>1887</v>
      </c>
    </row>
    <row r="34" spans="1:3" x14ac:dyDescent="0.25">
      <c r="A34">
        <v>-4</v>
      </c>
      <c r="B34" t="s">
        <v>1888</v>
      </c>
      <c r="C34" t="s">
        <v>1889</v>
      </c>
    </row>
    <row r="35" spans="1:3" x14ac:dyDescent="0.25">
      <c r="A35">
        <v>-4</v>
      </c>
      <c r="B35" t="s">
        <v>1890</v>
      </c>
      <c r="C35" t="s">
        <v>1891</v>
      </c>
    </row>
    <row r="36" spans="1:3" x14ac:dyDescent="0.25">
      <c r="A36">
        <v>-4</v>
      </c>
      <c r="B36" t="s">
        <v>1874</v>
      </c>
      <c r="C36" t="s">
        <v>1892</v>
      </c>
    </row>
    <row r="37" spans="1:3" x14ac:dyDescent="0.25">
      <c r="A37">
        <v>-4</v>
      </c>
      <c r="B37" t="s">
        <v>1893</v>
      </c>
      <c r="C37" t="s">
        <v>1894</v>
      </c>
    </row>
    <row r="38" spans="1:3" x14ac:dyDescent="0.25">
      <c r="A38">
        <v>-4</v>
      </c>
      <c r="B38" t="s">
        <v>1895</v>
      </c>
      <c r="C38" t="s">
        <v>1896</v>
      </c>
    </row>
    <row r="39" spans="1:3" x14ac:dyDescent="0.25">
      <c r="A39">
        <v>-4</v>
      </c>
      <c r="B39" t="s">
        <v>1881</v>
      </c>
      <c r="C39" t="s">
        <v>1897</v>
      </c>
    </row>
    <row r="40" spans="1:3" x14ac:dyDescent="0.25">
      <c r="A40">
        <v>-4</v>
      </c>
      <c r="B40" t="s">
        <v>1898</v>
      </c>
      <c r="C40" t="s">
        <v>1899</v>
      </c>
    </row>
    <row r="41" spans="1:3" x14ac:dyDescent="0.25">
      <c r="A41">
        <v>-4</v>
      </c>
      <c r="B41" t="s">
        <v>1900</v>
      </c>
      <c r="C41" t="s">
        <v>1901</v>
      </c>
    </row>
    <row r="42" spans="1:3" x14ac:dyDescent="0.25">
      <c r="A42">
        <v>-4</v>
      </c>
      <c r="B42" t="s">
        <v>1902</v>
      </c>
      <c r="C42" t="s">
        <v>1903</v>
      </c>
    </row>
    <row r="43" spans="1:3" x14ac:dyDescent="0.25">
      <c r="A43">
        <v>-4</v>
      </c>
      <c r="B43" t="s">
        <v>1904</v>
      </c>
      <c r="C43" t="s">
        <v>1905</v>
      </c>
    </row>
    <row r="44" spans="1:3" x14ac:dyDescent="0.25">
      <c r="A44">
        <v>-4</v>
      </c>
      <c r="B44" t="s">
        <v>1906</v>
      </c>
      <c r="C44" t="s">
        <v>1907</v>
      </c>
    </row>
    <row r="45" spans="1:3" x14ac:dyDescent="0.25">
      <c r="A45">
        <v>-3.5</v>
      </c>
      <c r="B45" t="s">
        <v>1908</v>
      </c>
      <c r="C45" t="s">
        <v>1909</v>
      </c>
    </row>
    <row r="46" spans="1:3" x14ac:dyDescent="0.25">
      <c r="A46">
        <v>-3.5</v>
      </c>
      <c r="B46" t="s">
        <v>1910</v>
      </c>
      <c r="C46" t="s">
        <v>1911</v>
      </c>
    </row>
    <row r="47" spans="1:3" x14ac:dyDescent="0.25">
      <c r="A47">
        <v>-3</v>
      </c>
      <c r="B47" t="s">
        <v>1912</v>
      </c>
      <c r="C47" t="s">
        <v>1913</v>
      </c>
    </row>
    <row r="48" spans="1:3" x14ac:dyDescent="0.25">
      <c r="A48">
        <v>-3</v>
      </c>
      <c r="B48" t="s">
        <v>1914</v>
      </c>
      <c r="C48" t="s">
        <v>1915</v>
      </c>
    </row>
    <row r="49" spans="1:3" x14ac:dyDescent="0.25">
      <c r="A49">
        <v>-3</v>
      </c>
      <c r="B49" t="s">
        <v>1916</v>
      </c>
      <c r="C49" t="s">
        <v>1917</v>
      </c>
    </row>
    <row r="50" spans="1:3" x14ac:dyDescent="0.25">
      <c r="A50">
        <v>-3</v>
      </c>
      <c r="B50" t="s">
        <v>1918</v>
      </c>
      <c r="C50" t="s">
        <v>1919</v>
      </c>
    </row>
    <row r="51" spans="1:3" x14ac:dyDescent="0.25">
      <c r="A51">
        <v>-3</v>
      </c>
      <c r="B51" t="s">
        <v>1920</v>
      </c>
      <c r="C51" t="s">
        <v>1921</v>
      </c>
    </row>
    <row r="52" spans="1:3" x14ac:dyDescent="0.25">
      <c r="A52">
        <v>-3</v>
      </c>
      <c r="B52" t="s">
        <v>1922</v>
      </c>
      <c r="C52" t="s">
        <v>1923</v>
      </c>
    </row>
    <row r="53" spans="1:3" x14ac:dyDescent="0.25">
      <c r="A53">
        <v>-3</v>
      </c>
      <c r="B53" t="s">
        <v>1924</v>
      </c>
      <c r="C53" t="s">
        <v>1925</v>
      </c>
    </row>
    <row r="54" spans="1:3" x14ac:dyDescent="0.25">
      <c r="A54">
        <v>-3</v>
      </c>
      <c r="B54" t="s">
        <v>1926</v>
      </c>
      <c r="C54" t="s">
        <v>1927</v>
      </c>
    </row>
    <row r="55" spans="1:3" x14ac:dyDescent="0.25">
      <c r="A55">
        <v>-3</v>
      </c>
      <c r="B55" t="s">
        <v>1928</v>
      </c>
      <c r="C55" t="s">
        <v>1929</v>
      </c>
    </row>
    <row r="56" spans="1:3" x14ac:dyDescent="0.25">
      <c r="A56">
        <v>-3</v>
      </c>
      <c r="B56" t="s">
        <v>1930</v>
      </c>
      <c r="C56" t="s">
        <v>1931</v>
      </c>
    </row>
    <row r="57" spans="1:3" x14ac:dyDescent="0.25">
      <c r="A57">
        <v>-3</v>
      </c>
      <c r="B57" t="s">
        <v>1932</v>
      </c>
      <c r="C57" t="s">
        <v>1933</v>
      </c>
    </row>
    <row r="58" spans="1:3" x14ac:dyDescent="0.25">
      <c r="A58">
        <v>-3</v>
      </c>
      <c r="B58" t="s">
        <v>1934</v>
      </c>
      <c r="C58" t="s">
        <v>1935</v>
      </c>
    </row>
    <row r="59" spans="1:3" x14ac:dyDescent="0.25">
      <c r="A59">
        <v>-3</v>
      </c>
      <c r="B59" t="s">
        <v>1936</v>
      </c>
      <c r="C59" t="s">
        <v>1937</v>
      </c>
    </row>
    <row r="60" spans="1:3" x14ac:dyDescent="0.25">
      <c r="A60">
        <v>-2.5</v>
      </c>
      <c r="B60" t="s">
        <v>1938</v>
      </c>
      <c r="C60" t="s">
        <v>1939</v>
      </c>
    </row>
    <row r="61" spans="1:3" x14ac:dyDescent="0.25">
      <c r="A61">
        <v>-2</v>
      </c>
      <c r="B61" t="s">
        <v>1940</v>
      </c>
      <c r="C61" t="s">
        <v>1941</v>
      </c>
    </row>
    <row r="62" spans="1:3" x14ac:dyDescent="0.25">
      <c r="A62">
        <v>-2</v>
      </c>
      <c r="B62" t="s">
        <v>1942</v>
      </c>
      <c r="C62" t="s">
        <v>1943</v>
      </c>
    </row>
    <row r="63" spans="1:3" x14ac:dyDescent="0.25">
      <c r="A63">
        <v>-2</v>
      </c>
      <c r="B63" t="s">
        <v>1944</v>
      </c>
      <c r="C63" t="s">
        <v>1945</v>
      </c>
    </row>
    <row r="64" spans="1:3" x14ac:dyDescent="0.25">
      <c r="A64">
        <v>-2</v>
      </c>
      <c r="B64" t="s">
        <v>1946</v>
      </c>
      <c r="C64" t="s">
        <v>1947</v>
      </c>
    </row>
    <row r="65" spans="1:3" x14ac:dyDescent="0.25">
      <c r="A65">
        <v>-2</v>
      </c>
      <c r="B65" t="s">
        <v>1948</v>
      </c>
      <c r="C65" t="s">
        <v>1949</v>
      </c>
    </row>
    <row r="66" spans="1:3" x14ac:dyDescent="0.25">
      <c r="A66">
        <v>-2</v>
      </c>
      <c r="B66" t="s">
        <v>1950</v>
      </c>
      <c r="C66" t="s">
        <v>1951</v>
      </c>
    </row>
    <row r="67" spans="1:3" x14ac:dyDescent="0.25">
      <c r="A67">
        <v>-1</v>
      </c>
      <c r="B67" t="s">
        <v>1952</v>
      </c>
      <c r="C67" t="s">
        <v>1953</v>
      </c>
    </row>
    <row r="68" spans="1:3" x14ac:dyDescent="0.25">
      <c r="A68">
        <v>-1</v>
      </c>
      <c r="B68" t="s">
        <v>1954</v>
      </c>
      <c r="C68" t="s">
        <v>1955</v>
      </c>
    </row>
    <row r="69" spans="1:3" x14ac:dyDescent="0.25">
      <c r="A69">
        <v>-1</v>
      </c>
      <c r="B69" t="s">
        <v>1956</v>
      </c>
      <c r="C69" t="s">
        <v>1957</v>
      </c>
    </row>
    <row r="70" spans="1:3" x14ac:dyDescent="0.25">
      <c r="A70">
        <v>0</v>
      </c>
      <c r="B70" t="s">
        <v>1958</v>
      </c>
      <c r="C70" t="s">
        <v>1959</v>
      </c>
    </row>
    <row r="71" spans="1:3" x14ac:dyDescent="0.25">
      <c r="A71">
        <v>0</v>
      </c>
      <c r="B71" t="s">
        <v>1960</v>
      </c>
      <c r="C71" t="s">
        <v>1961</v>
      </c>
    </row>
    <row r="72" spans="1:3" x14ac:dyDescent="0.25">
      <c r="A72">
        <v>0</v>
      </c>
      <c r="B72" t="s">
        <v>1962</v>
      </c>
      <c r="C72" t="s">
        <v>1963</v>
      </c>
    </row>
    <row r="73" spans="1:3" x14ac:dyDescent="0.25">
      <c r="A73">
        <v>0</v>
      </c>
      <c r="B73" t="s">
        <v>1964</v>
      </c>
      <c r="C73" t="s">
        <v>1965</v>
      </c>
    </row>
    <row r="74" spans="1:3" x14ac:dyDescent="0.25">
      <c r="A74">
        <v>0</v>
      </c>
      <c r="B74" t="s">
        <v>1966</v>
      </c>
      <c r="C74" t="s">
        <v>1967</v>
      </c>
    </row>
    <row r="75" spans="1:3" x14ac:dyDescent="0.25">
      <c r="A75">
        <v>1</v>
      </c>
      <c r="B75" t="s">
        <v>1968</v>
      </c>
      <c r="C75" t="s">
        <v>1969</v>
      </c>
    </row>
    <row r="76" spans="1:3" x14ac:dyDescent="0.25">
      <c r="A76">
        <v>1</v>
      </c>
      <c r="B76" t="s">
        <v>1970</v>
      </c>
      <c r="C76" t="s">
        <v>1971</v>
      </c>
    </row>
    <row r="77" spans="1:3" x14ac:dyDescent="0.25">
      <c r="A77">
        <v>1</v>
      </c>
      <c r="B77" t="s">
        <v>1972</v>
      </c>
      <c r="C77" t="s">
        <v>1973</v>
      </c>
    </row>
    <row r="78" spans="1:3" x14ac:dyDescent="0.25">
      <c r="A78">
        <v>1</v>
      </c>
      <c r="B78" t="s">
        <v>1974</v>
      </c>
      <c r="C78" t="s">
        <v>1975</v>
      </c>
    </row>
    <row r="79" spans="1:3" x14ac:dyDescent="0.25">
      <c r="A79">
        <v>1</v>
      </c>
      <c r="B79" t="s">
        <v>1976</v>
      </c>
      <c r="C79" t="s">
        <v>1977</v>
      </c>
    </row>
    <row r="80" spans="1:3" x14ac:dyDescent="0.25">
      <c r="A80">
        <v>1</v>
      </c>
      <c r="B80" t="s">
        <v>1978</v>
      </c>
      <c r="C80" t="s">
        <v>1979</v>
      </c>
    </row>
    <row r="81" spans="1:3" x14ac:dyDescent="0.25">
      <c r="A81">
        <v>1</v>
      </c>
      <c r="B81" t="s">
        <v>1980</v>
      </c>
      <c r="C81" t="s">
        <v>1981</v>
      </c>
    </row>
    <row r="82" spans="1:3" x14ac:dyDescent="0.25">
      <c r="A82">
        <v>2</v>
      </c>
      <c r="B82" t="s">
        <v>1982</v>
      </c>
      <c r="C82" t="s">
        <v>1983</v>
      </c>
    </row>
    <row r="83" spans="1:3" x14ac:dyDescent="0.25">
      <c r="A83">
        <v>2</v>
      </c>
      <c r="B83" t="s">
        <v>1984</v>
      </c>
      <c r="C83" t="s">
        <v>1985</v>
      </c>
    </row>
    <row r="84" spans="1:3" x14ac:dyDescent="0.25">
      <c r="A84">
        <v>2</v>
      </c>
      <c r="B84" t="s">
        <v>1986</v>
      </c>
      <c r="C84" t="s">
        <v>1987</v>
      </c>
    </row>
    <row r="85" spans="1:3" x14ac:dyDescent="0.25">
      <c r="A85">
        <v>2</v>
      </c>
      <c r="B85" t="s">
        <v>1988</v>
      </c>
      <c r="C85" t="s">
        <v>1989</v>
      </c>
    </row>
    <row r="86" spans="1:3" x14ac:dyDescent="0.25">
      <c r="A86">
        <v>2</v>
      </c>
      <c r="B86" t="s">
        <v>1974</v>
      </c>
      <c r="C86" t="s">
        <v>1990</v>
      </c>
    </row>
    <row r="87" spans="1:3" x14ac:dyDescent="0.25">
      <c r="A87">
        <v>2</v>
      </c>
      <c r="B87" t="s">
        <v>1991</v>
      </c>
      <c r="C87" t="s">
        <v>1992</v>
      </c>
    </row>
    <row r="88" spans="1:3" x14ac:dyDescent="0.25">
      <c r="A88">
        <v>2</v>
      </c>
      <c r="B88" t="s">
        <v>1993</v>
      </c>
      <c r="C88" t="s">
        <v>1994</v>
      </c>
    </row>
    <row r="89" spans="1:3" x14ac:dyDescent="0.25">
      <c r="A89">
        <v>2</v>
      </c>
      <c r="B89" t="s">
        <v>1995</v>
      </c>
      <c r="C89" t="s">
        <v>1996</v>
      </c>
    </row>
    <row r="90" spans="1:3" x14ac:dyDescent="0.25">
      <c r="A90">
        <v>2</v>
      </c>
      <c r="B90" t="s">
        <v>1997</v>
      </c>
      <c r="C90" t="s">
        <v>1998</v>
      </c>
    </row>
    <row r="91" spans="1:3" x14ac:dyDescent="0.25">
      <c r="A91">
        <v>3</v>
      </c>
      <c r="B91" t="s">
        <v>1888</v>
      </c>
      <c r="C91" t="s">
        <v>1999</v>
      </c>
    </row>
    <row r="92" spans="1:3" x14ac:dyDescent="0.25">
      <c r="A92">
        <v>3</v>
      </c>
      <c r="B92" t="s">
        <v>2000</v>
      </c>
      <c r="C92" t="s">
        <v>2001</v>
      </c>
    </row>
    <row r="93" spans="1:3" x14ac:dyDescent="0.25">
      <c r="A93">
        <v>3</v>
      </c>
      <c r="B93" t="s">
        <v>2002</v>
      </c>
      <c r="C93" t="s">
        <v>2003</v>
      </c>
    </row>
    <row r="94" spans="1:3" x14ac:dyDescent="0.25">
      <c r="A94">
        <v>3</v>
      </c>
      <c r="B94" t="s">
        <v>2004</v>
      </c>
      <c r="C94" t="s">
        <v>2005</v>
      </c>
    </row>
    <row r="95" spans="1:3" x14ac:dyDescent="0.25">
      <c r="A95">
        <v>3</v>
      </c>
      <c r="B95" t="s">
        <v>2006</v>
      </c>
      <c r="C95" t="s">
        <v>2007</v>
      </c>
    </row>
    <row r="96" spans="1:3" x14ac:dyDescent="0.25">
      <c r="A96">
        <v>3</v>
      </c>
      <c r="B96" t="s">
        <v>505</v>
      </c>
      <c r="C96" t="s">
        <v>2008</v>
      </c>
    </row>
    <row r="97" spans="1:3" x14ac:dyDescent="0.25">
      <c r="A97">
        <v>3</v>
      </c>
      <c r="B97" t="s">
        <v>2009</v>
      </c>
      <c r="C97" t="s">
        <v>2010</v>
      </c>
    </row>
    <row r="98" spans="1:3" x14ac:dyDescent="0.25">
      <c r="A98">
        <v>3</v>
      </c>
      <c r="B98" t="s">
        <v>2011</v>
      </c>
      <c r="C98" t="s">
        <v>2012</v>
      </c>
    </row>
    <row r="99" spans="1:3" x14ac:dyDescent="0.25">
      <c r="A99">
        <v>3</v>
      </c>
      <c r="B99" t="s">
        <v>2013</v>
      </c>
      <c r="C99" t="s">
        <v>2014</v>
      </c>
    </row>
    <row r="100" spans="1:3" x14ac:dyDescent="0.25">
      <c r="A100">
        <v>3</v>
      </c>
      <c r="B100" t="s">
        <v>2015</v>
      </c>
      <c r="C100" t="s">
        <v>2016</v>
      </c>
    </row>
    <row r="101" spans="1:3" x14ac:dyDescent="0.25">
      <c r="A101">
        <v>3.5</v>
      </c>
      <c r="B101" t="s">
        <v>2017</v>
      </c>
      <c r="C101" t="s">
        <v>2018</v>
      </c>
    </row>
    <row r="102" spans="1:3" x14ac:dyDescent="0.25">
      <c r="A102">
        <v>4</v>
      </c>
      <c r="B102" t="s">
        <v>1886</v>
      </c>
      <c r="C102" t="s">
        <v>2019</v>
      </c>
    </row>
    <row r="103" spans="1:3" x14ac:dyDescent="0.25">
      <c r="A103">
        <v>4</v>
      </c>
      <c r="B103" t="s">
        <v>2020</v>
      </c>
      <c r="C103" t="s">
        <v>2021</v>
      </c>
    </row>
    <row r="104" spans="1:3" x14ac:dyDescent="0.25">
      <c r="A104">
        <v>4</v>
      </c>
      <c r="B104" t="s">
        <v>2022</v>
      </c>
      <c r="C104" t="s">
        <v>2023</v>
      </c>
    </row>
    <row r="105" spans="1:3" x14ac:dyDescent="0.25">
      <c r="A105">
        <v>4</v>
      </c>
      <c r="B105" t="s">
        <v>1944</v>
      </c>
      <c r="C105" t="s">
        <v>2024</v>
      </c>
    </row>
    <row r="106" spans="1:3" x14ac:dyDescent="0.25">
      <c r="A106">
        <v>4</v>
      </c>
      <c r="B106" t="s">
        <v>2025</v>
      </c>
      <c r="C106" t="s">
        <v>2026</v>
      </c>
    </row>
    <row r="107" spans="1:3" x14ac:dyDescent="0.25">
      <c r="A107">
        <v>4</v>
      </c>
      <c r="B107" t="s">
        <v>2027</v>
      </c>
      <c r="C107" t="s">
        <v>2028</v>
      </c>
    </row>
    <row r="108" spans="1:3" x14ac:dyDescent="0.25">
      <c r="A108">
        <v>4</v>
      </c>
      <c r="B108" t="s">
        <v>2029</v>
      </c>
      <c r="C108" t="s">
        <v>2030</v>
      </c>
    </row>
    <row r="109" spans="1:3" x14ac:dyDescent="0.25">
      <c r="A109">
        <v>4</v>
      </c>
      <c r="B109" t="s">
        <v>2031</v>
      </c>
      <c r="C109" t="s">
        <v>2032</v>
      </c>
    </row>
    <row r="110" spans="1:3" x14ac:dyDescent="0.25">
      <c r="A110">
        <v>4.5</v>
      </c>
      <c r="B110" t="s">
        <v>2033</v>
      </c>
      <c r="C110" t="s">
        <v>2034</v>
      </c>
    </row>
    <row r="111" spans="1:3" x14ac:dyDescent="0.25">
      <c r="A111">
        <v>4.5</v>
      </c>
      <c r="B111" t="s">
        <v>2035</v>
      </c>
      <c r="C111" t="s">
        <v>2036</v>
      </c>
    </row>
    <row r="112" spans="1:3" x14ac:dyDescent="0.25">
      <c r="A112">
        <v>5</v>
      </c>
      <c r="B112" t="s">
        <v>2037</v>
      </c>
      <c r="C112" t="s">
        <v>2038</v>
      </c>
    </row>
    <row r="113" spans="1:3" x14ac:dyDescent="0.25">
      <c r="A113">
        <v>5</v>
      </c>
      <c r="B113" t="s">
        <v>2039</v>
      </c>
      <c r="C113" t="s">
        <v>2040</v>
      </c>
    </row>
    <row r="114" spans="1:3" x14ac:dyDescent="0.25">
      <c r="A114">
        <v>5</v>
      </c>
      <c r="B114" t="s">
        <v>2041</v>
      </c>
      <c r="C114" t="s">
        <v>2042</v>
      </c>
    </row>
    <row r="115" spans="1:3" x14ac:dyDescent="0.25">
      <c r="A115">
        <v>5</v>
      </c>
      <c r="B115" t="s">
        <v>2043</v>
      </c>
      <c r="C115" t="s">
        <v>2044</v>
      </c>
    </row>
    <row r="116" spans="1:3" x14ac:dyDescent="0.25">
      <c r="A116">
        <v>5</v>
      </c>
      <c r="B116" t="s">
        <v>2045</v>
      </c>
      <c r="C116" t="s">
        <v>2046</v>
      </c>
    </row>
    <row r="117" spans="1:3" x14ac:dyDescent="0.25">
      <c r="A117">
        <v>5</v>
      </c>
      <c r="B117" t="s">
        <v>2047</v>
      </c>
      <c r="C117" t="s">
        <v>2048</v>
      </c>
    </row>
    <row r="118" spans="1:3" x14ac:dyDescent="0.25">
      <c r="A118">
        <v>5</v>
      </c>
      <c r="B118" t="s">
        <v>2049</v>
      </c>
      <c r="C118" t="s">
        <v>2050</v>
      </c>
    </row>
    <row r="119" spans="1:3" x14ac:dyDescent="0.25">
      <c r="A119">
        <v>5</v>
      </c>
      <c r="B119" t="s">
        <v>2051</v>
      </c>
      <c r="C119" t="s">
        <v>2052</v>
      </c>
    </row>
    <row r="120" spans="1:3" x14ac:dyDescent="0.25">
      <c r="A120">
        <v>5</v>
      </c>
      <c r="B120" t="s">
        <v>2053</v>
      </c>
      <c r="C120" t="s">
        <v>2054</v>
      </c>
    </row>
    <row r="121" spans="1:3" x14ac:dyDescent="0.25">
      <c r="A121">
        <v>5</v>
      </c>
      <c r="B121" t="s">
        <v>2055</v>
      </c>
      <c r="C121" t="s">
        <v>2056</v>
      </c>
    </row>
    <row r="122" spans="1:3" x14ac:dyDescent="0.25">
      <c r="A122">
        <v>5</v>
      </c>
      <c r="B122" t="s">
        <v>2057</v>
      </c>
      <c r="C122" t="s">
        <v>2058</v>
      </c>
    </row>
    <row r="123" spans="1:3" x14ac:dyDescent="0.25">
      <c r="A123">
        <v>5.5</v>
      </c>
      <c r="B123" t="s">
        <v>1974</v>
      </c>
      <c r="C123" t="s">
        <v>2059</v>
      </c>
    </row>
    <row r="124" spans="1:3" x14ac:dyDescent="0.25">
      <c r="A124">
        <v>5.5</v>
      </c>
      <c r="B124" t="s">
        <v>2060</v>
      </c>
      <c r="C124" t="s">
        <v>2061</v>
      </c>
    </row>
    <row r="125" spans="1:3" x14ac:dyDescent="0.25">
      <c r="A125">
        <v>5.75</v>
      </c>
      <c r="B125" t="s">
        <v>2062</v>
      </c>
      <c r="C125" t="s">
        <v>2063</v>
      </c>
    </row>
    <row r="126" spans="1:3" x14ac:dyDescent="0.25">
      <c r="A126">
        <v>6</v>
      </c>
      <c r="B126" t="s">
        <v>2064</v>
      </c>
      <c r="C126" t="s">
        <v>2065</v>
      </c>
    </row>
    <row r="127" spans="1:3" x14ac:dyDescent="0.25">
      <c r="A127">
        <v>6</v>
      </c>
      <c r="B127" t="s">
        <v>2066</v>
      </c>
      <c r="C127" t="s">
        <v>2067</v>
      </c>
    </row>
    <row r="128" spans="1:3" x14ac:dyDescent="0.25">
      <c r="A128">
        <v>6</v>
      </c>
      <c r="B128" t="s">
        <v>1968</v>
      </c>
      <c r="C128" t="s">
        <v>2068</v>
      </c>
    </row>
    <row r="129" spans="1:3" x14ac:dyDescent="0.25">
      <c r="A129">
        <v>6</v>
      </c>
      <c r="B129" t="s">
        <v>2069</v>
      </c>
      <c r="C129" t="s">
        <v>2070</v>
      </c>
    </row>
    <row r="130" spans="1:3" x14ac:dyDescent="0.25">
      <c r="A130">
        <v>6</v>
      </c>
      <c r="B130" t="s">
        <v>2071</v>
      </c>
      <c r="C130" t="s">
        <v>2072</v>
      </c>
    </row>
    <row r="131" spans="1:3" x14ac:dyDescent="0.25">
      <c r="A131">
        <v>6</v>
      </c>
      <c r="B131" t="s">
        <v>2073</v>
      </c>
      <c r="C131" t="s">
        <v>2074</v>
      </c>
    </row>
    <row r="132" spans="1:3" x14ac:dyDescent="0.25">
      <c r="A132">
        <v>6</v>
      </c>
      <c r="B132" t="s">
        <v>2075</v>
      </c>
      <c r="C132" t="s">
        <v>2076</v>
      </c>
    </row>
    <row r="133" spans="1:3" x14ac:dyDescent="0.25">
      <c r="A133">
        <v>6.5</v>
      </c>
      <c r="B133" t="s">
        <v>2077</v>
      </c>
      <c r="C133" t="s">
        <v>2078</v>
      </c>
    </row>
    <row r="134" spans="1:3" x14ac:dyDescent="0.25">
      <c r="A134">
        <v>6.5</v>
      </c>
      <c r="B134" t="s">
        <v>2079</v>
      </c>
      <c r="C134" t="s">
        <v>2080</v>
      </c>
    </row>
    <row r="135" spans="1:3" x14ac:dyDescent="0.25">
      <c r="A135">
        <v>7</v>
      </c>
      <c r="B135" t="s">
        <v>2081</v>
      </c>
      <c r="C135" t="s">
        <v>2082</v>
      </c>
    </row>
    <row r="136" spans="1:3" x14ac:dyDescent="0.25">
      <c r="A136">
        <v>7</v>
      </c>
      <c r="B136" t="s">
        <v>2083</v>
      </c>
      <c r="C136" t="s">
        <v>2084</v>
      </c>
    </row>
    <row r="137" spans="1:3" x14ac:dyDescent="0.25">
      <c r="A137">
        <v>7</v>
      </c>
      <c r="B137" t="s">
        <v>2085</v>
      </c>
      <c r="C137" t="s">
        <v>2086</v>
      </c>
    </row>
    <row r="138" spans="1:3" x14ac:dyDescent="0.25">
      <c r="A138">
        <v>7</v>
      </c>
      <c r="B138" t="s">
        <v>2087</v>
      </c>
      <c r="C138" t="s">
        <v>2088</v>
      </c>
    </row>
    <row r="139" spans="1:3" x14ac:dyDescent="0.25">
      <c r="A139">
        <v>7</v>
      </c>
      <c r="B139" t="s">
        <v>2089</v>
      </c>
      <c r="C139" t="s">
        <v>2090</v>
      </c>
    </row>
    <row r="140" spans="1:3" x14ac:dyDescent="0.25">
      <c r="A140">
        <v>7</v>
      </c>
      <c r="B140" t="s">
        <v>2091</v>
      </c>
      <c r="C140" t="s">
        <v>2092</v>
      </c>
    </row>
    <row r="141" spans="1:3" x14ac:dyDescent="0.25">
      <c r="A141">
        <v>7</v>
      </c>
      <c r="B141" t="s">
        <v>1060</v>
      </c>
      <c r="C141" t="s">
        <v>2093</v>
      </c>
    </row>
    <row r="142" spans="1:3" x14ac:dyDescent="0.25">
      <c r="A142">
        <v>7</v>
      </c>
      <c r="B142" t="s">
        <v>2094</v>
      </c>
      <c r="C142" t="s">
        <v>2095</v>
      </c>
    </row>
    <row r="143" spans="1:3" x14ac:dyDescent="0.25">
      <c r="A143">
        <v>8</v>
      </c>
      <c r="B143" t="s">
        <v>1872</v>
      </c>
      <c r="C143" t="s">
        <v>2096</v>
      </c>
    </row>
    <row r="144" spans="1:3" x14ac:dyDescent="0.25">
      <c r="A144">
        <v>8</v>
      </c>
      <c r="B144" t="s">
        <v>2097</v>
      </c>
      <c r="C144" t="s">
        <v>2098</v>
      </c>
    </row>
    <row r="145" spans="1:3" x14ac:dyDescent="0.25">
      <c r="A145">
        <v>8</v>
      </c>
      <c r="B145" t="s">
        <v>2099</v>
      </c>
      <c r="C145" t="s">
        <v>2100</v>
      </c>
    </row>
    <row r="146" spans="1:3" x14ac:dyDescent="0.25">
      <c r="A146">
        <v>8</v>
      </c>
      <c r="B146" t="s">
        <v>2101</v>
      </c>
      <c r="C146" t="s">
        <v>2102</v>
      </c>
    </row>
    <row r="147" spans="1:3" x14ac:dyDescent="0.25">
      <c r="A147">
        <v>8</v>
      </c>
      <c r="B147" t="s">
        <v>1864</v>
      </c>
      <c r="C147" t="s">
        <v>2103</v>
      </c>
    </row>
    <row r="148" spans="1:3" x14ac:dyDescent="0.25">
      <c r="A148">
        <v>8</v>
      </c>
      <c r="B148" t="s">
        <v>2104</v>
      </c>
      <c r="C148" t="s">
        <v>2105</v>
      </c>
    </row>
    <row r="149" spans="1:3" x14ac:dyDescent="0.25">
      <c r="A149">
        <v>8</v>
      </c>
      <c r="B149" t="s">
        <v>2106</v>
      </c>
      <c r="C149" t="s">
        <v>2107</v>
      </c>
    </row>
    <row r="150" spans="1:3" x14ac:dyDescent="0.25">
      <c r="A150">
        <v>8</v>
      </c>
      <c r="B150" t="s">
        <v>2108</v>
      </c>
      <c r="C150" t="s">
        <v>2109</v>
      </c>
    </row>
    <row r="151" spans="1:3" x14ac:dyDescent="0.25">
      <c r="A151">
        <v>8</v>
      </c>
      <c r="B151" t="s">
        <v>1860</v>
      </c>
      <c r="C151" t="s">
        <v>2110</v>
      </c>
    </row>
    <row r="152" spans="1:3" x14ac:dyDescent="0.25">
      <c r="A152">
        <v>8</v>
      </c>
      <c r="B152" t="s">
        <v>828</v>
      </c>
      <c r="C152" t="s">
        <v>2111</v>
      </c>
    </row>
    <row r="153" spans="1:3" x14ac:dyDescent="0.25">
      <c r="A153">
        <v>8</v>
      </c>
      <c r="B153" t="s">
        <v>2112</v>
      </c>
      <c r="C153" t="s">
        <v>2113</v>
      </c>
    </row>
    <row r="154" spans="1:3" x14ac:dyDescent="0.25">
      <c r="A154">
        <v>8</v>
      </c>
      <c r="B154" t="s">
        <v>2114</v>
      </c>
      <c r="C154" t="s">
        <v>2115</v>
      </c>
    </row>
    <row r="155" spans="1:3" x14ac:dyDescent="0.25">
      <c r="A155">
        <v>8</v>
      </c>
      <c r="B155" t="s">
        <v>2116</v>
      </c>
      <c r="C155" t="s">
        <v>2117</v>
      </c>
    </row>
    <row r="156" spans="1:3" x14ac:dyDescent="0.25">
      <c r="A156">
        <v>8</v>
      </c>
      <c r="B156" t="s">
        <v>1833</v>
      </c>
      <c r="C156" t="s">
        <v>2118</v>
      </c>
    </row>
    <row r="157" spans="1:3" x14ac:dyDescent="0.25">
      <c r="A157">
        <v>8</v>
      </c>
      <c r="B157" t="s">
        <v>2119</v>
      </c>
      <c r="C157" t="s">
        <v>2120</v>
      </c>
    </row>
    <row r="158" spans="1:3" x14ac:dyDescent="0.25">
      <c r="A158">
        <v>8</v>
      </c>
      <c r="B158" t="s">
        <v>2121</v>
      </c>
      <c r="C158" t="s">
        <v>2122</v>
      </c>
    </row>
    <row r="159" spans="1:3" x14ac:dyDescent="0.25">
      <c r="A159">
        <v>8</v>
      </c>
      <c r="B159" t="s">
        <v>2123</v>
      </c>
      <c r="C159" t="s">
        <v>2124</v>
      </c>
    </row>
    <row r="160" spans="1:3" x14ac:dyDescent="0.25">
      <c r="A160">
        <v>8</v>
      </c>
      <c r="B160" t="s">
        <v>2125</v>
      </c>
      <c r="C160" t="s">
        <v>2126</v>
      </c>
    </row>
    <row r="161" spans="1:3" x14ac:dyDescent="0.25">
      <c r="A161">
        <v>8.75</v>
      </c>
      <c r="B161" t="s">
        <v>2127</v>
      </c>
      <c r="C161" t="s">
        <v>2128</v>
      </c>
    </row>
    <row r="162" spans="1:3" x14ac:dyDescent="0.25">
      <c r="A162">
        <v>8.75</v>
      </c>
      <c r="B162" t="s">
        <v>2129</v>
      </c>
      <c r="C162" t="s">
        <v>2130</v>
      </c>
    </row>
    <row r="163" spans="1:3" x14ac:dyDescent="0.25">
      <c r="A163">
        <v>9</v>
      </c>
      <c r="B163" t="s">
        <v>2131</v>
      </c>
      <c r="C163" t="s">
        <v>2132</v>
      </c>
    </row>
    <row r="164" spans="1:3" x14ac:dyDescent="0.25">
      <c r="A164">
        <v>9</v>
      </c>
      <c r="B164" t="s">
        <v>2133</v>
      </c>
      <c r="C164" t="s">
        <v>2134</v>
      </c>
    </row>
    <row r="165" spans="1:3" x14ac:dyDescent="0.25">
      <c r="A165">
        <v>9</v>
      </c>
      <c r="B165" t="s">
        <v>2135</v>
      </c>
      <c r="C165" t="s">
        <v>2136</v>
      </c>
    </row>
    <row r="166" spans="1:3" x14ac:dyDescent="0.25">
      <c r="A166">
        <v>9</v>
      </c>
      <c r="B166" t="s">
        <v>2137</v>
      </c>
      <c r="C166" t="s">
        <v>2138</v>
      </c>
    </row>
    <row r="167" spans="1:3" x14ac:dyDescent="0.25">
      <c r="A167">
        <v>9</v>
      </c>
      <c r="B167" t="s">
        <v>2139</v>
      </c>
      <c r="C167" t="s">
        <v>2140</v>
      </c>
    </row>
    <row r="168" spans="1:3" x14ac:dyDescent="0.25">
      <c r="A168">
        <v>9</v>
      </c>
      <c r="B168" t="s">
        <v>2141</v>
      </c>
      <c r="C168" t="s">
        <v>2142</v>
      </c>
    </row>
    <row r="169" spans="1:3" x14ac:dyDescent="0.25">
      <c r="A169">
        <v>9</v>
      </c>
      <c r="B169" t="s">
        <v>2143</v>
      </c>
      <c r="C169" t="s">
        <v>2144</v>
      </c>
    </row>
    <row r="170" spans="1:3" x14ac:dyDescent="0.25">
      <c r="A170">
        <v>9</v>
      </c>
      <c r="B170" t="s">
        <v>2145</v>
      </c>
      <c r="C170" t="s">
        <v>2146</v>
      </c>
    </row>
    <row r="171" spans="1:3" x14ac:dyDescent="0.25">
      <c r="A171">
        <v>9.5</v>
      </c>
      <c r="B171" t="s">
        <v>2147</v>
      </c>
      <c r="C171" t="s">
        <v>2148</v>
      </c>
    </row>
    <row r="172" spans="1:3" x14ac:dyDescent="0.25">
      <c r="A172">
        <v>10</v>
      </c>
      <c r="B172" t="s">
        <v>2149</v>
      </c>
      <c r="C172" t="s">
        <v>2150</v>
      </c>
    </row>
    <row r="173" spans="1:3" x14ac:dyDescent="0.25">
      <c r="A173">
        <v>10</v>
      </c>
      <c r="B173" t="s">
        <v>2151</v>
      </c>
      <c r="C173" t="s">
        <v>2152</v>
      </c>
    </row>
    <row r="174" spans="1:3" x14ac:dyDescent="0.25">
      <c r="A174">
        <v>10</v>
      </c>
      <c r="B174" t="s">
        <v>2153</v>
      </c>
      <c r="C174" t="s">
        <v>2154</v>
      </c>
    </row>
    <row r="175" spans="1:3" x14ac:dyDescent="0.25">
      <c r="A175">
        <v>10</v>
      </c>
      <c r="B175" t="s">
        <v>2155</v>
      </c>
      <c r="C175" t="s">
        <v>2156</v>
      </c>
    </row>
    <row r="176" spans="1:3" x14ac:dyDescent="0.25">
      <c r="A176">
        <v>10</v>
      </c>
      <c r="B176" t="s">
        <v>2157</v>
      </c>
      <c r="C176" t="s">
        <v>2158</v>
      </c>
    </row>
    <row r="177" spans="1:3" x14ac:dyDescent="0.25">
      <c r="A177">
        <v>10</v>
      </c>
      <c r="B177" t="s">
        <v>2159</v>
      </c>
      <c r="C177" t="s">
        <v>2160</v>
      </c>
    </row>
    <row r="178" spans="1:3" x14ac:dyDescent="0.25">
      <c r="A178">
        <v>10.5</v>
      </c>
      <c r="B178" t="s">
        <v>2161</v>
      </c>
      <c r="C178" t="s">
        <v>2162</v>
      </c>
    </row>
    <row r="179" spans="1:3" x14ac:dyDescent="0.25">
      <c r="A179">
        <v>10.5</v>
      </c>
      <c r="B179" t="s">
        <v>2163</v>
      </c>
      <c r="C179" t="s">
        <v>2164</v>
      </c>
    </row>
    <row r="180" spans="1:3" x14ac:dyDescent="0.25">
      <c r="A180">
        <v>11</v>
      </c>
      <c r="B180" t="s">
        <v>2165</v>
      </c>
      <c r="C180" t="s">
        <v>2166</v>
      </c>
    </row>
    <row r="181" spans="1:3" x14ac:dyDescent="0.25">
      <c r="A181">
        <v>11</v>
      </c>
      <c r="B181" t="s">
        <v>1968</v>
      </c>
      <c r="C181" t="s">
        <v>2167</v>
      </c>
    </row>
    <row r="182" spans="1:3" x14ac:dyDescent="0.25">
      <c r="A182">
        <v>11</v>
      </c>
      <c r="B182" t="s">
        <v>2168</v>
      </c>
      <c r="C182" t="s">
        <v>2169</v>
      </c>
    </row>
    <row r="183" spans="1:3" x14ac:dyDescent="0.25">
      <c r="A183">
        <v>11</v>
      </c>
      <c r="B183" t="s">
        <v>2163</v>
      </c>
      <c r="C183" t="s">
        <v>2170</v>
      </c>
    </row>
    <row r="184" spans="1:3" x14ac:dyDescent="0.25">
      <c r="A184">
        <v>11</v>
      </c>
      <c r="B184" t="s">
        <v>2171</v>
      </c>
      <c r="C184" t="s">
        <v>2172</v>
      </c>
    </row>
    <row r="185" spans="1:3" x14ac:dyDescent="0.25">
      <c r="A185">
        <v>11</v>
      </c>
      <c r="B185" t="s">
        <v>2173</v>
      </c>
      <c r="C185" t="s">
        <v>2174</v>
      </c>
    </row>
    <row r="186" spans="1:3" x14ac:dyDescent="0.25">
      <c r="A186">
        <v>11</v>
      </c>
      <c r="B186" t="s">
        <v>2175</v>
      </c>
      <c r="C186" t="s">
        <v>2176</v>
      </c>
    </row>
    <row r="187" spans="1:3" x14ac:dyDescent="0.25">
      <c r="A187">
        <v>11</v>
      </c>
      <c r="B187" t="s">
        <v>2177</v>
      </c>
      <c r="C187" t="s">
        <v>2178</v>
      </c>
    </row>
    <row r="188" spans="1:3" x14ac:dyDescent="0.25">
      <c r="A188">
        <v>11</v>
      </c>
      <c r="B188" t="s">
        <v>2179</v>
      </c>
      <c r="C188" t="s">
        <v>2180</v>
      </c>
    </row>
    <row r="189" spans="1:3" x14ac:dyDescent="0.25">
      <c r="A189">
        <v>11</v>
      </c>
      <c r="B189" t="s">
        <v>2181</v>
      </c>
      <c r="C189" t="s">
        <v>2182</v>
      </c>
    </row>
    <row r="190" spans="1:3" x14ac:dyDescent="0.25">
      <c r="A190">
        <v>11</v>
      </c>
      <c r="B190" t="s">
        <v>2183</v>
      </c>
      <c r="C190" t="s">
        <v>2184</v>
      </c>
    </row>
    <row r="191" spans="1:3" x14ac:dyDescent="0.25">
      <c r="A191">
        <v>11</v>
      </c>
      <c r="B191" t="s">
        <v>1115</v>
      </c>
      <c r="C191" t="s">
        <v>2185</v>
      </c>
    </row>
    <row r="192" spans="1:3" x14ac:dyDescent="0.25">
      <c r="A192">
        <v>12</v>
      </c>
      <c r="B192" t="s">
        <v>2186</v>
      </c>
      <c r="C192" t="s">
        <v>2187</v>
      </c>
    </row>
    <row r="193" spans="1:3" x14ac:dyDescent="0.25">
      <c r="A193">
        <v>12</v>
      </c>
      <c r="B193" t="s">
        <v>2188</v>
      </c>
      <c r="C193" t="s">
        <v>2189</v>
      </c>
    </row>
    <row r="194" spans="1:3" x14ac:dyDescent="0.25">
      <c r="A194">
        <v>12</v>
      </c>
      <c r="B194" t="s">
        <v>2190</v>
      </c>
      <c r="C194" t="s">
        <v>2191</v>
      </c>
    </row>
    <row r="195" spans="1:3" x14ac:dyDescent="0.25">
      <c r="A195">
        <v>12</v>
      </c>
      <c r="B195" t="s">
        <v>2192</v>
      </c>
      <c r="C195" t="s">
        <v>2193</v>
      </c>
    </row>
    <row r="196" spans="1:3" x14ac:dyDescent="0.25">
      <c r="A196">
        <v>12</v>
      </c>
      <c r="B196" t="s">
        <v>2194</v>
      </c>
      <c r="C196" t="s">
        <v>2195</v>
      </c>
    </row>
    <row r="197" spans="1:3" x14ac:dyDescent="0.25">
      <c r="A197">
        <v>12</v>
      </c>
      <c r="B197" t="s">
        <v>2196</v>
      </c>
      <c r="C197" t="s">
        <v>2197</v>
      </c>
    </row>
    <row r="198" spans="1:3" x14ac:dyDescent="0.25">
      <c r="A198">
        <v>12</v>
      </c>
      <c r="B198" t="s">
        <v>2198</v>
      </c>
      <c r="C198" t="s">
        <v>2199</v>
      </c>
    </row>
    <row r="199" spans="1:3" x14ac:dyDescent="0.25">
      <c r="A199">
        <v>12</v>
      </c>
      <c r="B199" t="s">
        <v>2200</v>
      </c>
      <c r="C199" t="s">
        <v>2201</v>
      </c>
    </row>
    <row r="200" spans="1:3" x14ac:dyDescent="0.25">
      <c r="A200">
        <v>12</v>
      </c>
      <c r="B200" t="s">
        <v>2202</v>
      </c>
      <c r="C200" t="s">
        <v>2203</v>
      </c>
    </row>
    <row r="201" spans="1:3" x14ac:dyDescent="0.25">
      <c r="A201">
        <v>12.75</v>
      </c>
      <c r="B201" t="s">
        <v>2204</v>
      </c>
      <c r="C201" t="s">
        <v>2205</v>
      </c>
    </row>
    <row r="202" spans="1:3" x14ac:dyDescent="0.25">
      <c r="A202">
        <v>13</v>
      </c>
      <c r="B202" t="s">
        <v>2206</v>
      </c>
      <c r="C202" t="s">
        <v>2207</v>
      </c>
    </row>
    <row r="203" spans="1:3" x14ac:dyDescent="0.25">
      <c r="A203">
        <v>13</v>
      </c>
      <c r="B203" t="s">
        <v>2208</v>
      </c>
      <c r="C203" t="s">
        <v>2209</v>
      </c>
    </row>
    <row r="204" spans="1:3" x14ac:dyDescent="0.25">
      <c r="A204">
        <v>13</v>
      </c>
      <c r="B204" t="s">
        <v>2210</v>
      </c>
      <c r="C204" t="s">
        <v>2211</v>
      </c>
    </row>
    <row r="205" spans="1:3" x14ac:dyDescent="0.25">
      <c r="A205">
        <v>13</v>
      </c>
      <c r="B205" t="s">
        <v>2212</v>
      </c>
      <c r="C205" t="s">
        <v>2213</v>
      </c>
    </row>
    <row r="206" spans="1:3" x14ac:dyDescent="0.25">
      <c r="A206">
        <v>13.75</v>
      </c>
      <c r="B206" t="s">
        <v>2214</v>
      </c>
      <c r="C206" t="s">
        <v>2215</v>
      </c>
    </row>
    <row r="207" spans="1:3" x14ac:dyDescent="0.25">
      <c r="A207">
        <v>14</v>
      </c>
      <c r="B207" t="s">
        <v>2216</v>
      </c>
      <c r="C207" t="s">
        <v>2217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Sheet3</vt:lpstr>
      <vt:lpstr>Sheet2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2024-01-26T04:17:44Z</dcterms:modified>
</cp:coreProperties>
</file>